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360 PU holds" sheetId="2" r:id="rId5"/>
    <sheet state="visible" name="360 GRP volumes " sheetId="3" r:id="rId6"/>
    <sheet state="visible" name="360 home walls" sheetId="4" r:id="rId7"/>
    <sheet state="visible" name="360 hangboards" sheetId="5" r:id="rId8"/>
    <sheet state="visible" name="360 accessories" sheetId="6" r:id="rId9"/>
    <sheet state="hidden" name="PRODUCTION LIST GRP VOLUMES" sheetId="7" r:id="rId10"/>
    <sheet state="hidden" name="PROD.LIST HANGBOARDS" sheetId="8" r:id="rId11"/>
    <sheet state="hidden" name="PROD.LIST HOME WALL" sheetId="9" r:id="rId12"/>
    <sheet state="hidden" name="PROD.LIST PU HOLDS" sheetId="10" r:id="rId13"/>
    <sheet state="hidden" name="PACKING LIST GRP VOLUMES" sheetId="11" r:id="rId14"/>
    <sheet state="hidden" name="PACKING LIST PU HOLDS" sheetId="12" r:id="rId15"/>
    <sheet state="hidden" name="PAKIRANJE" sheetId="13" r:id="rId16"/>
    <sheet state="hidden" name="PACKING LIST HANGBOARDS" sheetId="14" r:id="rId17"/>
    <sheet state="hidden" name="PACK.LIST HOME WALL" sheetId="15" r:id="rId18"/>
    <sheet state="hidden" name="PACK.LIST ACCESSORIES" sheetId="16" r:id="rId19"/>
    <sheet state="hidden" name="sum vol" sheetId="17" r:id="rId20"/>
    <sheet state="hidden" name="sum grif" sheetId="18" r:id="rId21"/>
  </sheets>
  <definedNames>
    <definedName hidden="1" localSheetId="1" name="_xlnm._FilterDatabase">'360 PU holds'!$T$9:$U$140</definedName>
    <definedName hidden="1" localSheetId="2" name="_xlnm._FilterDatabase">'360 GRP volumes '!$Z$8:$AA$238</definedName>
    <definedName hidden="1" localSheetId="6" name="_xlnm._FilterDatabase">'PRODUCTION LIST GRP VOLUMES'!$P$5:$Q$234</definedName>
    <definedName hidden="1" localSheetId="7" name="_xlnm._FilterDatabase">'PROD.LIST HANGBOARDS'!$R$2:$R$10</definedName>
    <definedName hidden="1" localSheetId="8" name="_xlnm._FilterDatabase">'PROD.LIST HOME WALL'!$F$4:$F$11</definedName>
    <definedName hidden="1" localSheetId="9" name="_xlnm._FilterDatabase">'PROD.LIST PU HOLDS'!$S$3:$S$120</definedName>
    <definedName hidden="1" localSheetId="10" name="_xlnm._FilterDatabase">'PACKING LIST GRP VOLUMES'!$O$2:$O$231</definedName>
    <definedName hidden="1" localSheetId="11" name="_xlnm._FilterDatabase">'PACKING LIST PU HOLDS'!$J$2:$J$118</definedName>
    <definedName hidden="1" localSheetId="13" name="_xlnm._FilterDatabase">'PACKING LIST HANGBOARDS'!$K$3:$K$12</definedName>
    <definedName hidden="1" localSheetId="14" name="_xlnm._FilterDatabase">'PACK.LIST HOME WALL'!$B$3:$B$10</definedName>
    <definedName hidden="1" localSheetId="15" name="_xlnm._FilterDatabase">'PACK.LIST ACCESSORIES'!$F$4:$F$11</definedName>
  </definedNames>
  <calcPr/>
  <extLst>
    <ext uri="GoogleSheetsCustomDataVersion1">
      <go:sheetsCustomData xmlns:go="http://customooxmlschemas.google.com/" r:id="rId22" roundtripDataSignature="AMtx7mg09uKC93gG3Nj9gHhpocsa98X+LA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L236">
      <text>
        <t xml:space="preserve">======
ID#AAAAYk4uoY0
Uporabnik    (2022-04-26 19:54:10)
BLACK VOLUME WITH
BLUE LOGO</t>
      </text>
    </comment>
    <comment authorId="0" ref="C138">
      <text>
        <t xml:space="preserve">======
ID#AAAAYk4uoY4
katja    (2022-04-26 19:54:10)
VOLCANO BASE 2 with  INSERT 4</t>
      </text>
    </comment>
    <comment authorId="0" ref="C141">
      <text>
        <t xml:space="preserve">======
ID#AAAAYk4uoYw
katja    (2022-04-26 19:54:10)
VOLCANO dual texture BASE 1 with INSERTS 1,2,3</t>
      </text>
    </comment>
    <comment authorId="0" ref="C228">
      <text>
        <t xml:space="preserve">======
ID#AAAAYk4uoYs
katja    (2022-04-26 19:54:10)
spinning volume with smiley insert</t>
      </text>
    </comment>
    <comment authorId="0" ref="C140">
      <text>
        <t xml:space="preserve">======
ID#AAAAYk4uoYo
katja    (2022-04-26 19:54:10)
VOLCANO BASE 1, with INSERT 1</t>
      </text>
    </comment>
    <comment authorId="0" ref="C230">
      <text>
        <t xml:space="preserve">======
ID#AAAAYk4uoYk
katja    (2022-04-26 19:54:10)
spinning volume with world 360 logo insert</t>
      </text>
    </comment>
    <comment authorId="0" ref="C144">
      <text>
        <t xml:space="preserve">======
ID#AAAAYk4uoYY
katja    (2022-04-26 19:54:10)
10  volcano INSERTS</t>
      </text>
    </comment>
    <comment authorId="0" ref="C164">
      <text>
        <t xml:space="preserve">======
ID#AAAAYk4uoYg
Katja    (2022-04-26 19:54:10)
TUBE COMBINATION with volumes no. 9, 10 and 11.</t>
      </text>
    </comment>
    <comment authorId="0" ref="C231">
      <text>
        <t xml:space="preserve">======
ID#AAAAYk4uoYc
katja    (2022-04-26 19:54:10)
your custom logo!</t>
      </text>
    </comment>
    <comment authorId="0" ref="C160">
      <text>
        <t xml:space="preserve">======
ID#AAAAYk4uoYU
Microsoft Office User    (2022-04-26 19:54:10)
one of slices that can be used as tube end.</t>
      </text>
    </comment>
    <comment authorId="0" ref="C221">
      <text>
        <t xml:space="preserve">======
ID#AAAAYk4uoYM
VOLUMES    (2022-04-26 19:54:10)
#67, 68 2X, #81, #85, #86, #87</t>
      </text>
    </comment>
    <comment authorId="0" ref="C229">
      <text>
        <t xml:space="preserve">======
ID#AAAAYk4uoYQ
katja    (2022-04-26 19:54:10)
spinning volume with alien insert</t>
      </text>
    </comment>
    <comment authorId="0" ref="P236">
      <text>
        <t xml:space="preserve">======
ID#AAAAYk4uoYE
Uporabnik    (2022-04-26 19:54:10)
BLUE VOLUME WITH ORANGE LOGO</t>
      </text>
    </comment>
    <comment authorId="0" ref="C226">
      <text>
        <t xml:space="preserve">======
ID#AAAAYk4uoYI
katja    (2022-04-26 19:54:10)
spinning volume with ''make up your 360 challenge'' insert</t>
      </text>
    </comment>
    <comment authorId="0" ref="C235">
      <text>
        <t xml:space="preserve">======
ID#AAAAYk4uoX4
Microsoft Office User    (2022-04-26 19:54:10)
volcano promo volume with your logo!</t>
      </text>
    </comment>
    <comment authorId="0" ref="C158">
      <text>
        <t xml:space="preserve">======
ID#AAAAYk4uoX8
Microsoft Office User    (2022-04-26 19:54:10)
connection between PU tubes and GRP tubes</t>
      </text>
    </comment>
    <comment authorId="0" ref="C157">
      <text>
        <t xml:space="preserve">======
ID#AAAAYk4uoYA
Microsoft Office User    (2022-04-26 19:54:10)
connection between PU tubes and GRP tubes</t>
      </text>
    </comment>
    <comment authorId="0" ref="C142">
      <text>
        <t xml:space="preserve">======
ID#AAAAYk4uoXw
katja    (2022-04-26 19:54:10)
VULCANOE BASE 3, INSERT 7</t>
      </text>
    </comment>
    <comment authorId="0" ref="C163">
      <text>
        <t xml:space="preserve">======
ID#AAAAYk4uoX0
Microsoft Office User    (2022-04-26 19:54:10)
TUBE COMBINATION with volumes no. 1, 9 and 10.</t>
      </text>
    </comment>
    <comment authorId="0" ref="C139">
      <text>
        <t xml:space="preserve">======
ID#AAAAYk4uoXs
katja    (2022-04-26 19:54:10)
VOLCANO dual texture BASE 2, with INSERTS 4,5,6</t>
      </text>
    </comment>
    <comment authorId="0" ref="C161">
      <text>
        <t xml:space="preserve">======
ID#AAAAYk4uoXo
Microsoft Office User    (2022-04-26 19:54:10)
one of dual tex slices that can be used as tube end.</t>
      </text>
    </comment>
    <comment authorId="0" ref="C224">
      <text>
        <t xml:space="preserve">======
ID#AAAAYk4uoXk
katja    (2022-04-26 19:54:10)
spinning volume with colors insert</t>
      </text>
    </comment>
    <comment authorId="0" ref="C223">
      <text>
        <t xml:space="preserve">======
ID#AAAAYk4uoXg
katja    (2022-04-26 19:54:10)
spinning volume with 360 countries logo insert</t>
      </text>
    </comment>
    <comment authorId="0" ref="C220">
      <text>
        <t xml:space="preserve">======
ID#AAAAYk4uoXc
VOLUMES:    (2022-04-26 19:54:10)
#67 2x, #68 2x, 
#55, #56, #79, #80, #83, #84, #85</t>
      </text>
    </comment>
    <comment authorId="0" ref="C162">
      <text>
        <t xml:space="preserve">======
ID#AAAAYk4uoXU
Katja    (2022-04-26 19:54:10)
TUBE COMBINATION with volumes no.1 and no.14-DT</t>
      </text>
    </comment>
    <comment authorId="0" ref="R236">
      <text>
        <t xml:space="preserve">======
ID#AAAAYk4uoXY
Uporabnik    (2022-04-26 19:54:10)
ORANGE VOLUME WITH BLUE LOGO</t>
      </text>
    </comment>
    <comment authorId="0" ref="C225">
      <text>
        <t xml:space="preserve">======
ID#AAAAYk4uoXM
katja    (2022-04-26 19:54:10)
spinning volume with coloured dots insert</t>
      </text>
    </comment>
    <comment authorId="0" ref="C143">
      <text>
        <t xml:space="preserve">======
ID#AAAAYk4uoXQ
katja    (2022-04-26 19:54:10)
VULCANOE SHINE BASE 3, INSERTS 7,8,9</t>
      </text>
    </comment>
    <comment authorId="0" ref="C227">
      <text>
        <t xml:space="preserve">======
ID#AAAAYk4uoXI
katja    (2022-04-26 19:54:10)
spinning volume with 360 challenges insert</t>
      </text>
    </comment>
  </commentList>
  <extLst>
    <ext uri="GoogleSheetsCustomDataVersion1">
      <go:sheetsCustomData xmlns:go="http://customooxmlschemas.google.com/" r:id="rId1" roundtripDataSignature="AMtx7mgBEz2tS8z+ICrRNakW3urJMTha/w=="/>
    </ext>
  </extLst>
</comments>
</file>

<file path=xl/sharedStrings.xml><?xml version="1.0" encoding="utf-8"?>
<sst xmlns="http://schemas.openxmlformats.org/spreadsheetml/2006/main" count="2209" uniqueCount="954">
  <si>
    <t>order list: April 2022</t>
  </si>
  <si>
    <t>Costumer:</t>
  </si>
  <si>
    <t xml:space="preserve">360LINE D.O.O.                     BAČ 49A                                     6235 KNEŽAK              SLOVENIA                              VAT: SI32177330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</si>
  <si>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</si>
  <si>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</si>
  <si>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</si>
  <si>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</si>
  <si>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</si>
  <si>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</si>
  <si>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</si>
  <si>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360 PU holds</t>
  </si>
  <si>
    <t>360 GRP volumes</t>
  </si>
  <si>
    <t>360 hangboards</t>
  </si>
  <si>
    <t>360 home wall</t>
  </si>
  <si>
    <t>360 accessories</t>
  </si>
  <si>
    <t xml:space="preserve">SUM </t>
  </si>
  <si>
    <t>SUM (price without VAT)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</si>
  <si>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</si>
  <si>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</si>
  <si>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</si>
  <si>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</si>
  <si>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</si>
  <si>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</si>
  <si>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10cm BALL symbol for sizing is representing PU material</t>
  </si>
  <si>
    <r>
      <rPr>
        <rFont val="Calibri"/>
        <b/>
        <color theme="1"/>
        <sz val="12.0"/>
      </rPr>
      <t>SUM</t>
    </r>
    <r>
      <rPr>
        <rFont val="Calibri"/>
        <color theme="1"/>
        <sz val="12.0"/>
      </rPr>
      <t xml:space="preserve"> (price without VAT)</t>
    </r>
  </si>
  <si>
    <t>CHF</t>
  </si>
  <si>
    <t>Sum SETS</t>
  </si>
  <si>
    <t>KG</t>
  </si>
  <si>
    <t>SUM of pieces.:</t>
  </si>
  <si>
    <t xml:space="preserve">Sum pcs. by colour: </t>
  </si>
  <si>
    <t>SUM:</t>
  </si>
  <si>
    <t>NEW No.</t>
  </si>
  <si>
    <t>DT</t>
  </si>
  <si>
    <t>Size</t>
  </si>
  <si>
    <t>Type</t>
  </si>
  <si>
    <t>Nr. in set</t>
  </si>
  <si>
    <t>fixing</t>
  </si>
  <si>
    <t>BLACK              RAL 9005</t>
  </si>
  <si>
    <t>WHITE</t>
  </si>
  <si>
    <t xml:space="preserve">RED                RAL 3000 </t>
  </si>
  <si>
    <t xml:space="preserve">YELLOW       RAL 1018 </t>
  </si>
  <si>
    <t>BLUE             RAL 5015</t>
  </si>
  <si>
    <t>GREEN          RAL 6018</t>
  </si>
  <si>
    <t>PINK             RAL 4003</t>
  </si>
  <si>
    <r>
      <rPr>
        <rFont val="Calibri"/>
        <color theme="0"/>
        <sz val="11.0"/>
      </rPr>
      <t xml:space="preserve">PURPLE   </t>
    </r>
    <r>
      <rPr>
        <rFont val="Calibri"/>
        <color theme="0"/>
        <sz val="8.0"/>
      </rPr>
      <t>n</t>
    </r>
    <r>
      <rPr>
        <rFont val="Calibri (Body)_x0000_"/>
        <color theme="0"/>
        <sz val="8.0"/>
      </rPr>
      <t>S4050-R60B/M</t>
    </r>
  </si>
  <si>
    <t xml:space="preserve">Sum </t>
  </si>
  <si>
    <t>NEW</t>
  </si>
  <si>
    <t>ordered</t>
  </si>
  <si>
    <t>Production quota pet set</t>
  </si>
  <si>
    <t>#</t>
  </si>
  <si>
    <t>kg</t>
  </si>
  <si>
    <t>sum kg</t>
  </si>
  <si>
    <t>black</t>
  </si>
  <si>
    <t>white</t>
  </si>
  <si>
    <t>red</t>
  </si>
  <si>
    <t>yellow</t>
  </si>
  <si>
    <t>blue</t>
  </si>
  <si>
    <t>green</t>
  </si>
  <si>
    <t>pink</t>
  </si>
  <si>
    <t>purple</t>
  </si>
  <si>
    <t>norma</t>
  </si>
  <si>
    <t>logo mali</t>
  </si>
  <si>
    <t>logo velik</t>
  </si>
  <si>
    <t>M5</t>
  </si>
  <si>
    <t>M10</t>
  </si>
  <si>
    <t>oči</t>
  </si>
  <si>
    <t>SLICES (PU)</t>
  </si>
  <si>
    <t>360-411PU</t>
  </si>
  <si>
    <t>L</t>
  </si>
  <si>
    <t>edges</t>
  </si>
  <si>
    <t xml:space="preserve">bolt-on / screw-ons </t>
  </si>
  <si>
    <t>360-412PU</t>
  </si>
  <si>
    <t>M</t>
  </si>
  <si>
    <t>360-413PU</t>
  </si>
  <si>
    <t>S-M</t>
  </si>
  <si>
    <t>360-414PU</t>
  </si>
  <si>
    <t>360-415PU</t>
  </si>
  <si>
    <t xml:space="preserve">bolt-on </t>
  </si>
  <si>
    <t>360-416PU</t>
  </si>
  <si>
    <t>360-417PU</t>
  </si>
  <si>
    <t>XS-M</t>
  </si>
  <si>
    <t>360-418PU</t>
  </si>
  <si>
    <t>S</t>
  </si>
  <si>
    <t>360-419PU</t>
  </si>
  <si>
    <t>360-420PU</t>
  </si>
  <si>
    <t>XS-S</t>
  </si>
  <si>
    <t>screw-ons</t>
  </si>
  <si>
    <t>QUARTERS (PU)</t>
  </si>
  <si>
    <t>360-390PU</t>
  </si>
  <si>
    <t>XL</t>
  </si>
  <si>
    <t>edge</t>
  </si>
  <si>
    <t>bolt-on</t>
  </si>
  <si>
    <t>360-392PU</t>
  </si>
  <si>
    <t>360-394PU</t>
  </si>
  <si>
    <t>360-396PU</t>
  </si>
  <si>
    <t>360-398PU</t>
  </si>
  <si>
    <t>360-400PU</t>
  </si>
  <si>
    <t>2XS-S</t>
  </si>
  <si>
    <t>DISHES (PU)</t>
  </si>
  <si>
    <t>360-473PU</t>
  </si>
  <si>
    <t>dish</t>
  </si>
  <si>
    <t>360-475PU</t>
  </si>
  <si>
    <t>360-479PU</t>
  </si>
  <si>
    <t>pocket / crimps</t>
  </si>
  <si>
    <t>JUGGY BALLS (PU)</t>
  </si>
  <si>
    <t>360-301PUdt</t>
  </si>
  <si>
    <t>Dual Tex.</t>
  </si>
  <si>
    <t>jug</t>
  </si>
  <si>
    <t>360-302PUdt</t>
  </si>
  <si>
    <t>360-304PUdt</t>
  </si>
  <si>
    <t>360-305PUdt</t>
  </si>
  <si>
    <t>jugs</t>
  </si>
  <si>
    <t>360-306PUdt</t>
  </si>
  <si>
    <t>360-307PUdt</t>
  </si>
  <si>
    <t>crimps / edges</t>
  </si>
  <si>
    <t>360-309PU</t>
  </si>
  <si>
    <t>360-313PU</t>
  </si>
  <si>
    <t>jug / crimp</t>
  </si>
  <si>
    <t>#313PU</t>
  </si>
  <si>
    <t>360-314PU</t>
  </si>
  <si>
    <t>#314PU</t>
  </si>
  <si>
    <t>360-315PU</t>
  </si>
  <si>
    <t>#315PU</t>
  </si>
  <si>
    <t>360-316PU</t>
  </si>
  <si>
    <t>#316PU</t>
  </si>
  <si>
    <t>360-317PU</t>
  </si>
  <si>
    <t>#317PU</t>
  </si>
  <si>
    <t>360-318PU</t>
  </si>
  <si>
    <t>crimps</t>
  </si>
  <si>
    <t>#318PU</t>
  </si>
  <si>
    <t>360-319PU</t>
  </si>
  <si>
    <t>#319PU</t>
  </si>
  <si>
    <t>360-320PU</t>
  </si>
  <si>
    <t>XS</t>
  </si>
  <si>
    <t>crimp</t>
  </si>
  <si>
    <t>#320PU</t>
  </si>
  <si>
    <t>BALLS (PU)</t>
  </si>
  <si>
    <t>360-298PU</t>
  </si>
  <si>
    <t>sloper</t>
  </si>
  <si>
    <t>360-299PU</t>
  </si>
  <si>
    <t>360-300PU</t>
  </si>
  <si>
    <t>footholds</t>
  </si>
  <si>
    <t>#300PU</t>
  </si>
  <si>
    <t>VOLCANOES (PU)</t>
  </si>
  <si>
    <t>360-138PU</t>
  </si>
  <si>
    <t>360-140PU</t>
  </si>
  <si>
    <t>2XS</t>
  </si>
  <si>
    <t>micros</t>
  </si>
  <si>
    <t>SNAKES (PU)</t>
  </si>
  <si>
    <t>360-092PU</t>
  </si>
  <si>
    <t>360-093PU</t>
  </si>
  <si>
    <t>L-XL</t>
  </si>
  <si>
    <t>positive</t>
  </si>
  <si>
    <t>360-094PU</t>
  </si>
  <si>
    <t>360-095PU</t>
  </si>
  <si>
    <t>#94PU</t>
  </si>
  <si>
    <t>360-096PU</t>
  </si>
  <si>
    <t>#91PU</t>
  </si>
  <si>
    <t>360-097PU</t>
  </si>
  <si>
    <t xml:space="preserve">crimps </t>
  </si>
  <si>
    <t>#93PU</t>
  </si>
  <si>
    <t>360-098PU</t>
  </si>
  <si>
    <t>#90PU</t>
  </si>
  <si>
    <t>360-099PU</t>
  </si>
  <si>
    <t>#92PU</t>
  </si>
  <si>
    <t>360-100PU</t>
  </si>
  <si>
    <t>#22PU</t>
  </si>
  <si>
    <t>PHONES (PU)</t>
  </si>
  <si>
    <t>360-340PU</t>
  </si>
  <si>
    <t>#250PU</t>
  </si>
  <si>
    <t>FLIN-STONES (PU)</t>
  </si>
  <si>
    <t>360-045PU</t>
  </si>
  <si>
    <t>360-047PU</t>
  </si>
  <si>
    <t>360-049PU</t>
  </si>
  <si>
    <t>slopers</t>
  </si>
  <si>
    <t>360-050PU</t>
  </si>
  <si>
    <t>footholds / crimps</t>
  </si>
  <si>
    <t>#63PU</t>
  </si>
  <si>
    <t>360-051PU</t>
  </si>
  <si>
    <t>#44PU</t>
  </si>
  <si>
    <t>360-052PU</t>
  </si>
  <si>
    <t>positive edge</t>
  </si>
  <si>
    <t>#38PU</t>
  </si>
  <si>
    <t>360-053PU</t>
  </si>
  <si>
    <t>positive sloper</t>
  </si>
  <si>
    <t>#65PU</t>
  </si>
  <si>
    <t>360-054PU</t>
  </si>
  <si>
    <t>#62PU</t>
  </si>
  <si>
    <t>360-055PU</t>
  </si>
  <si>
    <t>slopey jug</t>
  </si>
  <si>
    <t>#61PU</t>
  </si>
  <si>
    <t>360-056PU</t>
  </si>
  <si>
    <t>360-057PU</t>
  </si>
  <si>
    <t>M-L</t>
  </si>
  <si>
    <t>360-058PU</t>
  </si>
  <si>
    <t>#58PU</t>
  </si>
  <si>
    <t>360-059PU</t>
  </si>
  <si>
    <t>#59PU</t>
  </si>
  <si>
    <t>360-060PU</t>
  </si>
  <si>
    <t>#60PU</t>
  </si>
  <si>
    <t>TURTLES (PU)</t>
  </si>
  <si>
    <t>360-061PU</t>
  </si>
  <si>
    <t>#61-N PU</t>
  </si>
  <si>
    <t>360-062PU</t>
  </si>
  <si>
    <t>#62-N PU</t>
  </si>
  <si>
    <t>360-063PU</t>
  </si>
  <si>
    <t>#63-N PU</t>
  </si>
  <si>
    <t>360-064PU</t>
  </si>
  <si>
    <t>#64-N PU</t>
  </si>
  <si>
    <t>360-065PU</t>
  </si>
  <si>
    <t>mini jugs</t>
  </si>
  <si>
    <t>#65-N PU</t>
  </si>
  <si>
    <t>360-066PU</t>
  </si>
  <si>
    <t>#66-N PU</t>
  </si>
  <si>
    <t>360-067PU</t>
  </si>
  <si>
    <t>#67-N PU</t>
  </si>
  <si>
    <t>360-068PU</t>
  </si>
  <si>
    <t>#68-N PU</t>
  </si>
  <si>
    <t>360-069PU</t>
  </si>
  <si>
    <t>#69-N PU</t>
  </si>
  <si>
    <t>360-070PU</t>
  </si>
  <si>
    <t>#70PU</t>
  </si>
  <si>
    <t>360-071PU</t>
  </si>
  <si>
    <t>#71PU</t>
  </si>
  <si>
    <t>360-072PU</t>
  </si>
  <si>
    <t>#72PU</t>
  </si>
  <si>
    <t>360-073PU</t>
  </si>
  <si>
    <t>#73PU</t>
  </si>
  <si>
    <t>360-074PU</t>
  </si>
  <si>
    <t>#74PU</t>
  </si>
  <si>
    <t>360-075PU</t>
  </si>
  <si>
    <t>#75PU</t>
  </si>
  <si>
    <t>360-076PU</t>
  </si>
  <si>
    <t>#76PU</t>
  </si>
  <si>
    <t>360-078PU</t>
  </si>
  <si>
    <t>incut crimps</t>
  </si>
  <si>
    <t>#78PU</t>
  </si>
  <si>
    <t>360-079PU</t>
  </si>
  <si>
    <t>#79PU</t>
  </si>
  <si>
    <t>360-080PU</t>
  </si>
  <si>
    <t>#14PU</t>
  </si>
  <si>
    <t>TUBES (PU)</t>
  </si>
  <si>
    <t>360-008PU</t>
  </si>
  <si>
    <t>sloper / jug</t>
  </si>
  <si>
    <t>#244PU</t>
  </si>
  <si>
    <t>360-009PU</t>
  </si>
  <si>
    <t>2XL</t>
  </si>
  <si>
    <t>sloper / pinch</t>
  </si>
  <si>
    <t>#243PU</t>
  </si>
  <si>
    <t>360-010PU</t>
  </si>
  <si>
    <t>#242PU</t>
  </si>
  <si>
    <t>360-011PU</t>
  </si>
  <si>
    <t>#241PU</t>
  </si>
  <si>
    <t>360-012PU</t>
  </si>
  <si>
    <t>#240PU</t>
  </si>
  <si>
    <t>360-013PU</t>
  </si>
  <si>
    <t>#10PU</t>
  </si>
  <si>
    <t>360-014PU</t>
  </si>
  <si>
    <t>S-L</t>
  </si>
  <si>
    <t>sloper / edge</t>
  </si>
  <si>
    <t>#7-2 PU</t>
  </si>
  <si>
    <t>360-015PU</t>
  </si>
  <si>
    <t>#7PU</t>
  </si>
  <si>
    <t>360-016PU</t>
  </si>
  <si>
    <t>#8PU</t>
  </si>
  <si>
    <t>360-017PU</t>
  </si>
  <si>
    <t>#4PU</t>
  </si>
  <si>
    <t>MICROS (PU)</t>
  </si>
  <si>
    <t>360-380PU</t>
  </si>
  <si>
    <t>#213PU</t>
  </si>
  <si>
    <t>LEMON SCREW-ONS (PU)</t>
  </si>
  <si>
    <t>360-352PU</t>
  </si>
  <si>
    <t>#352PU</t>
  </si>
  <si>
    <t>360-353PU</t>
  </si>
  <si>
    <t>#353PU</t>
  </si>
  <si>
    <t>360-354PU</t>
  </si>
  <si>
    <t>edge / sloper</t>
  </si>
  <si>
    <t>#354PU</t>
  </si>
  <si>
    <t>360-355PU</t>
  </si>
  <si>
    <t>#212PU</t>
  </si>
  <si>
    <t>360-356PU</t>
  </si>
  <si>
    <t>#211PU</t>
  </si>
  <si>
    <t>360-357PU</t>
  </si>
  <si>
    <t>#210PU</t>
  </si>
  <si>
    <t>360-358PU</t>
  </si>
  <si>
    <t>#209PU</t>
  </si>
  <si>
    <t>360-359PU</t>
  </si>
  <si>
    <t>#208PU</t>
  </si>
  <si>
    <t>360-360PU</t>
  </si>
  <si>
    <t>#207PU</t>
  </si>
  <si>
    <t>KIDS SMILEYS (PU)</t>
  </si>
  <si>
    <t>360-1010PU</t>
  </si>
  <si>
    <t>360-1011PU</t>
  </si>
  <si>
    <t>360-1012PU</t>
  </si>
  <si>
    <t>360-1013PU</t>
  </si>
  <si>
    <t>#273PU</t>
  </si>
  <si>
    <t>360-1014PU</t>
  </si>
  <si>
    <t>#274PU</t>
  </si>
  <si>
    <t>360-1015PU</t>
  </si>
  <si>
    <t>#275PU</t>
  </si>
  <si>
    <t>360-1016PU</t>
  </si>
  <si>
    <t>#276PU</t>
  </si>
  <si>
    <t>360-1017PU</t>
  </si>
  <si>
    <t>#277PU</t>
  </si>
  <si>
    <t>360-1018PU</t>
  </si>
  <si>
    <t>#278PU</t>
  </si>
  <si>
    <t>360-1019PU</t>
  </si>
  <si>
    <t>#279PU</t>
  </si>
  <si>
    <t>360-1020PU</t>
  </si>
  <si>
    <t>#280PU</t>
  </si>
  <si>
    <t>KIDS ALIENS (PU)</t>
  </si>
  <si>
    <t>360-1038PU</t>
  </si>
  <si>
    <t>#106PU</t>
  </si>
  <si>
    <t>360-1039PU</t>
  </si>
  <si>
    <t>#107PU</t>
  </si>
  <si>
    <t>360-1040PU</t>
  </si>
  <si>
    <t>#108PU</t>
  </si>
  <si>
    <r>
      <rPr>
        <rFont val="Calibri"/>
        <b/>
        <color theme="1"/>
        <sz val="12.0"/>
      </rPr>
      <t xml:space="preserve">SUM </t>
    </r>
    <r>
      <rPr>
        <rFont val="Calibri (Body)_x0000_"/>
        <b val="0"/>
        <color theme="1"/>
        <sz val="8.0"/>
      </rPr>
      <t>(price without VAT)</t>
    </r>
  </si>
  <si>
    <t>10cm CUBE symbol for sizing is representing GRP material</t>
  </si>
  <si>
    <t>SUM sets</t>
  </si>
  <si>
    <t>SUM kg</t>
  </si>
  <si>
    <t>SUM of pieces:</t>
  </si>
  <si>
    <t xml:space="preserve">Sum volumes by colour: </t>
  </si>
  <si>
    <t>New No.</t>
  </si>
  <si>
    <t>Notes</t>
  </si>
  <si>
    <t>Dimensions</t>
  </si>
  <si>
    <t>Nr. of pcs.</t>
  </si>
  <si>
    <t>T-nuts</t>
  </si>
  <si>
    <t>Fixing</t>
  </si>
  <si>
    <t>Price without VAT in €</t>
  </si>
  <si>
    <r>
      <rPr>
        <rFont val="Calibri"/>
        <b/>
        <color rgb="FFF2F2F2"/>
        <sz val="12.0"/>
      </rPr>
      <t xml:space="preserve">BLACK </t>
    </r>
    <r>
      <rPr>
        <rFont val="Calibri"/>
        <color rgb="FFF2F2F2"/>
        <sz val="12.0"/>
      </rPr>
      <t xml:space="preserve">     </t>
    </r>
    <r>
      <rPr>
        <rFont val="Calibri"/>
        <color rgb="FFF2F2F2"/>
        <sz val="10.0"/>
      </rPr>
      <t>RAL 9005</t>
    </r>
  </si>
  <si>
    <r>
      <rPr>
        <rFont val="Calibri"/>
        <b/>
        <color theme="1"/>
        <sz val="12.0"/>
      </rPr>
      <t>RED</t>
    </r>
    <r>
      <rPr>
        <rFont val="Calibri"/>
        <color theme="1"/>
        <sz val="12.0"/>
      </rPr>
      <t xml:space="preserve">            </t>
    </r>
    <r>
      <rPr>
        <rFont val="Calibri"/>
        <color theme="1"/>
        <sz val="10.0"/>
      </rPr>
      <t xml:space="preserve">RAL 3000 </t>
    </r>
  </si>
  <si>
    <r>
      <rPr>
        <rFont val="Calibri"/>
        <b/>
        <color theme="1"/>
        <sz val="12.0"/>
      </rPr>
      <t xml:space="preserve">YELLOW </t>
    </r>
    <r>
      <rPr>
        <rFont val="Calibri"/>
        <color theme="1"/>
        <sz val="12.0"/>
      </rPr>
      <t xml:space="preserve">  </t>
    </r>
    <r>
      <rPr>
        <rFont val="Calibri"/>
        <color theme="1"/>
        <sz val="10.0"/>
      </rPr>
      <t>RAL 1018</t>
    </r>
    <r>
      <rPr>
        <rFont val="Calibri"/>
        <color theme="1"/>
        <sz val="12.0"/>
      </rPr>
      <t xml:space="preserve"> </t>
    </r>
  </si>
  <si>
    <r>
      <rPr>
        <rFont val="Calibri"/>
        <b/>
        <color theme="0"/>
        <sz val="12.0"/>
      </rPr>
      <t>BLUE</t>
    </r>
    <r>
      <rPr>
        <rFont val="Calibri"/>
        <color theme="0"/>
        <sz val="12.0"/>
      </rPr>
      <t xml:space="preserve">         </t>
    </r>
    <r>
      <rPr>
        <rFont val="Calibri"/>
        <color theme="0"/>
        <sz val="10.0"/>
      </rPr>
      <t>RAL 5015</t>
    </r>
  </si>
  <si>
    <r>
      <rPr>
        <rFont val="Calibri"/>
        <b/>
        <color theme="1"/>
        <sz val="12.0"/>
      </rPr>
      <t>GREEN</t>
    </r>
    <r>
      <rPr>
        <rFont val="Calibri"/>
        <color theme="1"/>
        <sz val="12.0"/>
      </rPr>
      <t xml:space="preserve">    </t>
    </r>
    <r>
      <rPr>
        <rFont val="Calibri"/>
        <color theme="1"/>
        <sz val="10.0"/>
      </rPr>
      <t>RAL 6018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</si>
  <si>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</si>
  <si>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0.0"/>
      </rPr>
      <t>DEEP ORANGE</t>
    </r>
    <r>
      <rPr>
        <rFont val="Calibri"/>
        <color theme="1"/>
        <sz val="10.0"/>
      </rPr>
      <t xml:space="preserve">          RAL 2011</t>
    </r>
  </si>
  <si>
    <r>
      <rPr>
        <rFont val="Calibri"/>
        <b/>
        <color theme="1"/>
        <sz val="12.0"/>
      </rPr>
      <t xml:space="preserve">PINK </t>
    </r>
    <r>
      <rPr>
        <rFont val="Calibri"/>
        <color theme="1"/>
        <sz val="12.0"/>
      </rPr>
      <t xml:space="preserve">        </t>
    </r>
    <r>
      <rPr>
        <rFont val="Calibri"/>
        <color theme="1"/>
        <sz val="10.0"/>
      </rPr>
      <t xml:space="preserve">  RAL 4003</t>
    </r>
  </si>
  <si>
    <r>
      <rPr>
        <rFont val="Calibri"/>
        <b/>
        <color theme="1"/>
        <sz val="12.0"/>
      </rPr>
      <t xml:space="preserve">GREY </t>
    </r>
    <r>
      <rPr>
        <rFont val="Calibri"/>
        <b/>
        <color theme="1"/>
        <sz val="10.0"/>
      </rPr>
      <t xml:space="preserve">   </t>
    </r>
    <r>
      <rPr>
        <rFont val="Calibri"/>
        <color theme="1"/>
        <sz val="10.0"/>
      </rPr>
      <t xml:space="preserve">        RAL 7001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</si>
  <si>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</si>
  <si>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b/>
        <color theme="1"/>
        <sz val="12.0"/>
      </rPr>
      <t>MINT</t>
    </r>
    <r>
      <rPr>
        <rFont val="Calibri"/>
        <color theme="1"/>
        <sz val="12.0"/>
      </rPr>
      <t xml:space="preserve">   </t>
    </r>
    <r>
      <rPr>
        <rFont val="Calibri (Body)_x0000_"/>
        <color theme="1"/>
        <sz val="10.0"/>
      </rPr>
      <t>RAL6027</t>
    </r>
  </si>
  <si>
    <r>
      <rPr>
        <rFont val="Calibri (Body)_x0000_"/>
        <b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</si>
  <si>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>Sum</t>
  </si>
  <si>
    <t>greenn</t>
  </si>
  <si>
    <t>orange</t>
  </si>
  <si>
    <t>deep orange</t>
  </si>
  <si>
    <t>gray</t>
  </si>
  <si>
    <t>Mint</t>
  </si>
  <si>
    <t>Deep rose</t>
  </si>
  <si>
    <t>mali volumni</t>
  </si>
  <si>
    <t>veliki volumni</t>
  </si>
  <si>
    <t>ploščica</t>
  </si>
  <si>
    <t>pesek/g</t>
  </si>
  <si>
    <t>polie pes</t>
  </si>
  <si>
    <t>barva</t>
  </si>
  <si>
    <t>pigment</t>
  </si>
  <si>
    <t>surov.poli kg</t>
  </si>
  <si>
    <t>LENSES (GRP)</t>
  </si>
  <si>
    <t>360-221-DT</t>
  </si>
  <si>
    <t>Dual. Tex.</t>
  </si>
  <si>
    <t>3XL</t>
  </si>
  <si>
    <t>97,5x97,5x13,5 cm</t>
  </si>
  <si>
    <t>360-222-DT</t>
  </si>
  <si>
    <t>80x21 cm</t>
  </si>
  <si>
    <t>360-223-DT</t>
  </si>
  <si>
    <t>70x18 cm</t>
  </si>
  <si>
    <t>360-224-DT</t>
  </si>
  <si>
    <t>55x55x10,5 cm</t>
  </si>
  <si>
    <t>360-225-DT</t>
  </si>
  <si>
    <t>50x14 cm</t>
  </si>
  <si>
    <t>360-226-DT</t>
  </si>
  <si>
    <t>40x10 cm,        45x10 cm</t>
  </si>
  <si>
    <t>360-227-DT</t>
  </si>
  <si>
    <t>35x11 cm,       35x10 cm</t>
  </si>
  <si>
    <t>360-228-DT</t>
  </si>
  <si>
    <t>40x15, 35x9, 30x8,5, 25x8 cm</t>
  </si>
  <si>
    <t>360-229-DT</t>
  </si>
  <si>
    <t>33x33x8,5 cm</t>
  </si>
  <si>
    <t>360-230-DT</t>
  </si>
  <si>
    <t>19,5x19,5x4 20x20x5,5 20x20x7,5 cm</t>
  </si>
  <si>
    <t>360-231</t>
  </si>
  <si>
    <t>70x20 cm</t>
  </si>
  <si>
    <t>360-232</t>
  </si>
  <si>
    <t>70x11 cm</t>
  </si>
  <si>
    <t>360-233</t>
  </si>
  <si>
    <t>360-234</t>
  </si>
  <si>
    <t>70x14 cm</t>
  </si>
  <si>
    <t>360-235</t>
  </si>
  <si>
    <t>70x12 cm</t>
  </si>
  <si>
    <t>360-236</t>
  </si>
  <si>
    <t>60x20 cm</t>
  </si>
  <si>
    <t>360-237</t>
  </si>
  <si>
    <t>50x11cm   50x12cm</t>
  </si>
  <si>
    <t>360-238</t>
  </si>
  <si>
    <t>2x                         41x8 cm</t>
  </si>
  <si>
    <t>360-239</t>
  </si>
  <si>
    <t>29x8 , 28x5, 30x5 cm</t>
  </si>
  <si>
    <t>360-240</t>
  </si>
  <si>
    <t>25x10, 25x8, 25x7 cm</t>
  </si>
  <si>
    <t>JUGGY BALLS (GRP)</t>
  </si>
  <si>
    <t>HIGH PROFILE</t>
  </si>
  <si>
    <t>360-301</t>
  </si>
  <si>
    <t>124x90x39 cm</t>
  </si>
  <si>
    <t>360-301-DT</t>
  </si>
  <si>
    <t>360-302</t>
  </si>
  <si>
    <t>124x64x39 cm</t>
  </si>
  <si>
    <t>360-302-DT</t>
  </si>
  <si>
    <t>360-303</t>
  </si>
  <si>
    <t>80x48x27 cm</t>
  </si>
  <si>
    <t>360-303-DT</t>
  </si>
  <si>
    <t>360-304</t>
  </si>
  <si>
    <t>67x38x30 cm</t>
  </si>
  <si>
    <t>360-304-DT</t>
  </si>
  <si>
    <t>360-305</t>
  </si>
  <si>
    <t>50x25 cm</t>
  </si>
  <si>
    <t>360-305-DT</t>
  </si>
  <si>
    <t>360-306</t>
  </si>
  <si>
    <t>360-306-DT</t>
  </si>
  <si>
    <t>360-307</t>
  </si>
  <si>
    <t>40x20 cm</t>
  </si>
  <si>
    <t>360-307-DT</t>
  </si>
  <si>
    <t>360-308</t>
  </si>
  <si>
    <t>39x28x17 cm</t>
  </si>
  <si>
    <t>360-308-DT</t>
  </si>
  <si>
    <t>360-309</t>
  </si>
  <si>
    <t>20x16x9        20,5x15,5x10                       22x16x10,5 cm</t>
  </si>
  <si>
    <t>360-309-DT</t>
  </si>
  <si>
    <t>20x16x9        20,5x15,5x10                  22x16x10,5 cm</t>
  </si>
  <si>
    <t>360-310</t>
  </si>
  <si>
    <t>12x5cm, 14x6cm, 20x10cm, 25x13cm</t>
  </si>
  <si>
    <t>360-310-DT</t>
  </si>
  <si>
    <t>360-311</t>
  </si>
  <si>
    <t>93 x 75 x 20</t>
  </si>
  <si>
    <t>360-311-DT</t>
  </si>
  <si>
    <t>360-312</t>
  </si>
  <si>
    <t>86,5 x x67,5 x 18</t>
  </si>
  <si>
    <t>360-312-DT</t>
  </si>
  <si>
    <t>360-313</t>
  </si>
  <si>
    <t>70,5 x 56,5 x 5</t>
  </si>
  <si>
    <t>360-313-DT</t>
  </si>
  <si>
    <t>360-314</t>
  </si>
  <si>
    <t>70x8 cm</t>
  </si>
  <si>
    <t>360-314-DT</t>
  </si>
  <si>
    <t>360-315</t>
  </si>
  <si>
    <t>60x6 cm</t>
  </si>
  <si>
    <t>360-315-DT</t>
  </si>
  <si>
    <t>FLAT</t>
  </si>
  <si>
    <t>360-316</t>
  </si>
  <si>
    <t>55,5x47x13 cm</t>
  </si>
  <si>
    <t>360-316-DT</t>
  </si>
  <si>
    <t>360-317</t>
  </si>
  <si>
    <t>46,5x37,5x12 cm</t>
  </si>
  <si>
    <t>360-317-DT</t>
  </si>
  <si>
    <t>360-318</t>
  </si>
  <si>
    <t>36x11 cm</t>
  </si>
  <si>
    <t>360-318-DT</t>
  </si>
  <si>
    <t>360-319</t>
  </si>
  <si>
    <t>360-319-DT</t>
  </si>
  <si>
    <t>360-320</t>
  </si>
  <si>
    <t>M-XL</t>
  </si>
  <si>
    <t>15x12x4,5 20x16x5,5 25x18x6,5 30x23x7,5 34,5x25,5x7 cm</t>
  </si>
  <si>
    <t>360-320-DT</t>
  </si>
  <si>
    <t>ASYMMETRIC BALLS (GRP)</t>
  </si>
  <si>
    <t>360-141</t>
  </si>
  <si>
    <t>122x30 cm</t>
  </si>
  <si>
    <t>360-142</t>
  </si>
  <si>
    <t>82x16 cm</t>
  </si>
  <si>
    <t>360-142-B</t>
  </si>
  <si>
    <t>bolt-on/screw-ons</t>
  </si>
  <si>
    <t>360-143</t>
  </si>
  <si>
    <t>80x30 cm</t>
  </si>
  <si>
    <t>360-144</t>
  </si>
  <si>
    <t>68x19 cm</t>
  </si>
  <si>
    <t>360-145</t>
  </si>
  <si>
    <t>60x16 cm</t>
  </si>
  <si>
    <t>360-145-B</t>
  </si>
  <si>
    <t>360-146</t>
  </si>
  <si>
    <t>58x13 cm</t>
  </si>
  <si>
    <t>360-146-B</t>
  </si>
  <si>
    <t>360-147</t>
  </si>
  <si>
    <t>40x10 cm</t>
  </si>
  <si>
    <t>360-147-B</t>
  </si>
  <si>
    <t>360-148</t>
  </si>
  <si>
    <t>49x9, 37x7 cm</t>
  </si>
  <si>
    <t>360-148-B</t>
  </si>
  <si>
    <t>360-149</t>
  </si>
  <si>
    <t>32x5, 31x7,5, 33x11 cm</t>
  </si>
  <si>
    <t>360-149-B</t>
  </si>
  <si>
    <t>360-150</t>
  </si>
  <si>
    <t>25x3, 25x5, 25x7 cm</t>
  </si>
  <si>
    <t>360-150-B</t>
  </si>
  <si>
    <t>QUARTERS (GRP)</t>
  </si>
  <si>
    <t>360-381</t>
  </si>
  <si>
    <t>90x90x31 cm</t>
  </si>
  <si>
    <t>360-382</t>
  </si>
  <si>
    <t>360-384</t>
  </si>
  <si>
    <t>4x                 90x90x31 cm</t>
  </si>
  <si>
    <t>360-385</t>
  </si>
  <si>
    <t>78x78x49 cm</t>
  </si>
  <si>
    <t>360-388</t>
  </si>
  <si>
    <t>4x                     78x78x49 cm</t>
  </si>
  <si>
    <t>360-389</t>
  </si>
  <si>
    <t>68x68x32 cm</t>
  </si>
  <si>
    <t>360-392</t>
  </si>
  <si>
    <t>4x                68x68x32 cm</t>
  </si>
  <si>
    <t>360-393</t>
  </si>
  <si>
    <t>58x58x13 cm</t>
  </si>
  <si>
    <t>360-396</t>
  </si>
  <si>
    <t>4x               58x58x13 cm</t>
  </si>
  <si>
    <t>360-395-DT</t>
  </si>
  <si>
    <t>55,5x39,5x6 cm</t>
  </si>
  <si>
    <t>360-397</t>
  </si>
  <si>
    <t>40x40x6cm</t>
  </si>
  <si>
    <t>360-400</t>
  </si>
  <si>
    <t>4x           40x40x6cm</t>
  </si>
  <si>
    <t>360-399-DT</t>
  </si>
  <si>
    <t>35x24,5x9,5 cm, 
35x24,5x4 cm,
35x24,5x2 cm</t>
  </si>
  <si>
    <t>SNAKES (GRP)</t>
  </si>
  <si>
    <t>360-092</t>
  </si>
  <si>
    <t>120x16x9 cm</t>
  </si>
  <si>
    <t>360-094</t>
  </si>
  <si>
    <t>105x16x9,    95x15x3 cm</t>
  </si>
  <si>
    <t>360-096</t>
  </si>
  <si>
    <t>100x15x8, 102x17x9 cm</t>
  </si>
  <si>
    <t>360-098</t>
  </si>
  <si>
    <t>81x15x8,   80x13x10 cm</t>
  </si>
  <si>
    <t>360-100</t>
  </si>
  <si>
    <t>63x11x5,    61x10x5 cm</t>
  </si>
  <si>
    <t>DISHES (GRP)</t>
  </si>
  <si>
    <t>360-461</t>
  </si>
  <si>
    <t>125x30 cm</t>
  </si>
  <si>
    <t>360-461-DT</t>
  </si>
  <si>
    <t>360-463</t>
  </si>
  <si>
    <t>80x23 cm</t>
  </si>
  <si>
    <t>360-463-DT</t>
  </si>
  <si>
    <t>80x 23 cm</t>
  </si>
  <si>
    <t>360-464</t>
  </si>
  <si>
    <t>80x23cm</t>
  </si>
  <si>
    <t>360-464-DT</t>
  </si>
  <si>
    <t>360-470</t>
  </si>
  <si>
    <t>19,5x8, 25x10, 29,5x9, 41x18, 49x19cm</t>
  </si>
  <si>
    <t>360-470-DT</t>
  </si>
  <si>
    <t>360-471</t>
  </si>
  <si>
    <t>125x18 cm</t>
  </si>
  <si>
    <t>360-471-DT</t>
  </si>
  <si>
    <t>360-474</t>
  </si>
  <si>
    <t>80x8 cm</t>
  </si>
  <si>
    <t>360-474-DT</t>
  </si>
  <si>
    <t>360-478</t>
  </si>
  <si>
    <t>44x5 cm</t>
  </si>
  <si>
    <t>360-478-DT</t>
  </si>
  <si>
    <t>360-479</t>
  </si>
  <si>
    <t>31x4 cm</t>
  </si>
  <si>
    <t>360-479-DT</t>
  </si>
  <si>
    <t>BALLS (GRP)</t>
  </si>
  <si>
    <t>360-281</t>
  </si>
  <si>
    <t>125x39 cm</t>
  </si>
  <si>
    <t>360-289</t>
  </si>
  <si>
    <t>S-XL</t>
  </si>
  <si>
    <t>12x5cm, 14x6cm, 20x10cm, 25x13cm, 30x15cm, 40x20cm, 50x25cm</t>
  </si>
  <si>
    <t>bolt&amp;screw-ons</t>
  </si>
  <si>
    <t>360-289-DT</t>
  </si>
  <si>
    <t>360-290</t>
  </si>
  <si>
    <t>12x5cm, 14x6cm, 20x10cm, 25x13cm, 30x15cm</t>
  </si>
  <si>
    <t>360-290-DT</t>
  </si>
  <si>
    <t>360-291</t>
  </si>
  <si>
    <t>122x14 cm</t>
  </si>
  <si>
    <t>360-292</t>
  </si>
  <si>
    <t>360-293</t>
  </si>
  <si>
    <t>360-294</t>
  </si>
  <si>
    <t>41x11 cm</t>
  </si>
  <si>
    <t>360-295</t>
  </si>
  <si>
    <t>VOLCANOES (GRP)</t>
  </si>
  <si>
    <t>WITH INSERTS</t>
  </si>
  <si>
    <t>360-121</t>
  </si>
  <si>
    <t>107x25 cm</t>
  </si>
  <si>
    <t>360-121-DT</t>
  </si>
  <si>
    <t>360-122</t>
  </si>
  <si>
    <t>96x40 cm</t>
  </si>
  <si>
    <t>360-122-DT</t>
  </si>
  <si>
    <t>360-123</t>
  </si>
  <si>
    <t>72x17 cm</t>
  </si>
  <si>
    <t>360-123-DT</t>
  </si>
  <si>
    <t>360-124</t>
  </si>
  <si>
    <t>50x2 cm</t>
  </si>
  <si>
    <t>NO INSERTS</t>
  </si>
  <si>
    <t>360-125</t>
  </si>
  <si>
    <t>90x85 cm</t>
  </si>
  <si>
    <t>360-125-W</t>
  </si>
  <si>
    <t>with wood</t>
  </si>
  <si>
    <t>360-127</t>
  </si>
  <si>
    <t>72x30 cm</t>
  </si>
  <si>
    <t>360-127-W</t>
  </si>
  <si>
    <t>360-128</t>
  </si>
  <si>
    <t>64x25 cm</t>
  </si>
  <si>
    <t>360-128-W</t>
  </si>
  <si>
    <t>360-129</t>
  </si>
  <si>
    <t>20x18cm, 25x24cm, 32x38cm</t>
  </si>
  <si>
    <t>360-129-W</t>
  </si>
  <si>
    <t>360-132</t>
  </si>
  <si>
    <t>32x8, 32x8, 32x12, 49x13, 50x22cm</t>
  </si>
  <si>
    <t>360-132-W</t>
  </si>
  <si>
    <t>TUBES (GRP)</t>
  </si>
  <si>
    <t>TUBES</t>
  </si>
  <si>
    <t>360-001</t>
  </si>
  <si>
    <t>122x44x15 cm</t>
  </si>
  <si>
    <t>TUBE CONNECTIONS</t>
  </si>
  <si>
    <t>360-009</t>
  </si>
  <si>
    <t>44x67x15 cm</t>
  </si>
  <si>
    <t>360-010</t>
  </si>
  <si>
    <t>44x30x15 cm</t>
  </si>
  <si>
    <t>360-011</t>
  </si>
  <si>
    <t>43x22x15 cm</t>
  </si>
  <si>
    <t>bolt-on / screw-ons</t>
  </si>
  <si>
    <t>TUBE ENDS</t>
  </si>
  <si>
    <t>360-014</t>
  </si>
  <si>
    <t>44x16,5x15 cm          x2</t>
  </si>
  <si>
    <t>360-014-DT</t>
  </si>
  <si>
    <t>TUBE COMBINATIONS</t>
  </si>
  <si>
    <t>360-016-DT</t>
  </si>
  <si>
    <t>XL-3XL</t>
  </si>
  <si>
    <t>122x43x15cm, 44x16,5x15cm          x2</t>
  </si>
  <si>
    <t>360-017</t>
  </si>
  <si>
    <t xml:space="preserve">122x43x15cm, 44x67x15cm, 44x30x15cm </t>
  </si>
  <si>
    <t>360-018</t>
  </si>
  <si>
    <t>XL-2XL</t>
  </si>
  <si>
    <t>44x67x15cm, 44x30x15cm, 44x30x15cm</t>
  </si>
  <si>
    <t>SLICES (GRP)</t>
  </si>
  <si>
    <t>360-401</t>
  </si>
  <si>
    <t>92x190x31cm</t>
  </si>
  <si>
    <t>360-402</t>
  </si>
  <si>
    <t>4XL</t>
  </si>
  <si>
    <t>190x31cm               x2</t>
  </si>
  <si>
    <t>360-403</t>
  </si>
  <si>
    <t>120x62x14cm</t>
  </si>
  <si>
    <t>360-404</t>
  </si>
  <si>
    <t>2 x          120x62x14cm</t>
  </si>
  <si>
    <t>360-405</t>
  </si>
  <si>
    <t>125x102x32cm, 106x30x31cm</t>
  </si>
  <si>
    <t>360-406</t>
  </si>
  <si>
    <t>122x14cm</t>
  </si>
  <si>
    <t>360-406-DT</t>
  </si>
  <si>
    <t>360-409</t>
  </si>
  <si>
    <t>106x30x31cm       2x</t>
  </si>
  <si>
    <t>360-409-DT</t>
  </si>
  <si>
    <t>360-410</t>
  </si>
  <si>
    <t>88x22cm</t>
  </si>
  <si>
    <t>360-410-DT</t>
  </si>
  <si>
    <t>360-411</t>
  </si>
  <si>
    <t>95x10cm</t>
  </si>
  <si>
    <t>360-411-DT</t>
  </si>
  <si>
    <t>360-412</t>
  </si>
  <si>
    <t>64x4cm</t>
  </si>
  <si>
    <t>360-412-DT</t>
  </si>
  <si>
    <t>360-413</t>
  </si>
  <si>
    <t>44x16,5cm              x2</t>
  </si>
  <si>
    <t>360-413-DT</t>
  </si>
  <si>
    <t>360-414</t>
  </si>
  <si>
    <t>40x10cm</t>
  </si>
  <si>
    <t>360-414-DT</t>
  </si>
  <si>
    <t>360-415</t>
  </si>
  <si>
    <t>40x8cm</t>
  </si>
  <si>
    <t>360-415-DT</t>
  </si>
  <si>
    <t>360-416</t>
  </si>
  <si>
    <t>35x10cm</t>
  </si>
  <si>
    <t>360-416-DT</t>
  </si>
  <si>
    <t>360-417</t>
  </si>
  <si>
    <t>35x8cm</t>
  </si>
  <si>
    <t>360-417-DT</t>
  </si>
  <si>
    <t>360-418</t>
  </si>
  <si>
    <t>360-418-DT</t>
  </si>
  <si>
    <t>360-419</t>
  </si>
  <si>
    <t>360-419-DT</t>
  </si>
  <si>
    <t>360-420</t>
  </si>
  <si>
    <t>30x8cm</t>
  </si>
  <si>
    <t>360-420-DT</t>
  </si>
  <si>
    <t>PHONES (GRP)</t>
  </si>
  <si>
    <t>360-325</t>
  </si>
  <si>
    <t>110x60 cm</t>
  </si>
  <si>
    <t>360-327</t>
  </si>
  <si>
    <t>72x28 cm</t>
  </si>
  <si>
    <t>360-331</t>
  </si>
  <si>
    <t>42x25 cm</t>
  </si>
  <si>
    <t>360-332</t>
  </si>
  <si>
    <t>65x46 cm</t>
  </si>
  <si>
    <t>BARRELS (GRP)</t>
  </si>
  <si>
    <t>360-421</t>
  </si>
  <si>
    <t>159x122x48 cm</t>
  </si>
  <si>
    <t>360-422</t>
  </si>
  <si>
    <t>159x73x48 cm</t>
  </si>
  <si>
    <t>360-423</t>
  </si>
  <si>
    <t>159x50x48</t>
  </si>
  <si>
    <t>STRAIGHT LINES (GRP)</t>
  </si>
  <si>
    <t>360-021</t>
  </si>
  <si>
    <t>200x40x27 cm</t>
  </si>
  <si>
    <t>360-022</t>
  </si>
  <si>
    <t>140x45x37 cm</t>
  </si>
  <si>
    <t>360-023</t>
  </si>
  <si>
    <t>115x32x22 cm</t>
  </si>
  <si>
    <t>360-025</t>
  </si>
  <si>
    <t>95x28x40 cm</t>
  </si>
  <si>
    <t>360-027</t>
  </si>
  <si>
    <t>70x25x18 cm</t>
  </si>
  <si>
    <t>360-028</t>
  </si>
  <si>
    <t>61x20x18 cm</t>
  </si>
  <si>
    <t>360-029</t>
  </si>
  <si>
    <t>74x28x14      62x28x11 cm</t>
  </si>
  <si>
    <t>360-030</t>
  </si>
  <si>
    <t>41x25x9   38x20x11 cm</t>
  </si>
  <si>
    <t>360-031</t>
  </si>
  <si>
    <t>M-2XL</t>
  </si>
  <si>
    <t>20x19x8,5 30x20x11 25x25x8 34x28x8,5 55x31x7 62x37x16</t>
  </si>
  <si>
    <t>360-034</t>
  </si>
  <si>
    <t>24x25x8, 33x13x13, 25x16x8, 33x24x10, 27x16x5cm</t>
  </si>
  <si>
    <t>360-035</t>
  </si>
  <si>
    <t>20x27x13,  40x21x19,  44x22x15 cm</t>
  </si>
  <si>
    <t>360-036</t>
  </si>
  <si>
    <t>39x20x7cm   35x22x7cm   42x18x7cm</t>
  </si>
  <si>
    <t>SPECIAL EDITION (GRP) - right angled</t>
  </si>
  <si>
    <t>360-539-DT</t>
  </si>
  <si>
    <t>L-4XL</t>
  </si>
  <si>
    <t>34cm - 190cm</t>
  </si>
  <si>
    <t>not available</t>
  </si>
  <si>
    <t>360-540-DT</t>
  </si>
  <si>
    <t>34cm - 120cm</t>
  </si>
  <si>
    <t>SPINNING VOLUME (GRP)</t>
  </si>
  <si>
    <t>360-552</t>
  </si>
  <si>
    <t>125x15 cm</t>
  </si>
  <si>
    <t>360-553</t>
  </si>
  <si>
    <t>360-554</t>
  </si>
  <si>
    <t>360-555</t>
  </si>
  <si>
    <t>360-556</t>
  </si>
  <si>
    <t>360-557</t>
  </si>
  <si>
    <t>360-558</t>
  </si>
  <si>
    <t>360-559</t>
  </si>
  <si>
    <t>360-560</t>
  </si>
  <si>
    <t>Your logo</t>
  </si>
  <si>
    <t>PROMO VOLUMES (GRP)</t>
  </si>
  <si>
    <t>360-501</t>
  </si>
  <si>
    <t>123x12 cm</t>
  </si>
  <si>
    <t>360-505</t>
  </si>
  <si>
    <t>360-506</t>
  </si>
  <si>
    <t>360-520</t>
  </si>
  <si>
    <t>64x35x12 cm</t>
  </si>
  <si>
    <t>KIDS VOLUMES (GRP)</t>
  </si>
  <si>
    <t>360-1060</t>
  </si>
  <si>
    <t>100x70x40 cm</t>
  </si>
  <si>
    <r>
      <rPr>
        <rFont val="Calibri"/>
        <b/>
        <color theme="1"/>
        <sz val="12.0"/>
      </rPr>
      <t>SUM</t>
    </r>
    <r>
      <rPr>
        <rFont val="Calibri"/>
        <color theme="1"/>
        <sz val="12.0"/>
      </rPr>
      <t xml:space="preserve"> (price without VAT)</t>
    </r>
  </si>
  <si>
    <t xml:space="preserve">Sum pcs.: </t>
  </si>
  <si>
    <t>NAME</t>
  </si>
  <si>
    <t>material</t>
  </si>
  <si>
    <t>Description</t>
  </si>
  <si>
    <t>No. of pcs. in set</t>
  </si>
  <si>
    <t>No. of t-nuts</t>
  </si>
  <si>
    <t>Quantity</t>
  </si>
  <si>
    <t>additional notes</t>
  </si>
  <si>
    <t>vezana 18mm 120x80cm</t>
  </si>
  <si>
    <t xml:space="preserve">HOME WALL SETS </t>
  </si>
  <si>
    <t>START UP SET</t>
  </si>
  <si>
    <t>PU</t>
  </si>
  <si>
    <t>s-m</t>
  </si>
  <si>
    <t>jugs, crimps, edges from turtles, flinstones and juggy balls series</t>
  </si>
  <si>
    <t>/</t>
  </si>
  <si>
    <t xml:space="preserve">*set comes in random colours </t>
  </si>
  <si>
    <t>BEGINNER SET</t>
  </si>
  <si>
    <t>jugs, footholds from turtles series</t>
  </si>
  <si>
    <t>INTERMEDIATE SET</t>
  </si>
  <si>
    <t>jugs, crimps, slopers, footholds from turtles series</t>
  </si>
  <si>
    <t>ADVANCED SET</t>
  </si>
  <si>
    <t>xs-m</t>
  </si>
  <si>
    <t>2 jugs, small crimps from juggy balls series</t>
  </si>
  <si>
    <t>PLYWOOD PANELS</t>
  </si>
  <si>
    <t>PLYWOOD 1</t>
  </si>
  <si>
    <t>birch wood</t>
  </si>
  <si>
    <t>80x120cm</t>
  </si>
  <si>
    <t>18mm plywood panel with t-nuts</t>
  </si>
  <si>
    <t>PLYWOOD 3</t>
  </si>
  <si>
    <t>3x 80x120cm</t>
  </si>
  <si>
    <t>SUM without VAT</t>
  </si>
  <si>
    <t>SUM pcs.</t>
  </si>
  <si>
    <t>360 HANGBOARDS</t>
  </si>
  <si>
    <t>colour of board</t>
  </si>
  <si>
    <t>NATURAL  wooden look</t>
  </si>
  <si>
    <t>BLACK</t>
  </si>
  <si>
    <t>TURQOISE</t>
  </si>
  <si>
    <t>LIGHT GRAY</t>
  </si>
  <si>
    <t>colour of PU holds</t>
  </si>
  <si>
    <t xml:space="preserve">BLACK </t>
  </si>
  <si>
    <t>GREEN</t>
  </si>
  <si>
    <t xml:space="preserve">YELLOW  </t>
  </si>
  <si>
    <t xml:space="preserve">BLUE      </t>
  </si>
  <si>
    <t>kosov</t>
  </si>
  <si>
    <t>plošča 15mm</t>
  </si>
  <si>
    <t>masa PU</t>
  </si>
  <si>
    <t>matice/unitke</t>
  </si>
  <si>
    <t>vijaki M10 ugrez.glava</t>
  </si>
  <si>
    <t xml:space="preserve">prit. vijaki </t>
  </si>
  <si>
    <t>imbus ključ</t>
  </si>
  <si>
    <t>Name</t>
  </si>
  <si>
    <t>No.PU holds</t>
  </si>
  <si>
    <t>Material</t>
  </si>
  <si>
    <t>SUM</t>
  </si>
  <si>
    <t xml:space="preserve">8 kosov/ploščo </t>
  </si>
  <si>
    <t>1,3kg/kos</t>
  </si>
  <si>
    <t>1/kos</t>
  </si>
  <si>
    <t>40g/kos</t>
  </si>
  <si>
    <t>9/kos</t>
  </si>
  <si>
    <t>6/kos</t>
  </si>
  <si>
    <t>360 RAINBOW hangboard</t>
  </si>
  <si>
    <t>64x18x9 cm</t>
  </si>
  <si>
    <t>wood and PU</t>
  </si>
  <si>
    <t>* INCLUDED:  L wrench key, screws for mounting, bolts for holds</t>
  </si>
  <si>
    <t>** If you order 15 hangboards, you get 1 for free.</t>
  </si>
  <si>
    <t>CHALK -BOARD</t>
  </si>
  <si>
    <t>plošča 21mm</t>
  </si>
  <si>
    <t>barva za table</t>
  </si>
  <si>
    <t>vijaki za unitke</t>
  </si>
  <si>
    <t>kreda</t>
  </si>
  <si>
    <t>nalepka 360</t>
  </si>
  <si>
    <t>No ot T-nuts</t>
  </si>
  <si>
    <t>9 kosov/ploščo</t>
  </si>
  <si>
    <t>100g/kos</t>
  </si>
  <si>
    <t>22/kos</t>
  </si>
  <si>
    <t>3/unitko</t>
  </si>
  <si>
    <t>2/kos</t>
  </si>
  <si>
    <t>360 SCHOOL BOARD</t>
  </si>
  <si>
    <t>80x35x2,1cm</t>
  </si>
  <si>
    <t>wood</t>
  </si>
  <si>
    <t>* INCLUDED:  screws for mounting</t>
  </si>
  <si>
    <t>PURPPLE</t>
  </si>
  <si>
    <t>BLUE</t>
  </si>
  <si>
    <t>lesena palica</t>
  </si>
  <si>
    <t>No. PU holds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</si>
  <si>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</si>
  <si>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</si>
  <si>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</si>
  <si>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</si>
  <si>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</si>
  <si>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</si>
  <si>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</si>
  <si>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80x35x22cm</t>
  </si>
  <si>
    <t>* INCLUDED:  screws for mounting, metal ring</t>
  </si>
  <si>
    <r>
      <rPr>
        <rFont val="Calibri"/>
        <b/>
        <color theme="1"/>
        <sz val="12.0"/>
      </rPr>
      <t>SUM</t>
    </r>
    <r>
      <rPr>
        <rFont val="Calibri"/>
        <color theme="1"/>
        <sz val="12.0"/>
      </rPr>
      <t xml:space="preserve"> </t>
    </r>
    <r>
      <rPr>
        <rFont val="Calibri"/>
        <color theme="1"/>
        <sz val="11.0"/>
      </rPr>
      <t>(price without VAT)</t>
    </r>
  </si>
  <si>
    <t>Product</t>
  </si>
  <si>
    <t>Pieces</t>
  </si>
  <si>
    <t>specify your colour choice</t>
  </si>
  <si>
    <t>ROUTE SETTERS' TOOLBAGS</t>
  </si>
  <si>
    <t>no</t>
  </si>
  <si>
    <t>black inside</t>
  </si>
  <si>
    <t>blue inside</t>
  </si>
  <si>
    <t>green inside</t>
  </si>
  <si>
    <t>pink inside</t>
  </si>
  <si>
    <t>DENIM Toolbag with magnet and marker</t>
  </si>
  <si>
    <t>denim, pvc</t>
  </si>
  <si>
    <t>not available at the moment</t>
  </si>
  <si>
    <t>DENIM + MINI Toolbag with magnet and marker</t>
  </si>
  <si>
    <t>MINI bag</t>
  </si>
  <si>
    <t>LEATHER Toolbag with magnet and marker</t>
  </si>
  <si>
    <t>synthetic leather</t>
  </si>
  <si>
    <t>CHALK BAGS</t>
  </si>
  <si>
    <t>Wmns sportclimbing chalk bag</t>
  </si>
  <si>
    <t>cordura, canvas</t>
  </si>
  <si>
    <t>Mens sportclimbing chalk bag</t>
  </si>
  <si>
    <t>Bouldering chalk bag</t>
  </si>
  <si>
    <t>VOLUMES</t>
  </si>
  <si>
    <t>SKUPAJ kosov</t>
  </si>
  <si>
    <t>TEŽA kg</t>
  </si>
  <si>
    <t>stranka</t>
  </si>
  <si>
    <t>št. naročila:</t>
  </si>
  <si>
    <t>izdelek</t>
  </si>
  <si>
    <t>sum set</t>
  </si>
  <si>
    <t>sum kos</t>
  </si>
  <si>
    <t>sum kos norma</t>
  </si>
  <si>
    <t>W</t>
  </si>
  <si>
    <t>HANGBOARDS</t>
  </si>
  <si>
    <t>natural wooden look</t>
  </si>
  <si>
    <t>turqoise</t>
  </si>
  <si>
    <t>light gray</t>
  </si>
  <si>
    <t>colour of holds</t>
  </si>
  <si>
    <t xml:space="preserve">chalk board </t>
  </si>
  <si>
    <t>360 HOME WALL</t>
  </si>
  <si>
    <t xml:space="preserve">sum kg: </t>
  </si>
  <si>
    <t>IZDELEK</t>
  </si>
  <si>
    <t>ANY COLOUR</t>
  </si>
  <si>
    <t>SUM set</t>
  </si>
  <si>
    <t>kos/set</t>
  </si>
  <si>
    <t>360PU</t>
  </si>
  <si>
    <t>RED</t>
  </si>
  <si>
    <t>YELLOW</t>
  </si>
  <si>
    <t>PINK</t>
  </si>
  <si>
    <t>PURPLE</t>
  </si>
  <si>
    <t>product</t>
  </si>
  <si>
    <t>d. orange</t>
  </si>
  <si>
    <t>grey</t>
  </si>
  <si>
    <t>mint</t>
  </si>
  <si>
    <t>d. rose</t>
  </si>
  <si>
    <t>Palette No.:</t>
  </si>
  <si>
    <t>Date:</t>
  </si>
  <si>
    <t>Dimensions:</t>
  </si>
  <si>
    <t>Name:</t>
  </si>
  <si>
    <t>Signature:</t>
  </si>
  <si>
    <t>new No.</t>
  </si>
  <si>
    <t>končano</t>
  </si>
  <si>
    <t>PAKIRANJE</t>
  </si>
  <si>
    <t>št.naročila</t>
  </si>
  <si>
    <t>spakirano</t>
  </si>
  <si>
    <t>360 volumes</t>
  </si>
  <si>
    <t>LYNX wood</t>
  </si>
  <si>
    <t>CHEETA vol.</t>
  </si>
  <si>
    <t>360 grifi (PU)</t>
  </si>
  <si>
    <t>LYNX volumes</t>
  </si>
  <si>
    <t>ARTLINE vol.</t>
  </si>
  <si>
    <t>NEO vol.</t>
  </si>
  <si>
    <t>ARTLINE PU</t>
  </si>
  <si>
    <t>READY volumes</t>
  </si>
  <si>
    <t>BLUE PILL vol.</t>
  </si>
  <si>
    <t>SIMPL wood</t>
  </si>
  <si>
    <t>READY  wood</t>
  </si>
  <si>
    <t>SO ILL wood</t>
  </si>
  <si>
    <t>TTC (les+grifi)</t>
  </si>
  <si>
    <t>ROCK CITY vol.</t>
  </si>
  <si>
    <t>TENTOMEN vol.</t>
  </si>
  <si>
    <t>ESPACE vol.</t>
  </si>
  <si>
    <t>ROCK CITY wood</t>
  </si>
  <si>
    <t>TENTOMEN grifi .</t>
  </si>
  <si>
    <t>INDOOR VOLUMES</t>
  </si>
  <si>
    <t>ROCK CITY pu</t>
  </si>
  <si>
    <t>VEZI volumes</t>
  </si>
  <si>
    <t xml:space="preserve">SNAP vol. </t>
  </si>
  <si>
    <t>VEZI grifi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</si>
  <si>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</si>
  <si>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</si>
  <si>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</si>
  <si>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</si>
  <si>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</si>
  <si>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</si>
  <si>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</si>
  <si>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sum</t>
  </si>
  <si>
    <t>chalkb.</t>
  </si>
  <si>
    <t>PRODUCT</t>
  </si>
  <si>
    <t>QUANTITY</t>
  </si>
  <si>
    <t>pesek/Kg</t>
  </si>
  <si>
    <t>polie  KG</t>
  </si>
  <si>
    <t>barva Kg</t>
  </si>
  <si>
    <t>pigment Kg</t>
  </si>
  <si>
    <t>poli sur kg</t>
  </si>
  <si>
    <t>unit matice</t>
  </si>
  <si>
    <t>GRIFI</t>
  </si>
  <si>
    <t>masa p/ kg</t>
  </si>
  <si>
    <t>pigmnet/kg</t>
  </si>
  <si>
    <t>ločilec/kg</t>
  </si>
  <si>
    <t>podložka M5</t>
  </si>
  <si>
    <t>podložka M10</t>
  </si>
  <si>
    <t>sum grifi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</si>
</sst>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_ ;\-#,##0\ "/>
    <numFmt numFmtId="166" formatCode="#,##0.00_ ;\-#,##0.00\ "/>
    <numFmt numFmtId="167" formatCode="_-[$€-2]\ * #,##0.00_-;\-[$€-2]\ * #,##0.00_-;_-[$€-2]\ * &quot;-&quot;??_-;_-@"/>
    <numFmt numFmtId="168" formatCode="#,##0.00\ &quot;€&quot;"/>
    <numFmt numFmtId="169" formatCode="0.0"/>
  </numFmts>
  <fonts count="75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sz val="10.0"/>
      <color theme="1"/>
      <name val="Calibri"/>
    </font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sz val="11.0"/>
      <color theme="1"/>
      <name val="Calibri"/>
    </font>
    <font>
      <u/>
      <sz val="11.0"/>
      <color rgb="FF0000FF"/>
      <name val="Arial"/>
    </font>
    <font>
      <u/>
      <sz val="11.0"/>
      <color rgb="FF0000FF"/>
      <name val="Arial"/>
    </font>
    <font>
      <sz val="11.0"/>
      <color rgb="FFD8D8D8"/>
      <name val="Calibri"/>
    </font>
    <font>
      <sz val="12.0"/>
      <color rgb="FFD8D8D8"/>
      <name val="Calibri"/>
    </font>
    <font>
      <b/>
      <sz val="14.0"/>
      <color theme="1"/>
      <name val="Calibri"/>
    </font>
    <font>
      <b/>
      <sz val="20.0"/>
      <color theme="1"/>
      <name val="Calibri"/>
    </font>
    <font>
      <b/>
      <sz val="11.0"/>
      <color rgb="FFD8D8D8"/>
      <name val="Calibri"/>
    </font>
    <font>
      <b/>
      <sz val="20.0"/>
      <color rgb="FFD8D8D8"/>
      <name val="Calibri"/>
    </font>
    <font>
      <sz val="10.0"/>
      <color rgb="FF0070C0"/>
      <name val="Calibri"/>
    </font>
    <font>
      <sz val="11.0"/>
      <color rgb="FFF2F2F2"/>
      <name val="Calibri"/>
    </font>
    <font>
      <sz val="11.0"/>
      <color theme="0"/>
      <name val="Calibri"/>
    </font>
    <font>
      <sz val="12.0"/>
      <color rgb="FFFF0000"/>
      <name val="Calibri"/>
    </font>
    <font>
      <b/>
      <sz val="20.0"/>
      <color rgb="FF000000"/>
      <name val="Calibri"/>
    </font>
    <font>
      <b/>
      <sz val="15.0"/>
      <color theme="1"/>
      <name val="Calibri"/>
    </font>
    <font>
      <b/>
      <sz val="20.0"/>
      <color theme="0"/>
      <name val="Calibri"/>
    </font>
    <font>
      <sz val="12.0"/>
      <color theme="0"/>
      <name val="Calibri"/>
    </font>
    <font>
      <sz val="12.0"/>
      <color rgb="FF0070C0"/>
      <name val="Calibri"/>
    </font>
    <font>
      <sz val="11.0"/>
      <color rgb="FFFF0000"/>
      <name val="Calibri"/>
    </font>
    <font>
      <sz val="11.0"/>
      <color rgb="FF447BFF"/>
      <name val="Calibri"/>
    </font>
    <font>
      <b/>
      <sz val="20.0"/>
      <color rgb="FF548DD4"/>
      <name val="Calibri"/>
    </font>
    <font>
      <b/>
      <sz val="12.0"/>
      <color rgb="FFF2F2F2"/>
      <name val="Calibri"/>
    </font>
    <font>
      <b/>
      <sz val="12.0"/>
      <color theme="0"/>
      <name val="Calibri"/>
    </font>
    <font>
      <b/>
      <sz val="12.0"/>
      <color rgb="FFD8D8D8"/>
      <name val="Calibri"/>
    </font>
    <font>
      <sz val="14.0"/>
      <color rgb="FF0070C0"/>
      <name val="Calibri"/>
    </font>
    <font>
      <sz val="10.0"/>
      <color rgb="FFD8D8D8"/>
      <name val="Calibri"/>
    </font>
    <font>
      <sz val="9.0"/>
      <color rgb="FFD8D8D8"/>
      <name val="Calibri"/>
    </font>
    <font>
      <b/>
      <sz val="14.0"/>
      <color rgb="FF0070C0"/>
      <name val="Calibri"/>
    </font>
    <font>
      <b/>
      <sz val="11.0"/>
      <color theme="1"/>
      <name val="Calibri"/>
    </font>
    <font>
      <b/>
      <sz val="12.0"/>
      <color rgb="FFFF0000"/>
      <name val="Calibri"/>
    </font>
    <font>
      <sz val="12.0"/>
      <color rgb="FFF2F2F2"/>
      <name val="Calibri"/>
    </font>
    <font>
      <b/>
      <i/>
      <sz val="12.0"/>
      <color rgb="FFD8D8D8"/>
      <name val="Calibri"/>
    </font>
    <font>
      <sz val="11.0"/>
      <color rgb="FFE36C09"/>
      <name val="Calibri"/>
    </font>
    <font>
      <sz val="12.0"/>
      <color rgb="FF7F7F7F"/>
      <name val="Calibri"/>
    </font>
    <font>
      <sz val="12.0"/>
      <color rgb="FFA5A5A5"/>
      <name val="Calibri"/>
    </font>
    <font>
      <sz val="14.0"/>
      <color rgb="FF7030A0"/>
      <name val="Calibri"/>
    </font>
    <font>
      <sz val="14.0"/>
      <color rgb="FFD8D8D8"/>
      <name val="Calibri"/>
    </font>
    <font>
      <sz val="12.0"/>
      <color theme="1"/>
      <name val="Ar techni"/>
    </font>
    <font>
      <b/>
      <sz val="12.0"/>
      <color theme="1"/>
      <name val="Ar techni"/>
    </font>
    <font>
      <b/>
      <sz val="20.0"/>
      <color theme="1"/>
      <name val="Ar techni"/>
    </font>
    <font>
      <b/>
      <i/>
      <sz val="10.0"/>
      <color rgb="FFD8D8D8"/>
      <name val="Calibri"/>
    </font>
    <font>
      <b/>
      <i/>
      <sz val="9.0"/>
      <color rgb="FFD8D8D8"/>
      <name val="Calibri"/>
    </font>
    <font>
      <b/>
      <sz val="11.0"/>
      <color theme="0"/>
      <name val="Calibri"/>
    </font>
    <font>
      <b/>
      <i/>
      <sz val="11.0"/>
      <color rgb="FFD8D8D8"/>
      <name val="Calibri"/>
    </font>
    <font>
      <b/>
      <sz val="10.0"/>
      <color theme="1"/>
      <name val="Calibri"/>
    </font>
    <font>
      <i/>
      <sz val="10.0"/>
      <color theme="1"/>
      <name val="Calibri"/>
    </font>
    <font>
      <b/>
      <i/>
      <sz val="9.0"/>
      <color theme="1"/>
      <name val="Calibri"/>
    </font>
    <font>
      <i/>
      <sz val="9.0"/>
      <color theme="1"/>
      <name val="Calibri"/>
    </font>
    <font>
      <b/>
      <sz val="10.0"/>
      <color theme="0"/>
      <name val="Calibri"/>
    </font>
    <font>
      <b/>
      <i/>
      <sz val="10.0"/>
      <color theme="1"/>
      <name val="Calibri"/>
    </font>
    <font>
      <sz val="24.0"/>
      <color theme="1"/>
      <name val="Calibri"/>
    </font>
    <font>
      <b/>
      <sz val="9.0"/>
      <color theme="1"/>
      <name val="Calibri"/>
    </font>
    <font>
      <b/>
      <i/>
      <sz val="8.0"/>
      <color theme="1"/>
      <name val="Calibri"/>
    </font>
    <font>
      <b/>
      <i/>
      <sz val="12.0"/>
      <color theme="1"/>
      <name val="Calibri"/>
    </font>
    <font>
      <i/>
      <sz val="12.0"/>
      <color theme="1"/>
      <name val="Calibri"/>
    </font>
    <font>
      <sz val="16.0"/>
      <color theme="1"/>
      <name val="Calibri"/>
    </font>
    <font>
      <sz val="18.0"/>
      <color theme="1"/>
      <name val="Calibri"/>
    </font>
    <font>
      <b/>
      <sz val="18.0"/>
      <color theme="1"/>
      <name val="Calibri"/>
    </font>
    <font>
      <sz val="20.0"/>
      <color theme="1"/>
      <name val="Calibri"/>
    </font>
    <font>
      <color theme="1"/>
      <name val="Calibri"/>
      <scheme val="minor"/>
    </font>
    <font>
      <sz val="28.0"/>
      <color theme="1"/>
      <name val="Calibri"/>
    </font>
    <font>
      <u/>
      <sz val="11.0"/>
      <color theme="1"/>
      <name val="Calibri"/>
    </font>
    <font>
      <sz val="36.0"/>
      <color theme="1"/>
      <name val="Calibri"/>
    </font>
    <font>
      <b/>
      <sz val="12.0"/>
      <color rgb="FF000000"/>
      <name val="Calibri"/>
    </font>
    <font>
      <sz val="22.0"/>
      <color theme="1"/>
      <name val="Calibri"/>
    </font>
  </fonts>
  <fills count="24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F66FF"/>
        <bgColor rgb="FFFF66FF"/>
      </patternFill>
    </fill>
    <fill>
      <patternFill patternType="solid">
        <fgColor rgb="FF7030A0"/>
        <bgColor rgb="FF7030A0"/>
      </patternFill>
    </fill>
    <fill>
      <patternFill patternType="solid">
        <fgColor rgb="FFDAEEF3"/>
        <bgColor rgb="FFDAEEF3"/>
      </patternFill>
    </fill>
    <fill>
      <patternFill patternType="solid">
        <fgColor rgb="FF1C79F0"/>
        <bgColor rgb="FF1C79F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A6A6A6"/>
        <bgColor rgb="FFA6A6A6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D99594"/>
        <bgColor rgb="FFD99594"/>
      </patternFill>
    </fill>
    <fill>
      <patternFill patternType="solid">
        <fgColor rgb="FFFDE994"/>
        <bgColor rgb="FFFDE994"/>
      </patternFill>
    </fill>
    <fill>
      <patternFill patternType="solid">
        <fgColor theme="1"/>
        <bgColor theme="1"/>
      </patternFill>
    </fill>
    <fill>
      <patternFill patternType="solid">
        <fgColor rgb="FF36393C"/>
        <bgColor rgb="FF36393C"/>
      </patternFill>
    </fill>
    <fill>
      <patternFill patternType="solid">
        <fgColor rgb="FF69C65A"/>
        <bgColor rgb="FF69C65A"/>
      </patternFill>
    </fill>
  </fills>
  <borders count="129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right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left style="thin">
        <color rgb="FF000000"/>
      </left>
      <right/>
      <top/>
      <bottom style="hair">
        <color rgb="FF000000"/>
      </bottom>
    </border>
    <border>
      <left/>
      <right style="hair">
        <color rgb="FF000000"/>
      </right>
      <top/>
      <bottom style="hair">
        <color rgb="FF000000"/>
      </bottom>
    </border>
    <border>
      <right style="hair">
        <color rgb="FF000000"/>
      </right>
    </border>
    <border>
      <left/>
      <right/>
      <top/>
      <bottom style="hair">
        <color rgb="FF000000"/>
      </bottom>
    </border>
    <border>
      <left/>
      <right/>
      <top style="hair">
        <color rgb="FF000000"/>
      </top>
      <bottom/>
    </border>
    <border>
      <right style="hair">
        <color rgb="FF000000"/>
      </right>
      <top style="hair">
        <color rgb="FF000000"/>
      </top>
    </border>
    <border>
      <right style="hair">
        <color rgb="FF000000"/>
      </right>
      <bottom style="hair">
        <color rgb="FF000000"/>
      </bottom>
    </border>
    <border>
      <left/>
      <right style="hair">
        <color rgb="FF000000"/>
      </right>
      <top/>
      <bottom/>
    </border>
    <border>
      <right style="hair">
        <color rgb="FF000000"/>
      </right>
      <bottom style="thin">
        <color rgb="FF000000"/>
      </bottom>
    </border>
    <border>
      <left/>
      <right style="hair">
        <color rgb="FF000000"/>
      </right>
      <top/>
      <bottom style="thin">
        <color rgb="FF000000"/>
      </bottom>
    </border>
    <border>
      <left style="thin">
        <color rgb="FF000000"/>
      </left>
      <right/>
      <top style="hair">
        <color rgb="FF000000"/>
      </top>
      <bottom/>
    </border>
    <border>
      <left/>
      <right style="hair">
        <color rgb="FF000000"/>
      </right>
      <top style="thin">
        <color rgb="FF000000"/>
      </top>
      <bottom/>
    </border>
    <border>
      <left/>
      <right style="hair">
        <color rgb="FF000000"/>
      </right>
      <top style="hair">
        <color rgb="FF000000"/>
      </top>
      <bottom/>
    </border>
    <border>
      <left/>
      <right/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hair">
        <color rgb="FF000000"/>
      </bottom>
    </border>
    <border>
      <left/>
      <right/>
      <top/>
    </border>
    <border>
      <left/>
      <right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theme="1"/>
      </left>
      <top style="medium">
        <color theme="1"/>
      </top>
    </border>
    <border>
      <right style="thin">
        <color theme="1"/>
      </right>
      <top style="medium">
        <color theme="1"/>
      </top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/>
      <top style="thin">
        <color rgb="FF000000"/>
      </top>
      <bottom style="thin">
        <color rgb="FF000000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bottom style="medium">
        <color theme="1"/>
      </bottom>
    </border>
    <border>
      <right style="thin">
        <color theme="1"/>
      </right>
      <bottom style="medium">
        <color theme="1"/>
      </bottom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/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right/>
      <top/>
      <bottom style="thin">
        <color theme="1"/>
      </bottom>
    </border>
    <border>
      <left/>
      <right style="thin">
        <color theme="1"/>
      </right>
      <top/>
      <bottom style="thin">
        <color theme="1"/>
      </bottom>
    </border>
    <border>
      <left style="thin">
        <color theme="1"/>
      </left>
      <right style="medium">
        <color theme="1"/>
      </right>
      <bottom style="thin">
        <color theme="1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</border>
    <border>
      <right/>
      <top style="thin">
        <color rgb="FF000000"/>
      </top>
      <bottom style="thin">
        <color rgb="FF000000"/>
      </bottom>
    </border>
    <border>
      <left style="medium">
        <color theme="1"/>
      </left>
      <right/>
      <top style="thin">
        <color theme="1"/>
      </top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medium">
        <color theme="1"/>
      </left>
      <bottom style="thin">
        <color theme="1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bottom/>
    </border>
    <border>
      <right style="thin">
        <color rgb="FF000000"/>
      </right>
      <bottom/>
    </border>
    <border>
      <left style="thin">
        <color theme="1"/>
      </left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right style="thin">
        <color theme="1"/>
      </right>
      <bottom style="thin">
        <color theme="1"/>
      </bottom>
    </border>
    <border>
      <left style="thick">
        <color rgb="FF000000"/>
      </left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78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2" numFmtId="0" xfId="0" applyAlignment="1" applyFont="1">
      <alignment horizontal="left"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0" fillId="0" fontId="5" numFmtId="0" xfId="0" applyFont="1"/>
    <xf borderId="4" fillId="2" fontId="1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0" fillId="0" fontId="1" numFmtId="0" xfId="0" applyAlignment="1" applyFont="1">
      <alignment horizontal="right"/>
    </xf>
    <xf borderId="12" fillId="2" fontId="1" numFmtId="1" xfId="0" applyBorder="1" applyFont="1" applyNumberFormat="1"/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3" fillId="2" fontId="1" numFmtId="0" xfId="0" applyAlignment="1" applyBorder="1" applyFont="1">
      <alignment horizontal="right" vertical="center"/>
    </xf>
    <xf borderId="10" fillId="0" fontId="1" numFmtId="0" xfId="0" applyAlignment="1" applyBorder="1" applyFont="1">
      <alignment horizontal="left" vertical="center"/>
    </xf>
    <xf borderId="10" fillId="0" fontId="6" numFmtId="0" xfId="0" applyAlignment="1" applyBorder="1" applyFont="1">
      <alignment horizontal="left" vertical="center"/>
    </xf>
    <xf borderId="0" fillId="0" fontId="7" numFmtId="0" xfId="0" applyAlignment="1" applyFont="1">
      <alignment vertical="center"/>
    </xf>
    <xf borderId="0" fillId="0" fontId="1" numFmtId="1" xfId="0" applyAlignment="1" applyFont="1" applyNumberFormat="1">
      <alignment horizontal="center" vertical="center"/>
    </xf>
    <xf borderId="0" fillId="0" fontId="6" numFmtId="2" xfId="0" applyAlignment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10" fillId="0" fontId="7" numFmtId="0" xfId="0" applyAlignment="1" applyBorder="1" applyFont="1">
      <alignment vertical="center"/>
    </xf>
    <xf borderId="10" fillId="0" fontId="1" numFmtId="165" xfId="0" applyAlignment="1" applyBorder="1" applyFont="1" applyNumberFormat="1">
      <alignment horizontal="center" vertical="center"/>
    </xf>
    <xf borderId="10" fillId="0" fontId="6" numFmtId="0" xfId="0" applyAlignment="1" applyBorder="1" applyFont="1">
      <alignment horizontal="center" vertical="center"/>
    </xf>
    <xf borderId="13" fillId="2" fontId="1" numFmtId="164" xfId="0" applyAlignment="1" applyBorder="1" applyFont="1" applyNumberFormat="1">
      <alignment horizontal="right" vertical="center"/>
    </xf>
    <xf borderId="15" fillId="2" fontId="7" numFmtId="0" xfId="0" applyAlignment="1" applyBorder="1" applyFont="1">
      <alignment horizontal="center" vertical="center"/>
    </xf>
    <xf borderId="16" fillId="2" fontId="7" numFmtId="0" xfId="0" applyAlignment="1" applyBorder="1" applyFont="1">
      <alignment vertical="center"/>
    </xf>
    <xf borderId="16" fillId="2" fontId="7" numFmtId="0" xfId="0" applyAlignment="1" applyBorder="1" applyFont="1">
      <alignment horizontal="center" vertical="center"/>
    </xf>
    <xf borderId="16" fillId="2" fontId="7" numFmtId="164" xfId="0" applyAlignment="1" applyBorder="1" applyFont="1" applyNumberFormat="1">
      <alignment horizontal="right" vertical="center"/>
    </xf>
    <xf borderId="17" fillId="2" fontId="7" numFmtId="0" xfId="0" applyAlignment="1" applyBorder="1" applyFont="1">
      <alignment horizontal="center" vertical="center"/>
    </xf>
    <xf borderId="18" fillId="0" fontId="8" numFmtId="0" xfId="0" applyAlignment="1" applyBorder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9" numFmtId="0" xfId="0" applyAlignment="1" applyFont="1">
      <alignment vertical="bottom"/>
    </xf>
    <xf borderId="0" fillId="0" fontId="10" numFmtId="0" xfId="0" applyFont="1"/>
    <xf borderId="0" fillId="0" fontId="11" numFmtId="0" xfId="0" applyAlignment="1" applyFont="1">
      <alignment vertical="bottom"/>
    </xf>
    <xf borderId="18" fillId="0" fontId="9" numFmtId="0" xfId="0" applyAlignment="1" applyBorder="1" applyFont="1">
      <alignment shrinkToFit="0" vertical="bottom" wrapText="0"/>
    </xf>
    <xf borderId="18" fillId="0" fontId="12" numFmtId="0" xfId="0" applyAlignment="1" applyBorder="1" applyFont="1">
      <alignment vertical="bottom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0" xfId="0" applyAlignment="1" applyFont="1">
      <alignment horizontal="center" textRotation="180" vertical="center"/>
    </xf>
    <xf borderId="0" fillId="0" fontId="3" numFmtId="0" xfId="0" applyAlignment="1" applyFont="1">
      <alignment horizontal="center" vertical="center"/>
    </xf>
    <xf borderId="0" fillId="0" fontId="1" numFmtId="0" xfId="0" applyAlignment="1" applyFont="1">
      <alignment shrinkToFit="0" wrapText="1"/>
    </xf>
    <xf borderId="0" fillId="0" fontId="1" numFmtId="0" xfId="0" applyAlignment="1" applyFont="1">
      <alignment horizontal="center"/>
    </xf>
    <xf borderId="14" fillId="3" fontId="1" numFmtId="0" xfId="0" applyBorder="1" applyFill="1" applyFont="1"/>
    <xf borderId="0" fillId="0" fontId="13" numFmtId="0" xfId="0" applyFont="1"/>
    <xf borderId="14" fillId="3" fontId="14" numFmtId="0" xfId="0" applyBorder="1" applyFont="1"/>
    <xf borderId="0" fillId="0" fontId="10" numFmtId="0" xfId="0" applyAlignment="1" applyFont="1">
      <alignment horizontal="left" shrinkToFit="0" vertical="center" wrapText="1"/>
    </xf>
    <xf borderId="0" fillId="0" fontId="10" numFmtId="0" xfId="0" applyAlignment="1" applyFont="1">
      <alignment shrinkToFit="0" vertical="center" wrapText="1"/>
    </xf>
    <xf borderId="0" fillId="0" fontId="3" numFmtId="0" xfId="0" applyAlignment="1" applyFont="1">
      <alignment shrinkToFit="0" wrapText="1"/>
    </xf>
    <xf borderId="19" fillId="0" fontId="1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right"/>
    </xf>
    <xf borderId="20" fillId="0" fontId="7" numFmtId="166" xfId="0" applyAlignment="1" applyBorder="1" applyFont="1" applyNumberFormat="1">
      <alignment horizontal="right" vertical="center"/>
    </xf>
    <xf borderId="21" fillId="0" fontId="15" numFmtId="0" xfId="0" applyAlignment="1" applyBorder="1" applyFont="1">
      <alignment horizontal="left" readingOrder="0" vertical="top"/>
    </xf>
    <xf borderId="14" fillId="3" fontId="13" numFmtId="0" xfId="0" applyAlignment="1" applyBorder="1" applyFont="1">
      <alignment shrinkToFit="0" vertical="center" wrapText="1"/>
    </xf>
    <xf borderId="22" fillId="0" fontId="1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right" vertical="center"/>
    </xf>
    <xf borderId="23" fillId="0" fontId="3" numFmtId="0" xfId="0" applyAlignment="1" applyBorder="1" applyFont="1">
      <alignment horizontal="left" vertical="top"/>
    </xf>
    <xf borderId="24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right"/>
    </xf>
    <xf borderId="25" fillId="0" fontId="1" numFmtId="2" xfId="0" applyAlignment="1" applyBorder="1" applyFont="1" applyNumberFormat="1">
      <alignment horizontal="right" vertical="center"/>
    </xf>
    <xf borderId="26" fillId="0" fontId="3" numFmtId="0" xfId="0" applyAlignment="1" applyBorder="1" applyFont="1">
      <alignment horizontal="left" vertical="center"/>
    </xf>
    <xf borderId="0" fillId="0" fontId="1" numFmtId="2" xfId="0" applyAlignment="1" applyFont="1" applyNumberFormat="1">
      <alignment horizontal="right" vertical="center"/>
    </xf>
    <xf borderId="0" fillId="0" fontId="3" numFmtId="0" xfId="0" applyAlignment="1" applyFont="1">
      <alignment horizontal="left" vertical="center"/>
    </xf>
    <xf borderId="0" fillId="0" fontId="10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6" numFmtId="0" xfId="0" applyAlignment="1" applyFont="1">
      <alignment horizontal="center" textRotation="180" vertical="center"/>
    </xf>
    <xf borderId="0" fillId="0" fontId="16" numFmtId="0" xfId="0" applyAlignment="1" applyFont="1">
      <alignment horizontal="center" vertical="center"/>
    </xf>
    <xf borderId="0" fillId="0" fontId="16" numFmtId="0" xfId="0" applyAlignment="1" applyFont="1">
      <alignment horizontal="center" shrinkToFit="0" vertical="center" wrapText="1"/>
    </xf>
    <xf borderId="0" fillId="0" fontId="7" numFmtId="0" xfId="0" applyAlignment="1" applyFont="1">
      <alignment horizontal="right" vertical="center"/>
    </xf>
    <xf borderId="27" fillId="0" fontId="7" numFmtId="0" xfId="0" applyAlignment="1" applyBorder="1" applyFont="1">
      <alignment horizontal="center" vertical="center"/>
    </xf>
    <xf borderId="28" fillId="0" fontId="7" numFmtId="0" xfId="0" applyAlignment="1" applyBorder="1" applyFont="1">
      <alignment horizontal="center" vertical="center"/>
    </xf>
    <xf borderId="29" fillId="0" fontId="7" numFmtId="0" xfId="0" applyAlignment="1" applyBorder="1" applyFont="1">
      <alignment horizontal="center" vertical="center"/>
    </xf>
    <xf borderId="3" fillId="0" fontId="7" numFmtId="1" xfId="0" applyAlignment="1" applyBorder="1" applyFont="1" applyNumberFormat="1">
      <alignment horizontal="center" vertical="center"/>
    </xf>
    <xf borderId="0" fillId="0" fontId="7" numFmtId="0" xfId="0" applyAlignment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30" fillId="4" fontId="7" numFmtId="0" xfId="0" applyAlignment="1" applyBorder="1" applyFill="1" applyFont="1">
      <alignment horizontal="center" vertical="center"/>
    </xf>
    <xf borderId="0" fillId="0" fontId="17" numFmtId="0" xfId="0" applyAlignment="1" applyFont="1">
      <alignment horizontal="center" vertical="center"/>
    </xf>
    <xf borderId="14" fillId="3" fontId="18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textRotation="180" vertical="center"/>
    </xf>
    <xf borderId="28" fillId="0" fontId="1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 shrinkToFit="0" vertical="center" wrapText="1"/>
    </xf>
    <xf borderId="28" fillId="0" fontId="19" numFmtId="0" xfId="0" applyAlignment="1" applyBorder="1" applyFont="1">
      <alignment horizontal="center" vertical="center"/>
    </xf>
    <xf borderId="28" fillId="0" fontId="10" numFmtId="0" xfId="0" applyAlignment="1" applyBorder="1" applyFont="1">
      <alignment horizontal="center" shrinkToFit="0" vertical="center" wrapText="1"/>
    </xf>
    <xf borderId="31" fillId="5" fontId="20" numFmtId="0" xfId="0" applyAlignment="1" applyBorder="1" applyFill="1" applyFont="1">
      <alignment horizontal="center" shrinkToFit="0" vertical="center" wrapText="1"/>
    </xf>
    <xf borderId="25" fillId="0" fontId="10" numFmtId="0" xfId="0" applyAlignment="1" applyBorder="1" applyFont="1">
      <alignment horizontal="center" shrinkToFit="0" vertical="center" wrapText="1"/>
    </xf>
    <xf borderId="31" fillId="6" fontId="10" numFmtId="0" xfId="0" applyAlignment="1" applyBorder="1" applyFill="1" applyFont="1">
      <alignment horizontal="center" shrinkToFit="0" vertical="center" wrapText="1"/>
    </xf>
    <xf borderId="31" fillId="7" fontId="10" numFmtId="0" xfId="0" applyAlignment="1" applyBorder="1" applyFill="1" applyFont="1">
      <alignment horizontal="center" shrinkToFit="0" vertical="center" wrapText="1"/>
    </xf>
    <xf borderId="31" fillId="8" fontId="10" numFmtId="0" xfId="0" applyAlignment="1" applyBorder="1" applyFill="1" applyFont="1">
      <alignment horizontal="center" shrinkToFit="0" vertical="center" wrapText="1"/>
    </xf>
    <xf borderId="31" fillId="9" fontId="10" numFmtId="0" xfId="0" applyAlignment="1" applyBorder="1" applyFill="1" applyFont="1">
      <alignment horizontal="center" shrinkToFit="0" vertical="center" wrapText="1"/>
    </xf>
    <xf borderId="31" fillId="10" fontId="10" numFmtId="0" xfId="0" applyAlignment="1" applyBorder="1" applyFill="1" applyFont="1">
      <alignment horizontal="center" shrinkToFit="0" vertical="center" wrapText="1"/>
    </xf>
    <xf borderId="31" fillId="11" fontId="21" numFmtId="0" xfId="0" applyAlignment="1" applyBorder="1" applyFill="1" applyFont="1">
      <alignment horizontal="center" shrinkToFit="0" vertical="center" wrapText="1"/>
    </xf>
    <xf borderId="32" fillId="0" fontId="1" numFmtId="0" xfId="0" applyAlignment="1" applyBorder="1" applyFont="1">
      <alignment horizontal="center" vertical="center"/>
    </xf>
    <xf borderId="28" fillId="0" fontId="22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vertical="center"/>
    </xf>
    <xf borderId="30" fillId="4" fontId="10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4" fillId="3" fontId="14" numFmtId="0" xfId="0" applyAlignment="1" applyBorder="1" applyFont="1">
      <alignment horizontal="center" vertical="center"/>
    </xf>
    <xf borderId="14" fillId="3" fontId="14" numFmtId="0" xfId="0" applyAlignment="1" applyBorder="1" applyFont="1">
      <alignment shrinkToFit="0" vertical="center" wrapText="1"/>
    </xf>
    <xf borderId="14" fillId="3" fontId="1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16" numFmtId="2" xfId="0" applyAlignment="1" applyFont="1" applyNumberFormat="1">
      <alignment horizontal="center" vertical="center"/>
    </xf>
    <xf borderId="0" fillId="0" fontId="25" numFmtId="0" xfId="0" applyAlignment="1" applyFont="1">
      <alignment horizontal="center" vertical="center"/>
    </xf>
    <xf borderId="0" fillId="0" fontId="26" numFmtId="167" xfId="0" applyAlignment="1" applyFont="1" applyNumberForma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14" numFmtId="0" xfId="0" applyFont="1"/>
    <xf borderId="19" fillId="0" fontId="22" numFmtId="0" xfId="0" applyAlignment="1" applyBorder="1" applyFont="1">
      <alignment horizontal="center" textRotation="90" vertical="center"/>
    </xf>
    <xf borderId="33" fillId="3" fontId="1" numFmtId="0" xfId="0" applyAlignment="1" applyBorder="1" applyFont="1">
      <alignment horizontal="center" vertical="center"/>
    </xf>
    <xf borderId="33" fillId="3" fontId="3" numFmtId="0" xfId="0" applyAlignment="1" applyBorder="1" applyFont="1">
      <alignment horizontal="center" vertical="center"/>
    </xf>
    <xf borderId="33" fillId="3" fontId="27" numFmtId="0" xfId="0" applyAlignment="1" applyBorder="1" applyFont="1">
      <alignment horizontal="center" textRotation="90" vertical="center"/>
    </xf>
    <xf borderId="33" fillId="3" fontId="1" numFmtId="0" xfId="0" applyAlignment="1" applyBorder="1" applyFont="1">
      <alignment horizontal="center" shrinkToFit="0" vertical="center" wrapText="1"/>
    </xf>
    <xf borderId="33" fillId="3" fontId="1" numFmtId="2" xfId="0" applyAlignment="1" applyBorder="1" applyFont="1" applyNumberFormat="1">
      <alignment horizontal="center" readingOrder="0" vertical="center"/>
    </xf>
    <xf borderId="34" fillId="3" fontId="1" numFmtId="0" xfId="0" applyAlignment="1" applyBorder="1" applyFont="1">
      <alignment horizontal="center" vertical="center"/>
    </xf>
    <xf borderId="35" fillId="3" fontId="1" numFmtId="0" xfId="0" applyAlignment="1" applyBorder="1" applyFont="1">
      <alignment horizontal="center" vertical="center"/>
    </xf>
    <xf borderId="35" fillId="3" fontId="1" numFmtId="164" xfId="0" applyAlignment="1" applyBorder="1" applyFont="1" applyNumberFormat="1">
      <alignment horizontal="center" vertical="center"/>
    </xf>
    <xf borderId="33" fillId="3" fontId="1" numFmtId="167" xfId="0" applyAlignment="1" applyBorder="1" applyFont="1" applyNumberFormat="1">
      <alignment horizontal="center" vertical="center"/>
    </xf>
    <xf borderId="36" fillId="3" fontId="1" numFmtId="167" xfId="0" applyAlignment="1" applyBorder="1" applyFont="1" applyNumberFormat="1">
      <alignment horizontal="center" vertical="center"/>
    </xf>
    <xf borderId="35" fillId="4" fontId="1" numFmtId="0" xfId="0" applyAlignment="1" applyBorder="1" applyFont="1">
      <alignment horizontal="center" vertical="center"/>
    </xf>
    <xf borderId="36" fillId="4" fontId="1" numFmtId="0" xfId="0" applyAlignment="1" applyBorder="1" applyFont="1">
      <alignment horizontal="center" vertical="center"/>
    </xf>
    <xf borderId="22" fillId="0" fontId="22" numFmtId="0" xfId="0" applyAlignment="1" applyBorder="1" applyFont="1">
      <alignment horizontal="center" textRotation="90" vertical="center"/>
    </xf>
    <xf borderId="14" fillId="4" fontId="3" numFmtId="0" xfId="0" applyAlignment="1" applyBorder="1" applyFont="1">
      <alignment horizontal="center" vertical="center"/>
    </xf>
    <xf borderId="14" fillId="4" fontId="1" numFmtId="0" xfId="0" applyAlignment="1" applyBorder="1" applyFont="1">
      <alignment horizontal="center" vertical="center"/>
    </xf>
    <xf borderId="14" fillId="4" fontId="1" numFmtId="0" xfId="0" applyAlignment="1" applyBorder="1" applyFont="1">
      <alignment horizontal="center" shrinkToFit="0" vertical="center" wrapText="1"/>
    </xf>
    <xf borderId="14" fillId="4" fontId="1" numFmtId="2" xfId="0" applyAlignment="1" applyBorder="1" applyFont="1" applyNumberFormat="1">
      <alignment horizontal="center" readingOrder="0" vertical="center"/>
    </xf>
    <xf borderId="37" fillId="4" fontId="1" numFmtId="0" xfId="0" applyAlignment="1" applyBorder="1" applyFont="1">
      <alignment horizontal="center" vertical="center"/>
    </xf>
    <xf borderId="38" fillId="4" fontId="1" numFmtId="0" xfId="0" applyAlignment="1" applyBorder="1" applyFont="1">
      <alignment horizontal="center" vertical="center"/>
    </xf>
    <xf borderId="37" fillId="4" fontId="1" numFmtId="164" xfId="0" applyAlignment="1" applyBorder="1" applyFont="1" applyNumberFormat="1">
      <alignment horizontal="center" vertical="center"/>
    </xf>
    <xf borderId="14" fillId="4" fontId="1" numFmtId="167" xfId="0" applyAlignment="1" applyBorder="1" applyFont="1" applyNumberFormat="1">
      <alignment horizontal="center" vertical="center"/>
    </xf>
    <xf borderId="39" fillId="4" fontId="1" numFmtId="167" xfId="0" applyAlignment="1" applyBorder="1" applyFont="1" applyNumberFormat="1">
      <alignment horizontal="center" vertical="center"/>
    </xf>
    <xf borderId="39" fillId="4" fontId="1" numFmtId="0" xfId="0" applyAlignment="1" applyBorder="1" applyFont="1">
      <alignment horizontal="center" vertical="center"/>
    </xf>
    <xf borderId="14" fillId="3" fontId="1" numFmtId="2" xfId="0" applyAlignment="1" applyBorder="1" applyFont="1" applyNumberFormat="1">
      <alignment horizontal="center" readingOrder="0" vertical="center"/>
    </xf>
    <xf borderId="40" fillId="0" fontId="1" numFmtId="0" xfId="0" applyAlignment="1" applyBorder="1" applyFont="1">
      <alignment horizontal="center" vertical="center"/>
    </xf>
    <xf borderId="22" fillId="0" fontId="1" numFmtId="164" xfId="0" applyAlignment="1" applyBorder="1" applyFont="1" applyNumberForma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23" fillId="0" fontId="1" numFmtId="167" xfId="0" applyAlignment="1" applyBorder="1" applyFont="1" applyNumberFormat="1">
      <alignment horizontal="center" vertical="center"/>
    </xf>
    <xf borderId="22" fillId="0" fontId="22" numFmtId="0" xfId="0" applyAlignment="1" applyBorder="1" applyFont="1">
      <alignment horizontal="center" textRotation="180" vertical="center"/>
    </xf>
    <xf borderId="24" fillId="0" fontId="22" numFmtId="0" xfId="0" applyAlignment="1" applyBorder="1" applyFont="1">
      <alignment horizontal="center" textRotation="180" vertical="center"/>
    </xf>
    <xf borderId="31" fillId="3" fontId="1" numFmtId="0" xfId="0" applyAlignment="1" applyBorder="1" applyFont="1">
      <alignment horizontal="center" vertical="center"/>
    </xf>
    <xf borderId="31" fillId="4" fontId="3" numFmtId="0" xfId="0" applyAlignment="1" applyBorder="1" applyFont="1">
      <alignment horizontal="center" vertical="center"/>
    </xf>
    <xf borderId="31" fillId="4" fontId="1" numFmtId="0" xfId="0" applyAlignment="1" applyBorder="1" applyFont="1">
      <alignment horizontal="center" vertical="center"/>
    </xf>
    <xf borderId="31" fillId="4" fontId="1" numFmtId="0" xfId="0" applyAlignment="1" applyBorder="1" applyFont="1">
      <alignment horizontal="center" shrinkToFit="0" vertical="center" wrapText="1"/>
    </xf>
    <xf borderId="31" fillId="4" fontId="1" numFmtId="2" xfId="0" applyAlignment="1" applyBorder="1" applyFont="1" applyNumberFormat="1">
      <alignment horizontal="center" readingOrder="0" vertical="center"/>
    </xf>
    <xf borderId="41" fillId="4" fontId="1" numFmtId="0" xfId="0" applyAlignment="1" applyBorder="1" applyFont="1">
      <alignment horizontal="center" vertical="center"/>
    </xf>
    <xf borderId="42" fillId="4" fontId="1" numFmtId="0" xfId="0" applyAlignment="1" applyBorder="1" applyFont="1">
      <alignment horizontal="center" vertical="center"/>
    </xf>
    <xf borderId="42" fillId="4" fontId="1" numFmtId="164" xfId="0" applyAlignment="1" applyBorder="1" applyFont="1" applyNumberFormat="1">
      <alignment horizontal="center" vertical="center"/>
    </xf>
    <xf borderId="31" fillId="4" fontId="1" numFmtId="167" xfId="0" applyAlignment="1" applyBorder="1" applyFont="1" applyNumberFormat="1">
      <alignment horizontal="center" vertical="center"/>
    </xf>
    <xf borderId="43" fillId="4" fontId="1" numFmtId="167" xfId="0" applyAlignment="1" applyBorder="1" applyFont="1" applyNumberFormat="1">
      <alignment horizontal="center" vertical="center"/>
    </xf>
    <xf borderId="43" fillId="4" fontId="1" numFmtId="0" xfId="0" applyAlignment="1" applyBorder="1" applyFont="1">
      <alignment horizontal="center" vertical="center"/>
    </xf>
    <xf borderId="0" fillId="0" fontId="23" numFmtId="0" xfId="0" applyAlignment="1" applyFont="1">
      <alignment horizontal="center" shrinkToFit="0" vertical="center" wrapText="1"/>
    </xf>
    <xf borderId="0" fillId="0" fontId="23" numFmtId="0" xfId="0" applyAlignment="1" applyFont="1">
      <alignment horizontal="center" readingOrder="0" vertical="center"/>
    </xf>
    <xf borderId="0" fillId="0" fontId="16" numFmtId="164" xfId="0" applyAlignment="1" applyFont="1" applyNumberFormat="1">
      <alignment horizontal="center" vertical="center"/>
    </xf>
    <xf borderId="19" fillId="0" fontId="22" numFmtId="0" xfId="0" applyAlignment="1" applyBorder="1" applyFont="1">
      <alignment horizontal="center" textRotation="180" vertical="center"/>
    </xf>
    <xf borderId="20" fillId="0" fontId="3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center" vertical="center"/>
    </xf>
    <xf borderId="19" fillId="0" fontId="1" numFmtId="164" xfId="0" applyAlignment="1" applyBorder="1" applyFont="1" applyNumberFormat="1">
      <alignment horizontal="center" vertical="center"/>
    </xf>
    <xf borderId="20" fillId="0" fontId="1" numFmtId="167" xfId="0" applyAlignment="1" applyBorder="1" applyFont="1" applyNumberFormat="1">
      <alignment horizontal="center" vertical="center"/>
    </xf>
    <xf borderId="21" fillId="0" fontId="1" numFmtId="167" xfId="0" applyAlignment="1" applyBorder="1" applyFont="1" applyNumberFormat="1">
      <alignment horizontal="center" vertical="center"/>
    </xf>
    <xf borderId="0" fillId="0" fontId="1" numFmtId="2" xfId="0" applyAlignment="1" applyFont="1" applyNumberFormat="1">
      <alignment horizontal="center" readingOrder="0" vertical="center"/>
    </xf>
    <xf borderId="14" fillId="4" fontId="27" numFmtId="0" xfId="0" applyAlignment="1" applyBorder="1" applyFont="1">
      <alignment horizontal="center" textRotation="90" vertical="center"/>
    </xf>
    <xf borderId="31" fillId="3" fontId="3" numFmtId="0" xfId="0" applyAlignment="1" applyBorder="1" applyFont="1">
      <alignment horizontal="center" vertical="center"/>
    </xf>
    <xf borderId="31" fillId="3" fontId="27" numFmtId="0" xfId="0" applyAlignment="1" applyBorder="1" applyFont="1">
      <alignment horizontal="center" textRotation="90" vertical="center"/>
    </xf>
    <xf borderId="31" fillId="3" fontId="1" numFmtId="0" xfId="0" applyAlignment="1" applyBorder="1" applyFont="1">
      <alignment horizontal="center" shrinkToFit="0" vertical="center" wrapText="1"/>
    </xf>
    <xf borderId="31" fillId="3" fontId="1" numFmtId="2" xfId="0" applyAlignment="1" applyBorder="1" applyFont="1" applyNumberFormat="1">
      <alignment horizontal="center" readingOrder="0" vertical="center"/>
    </xf>
    <xf borderId="41" fillId="3" fontId="1" numFmtId="0" xfId="0" applyAlignment="1" applyBorder="1" applyFont="1">
      <alignment horizontal="center" vertical="center"/>
    </xf>
    <xf borderId="42" fillId="3" fontId="1" numFmtId="0" xfId="0" applyAlignment="1" applyBorder="1" applyFont="1">
      <alignment horizontal="center" vertical="center"/>
    </xf>
    <xf borderId="42" fillId="3" fontId="1" numFmtId="164" xfId="0" applyAlignment="1" applyBorder="1" applyFont="1" applyNumberFormat="1">
      <alignment horizontal="center" vertical="center"/>
    </xf>
    <xf borderId="31" fillId="3" fontId="1" numFmtId="167" xfId="0" applyAlignment="1" applyBorder="1" applyFont="1" applyNumberFormat="1">
      <alignment horizontal="center" vertical="center"/>
    </xf>
    <xf borderId="43" fillId="3" fontId="1" numFmtId="167" xfId="0" applyAlignment="1" applyBorder="1" applyFont="1" applyNumberFormat="1">
      <alignment horizontal="center" vertical="center"/>
    </xf>
    <xf borderId="14" fillId="3" fontId="3" numFmtId="0" xfId="0" applyAlignment="1" applyBorder="1" applyFont="1">
      <alignment horizontal="center" vertical="center"/>
    </xf>
    <xf borderId="14" fillId="3" fontId="27" numFmtId="0" xfId="0" applyAlignment="1" applyBorder="1" applyFont="1">
      <alignment horizontal="center" textRotation="90" vertical="center"/>
    </xf>
    <xf borderId="14" fillId="3" fontId="1" numFmtId="0" xfId="0" applyAlignment="1" applyBorder="1" applyFont="1">
      <alignment horizontal="center" shrinkToFit="0" vertical="center" wrapText="1"/>
    </xf>
    <xf borderId="38" fillId="3" fontId="1" numFmtId="0" xfId="0" applyAlignment="1" applyBorder="1" applyFont="1">
      <alignment horizontal="center" vertical="center"/>
    </xf>
    <xf borderId="37" fillId="3" fontId="1" numFmtId="0" xfId="0" applyAlignment="1" applyBorder="1" applyFont="1">
      <alignment horizontal="center" vertical="center"/>
    </xf>
    <xf borderId="37" fillId="3" fontId="1" numFmtId="164" xfId="0" applyAlignment="1" applyBorder="1" applyFont="1" applyNumberFormat="1">
      <alignment horizontal="center" vertical="center"/>
    </xf>
    <xf borderId="14" fillId="3" fontId="1" numFmtId="167" xfId="0" applyAlignment="1" applyBorder="1" applyFont="1" applyNumberFormat="1">
      <alignment horizontal="center" vertical="center"/>
    </xf>
    <xf borderId="39" fillId="3" fontId="1" numFmtId="167" xfId="0" applyAlignment="1" applyBorder="1" applyFont="1" applyNumberFormat="1">
      <alignment horizontal="center" vertical="center"/>
    </xf>
    <xf borderId="22" fillId="0" fontId="28" numFmtId="0" xfId="0" applyAlignment="1" applyBorder="1" applyFont="1">
      <alignment horizontal="center" textRotation="180" vertical="center"/>
    </xf>
    <xf borderId="0" fillId="0" fontId="27" numFmtId="0" xfId="0" applyAlignment="1" applyFont="1">
      <alignment horizontal="center" textRotation="90" vertical="center"/>
    </xf>
    <xf borderId="24" fillId="0" fontId="28" numFmtId="0" xfId="0" applyAlignment="1" applyBorder="1" applyFont="1">
      <alignment horizontal="center" textRotation="180" vertical="center"/>
    </xf>
    <xf borderId="25" fillId="0" fontId="1" numFmtId="0" xfId="0" applyAlignment="1" applyBorder="1" applyFont="1">
      <alignment horizontal="center" vertical="center"/>
    </xf>
    <xf borderId="25" fillId="0" fontId="3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shrinkToFit="0" vertical="center" wrapText="1"/>
    </xf>
    <xf borderId="25" fillId="0" fontId="1" numFmtId="2" xfId="0" applyAlignment="1" applyBorder="1" applyFont="1" applyNumberFormat="1">
      <alignment horizontal="center" readingOrder="0" vertical="center"/>
    </xf>
    <xf borderId="45" fillId="0" fontId="1" numFmtId="0" xfId="0" applyAlignment="1" applyBorder="1" applyFont="1">
      <alignment horizontal="center" vertical="center"/>
    </xf>
    <xf borderId="24" fillId="0" fontId="1" numFmtId="164" xfId="0" applyAlignment="1" applyBorder="1" applyFont="1" applyNumberFormat="1">
      <alignment horizontal="center" vertical="center"/>
    </xf>
    <xf borderId="25" fillId="0" fontId="1" numFmtId="167" xfId="0" applyAlignment="1" applyBorder="1" applyFont="1" applyNumberFormat="1">
      <alignment horizontal="center" vertical="center"/>
    </xf>
    <xf borderId="26" fillId="0" fontId="1" numFmtId="167" xfId="0" applyAlignment="1" applyBorder="1" applyFont="1" applyNumberFormat="1">
      <alignment horizontal="center" vertical="center"/>
    </xf>
    <xf borderId="33" fillId="4" fontId="3" numFmtId="0" xfId="0" applyAlignment="1" applyBorder="1" applyFont="1">
      <alignment horizontal="center" vertical="center"/>
    </xf>
    <xf borderId="33" fillId="4" fontId="1" numFmtId="0" xfId="0" applyAlignment="1" applyBorder="1" applyFont="1">
      <alignment horizontal="center" vertical="center"/>
    </xf>
    <xf borderId="33" fillId="4" fontId="1" numFmtId="0" xfId="0" applyAlignment="1" applyBorder="1" applyFont="1">
      <alignment horizontal="center" shrinkToFit="0" vertical="center" wrapText="1"/>
    </xf>
    <xf borderId="33" fillId="4" fontId="1" numFmtId="2" xfId="0" applyAlignment="1" applyBorder="1" applyFont="1" applyNumberFormat="1">
      <alignment horizontal="center" readingOrder="0" vertical="center"/>
    </xf>
    <xf borderId="34" fillId="4" fontId="1" numFmtId="0" xfId="0" applyAlignment="1" applyBorder="1" applyFont="1">
      <alignment horizontal="center" vertical="center"/>
    </xf>
    <xf borderId="35" fillId="4" fontId="1" numFmtId="164" xfId="0" applyAlignment="1" applyBorder="1" applyFont="1" applyNumberFormat="1">
      <alignment horizontal="center" vertical="center"/>
    </xf>
    <xf borderId="33" fillId="4" fontId="1" numFmtId="167" xfId="0" applyAlignment="1" applyBorder="1" applyFont="1" applyNumberFormat="1">
      <alignment horizontal="center" vertical="center"/>
    </xf>
    <xf borderId="36" fillId="4" fontId="1" numFmtId="167" xfId="0" applyAlignment="1" applyBorder="1" applyFont="1" applyNumberFormat="1">
      <alignment horizontal="center" vertical="center"/>
    </xf>
    <xf borderId="20" fillId="0" fontId="1" numFmtId="2" xfId="0" applyAlignment="1" applyBorder="1" applyFont="1" applyNumberFormat="1">
      <alignment horizontal="center" readingOrder="0" vertical="center"/>
    </xf>
    <xf borderId="27" fillId="0" fontId="22" numFmtId="0" xfId="0" applyAlignment="1" applyBorder="1" applyFont="1">
      <alignment horizontal="center" textRotation="180" vertical="center"/>
    </xf>
    <xf borderId="46" fillId="4" fontId="3" numFmtId="0" xfId="0" applyAlignment="1" applyBorder="1" applyFont="1">
      <alignment horizontal="center" vertical="center"/>
    </xf>
    <xf borderId="46" fillId="4" fontId="1" numFmtId="0" xfId="0" applyAlignment="1" applyBorder="1" applyFont="1">
      <alignment horizontal="center" vertical="center"/>
    </xf>
    <xf borderId="46" fillId="4" fontId="1" numFmtId="0" xfId="0" applyAlignment="1" applyBorder="1" applyFont="1">
      <alignment horizontal="center" shrinkToFit="0" vertical="center" wrapText="1"/>
    </xf>
    <xf borderId="46" fillId="4" fontId="1" numFmtId="2" xfId="0" applyAlignment="1" applyBorder="1" applyFont="1" applyNumberFormat="1">
      <alignment horizontal="center" readingOrder="0" vertical="center"/>
    </xf>
    <xf borderId="30" fillId="4" fontId="1" numFmtId="0" xfId="0" applyAlignment="1" applyBorder="1" applyFont="1">
      <alignment horizontal="center" vertical="center"/>
    </xf>
    <xf borderId="47" fillId="4" fontId="1" numFmtId="0" xfId="0" applyAlignment="1" applyBorder="1" applyFont="1">
      <alignment horizontal="center" vertical="center"/>
    </xf>
    <xf borderId="47" fillId="4" fontId="1" numFmtId="164" xfId="0" applyAlignment="1" applyBorder="1" applyFont="1" applyNumberFormat="1">
      <alignment horizontal="center" vertical="center"/>
    </xf>
    <xf borderId="46" fillId="4" fontId="1" numFmtId="167" xfId="0" applyAlignment="1" applyBorder="1" applyFont="1" applyNumberFormat="1">
      <alignment horizontal="center" vertical="center"/>
    </xf>
    <xf borderId="48" fillId="4" fontId="1" numFmtId="167" xfId="0" applyAlignment="1" applyBorder="1" applyFont="1" applyNumberFormat="1">
      <alignment horizontal="center" vertical="center"/>
    </xf>
    <xf borderId="48" fillId="4" fontId="1" numFmtId="0" xfId="0" applyAlignment="1" applyBorder="1" applyFont="1">
      <alignment horizontal="center" vertical="center"/>
    </xf>
    <xf borderId="22" fillId="0" fontId="29" numFmtId="0" xfId="0" applyAlignment="1" applyBorder="1" applyFont="1">
      <alignment horizontal="center" textRotation="180" vertical="center"/>
    </xf>
    <xf borderId="24" fillId="0" fontId="29" numFmtId="0" xfId="0" applyAlignment="1" applyBorder="1" applyFont="1">
      <alignment horizontal="center" textRotation="180" vertical="center"/>
    </xf>
    <xf borderId="28" fillId="0" fontId="3" numFmtId="0" xfId="0" applyAlignment="1" applyBorder="1" applyFont="1">
      <alignment horizontal="center" vertical="center"/>
    </xf>
    <xf borderId="28" fillId="0" fontId="1" numFmtId="2" xfId="0" applyAlignment="1" applyBorder="1" applyFont="1" applyNumberFormat="1">
      <alignment horizontal="center" readingOrder="0" vertical="center"/>
    </xf>
    <xf borderId="30" fillId="0" fontId="1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27" fillId="0" fontId="1" numFmtId="164" xfId="0" applyAlignment="1" applyBorder="1" applyFont="1" applyNumberFormat="1">
      <alignment horizontal="center" vertical="center"/>
    </xf>
    <xf borderId="28" fillId="0" fontId="1" numFmtId="167" xfId="0" applyAlignment="1" applyBorder="1" applyFont="1" applyNumberFormat="1">
      <alignment horizontal="center" vertical="center"/>
    </xf>
    <xf borderId="29" fillId="0" fontId="1" numFmtId="167" xfId="0" applyAlignment="1" applyBorder="1" applyFont="1" applyNumberFormat="1">
      <alignment horizontal="center" vertical="center"/>
    </xf>
    <xf borderId="0" fillId="0" fontId="7" numFmtId="0" xfId="0" applyAlignment="1" applyFont="1">
      <alignment horizontal="center" textRotation="180" vertical="center"/>
    </xf>
    <xf borderId="14" fillId="3" fontId="7" numFmtId="0" xfId="0" applyAlignment="1" applyBorder="1" applyFont="1">
      <alignment horizontal="center" vertical="center"/>
    </xf>
    <xf borderId="14" fillId="3" fontId="16" numFmtId="0" xfId="0" applyAlignment="1" applyBorder="1" applyFont="1">
      <alignment horizontal="center" shrinkToFit="0" vertical="center" wrapText="1"/>
    </xf>
    <xf borderId="14" fillId="3" fontId="7" numFmtId="0" xfId="0" applyAlignment="1" applyBorder="1" applyFont="1">
      <alignment horizontal="center" shrinkToFit="0" vertical="center" wrapText="1"/>
    </xf>
    <xf borderId="14" fillId="3" fontId="30" numFmtId="0" xfId="0" applyAlignment="1" applyBorder="1" applyFont="1">
      <alignment horizontal="center" readingOrder="0" vertical="center"/>
    </xf>
    <xf borderId="14" fillId="3" fontId="31" numFmtId="0" xfId="0" applyAlignment="1" applyBorder="1" applyFont="1">
      <alignment horizontal="center" vertical="center"/>
    </xf>
    <xf borderId="14" fillId="3" fontId="7" numFmtId="164" xfId="0" applyAlignment="1" applyBorder="1" applyFont="1" applyNumberFormat="1">
      <alignment horizontal="center" vertical="center"/>
    </xf>
    <xf borderId="14" fillId="3" fontId="32" numFmtId="0" xfId="0" applyAlignment="1" applyBorder="1" applyFont="1">
      <alignment horizontal="center" vertical="center"/>
    </xf>
    <xf borderId="14" fillId="3" fontId="33" numFmtId="0" xfId="0" applyAlignment="1" applyBorder="1" applyFont="1">
      <alignment horizontal="center" vertical="center"/>
    </xf>
    <xf borderId="33" fillId="12" fontId="3" numFmtId="0" xfId="0" applyAlignment="1" applyBorder="1" applyFill="1" applyFont="1">
      <alignment horizontal="center" vertical="center"/>
    </xf>
    <xf borderId="33" fillId="12" fontId="1" numFmtId="0" xfId="0" applyAlignment="1" applyBorder="1" applyFont="1">
      <alignment horizontal="center" vertical="center"/>
    </xf>
    <xf borderId="33" fillId="12" fontId="1" numFmtId="0" xfId="0" applyAlignment="1" applyBorder="1" applyFont="1">
      <alignment horizontal="center" shrinkToFit="0" vertical="center" wrapText="1"/>
    </xf>
    <xf borderId="33" fillId="12" fontId="1" numFmtId="2" xfId="0" applyAlignment="1" applyBorder="1" applyFont="1" applyNumberFormat="1">
      <alignment horizontal="center" readingOrder="0" vertical="center"/>
    </xf>
    <xf borderId="34" fillId="12" fontId="1" numFmtId="0" xfId="0" applyAlignment="1" applyBorder="1" applyFont="1">
      <alignment horizontal="center" vertical="center"/>
    </xf>
    <xf borderId="35" fillId="12" fontId="1" numFmtId="164" xfId="0" applyAlignment="1" applyBorder="1" applyFont="1" applyNumberFormat="1">
      <alignment horizontal="center" vertical="center"/>
    </xf>
    <xf borderId="33" fillId="12" fontId="1" numFmtId="167" xfId="0" applyAlignment="1" applyBorder="1" applyFont="1" applyNumberFormat="1">
      <alignment horizontal="center" vertical="center"/>
    </xf>
    <xf borderId="36" fillId="12" fontId="1" numFmtId="167" xfId="0" applyAlignment="1" applyBorder="1" applyFont="1" applyNumberFormat="1">
      <alignment horizontal="center" vertical="center"/>
    </xf>
    <xf borderId="14" fillId="12" fontId="3" numFmtId="0" xfId="0" applyAlignment="1" applyBorder="1" applyFont="1">
      <alignment horizontal="center" vertical="center"/>
    </xf>
    <xf borderId="14" fillId="12" fontId="1" numFmtId="0" xfId="0" applyAlignment="1" applyBorder="1" applyFont="1">
      <alignment horizontal="center" vertical="center"/>
    </xf>
    <xf borderId="14" fillId="12" fontId="1" numFmtId="0" xfId="0" applyAlignment="1" applyBorder="1" applyFont="1">
      <alignment horizontal="center" shrinkToFit="0" vertical="center" wrapText="1"/>
    </xf>
    <xf borderId="14" fillId="12" fontId="1" numFmtId="2" xfId="0" applyAlignment="1" applyBorder="1" applyFont="1" applyNumberFormat="1">
      <alignment horizontal="center" readingOrder="0" vertical="center"/>
    </xf>
    <xf borderId="38" fillId="12" fontId="1" numFmtId="0" xfId="0" applyAlignment="1" applyBorder="1" applyFont="1">
      <alignment horizontal="center" vertical="center"/>
    </xf>
    <xf borderId="37" fillId="12" fontId="1" numFmtId="164" xfId="0" applyAlignment="1" applyBorder="1" applyFont="1" applyNumberFormat="1">
      <alignment horizontal="center" vertical="center"/>
    </xf>
    <xf borderId="14" fillId="12" fontId="1" numFmtId="167" xfId="0" applyAlignment="1" applyBorder="1" applyFont="1" applyNumberFormat="1">
      <alignment horizontal="center" vertical="center"/>
    </xf>
    <xf borderId="39" fillId="12" fontId="1" numFmtId="167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1" fillId="12" fontId="1" numFmtId="0" xfId="0" applyAlignment="1" applyBorder="1" applyFont="1">
      <alignment horizontal="center" vertical="center"/>
    </xf>
    <xf borderId="31" fillId="12" fontId="1" numFmtId="0" xfId="0" applyAlignment="1" applyBorder="1" applyFont="1">
      <alignment horizontal="center" shrinkToFit="0" vertical="center" wrapText="1"/>
    </xf>
    <xf borderId="31" fillId="12" fontId="1" numFmtId="2" xfId="0" applyAlignment="1" applyBorder="1" applyFont="1" applyNumberFormat="1">
      <alignment horizontal="center" readingOrder="0" vertical="center"/>
    </xf>
    <xf borderId="41" fillId="12" fontId="1" numFmtId="0" xfId="0" applyAlignment="1" applyBorder="1" applyFont="1">
      <alignment horizontal="center" vertical="center"/>
    </xf>
    <xf borderId="42" fillId="12" fontId="1" numFmtId="164" xfId="0" applyAlignment="1" applyBorder="1" applyFont="1" applyNumberFormat="1">
      <alignment horizontal="center" vertical="center"/>
    </xf>
    <xf borderId="31" fillId="12" fontId="1" numFmtId="167" xfId="0" applyAlignment="1" applyBorder="1" applyFont="1" applyNumberFormat="1">
      <alignment horizontal="center" vertical="center"/>
    </xf>
    <xf borderId="43" fillId="12" fontId="1" numFmtId="167" xfId="0" applyAlignment="1" applyBorder="1" applyFont="1" applyNumberFormat="1">
      <alignment horizontal="center" vertical="center"/>
    </xf>
    <xf borderId="14" fillId="3" fontId="1" numFmtId="0" xfId="0" applyAlignment="1" applyBorder="1" applyFont="1">
      <alignment textRotation="90" vertical="center"/>
    </xf>
    <xf borderId="0" fillId="0" fontId="34" numFmtId="0" xfId="0" applyAlignment="1" applyFont="1">
      <alignment horizontal="left" textRotation="90"/>
    </xf>
    <xf borderId="14" fillId="3" fontId="10" numFmtId="0" xfId="0" applyAlignment="1" applyBorder="1" applyFont="1">
      <alignment horizontal="center" shrinkToFit="0" vertical="center" wrapText="1"/>
    </xf>
    <xf borderId="0" fillId="0" fontId="1" numFmtId="168" xfId="0" applyFont="1" applyNumberFormat="1"/>
    <xf borderId="0" fillId="0" fontId="3" numFmtId="0" xfId="0" applyFont="1"/>
    <xf borderId="19" fillId="0" fontId="7" numFmtId="0" xfId="0" applyAlignment="1" applyBorder="1" applyFont="1">
      <alignment horizontal="center" vertical="center"/>
    </xf>
    <xf borderId="20" fillId="0" fontId="7" numFmtId="0" xfId="0" applyAlignment="1" applyBorder="1" applyFont="1">
      <alignment horizontal="right" vertical="center"/>
    </xf>
    <xf borderId="20" fillId="0" fontId="7" numFmtId="164" xfId="0" applyAlignment="1" applyBorder="1" applyFont="1" applyNumberFormat="1">
      <alignment horizontal="center" vertical="center"/>
    </xf>
    <xf borderId="21" fillId="0" fontId="4" numFmtId="0" xfId="0" applyBorder="1" applyFont="1"/>
    <xf borderId="0" fillId="0" fontId="7" numFmtId="168" xfId="0" applyAlignment="1" applyFont="1" applyNumberFormat="1">
      <alignment horizontal="center" vertical="center"/>
    </xf>
    <xf borderId="0" fillId="0" fontId="6" numFmtId="0" xfId="0" applyAlignment="1" applyFont="1">
      <alignment horizontal="left" shrinkToFit="0" vertical="center" wrapText="1"/>
    </xf>
    <xf borderId="0" fillId="0" fontId="6" numFmtId="0" xfId="0" applyAlignment="1" applyFont="1">
      <alignment shrinkToFit="0" vertical="center" wrapText="1"/>
    </xf>
    <xf borderId="0" fillId="0" fontId="1" numFmtId="165" xfId="0" applyAlignment="1" applyFont="1" applyNumberFormat="1">
      <alignment horizontal="center" vertical="center"/>
    </xf>
    <xf borderId="23" fillId="0" fontId="4" numFmtId="0" xfId="0" applyBorder="1" applyFont="1"/>
    <xf borderId="14" fillId="3" fontId="35" numFmtId="0" xfId="0" applyAlignment="1" applyBorder="1" applyFont="1">
      <alignment shrinkToFit="0" vertical="center" wrapText="1"/>
    </xf>
    <xf borderId="25" fillId="0" fontId="1" numFmtId="0" xfId="0" applyAlignment="1" applyBorder="1" applyFont="1">
      <alignment horizontal="right" vertical="center"/>
    </xf>
    <xf borderId="25" fillId="0" fontId="1" numFmtId="169" xfId="0" applyAlignment="1" applyBorder="1" applyFont="1" applyNumberFormat="1">
      <alignment horizontal="right" vertical="center"/>
    </xf>
    <xf borderId="26" fillId="0" fontId="1" numFmtId="0" xfId="0" applyAlignment="1" applyBorder="1" applyFont="1">
      <alignment horizontal="left" vertical="center"/>
    </xf>
    <xf borderId="14" fillId="3" fontId="36" numFmtId="0" xfId="0" applyAlignment="1" applyBorder="1" applyFont="1">
      <alignment horizontal="center" shrinkToFit="0" vertical="center" wrapText="1"/>
    </xf>
    <xf borderId="0" fillId="0" fontId="1" numFmtId="168" xfId="0" applyAlignment="1" applyFont="1" applyNumberFormat="1">
      <alignment horizontal="center" vertical="center"/>
    </xf>
    <xf borderId="0" fillId="0" fontId="22" numFmtId="0" xfId="0" applyAlignment="1" applyFont="1">
      <alignment horizontal="center"/>
    </xf>
    <xf borderId="0" fillId="0" fontId="10" numFmtId="0" xfId="0" applyAlignment="1" applyFont="1">
      <alignment horizontal="center"/>
    </xf>
    <xf borderId="14" fillId="4" fontId="1" numFmtId="0" xfId="0" applyBorder="1" applyFont="1"/>
    <xf borderId="14" fillId="3" fontId="16" numFmtId="0" xfId="0" applyAlignment="1" applyBorder="1" applyFont="1">
      <alignment horizontal="center" textRotation="90" vertical="center"/>
    </xf>
    <xf borderId="0" fillId="0" fontId="37" numFmtId="0" xfId="0" applyAlignment="1" applyFont="1">
      <alignment horizontal="left" textRotation="90" vertical="center"/>
    </xf>
    <xf borderId="0" fillId="0" fontId="38" numFmtId="0" xfId="0" applyFont="1"/>
    <xf borderId="0" fillId="0" fontId="1" numFmtId="168" xfId="0" applyAlignment="1" applyFont="1" applyNumberFormat="1">
      <alignment horizontal="right" vertical="center"/>
    </xf>
    <xf borderId="19" fillId="0" fontId="6" numFmtId="0" xfId="0" applyAlignment="1" applyBorder="1" applyFont="1">
      <alignment horizontal="center" vertical="center"/>
    </xf>
    <xf borderId="20" fillId="0" fontId="6" numFmtId="0" xfId="0" applyAlignment="1" applyBorder="1" applyFont="1">
      <alignment horizontal="center" vertical="center"/>
    </xf>
    <xf borderId="28" fillId="0" fontId="6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  <xf borderId="47" fillId="3" fontId="39" numFmtId="0" xfId="0" applyAlignment="1" applyBorder="1" applyFont="1">
      <alignment horizontal="center" textRotation="90" vertical="center"/>
    </xf>
    <xf borderId="28" fillId="0" fontId="10" numFmtId="0" xfId="0" applyAlignment="1" applyBorder="1" applyFont="1">
      <alignment horizontal="left" shrinkToFit="0" textRotation="90" vertical="center" wrapText="1"/>
    </xf>
    <xf borderId="28" fillId="0" fontId="10" numFmtId="0" xfId="0" applyAlignment="1" applyBorder="1" applyFont="1">
      <alignment horizontal="center" vertical="center"/>
    </xf>
    <xf borderId="28" fillId="0" fontId="10" numFmtId="168" xfId="0" applyAlignment="1" applyBorder="1" applyFont="1" applyNumberFormat="1">
      <alignment horizontal="center" shrinkToFit="1" vertical="center" wrapText="0"/>
    </xf>
    <xf borderId="46" fillId="5" fontId="40" numFmtId="0" xfId="0" applyAlignment="1" applyBorder="1" applyFont="1">
      <alignment horizontal="center" shrinkToFit="0" vertical="center" wrapText="1"/>
    </xf>
    <xf borderId="46" fillId="6" fontId="1" numFmtId="0" xfId="0" applyAlignment="1" applyBorder="1" applyFont="1">
      <alignment horizontal="center" shrinkToFit="0" vertical="center" wrapText="1"/>
    </xf>
    <xf borderId="46" fillId="7" fontId="1" numFmtId="0" xfId="0" applyAlignment="1" applyBorder="1" applyFont="1">
      <alignment horizontal="center" shrinkToFit="0" vertical="center" wrapText="1"/>
    </xf>
    <xf borderId="46" fillId="13" fontId="26" numFmtId="0" xfId="0" applyAlignment="1" applyBorder="1" applyFill="1" applyFont="1">
      <alignment horizontal="center" shrinkToFit="0" vertical="center" wrapText="1"/>
    </xf>
    <xf borderId="46" fillId="9" fontId="1" numFmtId="0" xfId="0" applyAlignment="1" applyBorder="1" applyFont="1">
      <alignment horizontal="center" shrinkToFit="0" vertical="center" wrapText="1"/>
    </xf>
    <xf borderId="46" fillId="14" fontId="1" numFmtId="0" xfId="0" applyAlignment="1" applyBorder="1" applyFill="1" applyFont="1">
      <alignment horizontal="center" shrinkToFit="0" vertical="center" wrapText="1"/>
    </xf>
    <xf borderId="46" fillId="15" fontId="6" numFmtId="0" xfId="0" applyAlignment="1" applyBorder="1" applyFill="1" applyFont="1">
      <alignment horizontal="center" shrinkToFit="0" vertical="center" wrapText="1"/>
    </xf>
    <xf borderId="46" fillId="10" fontId="1" numFmtId="0" xfId="0" applyAlignment="1" applyBorder="1" applyFont="1">
      <alignment horizontal="center" shrinkToFit="0" vertical="center" wrapText="1"/>
    </xf>
    <xf borderId="46" fillId="16" fontId="1" numFmtId="0" xfId="0" applyAlignment="1" applyBorder="1" applyFill="1" applyFont="1">
      <alignment horizontal="center" shrinkToFit="0" vertical="center" wrapText="1"/>
    </xf>
    <xf borderId="46" fillId="11" fontId="26" numFmtId="0" xfId="0" applyAlignment="1" applyBorder="1" applyFont="1">
      <alignment horizontal="center" shrinkToFit="0" vertical="center" wrapText="1"/>
    </xf>
    <xf borderId="46" fillId="17" fontId="1" numFmtId="0" xfId="0" applyAlignment="1" applyBorder="1" applyFill="1" applyFont="1">
      <alignment horizontal="center" shrinkToFit="0" vertical="center" wrapText="1"/>
    </xf>
    <xf borderId="46" fillId="18" fontId="26" numFmtId="0" xfId="0" applyAlignment="1" applyBorder="1" applyFill="1" applyFont="1">
      <alignment horizontal="center" shrinkToFit="0" vertical="center" wrapText="1"/>
    </xf>
    <xf borderId="49" fillId="0" fontId="7" numFmtId="0" xfId="0" applyAlignment="1" applyBorder="1" applyFont="1">
      <alignment horizontal="center" vertical="center"/>
    </xf>
    <xf borderId="28" fillId="0" fontId="39" numFmtId="0" xfId="0" applyAlignment="1" applyBorder="1" applyFont="1">
      <alignment horizontal="center" vertical="center"/>
    </xf>
    <xf borderId="29" fillId="0" fontId="10" numFmtId="0" xfId="0" applyAlignment="1" applyBorder="1" applyFont="1">
      <alignment horizontal="center" vertical="center"/>
    </xf>
    <xf borderId="14" fillId="3" fontId="41" numFmtId="0" xfId="0" applyAlignment="1" applyBorder="1" applyFont="1">
      <alignment horizontal="center" vertical="center"/>
    </xf>
    <xf borderId="14" fillId="3" fontId="7" numFmtId="0" xfId="0" applyAlignment="1" applyBorder="1" applyFont="1">
      <alignment horizontal="center" textRotation="90" vertical="center"/>
    </xf>
    <xf borderId="14" fillId="3" fontId="37" numFmtId="0" xfId="0" applyAlignment="1" applyBorder="1" applyFont="1">
      <alignment horizontal="left" textRotation="90" vertical="center"/>
    </xf>
    <xf borderId="14" fillId="3" fontId="38" numFmtId="0" xfId="0" applyAlignment="1" applyBorder="1" applyFont="1">
      <alignment horizontal="center" vertical="center"/>
    </xf>
    <xf borderId="14" fillId="3" fontId="16" numFmtId="168" xfId="0" applyAlignment="1" applyBorder="1" applyFont="1" applyNumberFormat="1">
      <alignment horizontal="center" vertical="center"/>
    </xf>
    <xf borderId="35" fillId="3" fontId="22" numFmtId="0" xfId="0" applyAlignment="1" applyBorder="1" applyFont="1">
      <alignment horizontal="center" textRotation="90" vertical="center"/>
    </xf>
    <xf borderId="33" fillId="19" fontId="1" numFmtId="0" xfId="0" applyAlignment="1" applyBorder="1" applyFill="1" applyFont="1">
      <alignment horizontal="center" vertical="center"/>
    </xf>
    <xf borderId="20" fillId="0" fontId="34" numFmtId="0" xfId="0" applyAlignment="1" applyBorder="1" applyFont="1">
      <alignment horizontal="left" textRotation="90" vertical="center"/>
    </xf>
    <xf borderId="33" fillId="3" fontId="10" numFmtId="0" xfId="0" applyAlignment="1" applyBorder="1" applyFont="1">
      <alignment horizontal="center" shrinkToFit="0" vertical="center" wrapText="1"/>
    </xf>
    <xf borderId="20" fillId="0" fontId="10" numFmtId="0" xfId="0" applyAlignment="1" applyBorder="1" applyFont="1">
      <alignment horizontal="center" vertical="center"/>
    </xf>
    <xf borderId="21" fillId="0" fontId="1" numFmtId="168" xfId="0" applyAlignment="1" applyBorder="1" applyFont="1" applyNumberFormat="1">
      <alignment horizontal="center" vertical="center"/>
    </xf>
    <xf borderId="19" fillId="0" fontId="1" numFmtId="167" xfId="0" applyAlignment="1" applyBorder="1" applyFont="1" applyNumberFormat="1">
      <alignment horizontal="center" vertical="center"/>
    </xf>
    <xf borderId="35" fillId="19" fontId="1" numFmtId="0" xfId="0" applyAlignment="1" applyBorder="1" applyFont="1">
      <alignment horizontal="center" vertical="center"/>
    </xf>
    <xf borderId="14" fillId="19" fontId="14" numFmtId="0" xfId="0" applyAlignment="1" applyBorder="1" applyFont="1">
      <alignment horizontal="center" vertical="center"/>
    </xf>
    <xf borderId="33" fillId="4" fontId="34" numFmtId="0" xfId="0" applyAlignment="1" applyBorder="1" applyFont="1">
      <alignment horizontal="left" textRotation="90" vertical="center"/>
    </xf>
    <xf borderId="33" fillId="4" fontId="10" numFmtId="0" xfId="0" applyAlignment="1" applyBorder="1" applyFont="1">
      <alignment horizontal="center" shrinkToFit="0" vertical="center" wrapText="1"/>
    </xf>
    <xf borderId="33" fillId="4" fontId="10" numFmtId="0" xfId="0" applyAlignment="1" applyBorder="1" applyFont="1">
      <alignment horizontal="center" vertical="center"/>
    </xf>
    <xf borderId="33" fillId="4" fontId="1" numFmtId="168" xfId="0" applyAlignment="1" applyBorder="1" applyFont="1" applyNumberFormat="1">
      <alignment horizontal="center" readingOrder="0" vertical="center"/>
    </xf>
    <xf borderId="37" fillId="3" fontId="22" numFmtId="0" xfId="0" applyAlignment="1" applyBorder="1" applyFont="1">
      <alignment horizontal="center" textRotation="90" vertical="center"/>
    </xf>
    <xf borderId="0" fillId="0" fontId="34" numFmtId="0" xfId="0" applyAlignment="1" applyFont="1">
      <alignment horizontal="left" textRotation="90" vertical="center"/>
    </xf>
    <xf borderId="0" fillId="0" fontId="10" numFmtId="0" xfId="0" applyAlignment="1" applyFont="1">
      <alignment horizontal="center" vertical="center"/>
    </xf>
    <xf borderId="0" fillId="0" fontId="1" numFmtId="168" xfId="0" applyAlignment="1" applyFont="1" applyNumberFormat="1">
      <alignment horizontal="center" readingOrder="0" vertical="center"/>
    </xf>
    <xf borderId="14" fillId="19" fontId="1" numFmtId="0" xfId="0" applyAlignment="1" applyBorder="1" applyFont="1">
      <alignment horizontal="center" vertical="center"/>
    </xf>
    <xf borderId="14" fillId="4" fontId="34" numFmtId="0" xfId="0" applyAlignment="1" applyBorder="1" applyFont="1">
      <alignment horizontal="left" textRotation="90" vertical="center"/>
    </xf>
    <xf borderId="14" fillId="4" fontId="10" numFmtId="0" xfId="0" applyAlignment="1" applyBorder="1" applyFont="1">
      <alignment horizontal="center" shrinkToFit="0" vertical="center" wrapText="1"/>
    </xf>
    <xf borderId="14" fillId="4" fontId="10" numFmtId="0" xfId="0" applyAlignment="1" applyBorder="1" applyFont="1">
      <alignment horizontal="center" vertical="center"/>
    </xf>
    <xf borderId="14" fillId="4" fontId="1" numFmtId="168" xfId="0" applyAlignment="1" applyBorder="1" applyFont="1" applyNumberFormat="1">
      <alignment horizontal="center" readingOrder="0" vertical="center"/>
    </xf>
    <xf borderId="37" fillId="19" fontId="1" numFmtId="0" xfId="0" applyAlignment="1" applyBorder="1" applyFont="1">
      <alignment horizontal="center" vertical="center"/>
    </xf>
    <xf borderId="40" fillId="0" fontId="1" numFmtId="0" xfId="0" applyAlignment="1" applyBorder="1" applyFont="1">
      <alignment textRotation="90" vertical="center"/>
    </xf>
    <xf borderId="14" fillId="3" fontId="22" numFmtId="0" xfId="0" applyAlignment="1" applyBorder="1" applyFont="1">
      <alignment horizontal="center" textRotation="90" vertical="center"/>
    </xf>
    <xf borderId="20" fillId="0" fontId="10" numFmtId="0" xfId="0" applyAlignment="1" applyBorder="1" applyFont="1">
      <alignment horizontal="center" shrinkToFit="0" vertical="center" wrapText="1"/>
    </xf>
    <xf borderId="20" fillId="0" fontId="1" numFmtId="168" xfId="0" applyAlignment="1" applyBorder="1" applyFont="1" applyNumberFormat="1">
      <alignment horizontal="center" readingOrder="0" vertical="center"/>
    </xf>
    <xf borderId="42" fillId="3" fontId="22" numFmtId="0" xfId="0" applyAlignment="1" applyBorder="1" applyFont="1">
      <alignment horizontal="center" textRotation="90" vertical="center"/>
    </xf>
    <xf borderId="31" fillId="4" fontId="34" numFmtId="0" xfId="0" applyAlignment="1" applyBorder="1" applyFont="1">
      <alignment horizontal="left" textRotation="90" vertical="center"/>
    </xf>
    <xf borderId="31" fillId="4" fontId="10" numFmtId="0" xfId="0" applyAlignment="1" applyBorder="1" applyFont="1">
      <alignment horizontal="center" shrinkToFit="0" vertical="center" wrapText="1"/>
    </xf>
    <xf borderId="31" fillId="4" fontId="10" numFmtId="0" xfId="0" applyAlignment="1" applyBorder="1" applyFont="1">
      <alignment horizontal="center" vertical="center"/>
    </xf>
    <xf borderId="31" fillId="4" fontId="1" numFmtId="168" xfId="0" applyAlignment="1" applyBorder="1" applyFont="1" applyNumberFormat="1">
      <alignment horizontal="center" readingOrder="0" vertical="center"/>
    </xf>
    <xf borderId="14" fillId="3" fontId="16" numFmtId="168" xfId="0" applyAlignment="1" applyBorder="1" applyFont="1" applyNumberFormat="1">
      <alignment horizontal="center" readingOrder="0" vertical="center"/>
    </xf>
    <xf borderId="28" fillId="0" fontId="1" numFmtId="164" xfId="0" applyAlignment="1" applyBorder="1" applyFont="1" applyNumberFormat="1">
      <alignment horizontal="center" vertical="center"/>
    </xf>
    <xf borderId="44" fillId="0" fontId="1" numFmtId="0" xfId="0" applyAlignment="1" applyBorder="1" applyFont="1">
      <alignment textRotation="90" vertical="center"/>
    </xf>
    <xf borderId="33" fillId="3" fontId="22" numFmtId="0" xfId="0" applyAlignment="1" applyBorder="1" applyFont="1">
      <alignment horizontal="center" textRotation="90" vertical="center"/>
    </xf>
    <xf borderId="50" fillId="0" fontId="1" numFmtId="0" xfId="0" applyAlignment="1" applyBorder="1" applyFont="1">
      <alignment horizontal="center" vertical="center"/>
    </xf>
    <xf borderId="51" fillId="3" fontId="22" numFmtId="0" xfId="0" applyAlignment="1" applyBorder="1" applyFont="1">
      <alignment horizontal="center" textRotation="90" vertical="center"/>
    </xf>
    <xf borderId="52" fillId="3" fontId="1" numFmtId="0" xfId="0" applyAlignment="1" applyBorder="1" applyFont="1">
      <alignment horizontal="center" vertical="center"/>
    </xf>
    <xf borderId="53" fillId="0" fontId="1" numFmtId="0" xfId="0" applyAlignment="1" applyBorder="1" applyFont="1">
      <alignment horizontal="center" vertical="center"/>
    </xf>
    <xf borderId="14" fillId="3" fontId="10" numFmtId="0" xfId="0" applyAlignment="1" applyBorder="1" applyFont="1">
      <alignment horizontal="center" vertical="center"/>
    </xf>
    <xf borderId="54" fillId="3" fontId="22" numFmtId="0" xfId="0" applyAlignment="1" applyBorder="1" applyFont="1">
      <alignment horizontal="center" textRotation="90" vertical="center"/>
    </xf>
    <xf borderId="14" fillId="3" fontId="34" numFmtId="0" xfId="0" applyAlignment="1" applyBorder="1" applyFont="1">
      <alignment horizontal="left" textRotation="90" vertical="center"/>
    </xf>
    <xf borderId="14" fillId="3" fontId="1" numFmtId="168" xfId="0" applyAlignment="1" applyBorder="1" applyFont="1" applyNumberFormat="1">
      <alignment horizontal="center" readingOrder="0" vertical="center"/>
    </xf>
    <xf borderId="55" fillId="3" fontId="22" numFmtId="0" xfId="0" applyAlignment="1" applyBorder="1" applyFont="1">
      <alignment horizontal="center" textRotation="90" vertical="center"/>
    </xf>
    <xf borderId="56" fillId="0" fontId="1" numFmtId="0" xfId="0" applyAlignment="1" applyBorder="1" applyFont="1">
      <alignment horizontal="center" vertical="center"/>
    </xf>
    <xf borderId="57" fillId="0" fontId="1" numFmtId="0" xfId="0" applyAlignment="1" applyBorder="1" applyFont="1">
      <alignment horizontal="center" vertical="center"/>
    </xf>
    <xf borderId="40" fillId="0" fontId="6" numFmtId="0" xfId="0" applyAlignment="1" applyBorder="1" applyFont="1">
      <alignment textRotation="90" vertical="center"/>
    </xf>
    <xf borderId="45" fillId="0" fontId="1" numFmtId="0" xfId="0" applyAlignment="1" applyBorder="1" applyFont="1">
      <alignment textRotation="90" vertical="center"/>
    </xf>
    <xf borderId="52" fillId="19" fontId="1" numFmtId="0" xfId="0" applyAlignment="1" applyBorder="1" applyFont="1">
      <alignment horizontal="center" vertical="center"/>
    </xf>
    <xf borderId="58" fillId="19" fontId="1" numFmtId="0" xfId="0" applyAlignment="1" applyBorder="1" applyFont="1">
      <alignment horizontal="center" vertical="center"/>
    </xf>
    <xf borderId="31" fillId="3" fontId="22" numFmtId="0" xfId="0" applyAlignment="1" applyBorder="1" applyFont="1">
      <alignment horizontal="center" textRotation="90" vertical="center"/>
    </xf>
    <xf borderId="59" fillId="0" fontId="1" numFmtId="0" xfId="0" applyAlignment="1" applyBorder="1" applyFont="1">
      <alignment horizontal="center" vertical="center"/>
    </xf>
    <xf borderId="31" fillId="3" fontId="34" numFmtId="0" xfId="0" applyAlignment="1" applyBorder="1" applyFont="1">
      <alignment horizontal="left" textRotation="90" vertical="center"/>
    </xf>
    <xf borderId="31" fillId="3" fontId="10" numFmtId="0" xfId="0" applyAlignment="1" applyBorder="1" applyFont="1">
      <alignment horizontal="center" shrinkToFit="0" vertical="center" wrapText="1"/>
    </xf>
    <xf borderId="31" fillId="3" fontId="1" numFmtId="168" xfId="0" applyAlignment="1" applyBorder="1" applyFont="1" applyNumberFormat="1">
      <alignment horizontal="center" readingOrder="0" vertical="center"/>
    </xf>
    <xf borderId="60" fillId="19" fontId="1" numFmtId="0" xfId="0" applyAlignment="1" applyBorder="1" applyFont="1">
      <alignment horizontal="center" vertical="center"/>
    </xf>
    <xf borderId="43" fillId="3" fontId="1" numFmtId="168" xfId="0" applyAlignment="1" applyBorder="1" applyFont="1" applyNumberFormat="1">
      <alignment horizontal="center" readingOrder="0" vertical="center"/>
    </xf>
    <xf borderId="14" fillId="3" fontId="1" numFmtId="164" xfId="0" applyAlignment="1" applyBorder="1" applyFont="1" applyNumberFormat="1">
      <alignment horizontal="center" vertical="center"/>
    </xf>
    <xf borderId="25" fillId="0" fontId="34" numFmtId="0" xfId="0" applyAlignment="1" applyBorder="1" applyFont="1">
      <alignment horizontal="left" textRotation="90" vertical="center"/>
    </xf>
    <xf borderId="25" fillId="0" fontId="1" numFmtId="168" xfId="0" applyAlignment="1" applyBorder="1" applyFont="1" applyNumberFormat="1">
      <alignment horizontal="center" readingOrder="0" vertical="center"/>
    </xf>
    <xf borderId="0" fillId="0" fontId="1" numFmtId="164" xfId="0" applyAlignment="1" applyFont="1" applyNumberFormat="1">
      <alignment horizontal="center" vertical="center"/>
    </xf>
    <xf borderId="35" fillId="3" fontId="1" numFmtId="0" xfId="0" applyAlignment="1" applyBorder="1" applyFont="1">
      <alignment horizontal="center" textRotation="90" vertical="center"/>
    </xf>
    <xf borderId="33" fillId="3" fontId="34" numFmtId="0" xfId="0" applyAlignment="1" applyBorder="1" applyFont="1">
      <alignment horizontal="left" textRotation="90" vertical="center"/>
    </xf>
    <xf borderId="33" fillId="3" fontId="10" numFmtId="0" xfId="0" applyAlignment="1" applyBorder="1" applyFont="1">
      <alignment horizontal="center" vertical="center"/>
    </xf>
    <xf borderId="36" fillId="3" fontId="1" numFmtId="168" xfId="0" applyAlignment="1" applyBorder="1" applyFont="1" applyNumberFormat="1">
      <alignment horizontal="center" readingOrder="0" vertical="center"/>
    </xf>
    <xf borderId="37" fillId="3" fontId="1" numFmtId="0" xfId="0" applyAlignment="1" applyBorder="1" applyFont="1">
      <alignment horizontal="center" textRotation="90" vertical="center"/>
    </xf>
    <xf borderId="23" fillId="0" fontId="1" numFmtId="168" xfId="0" applyAlignment="1" applyBorder="1" applyFont="1" applyNumberFormat="1">
      <alignment horizontal="center" readingOrder="0" vertical="center"/>
    </xf>
    <xf borderId="51" fillId="3" fontId="1" numFmtId="0" xfId="0" applyAlignment="1" applyBorder="1" applyFont="1">
      <alignment horizontal="center" textRotation="90" vertical="center"/>
    </xf>
    <xf borderId="39" fillId="3" fontId="1" numFmtId="168" xfId="0" applyAlignment="1" applyBorder="1" applyFont="1" applyNumberFormat="1">
      <alignment horizontal="center" readingOrder="0" vertical="center"/>
    </xf>
    <xf borderId="39" fillId="4" fontId="1" numFmtId="168" xfId="0" applyAlignment="1" applyBorder="1" applyFont="1" applyNumberFormat="1">
      <alignment horizontal="center" readingOrder="0" vertical="center"/>
    </xf>
    <xf borderId="61" fillId="3" fontId="22" numFmtId="0" xfId="0" applyAlignment="1" applyBorder="1" applyFont="1">
      <alignment horizontal="center" textRotation="90" vertical="center"/>
    </xf>
    <xf borderId="56" fillId="0" fontId="1" numFmtId="0" xfId="0" applyAlignment="1" applyBorder="1" applyFont="1">
      <alignment horizontal="center" shrinkToFit="0" vertical="center" wrapText="1"/>
    </xf>
    <xf borderId="57" fillId="0" fontId="1" numFmtId="0" xfId="0" applyAlignment="1" applyBorder="1" applyFont="1">
      <alignment horizontal="center" shrinkToFit="0" vertical="center" wrapText="1"/>
    </xf>
    <xf borderId="61" fillId="3" fontId="1" numFmtId="0" xfId="0" applyAlignment="1" applyBorder="1" applyFont="1">
      <alignment horizontal="center" textRotation="90" vertical="center"/>
    </xf>
    <xf borderId="58" fillId="3" fontId="1" numFmtId="0" xfId="0" applyAlignment="1" applyBorder="1" applyFont="1">
      <alignment horizontal="center" shrinkToFit="0" vertical="center" wrapText="1"/>
    </xf>
    <xf borderId="60" fillId="3" fontId="1" numFmtId="0" xfId="0" applyAlignment="1" applyBorder="1" applyFont="1">
      <alignment horizontal="center" shrinkToFit="0" vertical="center" wrapText="1"/>
    </xf>
    <xf borderId="31" fillId="3" fontId="10" numFmtId="0" xfId="0" applyAlignment="1" applyBorder="1" applyFont="1">
      <alignment horizontal="center" vertical="center"/>
    </xf>
    <xf borderId="44" fillId="0" fontId="1" numFmtId="0" xfId="0" applyAlignment="1" applyBorder="1" applyFont="1">
      <alignment horizontal="center" textRotation="90" vertical="center"/>
    </xf>
    <xf borderId="62" fillId="3" fontId="1" numFmtId="0" xfId="0" applyAlignment="1" applyBorder="1" applyFont="1">
      <alignment horizontal="center" vertical="center"/>
    </xf>
    <xf borderId="40" fillId="0" fontId="4" numFmtId="0" xfId="0" applyBorder="1" applyFont="1"/>
    <xf borderId="63" fillId="3" fontId="1" numFmtId="0" xfId="0" applyAlignment="1" applyBorder="1" applyFont="1">
      <alignment horizontal="center" vertical="center"/>
    </xf>
    <xf borderId="58" fillId="3" fontId="1" numFmtId="0" xfId="0" applyAlignment="1" applyBorder="1" applyFont="1">
      <alignment horizontal="center" vertical="center"/>
    </xf>
    <xf borderId="52" fillId="3" fontId="1" numFmtId="0" xfId="0" applyAlignment="1" applyBorder="1" applyFont="1">
      <alignment horizontal="center" shrinkToFit="0" vertical="center" wrapText="1"/>
    </xf>
    <xf borderId="45" fillId="0" fontId="4" numFmtId="0" xfId="0" applyBorder="1" applyFont="1"/>
    <xf borderId="60" fillId="3" fontId="1" numFmtId="0" xfId="0" applyAlignment="1" applyBorder="1" applyFont="1">
      <alignment horizontal="center" vertical="center"/>
    </xf>
    <xf borderId="63" fillId="3" fontId="1" numFmtId="0" xfId="0" applyAlignment="1" applyBorder="1" applyFont="1">
      <alignment horizontal="center" shrinkToFit="0" vertical="center" wrapText="1"/>
    </xf>
    <xf borderId="64" fillId="3" fontId="22" numFmtId="0" xfId="0" applyAlignment="1" applyBorder="1" applyFont="1">
      <alignment horizontal="center" textRotation="90" vertical="center"/>
    </xf>
    <xf borderId="65" fillId="0" fontId="1" numFmtId="0" xfId="0" applyAlignment="1" applyBorder="1" applyFont="1">
      <alignment horizontal="center" vertical="center"/>
    </xf>
    <xf borderId="14" fillId="3" fontId="1" numFmtId="0" xfId="0" applyAlignment="1" applyBorder="1" applyFont="1">
      <alignment horizontal="center" textRotation="90" vertical="center"/>
    </xf>
    <xf borderId="55" fillId="3" fontId="1" numFmtId="0" xfId="0" applyAlignment="1" applyBorder="1" applyFont="1">
      <alignment horizontal="center" textRotation="90" vertical="center"/>
    </xf>
    <xf borderId="33" fillId="3" fontId="1" numFmtId="0" xfId="0" applyAlignment="1" applyBorder="1" applyFont="1">
      <alignment horizontal="center" textRotation="90" vertical="center"/>
    </xf>
    <xf borderId="31" fillId="3" fontId="1" numFmtId="0" xfId="0" applyAlignment="1" applyBorder="1" applyFont="1">
      <alignment horizontal="center" textRotation="90" vertical="center"/>
    </xf>
    <xf borderId="25" fillId="0" fontId="10" numFmtId="0" xfId="0" applyAlignment="1" applyBorder="1" applyFont="1">
      <alignment horizontal="center" vertical="center"/>
    </xf>
    <xf borderId="66" fillId="3" fontId="1" numFmtId="0" xfId="0" applyAlignment="1" applyBorder="1" applyFont="1">
      <alignment horizontal="center" vertical="center"/>
    </xf>
    <xf borderId="44" fillId="0" fontId="1" numFmtId="0" xfId="0" applyAlignment="1" applyBorder="1" applyFont="1">
      <alignment horizontal="center" shrinkToFit="0" textRotation="90" vertical="center" wrapText="1"/>
    </xf>
    <xf borderId="14" fillId="4" fontId="42" numFmtId="0" xfId="0" applyAlignment="1" applyBorder="1" applyFont="1">
      <alignment horizontal="left" textRotation="90" vertical="center"/>
    </xf>
    <xf borderId="0" fillId="0" fontId="42" numFmtId="0" xfId="0" applyAlignment="1" applyFont="1">
      <alignment horizontal="left" textRotation="90" vertical="center"/>
    </xf>
    <xf borderId="0" fillId="0" fontId="1" numFmtId="0" xfId="0" applyAlignment="1" applyFont="1">
      <alignment horizontal="center" shrinkToFit="0" textRotation="90" vertical="center" wrapText="1"/>
    </xf>
    <xf borderId="24" fillId="0" fontId="22" numFmtId="0" xfId="0" applyAlignment="1" applyBorder="1" applyFont="1">
      <alignment horizontal="center" textRotation="90" vertical="center"/>
    </xf>
    <xf borderId="31" fillId="4" fontId="42" numFmtId="0" xfId="0" applyAlignment="1" applyBorder="1" applyFont="1">
      <alignment horizontal="left" textRotation="90" vertical="center"/>
    </xf>
    <xf borderId="30" fillId="0" fontId="1" numFmtId="0" xfId="0" applyAlignment="1" applyBorder="1" applyFont="1">
      <alignment horizontal="center" textRotation="90" vertical="center"/>
    </xf>
    <xf borderId="47" fillId="3" fontId="1" numFmtId="0" xfId="0" applyAlignment="1" applyBorder="1" applyFont="1">
      <alignment horizontal="center" textRotation="90" vertical="center"/>
    </xf>
    <xf borderId="46" fillId="4" fontId="34" numFmtId="0" xfId="0" applyAlignment="1" applyBorder="1" applyFont="1">
      <alignment horizontal="left" textRotation="90" vertical="center"/>
    </xf>
    <xf borderId="46" fillId="4" fontId="10" numFmtId="0" xfId="0" applyAlignment="1" applyBorder="1" applyFont="1">
      <alignment horizontal="center" shrinkToFit="0" vertical="center" wrapText="1"/>
    </xf>
    <xf borderId="46" fillId="4" fontId="10" numFmtId="0" xfId="0" applyAlignment="1" applyBorder="1" applyFont="1">
      <alignment horizontal="center" vertical="center"/>
    </xf>
    <xf borderId="46" fillId="4" fontId="1" numFmtId="168" xfId="0" applyAlignment="1" applyBorder="1" applyFont="1" applyNumberFormat="1">
      <alignment horizontal="center" readingOrder="0" vertical="center"/>
    </xf>
    <xf borderId="42" fillId="3" fontId="1" numFmtId="0" xfId="0" applyAlignment="1" applyBorder="1" applyFont="1">
      <alignment horizontal="center" textRotation="90" vertical="center"/>
    </xf>
    <xf borderId="31" fillId="4" fontId="3" numFmtId="0" xfId="0" applyAlignment="1" applyBorder="1" applyFont="1">
      <alignment horizontal="center" shrinkToFit="0" vertical="center" wrapText="1"/>
    </xf>
    <xf borderId="0" fillId="0" fontId="1" numFmtId="168" xfId="0" applyAlignment="1" applyFont="1" applyNumberFormat="1">
      <alignment horizontal="center" readingOrder="0" shrinkToFit="0" vertical="center" wrapText="1"/>
    </xf>
    <xf borderId="67" fillId="3" fontId="22" numFmtId="0" xfId="0" applyAlignment="1" applyBorder="1" applyFont="1">
      <alignment horizontal="center" textRotation="90" vertical="center"/>
    </xf>
    <xf borderId="68" fillId="3" fontId="1" numFmtId="0" xfId="0" applyAlignment="1" applyBorder="1" applyFont="1">
      <alignment horizontal="center" vertical="center"/>
    </xf>
    <xf borderId="38" fillId="3" fontId="7" numFmtId="0" xfId="0" applyAlignment="1" applyBorder="1" applyFont="1">
      <alignment horizontal="center" vertical="center"/>
    </xf>
    <xf borderId="43" fillId="4" fontId="1" numFmtId="168" xfId="0" applyAlignment="1" applyBorder="1" applyFont="1" applyNumberFormat="1">
      <alignment horizontal="center" readingOrder="0" vertical="center"/>
    </xf>
    <xf borderId="34" fillId="4" fontId="43" numFmtId="0" xfId="0" applyAlignment="1" applyBorder="1" applyFont="1">
      <alignment horizontal="center" shrinkToFit="0" vertical="center" wrapText="1"/>
    </xf>
    <xf borderId="35" fillId="4" fontId="43" numFmtId="0" xfId="0" applyAlignment="1" applyBorder="1" applyFont="1">
      <alignment horizontal="center" shrinkToFit="0" vertical="center" wrapText="1"/>
    </xf>
    <xf borderId="45" fillId="0" fontId="44" numFmtId="0" xfId="0" applyAlignment="1" applyBorder="1" applyFont="1">
      <alignment horizontal="center" shrinkToFit="0" vertical="center" wrapText="1"/>
    </xf>
    <xf borderId="24" fillId="0" fontId="44" numFmtId="0" xfId="0" applyAlignment="1" applyBorder="1" applyFont="1">
      <alignment horizontal="center" shrinkToFit="0" vertical="center" wrapText="1"/>
    </xf>
    <xf borderId="31" fillId="4" fontId="45" numFmtId="0" xfId="0" applyAlignment="1" applyBorder="1" applyFont="1">
      <alignment horizontal="left" textRotation="90" vertical="center"/>
    </xf>
    <xf borderId="14" fillId="4" fontId="45" numFmtId="0" xfId="0" applyAlignment="1" applyBorder="1" applyFont="1">
      <alignment horizontal="left" textRotation="90" vertical="center"/>
    </xf>
    <xf borderId="45" fillId="0" fontId="1" numFmtId="0" xfId="0" applyAlignment="1" applyBorder="1" applyFont="1">
      <alignment horizontal="center" shrinkToFit="0" vertical="center" wrapText="1"/>
    </xf>
    <xf borderId="25" fillId="0" fontId="44" numFmtId="0" xfId="0" applyAlignment="1" applyBorder="1" applyFont="1">
      <alignment horizontal="center" shrinkToFit="0" vertical="center" wrapText="1"/>
    </xf>
    <xf borderId="24" fillId="0" fontId="1" numFmtId="0" xfId="0" applyAlignment="1" applyBorder="1" applyFont="1">
      <alignment horizontal="center" shrinkToFit="0" vertical="center" wrapText="1"/>
    </xf>
    <xf borderId="47" fillId="3" fontId="22" numFmtId="0" xfId="0" applyAlignment="1" applyBorder="1" applyFont="1">
      <alignment horizontal="center" textRotation="90" vertical="center"/>
    </xf>
    <xf borderId="0" fillId="0" fontId="1" numFmtId="0" xfId="0" applyAlignment="1" applyFont="1">
      <alignment textRotation="90" vertical="center"/>
    </xf>
    <xf borderId="35" fillId="3" fontId="1" numFmtId="0" xfId="0" applyBorder="1" applyFont="1"/>
    <xf borderId="20" fillId="0" fontId="1" numFmtId="0" xfId="0" applyBorder="1" applyFont="1"/>
    <xf borderId="20" fillId="0" fontId="3" numFmtId="0" xfId="0" applyAlignment="1" applyBorder="1" applyFont="1">
      <alignment horizontal="right" vertical="center"/>
    </xf>
    <xf borderId="20" fillId="0" fontId="1" numFmtId="0" xfId="0" applyAlignment="1" applyBorder="1" applyFont="1">
      <alignment shrinkToFit="0" wrapText="1"/>
    </xf>
    <xf borderId="33" fillId="3" fontId="14" numFmtId="0" xfId="0" applyBorder="1" applyFont="1"/>
    <xf borderId="33" fillId="3" fontId="14" numFmtId="0" xfId="0" applyAlignment="1" applyBorder="1" applyFont="1">
      <alignment horizontal="center" vertical="center"/>
    </xf>
    <xf borderId="33" fillId="3" fontId="14" numFmtId="0" xfId="0" applyAlignment="1" applyBorder="1" applyFont="1">
      <alignment horizontal="center"/>
    </xf>
    <xf borderId="33" fillId="3" fontId="1" numFmtId="0" xfId="0" applyBorder="1" applyFont="1"/>
    <xf borderId="37" fillId="3" fontId="1" numFmtId="0" xfId="0" applyBorder="1" applyFont="1"/>
    <xf borderId="21" fillId="0" fontId="1" numFmtId="0" xfId="0" applyBorder="1" applyFont="1"/>
    <xf borderId="14" fillId="3" fontId="14" numFmtId="0" xfId="0" applyAlignment="1" applyBorder="1" applyFont="1">
      <alignment shrinkToFit="0" wrapText="1"/>
    </xf>
    <xf borderId="23" fillId="0" fontId="1" numFmtId="0" xfId="0" applyBorder="1" applyFont="1"/>
    <xf borderId="26" fillId="0" fontId="1" numFmtId="0" xfId="0" applyBorder="1" applyFont="1"/>
    <xf borderId="14" fillId="3" fontId="46" numFmtId="0" xfId="0" applyAlignment="1" applyBorder="1" applyFont="1">
      <alignment horizontal="left" vertical="center"/>
    </xf>
    <xf borderId="0" fillId="0" fontId="3" numFmtId="0" xfId="0" applyAlignment="1" applyFont="1">
      <alignment horizontal="right" vertical="center"/>
    </xf>
    <xf borderId="14" fillId="3" fontId="14" numFmtId="0" xfId="0" applyAlignment="1" applyBorder="1" applyFont="1">
      <alignment horizontal="center"/>
    </xf>
    <xf borderId="24" fillId="0" fontId="7" numFmtId="1" xfId="0" applyAlignment="1" applyBorder="1" applyFont="1" applyNumberFormat="1">
      <alignment horizontal="center" vertical="center"/>
    </xf>
    <xf borderId="28" fillId="0" fontId="1" numFmtId="0" xfId="0" applyAlignment="1" applyBorder="1" applyFont="1">
      <alignment shrinkToFit="0" vertical="center" wrapText="1"/>
    </xf>
    <xf borderId="30" fillId="0" fontId="38" numFmtId="0" xfId="0" applyAlignment="1" applyBorder="1" applyFont="1">
      <alignment horizontal="center" shrinkToFit="0" vertical="center" wrapText="1"/>
    </xf>
    <xf borderId="48" fillId="3" fontId="1" numFmtId="0" xfId="0" applyAlignment="1" applyBorder="1" applyFont="1">
      <alignment horizontal="center" shrinkToFit="0" vertical="center" wrapText="1"/>
    </xf>
    <xf borderId="14" fillId="3" fontId="35" numFmtId="0" xfId="0" applyAlignment="1" applyBorder="1" applyFont="1">
      <alignment horizontal="center" shrinkToFit="0" vertical="center" wrapText="1"/>
    </xf>
    <xf borderId="14" fillId="3" fontId="3" numFmtId="0" xfId="0" applyAlignment="1" applyBorder="1" applyFont="1">
      <alignment horizontal="right" vertical="center"/>
    </xf>
    <xf borderId="14" fillId="3" fontId="16" numFmtId="0" xfId="0" applyAlignment="1" applyBorder="1" applyFont="1">
      <alignment horizontal="center" vertical="center"/>
    </xf>
    <xf borderId="20" fillId="0" fontId="10" numFmtId="0" xfId="0" applyAlignment="1" applyBorder="1" applyFont="1">
      <alignment horizontal="left" vertical="center"/>
    </xf>
    <xf borderId="20" fillId="0" fontId="6" numFmtId="0" xfId="0" applyAlignment="1" applyBorder="1" applyFont="1">
      <alignment horizontal="center" shrinkToFit="0" vertical="center" wrapText="1"/>
    </xf>
    <xf borderId="20" fillId="0" fontId="1" numFmtId="164" xfId="0" applyAlignment="1" applyBorder="1" applyFont="1" applyNumberFormat="1">
      <alignment horizontal="center" vertical="center"/>
    </xf>
    <xf borderId="14" fillId="3" fontId="13" numFmtId="0" xfId="0" applyAlignment="1" applyBorder="1" applyFont="1">
      <alignment horizontal="center" vertical="center"/>
    </xf>
    <xf borderId="14" fillId="4" fontId="10" numFmtId="0" xfId="0" applyAlignment="1" applyBorder="1" applyFont="1">
      <alignment horizontal="left" vertical="center"/>
    </xf>
    <xf borderId="14" fillId="4" fontId="6" numFmtId="0" xfId="0" applyAlignment="1" applyBorder="1" applyFont="1">
      <alignment horizontal="center" shrinkToFit="0" vertical="center" wrapText="1"/>
    </xf>
    <xf borderId="14" fillId="4" fontId="1" numFmtId="164" xfId="0" applyAlignment="1" applyBorder="1" applyFont="1" applyNumberFormat="1">
      <alignment horizontal="center" vertical="center"/>
    </xf>
    <xf borderId="0" fillId="0" fontId="10" numFmtId="0" xfId="0" applyAlignment="1" applyFont="1">
      <alignment horizontal="left" vertical="center"/>
    </xf>
    <xf borderId="14" fillId="3" fontId="6" numFmtId="0" xfId="0" applyAlignment="1" applyBorder="1" applyFont="1">
      <alignment horizontal="center" shrinkToFit="0" vertical="center" wrapText="1"/>
    </xf>
    <xf borderId="31" fillId="4" fontId="10" numFmtId="0" xfId="0" applyAlignment="1" applyBorder="1" applyFont="1">
      <alignment horizontal="left" vertical="center"/>
    </xf>
    <xf borderId="31" fillId="4" fontId="6" numFmtId="0" xfId="0" applyAlignment="1" applyBorder="1" applyFont="1">
      <alignment horizontal="center" shrinkToFit="0" vertical="center" wrapText="1"/>
    </xf>
    <xf borderId="31" fillId="4" fontId="1" numFmtId="164" xfId="0" applyAlignment="1" applyBorder="1" applyFont="1" applyNumberFormat="1">
      <alignment horizontal="center" vertical="center"/>
    </xf>
    <xf borderId="4" fillId="0" fontId="3" numFmtId="0" xfId="0" applyBorder="1" applyFont="1"/>
    <xf borderId="5" fillId="0" fontId="47" numFmtId="0" xfId="0" applyAlignment="1" applyBorder="1" applyFont="1">
      <alignment horizontal="right"/>
    </xf>
    <xf borderId="5" fillId="0" fontId="48" numFmtId="166" xfId="0" applyAlignment="1" applyBorder="1" applyFont="1" applyNumberFormat="1">
      <alignment horizontal="center" vertical="center"/>
    </xf>
    <xf borderId="6" fillId="0" fontId="3" numFmtId="0" xfId="0" applyAlignment="1" applyBorder="1" applyFont="1">
      <alignment horizontal="center" readingOrder="0" vertical="top"/>
    </xf>
    <xf borderId="7" fillId="0" fontId="3" numFmtId="0" xfId="0" applyBorder="1" applyFont="1"/>
    <xf borderId="0" fillId="0" fontId="47" numFmtId="0" xfId="0" applyAlignment="1" applyFont="1">
      <alignment horizontal="right"/>
    </xf>
    <xf borderId="0" fillId="0" fontId="48" numFmtId="165" xfId="0" applyAlignment="1" applyFont="1" applyNumberFormat="1">
      <alignment horizontal="center" vertical="center"/>
    </xf>
    <xf borderId="8" fillId="0" fontId="3" numFmtId="0" xfId="0" applyAlignment="1" applyBorder="1" applyFont="1">
      <alignment horizontal="center" vertical="top"/>
    </xf>
    <xf borderId="9" fillId="0" fontId="3" numFmtId="0" xfId="0" applyBorder="1" applyFont="1"/>
    <xf borderId="10" fillId="0" fontId="47" numFmtId="0" xfId="0" applyAlignment="1" applyBorder="1" applyFont="1">
      <alignment horizontal="right"/>
    </xf>
    <xf borderId="10" fillId="0" fontId="47" numFmtId="2" xfId="0" applyAlignment="1" applyBorder="1" applyFont="1" applyNumberFormat="1">
      <alignment horizontal="center" vertical="center"/>
    </xf>
    <xf borderId="11" fillId="0" fontId="3" numFmtId="0" xfId="0" applyAlignment="1" applyBorder="1" applyFont="1">
      <alignment horizontal="center" vertical="center"/>
    </xf>
    <xf borderId="14" fillId="3" fontId="46" numFmtId="0" xfId="0" applyAlignment="1" applyBorder="1" applyFont="1">
      <alignment horizontal="center" vertical="center"/>
    </xf>
    <xf borderId="14" fillId="3" fontId="16" numFmtId="0" xfId="0" applyAlignment="1" applyBorder="1" applyFont="1">
      <alignment vertical="center"/>
    </xf>
    <xf borderId="0" fillId="0" fontId="7" numFmtId="0" xfId="0" applyFont="1"/>
    <xf borderId="23" fillId="0" fontId="7" numFmtId="0" xfId="0" applyAlignment="1" applyBorder="1" applyFont="1">
      <alignment horizontal="right" vertical="center"/>
    </xf>
    <xf borderId="27" fillId="20" fontId="7" numFmtId="0" xfId="0" applyAlignment="1" applyBorder="1" applyFill="1" applyFont="1">
      <alignment horizontal="center" vertical="center"/>
    </xf>
    <xf borderId="28" fillId="0" fontId="4" numFmtId="0" xfId="0" applyBorder="1" applyFont="1"/>
    <xf borderId="29" fillId="0" fontId="4" numFmtId="0" xfId="0" applyBorder="1" applyFont="1"/>
    <xf borderId="27" fillId="21" fontId="32" numFmtId="0" xfId="0" applyAlignment="1" applyBorder="1" applyFill="1" applyFont="1">
      <alignment horizontal="center" vertical="center"/>
    </xf>
    <xf borderId="27" fillId="17" fontId="7" numFmtId="0" xfId="0" applyAlignment="1" applyBorder="1" applyFont="1">
      <alignment horizontal="center" vertical="center"/>
    </xf>
    <xf borderId="27" fillId="2" fontId="7" numFmtId="0" xfId="0" applyAlignment="1" applyBorder="1" applyFont="1">
      <alignment horizontal="center" vertical="center"/>
    </xf>
    <xf borderId="22" fillId="0" fontId="49" numFmtId="0" xfId="0" applyAlignment="1" applyBorder="1" applyFont="1">
      <alignment horizontal="center" vertical="center"/>
    </xf>
    <xf borderId="14" fillId="3" fontId="18" numFmtId="0" xfId="0" applyAlignment="1" applyBorder="1" applyFont="1">
      <alignment vertical="center"/>
    </xf>
    <xf borderId="0" fillId="0" fontId="38" numFmtId="0" xfId="0" applyAlignment="1" applyFont="1">
      <alignment horizontal="right" shrinkToFit="1" vertical="center" wrapText="0"/>
    </xf>
    <xf borderId="42" fillId="21" fontId="26" numFmtId="0" xfId="0" applyAlignment="1" applyBorder="1" applyFont="1">
      <alignment horizontal="center" shrinkToFit="0" vertical="center" wrapText="1"/>
    </xf>
    <xf borderId="31" fillId="9" fontId="1" numFmtId="0" xfId="0" applyAlignment="1" applyBorder="1" applyFont="1">
      <alignment horizontal="center" shrinkToFit="0" vertical="center" wrapText="1"/>
    </xf>
    <xf borderId="31" fillId="7" fontId="1" numFmtId="0" xfId="0" applyAlignment="1" applyBorder="1" applyFont="1">
      <alignment horizontal="center" shrinkToFit="0" vertical="center" wrapText="1"/>
    </xf>
    <xf borderId="43" fillId="8" fontId="1" numFmtId="0" xfId="0" applyAlignment="1" applyBorder="1" applyFont="1">
      <alignment horizontal="center" shrinkToFit="0" vertical="center" wrapText="1"/>
    </xf>
    <xf borderId="22" fillId="0" fontId="48" numFmtId="0" xfId="0" applyAlignment="1" applyBorder="1" applyFont="1">
      <alignment horizontal="center" vertical="center"/>
    </xf>
    <xf borderId="0" fillId="0" fontId="41" numFmtId="0" xfId="0" applyAlignment="1" applyFont="1">
      <alignment horizontal="center" vertical="center"/>
    </xf>
    <xf borderId="0" fillId="0" fontId="50" numFmtId="0" xfId="0" applyAlignment="1" applyFont="1">
      <alignment horizontal="center" shrinkToFit="0" vertical="center" wrapText="1"/>
    </xf>
    <xf borderId="0" fillId="0" fontId="51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/>
    </xf>
    <xf borderId="0" fillId="0" fontId="10" numFmtId="0" xfId="0" applyAlignment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0" fillId="0" fontId="6" numFmtId="0" xfId="0" applyAlignment="1" applyFont="1">
      <alignment horizontal="center" shrinkToFit="0" wrapText="1"/>
    </xf>
    <xf borderId="14" fillId="3" fontId="1" numFmtId="167" xfId="0" applyAlignment="1" applyBorder="1" applyFont="1" applyNumberFormat="1">
      <alignment horizontal="center"/>
    </xf>
    <xf borderId="0" fillId="0" fontId="14" numFmtId="0" xfId="0" applyAlignment="1" applyFont="1">
      <alignment horizontal="center"/>
    </xf>
    <xf borderId="0" fillId="0" fontId="14" numFmtId="0" xfId="0" applyAlignment="1" applyFont="1">
      <alignment horizontal="center" shrinkToFit="0" wrapText="1"/>
    </xf>
    <xf borderId="47" fillId="3" fontId="1" numFmtId="0" xfId="0" applyAlignment="1" applyBorder="1" applyFont="1">
      <alignment horizontal="center" shrinkToFit="0" vertical="center" wrapText="1"/>
    </xf>
    <xf borderId="46" fillId="3" fontId="38" numFmtId="0" xfId="0" applyAlignment="1" applyBorder="1" applyFont="1">
      <alignment horizontal="center" shrinkToFit="0" vertical="center" wrapText="1"/>
    </xf>
    <xf borderId="46" fillId="3" fontId="1" numFmtId="0" xfId="0" applyAlignment="1" applyBorder="1" applyFont="1">
      <alignment horizontal="center" vertical="center"/>
    </xf>
    <xf borderId="46" fillId="3" fontId="10" numFmtId="0" xfId="0" applyAlignment="1" applyBorder="1" applyFont="1">
      <alignment horizontal="center" shrinkToFit="1" vertical="center" wrapText="0"/>
    </xf>
    <xf borderId="46" fillId="3" fontId="10" numFmtId="0" xfId="0" applyAlignment="1" applyBorder="1" applyFont="1">
      <alignment horizontal="center" shrinkToFit="0" vertical="center" wrapText="1"/>
    </xf>
    <xf borderId="46" fillId="3" fontId="7" numFmtId="2" xfId="0" applyAlignment="1" applyBorder="1" applyFont="1" applyNumberFormat="1">
      <alignment horizontal="center" readingOrder="0" vertical="center"/>
    </xf>
    <xf borderId="30" fillId="3" fontId="47" numFmtId="0" xfId="0" applyAlignment="1" applyBorder="1" applyFont="1">
      <alignment horizontal="center" vertical="center"/>
    </xf>
    <xf borderId="30" fillId="0" fontId="47" numFmtId="0" xfId="0" applyAlignment="1" applyBorder="1" applyFont="1">
      <alignment horizontal="center" vertical="center"/>
    </xf>
    <xf borderId="46" fillId="3" fontId="47" numFmtId="0" xfId="0" applyAlignment="1" applyBorder="1" applyFont="1">
      <alignment horizontal="center" vertical="center"/>
    </xf>
    <xf borderId="47" fillId="3" fontId="47" numFmtId="0" xfId="0" applyAlignment="1" applyBorder="1" applyFont="1">
      <alignment horizontal="center" vertical="center"/>
    </xf>
    <xf borderId="27" fillId="0" fontId="47" numFmtId="0" xfId="0" applyAlignment="1" applyBorder="1" applyFont="1">
      <alignment horizontal="center" vertical="center"/>
    </xf>
    <xf borderId="30" fillId="3" fontId="48" numFmtId="164" xfId="0" applyAlignment="1" applyBorder="1" applyFont="1" applyNumberFormat="1">
      <alignment horizontal="center" vertical="center"/>
    </xf>
    <xf borderId="0" fillId="0" fontId="7" numFmtId="0" xfId="0" applyAlignment="1" applyFont="1">
      <alignment horizontal="right" readingOrder="0" vertical="center"/>
    </xf>
    <xf borderId="44" fillId="22" fontId="52" numFmtId="0" xfId="0" applyAlignment="1" applyBorder="1" applyFill="1" applyFont="1">
      <alignment horizontal="center" shrinkToFit="0" vertical="center" wrapText="1"/>
    </xf>
    <xf borderId="0" fillId="0" fontId="32" numFmtId="0" xfId="0" applyAlignment="1" applyFont="1">
      <alignment shrinkToFit="0" vertical="center" wrapText="1"/>
    </xf>
    <xf borderId="0" fillId="0" fontId="32" numFmtId="0" xfId="0" applyAlignment="1" applyFont="1">
      <alignment vertical="center"/>
    </xf>
    <xf borderId="0" fillId="0" fontId="49" numFmtId="0" xfId="0" applyAlignment="1" applyFont="1">
      <alignment horizontal="center" vertical="center"/>
    </xf>
    <xf borderId="0" fillId="0" fontId="41" numFmtId="0" xfId="0" applyFont="1"/>
    <xf borderId="0" fillId="0" fontId="53" numFmtId="0" xfId="0" applyFont="1"/>
    <xf borderId="0" fillId="0" fontId="50" numFmtId="0" xfId="0" applyFont="1"/>
    <xf borderId="0" fillId="0" fontId="6" numFmtId="0" xfId="0" applyAlignment="1" applyFont="1">
      <alignment horizontal="center" readingOrder="0" shrinkToFit="0" wrapText="1"/>
    </xf>
    <xf borderId="14" fillId="3" fontId="35" numFmtId="0" xfId="0" applyAlignment="1" applyBorder="1" applyFont="1">
      <alignment horizontal="center" shrinkToFit="0" wrapText="1"/>
    </xf>
    <xf borderId="27" fillId="0" fontId="1" numFmtId="0" xfId="0" applyAlignment="1" applyBorder="1" applyFont="1">
      <alignment horizontal="center" shrinkToFit="0" vertical="center" wrapText="1"/>
    </xf>
    <xf borderId="27" fillId="3" fontId="48" numFmtId="164" xfId="0" applyAlignment="1" applyBorder="1" applyFont="1" applyNumberFormat="1">
      <alignment horizontal="center" vertical="center"/>
    </xf>
    <xf borderId="69" fillId="21" fontId="52" numFmtId="0" xfId="0" applyAlignment="1" applyBorder="1" applyFont="1">
      <alignment horizontal="center" shrinkToFit="0" vertical="center" wrapText="1"/>
    </xf>
    <xf borderId="69" fillId="9" fontId="1" numFmtId="0" xfId="0" applyAlignment="1" applyBorder="1" applyFont="1">
      <alignment horizontal="center" shrinkToFit="0" vertical="center" wrapText="1"/>
    </xf>
    <xf borderId="69" fillId="11" fontId="26" numFmtId="0" xfId="0" applyAlignment="1" applyBorder="1" applyFont="1">
      <alignment horizontal="center" vertical="center"/>
    </xf>
    <xf borderId="69" fillId="8" fontId="1" numFmtId="0" xfId="0" applyAlignment="1" applyBorder="1" applyFont="1">
      <alignment horizontal="center" vertical="center"/>
    </xf>
    <xf borderId="70" fillId="0" fontId="4" numFmtId="0" xfId="0" applyBorder="1" applyFont="1"/>
    <xf borderId="0" fillId="0" fontId="35" numFmtId="0" xfId="0" applyAlignment="1" applyFont="1">
      <alignment horizontal="center" shrinkToFit="0" wrapText="1"/>
    </xf>
    <xf borderId="19" fillId="0" fontId="1" numFmtId="0" xfId="0" applyBorder="1" applyFont="1"/>
    <xf borderId="20" fillId="0" fontId="1" numFmtId="166" xfId="0" applyAlignment="1" applyBorder="1" applyFont="1" applyNumberFormat="1">
      <alignment horizontal="right" vertical="center"/>
    </xf>
    <xf borderId="21" fillId="0" fontId="7" numFmtId="0" xfId="0" applyAlignment="1" applyBorder="1" applyFont="1">
      <alignment horizontal="left" readingOrder="0" vertical="top"/>
    </xf>
    <xf borderId="24" fillId="0" fontId="1" numFmtId="0" xfId="0" applyBorder="1" applyFont="1"/>
    <xf borderId="25" fillId="0" fontId="1" numFmtId="165" xfId="0" applyAlignment="1" applyBorder="1" applyFont="1" applyNumberFormat="1">
      <alignment horizontal="right" vertical="center"/>
    </xf>
    <xf borderId="26" fillId="0" fontId="3" numFmtId="0" xfId="0" applyAlignment="1" applyBorder="1" applyFont="1">
      <alignment horizontal="center" vertical="top"/>
    </xf>
    <xf borderId="0" fillId="0" fontId="32" numFmtId="0" xfId="0" applyAlignment="1" applyFont="1">
      <alignment horizontal="center" vertical="center"/>
    </xf>
    <xf borderId="0" fillId="0" fontId="6" numFmtId="0" xfId="0" applyAlignment="1" applyFont="1">
      <alignment horizontal="center" vertical="center"/>
    </xf>
    <xf borderId="27" fillId="0" fontId="6" numFmtId="0" xfId="0" applyAlignment="1" applyBorder="1" applyFont="1">
      <alignment horizontal="center" vertical="center"/>
    </xf>
    <xf borderId="28" fillId="0" fontId="6" numFmtId="0" xfId="0" applyAlignment="1" applyBorder="1" applyFont="1">
      <alignment horizontal="center" shrinkToFit="0" vertical="center" wrapText="1"/>
    </xf>
    <xf borderId="46" fillId="3" fontId="6" numFmtId="0" xfId="0" applyAlignment="1" applyBorder="1" applyFont="1">
      <alignment horizontal="center" vertical="center"/>
    </xf>
    <xf borderId="30" fillId="0" fontId="6" numFmtId="0" xfId="0" applyAlignment="1" applyBorder="1" applyFont="1">
      <alignment horizontal="center" vertical="center"/>
    </xf>
    <xf borderId="35" fillId="21" fontId="26" numFmtId="0" xfId="0" applyAlignment="1" applyBorder="1" applyFont="1">
      <alignment horizontal="center" vertical="center"/>
    </xf>
    <xf borderId="33" fillId="23" fontId="1" numFmtId="0" xfId="0" applyAlignment="1" applyBorder="1" applyFill="1" applyFont="1">
      <alignment horizontal="center" vertical="center"/>
    </xf>
    <xf borderId="34" fillId="4" fontId="1" numFmtId="0" xfId="0" applyAlignment="1" applyBorder="1" applyFont="1">
      <alignment horizontal="center" shrinkToFit="0" vertical="center" wrapText="1"/>
    </xf>
    <xf borderId="40" fillId="0" fontId="1" numFmtId="0" xfId="0" applyAlignment="1" applyBorder="1" applyFont="1">
      <alignment horizontal="center" shrinkToFit="0" vertical="center" wrapText="1"/>
    </xf>
    <xf borderId="40" fillId="0" fontId="44" numFmtId="0" xfId="0" applyAlignment="1" applyBorder="1" applyFont="1">
      <alignment horizontal="center" shrinkToFit="0" vertical="center" wrapText="1"/>
    </xf>
    <xf borderId="30" fillId="4" fontId="1" numFmtId="0" xfId="0" applyAlignment="1" applyBorder="1" applyFont="1">
      <alignment horizontal="center" shrinkToFit="0" vertical="center" wrapText="1"/>
    </xf>
    <xf borderId="14" fillId="3" fontId="16" numFmtId="0" xfId="0" applyAlignment="1" applyBorder="1" applyFont="1">
      <alignment horizontal="center" readingOrder="0" vertical="center"/>
    </xf>
    <xf borderId="0" fillId="0" fontId="54" numFmtId="0" xfId="0" applyAlignment="1" applyFont="1">
      <alignment horizontal="left" vertical="center"/>
    </xf>
    <xf borderId="0" fillId="0" fontId="55" numFmtId="0" xfId="0" applyAlignment="1" applyFont="1">
      <alignment vertical="center"/>
    </xf>
    <xf borderId="30" fillId="0" fontId="56" numFmtId="0" xfId="0" applyAlignment="1" applyBorder="1" applyFont="1">
      <alignment horizontal="left" shrinkToFit="0" vertical="center" wrapText="1"/>
    </xf>
    <xf borderId="40" fillId="0" fontId="6" numFmtId="0" xfId="0" applyAlignment="1" applyBorder="1" applyFont="1">
      <alignment horizontal="center" shrinkToFit="0" vertical="center" wrapText="1"/>
    </xf>
    <xf borderId="30" fillId="0" fontId="57" numFmtId="0" xfId="0" applyAlignment="1" applyBorder="1" applyFont="1">
      <alignment horizontal="center" vertical="center"/>
    </xf>
    <xf borderId="22" fillId="0" fontId="55" numFmtId="0" xfId="0" applyAlignment="1" applyBorder="1" applyFont="1">
      <alignment horizontal="center" vertical="center"/>
    </xf>
    <xf borderId="0" fillId="0" fontId="55" numFmtId="0" xfId="0" applyAlignment="1" applyFont="1">
      <alignment horizontal="center" vertical="center"/>
    </xf>
    <xf borderId="0" fillId="0" fontId="38" numFmtId="0" xfId="0" applyAlignment="1" applyFont="1">
      <alignment horizontal="center" vertical="center"/>
    </xf>
    <xf borderId="14" fillId="3" fontId="58" numFmtId="0" xfId="0" applyAlignment="1" applyBorder="1" applyFont="1">
      <alignment horizontal="center" shrinkToFit="0" vertical="center" wrapText="1"/>
    </xf>
    <xf borderId="30" fillId="0" fontId="59" numFmtId="0" xfId="0" applyAlignment="1" applyBorder="1" applyFont="1">
      <alignment horizontal="center" vertical="center"/>
    </xf>
    <xf borderId="40" fillId="0" fontId="55" numFmtId="0" xfId="0" applyAlignment="1" applyBorder="1" applyFont="1">
      <alignment horizontal="center" vertical="center"/>
    </xf>
    <xf borderId="21" fillId="0" fontId="6" numFmtId="169" xfId="0" applyAlignment="1" applyBorder="1" applyFont="1" applyNumberFormat="1">
      <alignment horizontal="center" vertical="center"/>
    </xf>
    <xf borderId="22" fillId="0" fontId="6" numFmtId="2" xfId="0" applyAlignment="1" applyBorder="1" applyFont="1" applyNumberFormat="1">
      <alignment horizontal="center" vertical="center"/>
    </xf>
    <xf borderId="1" fillId="0" fontId="60" numFmtId="0" xfId="0" applyAlignment="1" applyBorder="1" applyFont="1">
      <alignment horizontal="left" vertical="center"/>
    </xf>
    <xf borderId="0" fillId="0" fontId="60" numFmtId="0" xfId="0" applyAlignment="1" applyFont="1">
      <alignment horizontal="left" vertical="center"/>
    </xf>
    <xf borderId="25" fillId="0" fontId="6" numFmtId="0" xfId="0" applyAlignment="1" applyBorder="1" applyFont="1">
      <alignment horizontal="right" shrinkToFit="0" vertical="center" wrapText="1"/>
    </xf>
    <xf borderId="25" fillId="0" fontId="4" numFmtId="0" xfId="0" applyBorder="1" applyFont="1"/>
    <xf borderId="1" fillId="0" fontId="6" numFmtId="0" xfId="0" applyAlignment="1" applyBorder="1" applyFont="1">
      <alignment horizontal="center" vertical="center"/>
    </xf>
    <xf borderId="7" fillId="0" fontId="60" numFmtId="0" xfId="0" applyAlignment="1" applyBorder="1" applyFont="1">
      <alignment horizontal="left" vertical="center"/>
    </xf>
    <xf borderId="25" fillId="0" fontId="1" numFmtId="1" xfId="0" applyAlignment="1" applyBorder="1" applyFont="1" applyNumberFormat="1">
      <alignment horizontal="center"/>
    </xf>
    <xf borderId="25" fillId="0" fontId="1" numFmtId="0" xfId="0" applyAlignment="1" applyBorder="1" applyFont="1">
      <alignment horizontal="center"/>
    </xf>
    <xf borderId="32" fillId="0" fontId="54" numFmtId="0" xfId="0" applyAlignment="1" applyBorder="1" applyFont="1">
      <alignment vertical="center"/>
    </xf>
    <xf borderId="45" fillId="0" fontId="61" numFmtId="0" xfId="0" applyAlignment="1" applyBorder="1" applyFont="1">
      <alignment horizontal="center" shrinkToFit="0" vertical="center" wrapText="1"/>
    </xf>
    <xf borderId="45" fillId="0" fontId="61" numFmtId="0" xfId="0" applyAlignment="1" applyBorder="1" applyFont="1">
      <alignment horizontal="left" shrinkToFit="0" vertical="center" wrapText="1"/>
    </xf>
    <xf borderId="30" fillId="0" fontId="61" numFmtId="0" xfId="0" applyAlignment="1" applyBorder="1" applyFont="1">
      <alignment horizontal="left" shrinkToFit="0" vertical="center" wrapText="1"/>
    </xf>
    <xf borderId="30" fillId="0" fontId="2" numFmtId="0" xfId="0" applyAlignment="1" applyBorder="1" applyFont="1">
      <alignment horizontal="center" shrinkToFit="0" vertical="center" wrapText="1"/>
    </xf>
    <xf borderId="71" fillId="0" fontId="7" numFmtId="0" xfId="0" applyAlignment="1" applyBorder="1" applyFont="1">
      <alignment vertical="center"/>
    </xf>
    <xf borderId="30" fillId="0" fontId="7" numFmtId="1" xfId="0" applyAlignment="1" applyBorder="1" applyFont="1" applyNumberFormat="1">
      <alignment horizontal="center" vertical="center"/>
    </xf>
    <xf borderId="71" fillId="0" fontId="7" numFmtId="0" xfId="0" applyAlignment="1" applyBorder="1" applyFont="1">
      <alignment horizontal="left" vertical="center"/>
    </xf>
    <xf borderId="0" fillId="0" fontId="1" numFmtId="0" xfId="0" applyAlignment="1" applyFont="1">
      <alignment vertical="center"/>
    </xf>
    <xf borderId="0" fillId="0" fontId="16" numFmtId="0" xfId="0" applyAlignment="1" applyFont="1">
      <alignment horizontal="left" vertical="center"/>
    </xf>
    <xf borderId="27" fillId="0" fontId="62" numFmtId="0" xfId="0" applyAlignment="1" applyBorder="1" applyFont="1">
      <alignment horizontal="center" shrinkToFit="0" vertical="center" wrapText="1"/>
    </xf>
    <xf borderId="27" fillId="0" fontId="55" numFmtId="0" xfId="0" applyAlignment="1" applyBorder="1" applyFont="1">
      <alignment horizontal="center" vertical="center"/>
    </xf>
    <xf borderId="0" fillId="0" fontId="1" numFmtId="14" xfId="0" applyAlignment="1" applyFont="1" applyNumberFormat="1">
      <alignment horizontal="center" vertical="center"/>
    </xf>
    <xf borderId="14" fillId="3" fontId="32" numFmtId="0" xfId="0" applyAlignment="1" applyBorder="1" applyFont="1">
      <alignment horizontal="center" shrinkToFit="0" vertical="center" wrapText="1"/>
    </xf>
    <xf borderId="27" fillId="0" fontId="63" numFmtId="0" xfId="0" applyAlignment="1" applyBorder="1" applyFont="1">
      <alignment horizontal="center" vertical="center"/>
    </xf>
    <xf borderId="27" fillId="0" fontId="1" numFmtId="2" xfId="0" applyAlignment="1" applyBorder="1" applyFont="1" applyNumberFormat="1">
      <alignment horizontal="center" vertical="center"/>
    </xf>
    <xf borderId="0" fillId="0" fontId="64" numFmtId="0" xfId="0" applyAlignment="1" applyFont="1">
      <alignment horizontal="center" vertical="center"/>
    </xf>
    <xf borderId="72" fillId="0" fontId="2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65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right" shrinkToFit="0" vertical="center" wrapText="1"/>
    </xf>
    <xf borderId="0" fillId="0" fontId="66" numFmtId="0" xfId="0" applyAlignment="1" applyFont="1">
      <alignment vertical="center"/>
    </xf>
    <xf borderId="73" fillId="0" fontId="1" numFmtId="0" xfId="0" applyAlignment="1" applyBorder="1" applyFont="1">
      <alignment horizontal="center" vertical="center"/>
    </xf>
    <xf borderId="74" fillId="0" fontId="2" numFmtId="0" xfId="0" applyAlignment="1" applyBorder="1" applyFont="1">
      <alignment horizontal="right" vertical="center"/>
    </xf>
    <xf borderId="74" fillId="0" fontId="1" numFmtId="0" xfId="0" applyAlignment="1" applyBorder="1" applyFont="1">
      <alignment horizontal="center" vertical="center"/>
    </xf>
    <xf borderId="75" fillId="0" fontId="4" numFmtId="0" xfId="0" applyBorder="1" applyFont="1"/>
    <xf borderId="76" fillId="0" fontId="4" numFmtId="0" xfId="0" applyBorder="1" applyFont="1"/>
    <xf borderId="75" fillId="0" fontId="1" numFmtId="0" xfId="0" applyAlignment="1" applyBorder="1" applyFont="1">
      <alignment horizontal="center" vertical="center"/>
    </xf>
    <xf borderId="74" fillId="0" fontId="1" numFmtId="0" xfId="0" applyAlignment="1" applyBorder="1" applyFont="1">
      <alignment horizontal="center" shrinkToFit="0" vertical="center" wrapText="1"/>
    </xf>
    <xf borderId="77" fillId="0" fontId="1" numFmtId="0" xfId="0" applyAlignment="1" applyBorder="1" applyFont="1">
      <alignment horizontal="center" vertical="center"/>
    </xf>
    <xf borderId="71" fillId="0" fontId="2" numFmtId="0" xfId="0" applyAlignment="1" applyBorder="1" applyFont="1">
      <alignment horizontal="right" vertical="center"/>
    </xf>
    <xf borderId="78" fillId="0" fontId="1" numFmtId="0" xfId="0" applyAlignment="1" applyBorder="1" applyFont="1">
      <alignment horizontal="center" vertical="center"/>
    </xf>
    <xf borderId="79" fillId="0" fontId="1" numFmtId="0" xfId="0" applyAlignment="1" applyBorder="1" applyFont="1">
      <alignment horizontal="center" vertical="center"/>
    </xf>
    <xf borderId="80" fillId="0" fontId="1" numFmtId="0" xfId="0" applyAlignment="1" applyBorder="1" applyFont="1">
      <alignment horizontal="center" vertical="center"/>
    </xf>
    <xf borderId="81" fillId="0" fontId="38" numFmtId="0" xfId="0" applyAlignment="1" applyBorder="1" applyFont="1">
      <alignment horizontal="center" shrinkToFit="0" vertical="center" wrapText="1"/>
    </xf>
    <xf borderId="81" fillId="0" fontId="1" numFmtId="0" xfId="0" applyAlignment="1" applyBorder="1" applyFont="1">
      <alignment horizontal="center" vertical="center"/>
    </xf>
    <xf borderId="82" fillId="0" fontId="1" numFmtId="0" xfId="0" applyAlignment="1" applyBorder="1" applyFont="1">
      <alignment horizontal="center" vertical="center"/>
    </xf>
    <xf borderId="83" fillId="0" fontId="1" numFmtId="0" xfId="0" applyAlignment="1" applyBorder="1" applyFont="1">
      <alignment horizontal="center" vertical="center"/>
    </xf>
    <xf borderId="84" fillId="0" fontId="1" numFmtId="0" xfId="0" applyAlignment="1" applyBorder="1" applyFont="1">
      <alignment horizontal="center" vertical="center"/>
    </xf>
    <xf borderId="85" fillId="0" fontId="1" numFmtId="0" xfId="0" applyAlignment="1" applyBorder="1" applyFont="1">
      <alignment horizontal="center" vertical="center"/>
    </xf>
    <xf borderId="86" fillId="0" fontId="7" numFmtId="0" xfId="0" applyAlignment="1" applyBorder="1" applyFont="1">
      <alignment horizontal="center" vertical="center"/>
    </xf>
    <xf borderId="0" fillId="0" fontId="38" numFmtId="0" xfId="0" applyAlignment="1" applyFont="1">
      <alignment horizontal="center" shrinkToFit="0" vertical="center" wrapText="1"/>
    </xf>
    <xf borderId="7" fillId="0" fontId="1" numFmtId="0" xfId="0" applyAlignment="1" applyBorder="1" applyFont="1">
      <alignment horizontal="center" vertical="center"/>
    </xf>
    <xf borderId="87" fillId="0" fontId="1" numFmtId="0" xfId="0" applyAlignment="1" applyBorder="1" applyFont="1">
      <alignment horizontal="center" vertical="center"/>
    </xf>
    <xf borderId="12" fillId="0" fontId="7" numFmtId="0" xfId="0" applyAlignment="1" applyBorder="1" applyFont="1">
      <alignment horizontal="center" vertical="center"/>
    </xf>
    <xf borderId="88" fillId="0" fontId="1" numFmtId="0" xfId="0" applyAlignment="1" applyBorder="1" applyFont="1">
      <alignment horizontal="center" vertical="center"/>
    </xf>
    <xf borderId="89" fillId="0" fontId="1" numFmtId="0" xfId="0" applyAlignment="1" applyBorder="1" applyFont="1">
      <alignment horizontal="center" vertical="center"/>
    </xf>
    <xf borderId="90" fillId="0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vertical="center"/>
    </xf>
    <xf borderId="10" fillId="0" fontId="1" numFmtId="0" xfId="0" applyAlignment="1" applyBorder="1" applyFont="1">
      <alignment vertical="center"/>
    </xf>
    <xf borderId="11" fillId="0" fontId="1" numFmtId="0" xfId="0" applyAlignment="1" applyBorder="1" applyFont="1">
      <alignment vertical="center"/>
    </xf>
    <xf borderId="91" fillId="0" fontId="7" numFmtId="0" xfId="0" applyAlignment="1" applyBorder="1" applyFont="1">
      <alignment horizontal="center" vertical="center"/>
    </xf>
    <xf borderId="0" fillId="0" fontId="67" numFmtId="0" xfId="0" applyFont="1"/>
    <xf borderId="0" fillId="0" fontId="68" numFmtId="0" xfId="0" applyAlignment="1" applyFont="1">
      <alignment vertical="center"/>
    </xf>
    <xf borderId="0" fillId="0" fontId="69" numFmtId="0" xfId="0" applyFont="1"/>
    <xf borderId="0" fillId="0" fontId="1" numFmtId="2" xfId="0" applyAlignment="1" applyFont="1" applyNumberFormat="1">
      <alignment horizontal="center"/>
    </xf>
    <xf borderId="0" fillId="0" fontId="1" numFmtId="2" xfId="0" applyFont="1" applyNumberFormat="1"/>
    <xf borderId="0" fillId="0" fontId="70" numFmtId="0" xfId="0" applyAlignment="1" applyFont="1">
      <alignment horizontal="left" shrinkToFit="0" vertical="top" wrapText="1"/>
    </xf>
    <xf borderId="0" fillId="0" fontId="66" numFmtId="0" xfId="0" applyAlignment="1" applyFont="1">
      <alignment horizontal="center" shrinkToFit="0" vertical="center" wrapText="1"/>
    </xf>
    <xf borderId="0" fillId="0" fontId="66" numFmtId="0" xfId="0" applyAlignment="1" applyFont="1">
      <alignment shrinkToFit="0" vertical="center" wrapText="1"/>
    </xf>
    <xf borderId="92" fillId="3" fontId="1" numFmtId="0" xfId="0" applyAlignment="1" applyBorder="1" applyFont="1">
      <alignment horizontal="center" vertical="center"/>
    </xf>
    <xf borderId="93" fillId="0" fontId="4" numFmtId="0" xfId="0" applyBorder="1" applyFont="1"/>
    <xf borderId="94" fillId="3" fontId="1" numFmtId="0" xfId="0" applyAlignment="1" applyBorder="1" applyFont="1">
      <alignment vertical="center"/>
    </xf>
    <xf borderId="95" fillId="3" fontId="7" numFmtId="0" xfId="0" applyAlignment="1" applyBorder="1" applyFont="1">
      <alignment horizontal="center" vertical="center"/>
    </xf>
    <xf borderId="96" fillId="3" fontId="61" numFmtId="0" xfId="0" applyAlignment="1" applyBorder="1" applyFont="1">
      <alignment horizontal="center" shrinkToFit="0" vertical="center" wrapText="1"/>
    </xf>
    <xf borderId="97" fillId="0" fontId="4" numFmtId="0" xfId="0" applyBorder="1" applyFont="1"/>
    <xf borderId="98" fillId="0" fontId="4" numFmtId="0" xfId="0" applyBorder="1" applyFont="1"/>
    <xf borderId="99" fillId="3" fontId="5" numFmtId="0" xfId="0" applyAlignment="1" applyBorder="1" applyFont="1">
      <alignment horizontal="center" shrinkToFit="0" vertical="center" wrapText="1"/>
    </xf>
    <xf borderId="100" fillId="3" fontId="54" numFmtId="0" xfId="0" applyAlignment="1" applyBorder="1" applyFont="1">
      <alignment horizontal="center" vertical="center"/>
    </xf>
    <xf borderId="101" fillId="3" fontId="54" numFmtId="0" xfId="0" applyAlignment="1" applyBorder="1" applyFont="1">
      <alignment vertical="center"/>
    </xf>
    <xf borderId="102" fillId="3" fontId="54" numFmtId="0" xfId="0" applyAlignment="1" applyBorder="1" applyFont="1">
      <alignment horizontal="center" vertical="center"/>
    </xf>
    <xf borderId="103" fillId="3" fontId="54" numFmtId="0" xfId="0" applyBorder="1" applyFont="1"/>
    <xf borderId="104" fillId="3" fontId="6" numFmtId="0" xfId="0" applyBorder="1" applyFont="1"/>
    <xf borderId="105" fillId="0" fontId="2" numFmtId="0" xfId="0" applyAlignment="1" applyBorder="1" applyFont="1">
      <alignment horizontal="center"/>
    </xf>
    <xf borderId="59" fillId="0" fontId="1" numFmtId="0" xfId="0" applyAlignment="1" applyBorder="1" applyFont="1">
      <alignment horizontal="center"/>
    </xf>
    <xf borderId="106" fillId="0" fontId="1" numFmtId="0" xfId="0" applyAlignment="1" applyBorder="1" applyFont="1">
      <alignment horizontal="center"/>
    </xf>
    <xf borderId="107" fillId="0" fontId="1" numFmtId="0" xfId="0" applyAlignment="1" applyBorder="1" applyFont="1">
      <alignment horizontal="center"/>
    </xf>
    <xf borderId="0" fillId="0" fontId="54" numFmtId="0" xfId="0" applyFont="1"/>
    <xf borderId="0" fillId="0" fontId="66" numFmtId="0" xfId="0" applyAlignment="1" applyFont="1">
      <alignment horizontal="left" shrinkToFit="0" vertical="center" wrapText="1"/>
    </xf>
    <xf borderId="108" fillId="3" fontId="1" numFmtId="0" xfId="0" applyAlignment="1" applyBorder="1" applyFont="1">
      <alignment vertical="center"/>
    </xf>
    <xf borderId="27" fillId="3" fontId="7" numFmtId="0" xfId="0" applyAlignment="1" applyBorder="1" applyFont="1">
      <alignment horizontal="center" vertical="center"/>
    </xf>
    <xf borderId="109" fillId="0" fontId="4" numFmtId="0" xfId="0" applyBorder="1" applyFont="1"/>
    <xf borderId="110" fillId="3" fontId="61" numFmtId="0" xfId="0" applyAlignment="1" applyBorder="1" applyFont="1">
      <alignment horizontal="center" shrinkToFit="0" vertical="center" wrapText="1"/>
    </xf>
    <xf borderId="100" fillId="3" fontId="54" numFmtId="0" xfId="0" applyAlignment="1" applyBorder="1" applyFont="1">
      <alignment vertical="center"/>
    </xf>
    <xf borderId="111" fillId="3" fontId="54" numFmtId="0" xfId="0" applyAlignment="1" applyBorder="1" applyFont="1">
      <alignment horizontal="center" vertical="center"/>
    </xf>
    <xf borderId="101" fillId="3" fontId="54" numFmtId="0" xfId="0" applyAlignment="1" applyBorder="1" applyFont="1">
      <alignment horizontal="center" vertical="center"/>
    </xf>
    <xf borderId="112" fillId="3" fontId="54" numFmtId="0" xfId="0" applyAlignment="1" applyBorder="1" applyFont="1">
      <alignment horizontal="center" vertical="center"/>
    </xf>
    <xf borderId="113" fillId="0" fontId="1" numFmtId="0" xfId="0" applyAlignment="1" applyBorder="1" applyFont="1">
      <alignment horizontal="center"/>
    </xf>
    <xf borderId="114" fillId="0" fontId="1" numFmtId="0" xfId="0" applyBorder="1" applyFont="1"/>
    <xf borderId="0" fillId="0" fontId="22" numFmtId="0" xfId="0" applyFont="1"/>
    <xf borderId="115" fillId="0" fontId="54" numFmtId="0" xfId="0" applyBorder="1" applyFont="1"/>
    <xf borderId="25" fillId="0" fontId="66" numFmtId="0" xfId="0" applyAlignment="1" applyBorder="1" applyFont="1">
      <alignment horizontal="left" vertical="center"/>
    </xf>
    <xf borderId="25" fillId="0" fontId="1" numFmtId="0" xfId="0" applyAlignment="1" applyBorder="1" applyFont="1">
      <alignment horizontal="left" vertical="center"/>
    </xf>
    <xf borderId="25" fillId="0" fontId="10" numFmtId="1" xfId="0" applyAlignment="1" applyBorder="1" applyFont="1" applyNumberFormat="1">
      <alignment horizontal="center" vertical="center"/>
    </xf>
    <xf borderId="30" fillId="0" fontId="38" numFmtId="0" xfId="0" applyAlignment="1" applyBorder="1" applyFont="1">
      <alignment horizontal="left" vertical="center"/>
    </xf>
    <xf borderId="30" fillId="0" fontId="2" numFmtId="0" xfId="0" applyAlignment="1" applyBorder="1" applyFont="1">
      <alignment horizontal="center" vertical="center"/>
    </xf>
    <xf borderId="30" fillId="0" fontId="61" numFmtId="0" xfId="0" applyAlignment="1" applyBorder="1" applyFont="1">
      <alignment horizontal="center" shrinkToFit="0" vertical="center" wrapText="1"/>
    </xf>
    <xf borderId="27" fillId="0" fontId="10" numFmtId="0" xfId="0" applyAlignment="1" applyBorder="1" applyFont="1">
      <alignment horizontal="left" vertical="center"/>
    </xf>
    <xf borderId="30" fillId="0" fontId="26" numFmtId="0" xfId="0" applyAlignment="1" applyBorder="1" applyFont="1">
      <alignment horizontal="center" vertical="center"/>
    </xf>
    <xf borderId="30" fillId="0" fontId="32" numFmtId="1" xfId="0" applyAlignment="1" applyBorder="1" applyFont="1" applyNumberFormat="1">
      <alignment horizontal="center" vertical="center"/>
    </xf>
    <xf borderId="30" fillId="0" fontId="26" numFmtId="1" xfId="0" applyAlignment="1" applyBorder="1" applyFont="1" applyNumberFormat="1">
      <alignment horizontal="center" vertical="center"/>
    </xf>
    <xf borderId="0" fillId="0" fontId="10" numFmtId="0" xfId="0" applyAlignment="1" applyFont="1">
      <alignment horizontal="left"/>
    </xf>
    <xf borderId="0" fillId="0" fontId="6" numFmtId="0" xfId="0" applyAlignment="1" applyFont="1">
      <alignment horizontal="right"/>
    </xf>
    <xf borderId="25" fillId="0" fontId="71" numFmtId="0" xfId="0" applyBorder="1" applyFont="1"/>
    <xf borderId="28" fillId="0" fontId="1" numFmtId="0" xfId="0" applyBorder="1" applyFont="1"/>
    <xf borderId="25" fillId="0" fontId="3" numFmtId="0" xfId="0" applyAlignment="1" applyBorder="1" applyFont="1">
      <alignment horizontal="left"/>
    </xf>
    <xf borderId="47" fillId="3" fontId="7" numFmtId="0" xfId="0" applyAlignment="1" applyBorder="1" applyFont="1">
      <alignment horizontal="center" vertical="center"/>
    </xf>
    <xf borderId="30" fillId="3" fontId="7" numFmtId="0" xfId="0" applyAlignment="1" applyBorder="1" applyFont="1">
      <alignment horizontal="center" shrinkToFit="0" vertical="center" wrapText="1"/>
    </xf>
    <xf borderId="30" fillId="3" fontId="7" numFmtId="0" xfId="0" applyAlignment="1" applyBorder="1" applyFont="1">
      <alignment horizontal="center" vertical="center"/>
    </xf>
    <xf borderId="30" fillId="3" fontId="7" numFmtId="0" xfId="0" applyAlignment="1" applyBorder="1" applyFont="1">
      <alignment vertical="center"/>
    </xf>
    <xf borderId="30" fillId="3" fontId="54" numFmtId="0" xfId="0" applyAlignment="1" applyBorder="1" applyFont="1">
      <alignment horizontal="center" shrinkToFit="0" vertical="center" wrapText="1"/>
    </xf>
    <xf borderId="27" fillId="0" fontId="1" numFmtId="0" xfId="0" applyBorder="1" applyFont="1"/>
    <xf borderId="116" fillId="0" fontId="1" numFmtId="0" xfId="0" applyAlignment="1" applyBorder="1" applyFont="1">
      <alignment horizontal="center"/>
    </xf>
    <xf borderId="45" fillId="0" fontId="1" numFmtId="0" xfId="0" applyAlignment="1" applyBorder="1" applyFont="1">
      <alignment horizontal="center"/>
    </xf>
    <xf borderId="45" fillId="0" fontId="7" numFmtId="0" xfId="0" applyAlignment="1" applyBorder="1" applyFont="1">
      <alignment horizontal="center" vertical="center"/>
    </xf>
    <xf borderId="0" fillId="0" fontId="6" numFmtId="0" xfId="0" applyAlignment="1" applyFont="1">
      <alignment horizontal="left"/>
    </xf>
    <xf borderId="25" fillId="0" fontId="10" numFmtId="0" xfId="0" applyBorder="1" applyFont="1"/>
    <xf borderId="0" fillId="0" fontId="60" numFmtId="0" xfId="0" applyAlignment="1" applyFont="1">
      <alignment horizontal="left"/>
    </xf>
    <xf borderId="27" fillId="0" fontId="72" numFmtId="0" xfId="0" applyAlignment="1" applyBorder="1" applyFont="1">
      <alignment horizontal="left" vertical="center"/>
    </xf>
    <xf borderId="27" fillId="0" fontId="68" numFmtId="1" xfId="0" applyAlignment="1" applyBorder="1" applyFont="1" applyNumberFormat="1">
      <alignment horizontal="left" shrinkToFit="0" vertical="center" wrapText="1"/>
    </xf>
    <xf borderId="0" fillId="0" fontId="72" numFmtId="0" xfId="0" applyAlignment="1" applyFont="1">
      <alignment vertical="center"/>
    </xf>
    <xf borderId="0" fillId="0" fontId="64" numFmtId="0" xfId="0" applyAlignment="1" applyFont="1">
      <alignment horizontal="center"/>
    </xf>
    <xf borderId="0" fillId="0" fontId="7" numFmtId="0" xfId="0" applyAlignment="1" applyFont="1">
      <alignment horizontal="left" vertical="center"/>
    </xf>
    <xf borderId="0" fillId="0" fontId="63" numFmtId="0" xfId="0" applyAlignment="1" applyFont="1">
      <alignment horizontal="left" vertical="center"/>
    </xf>
    <xf borderId="0" fillId="0" fontId="73" numFmtId="0" xfId="0" applyAlignment="1" applyFont="1">
      <alignment horizontal="left" vertical="center"/>
    </xf>
    <xf borderId="19" fillId="7" fontId="65" numFmtId="0" xfId="0" applyAlignment="1" applyBorder="1" applyFont="1">
      <alignment horizontal="left" vertical="center"/>
    </xf>
    <xf borderId="44" fillId="0" fontId="65" numFmtId="0" xfId="0" applyBorder="1" applyFont="1"/>
    <xf borderId="0" fillId="0" fontId="65" numFmtId="0" xfId="0" applyFont="1"/>
    <xf borderId="19" fillId="0" fontId="65" numFmtId="0" xfId="0" applyAlignment="1" applyBorder="1" applyFont="1">
      <alignment horizontal="left" vertical="center"/>
    </xf>
    <xf borderId="44" fillId="0" fontId="1" numFmtId="0" xfId="0" applyBorder="1" applyFont="1"/>
    <xf borderId="24" fillId="0" fontId="4" numFmtId="0" xfId="0" applyBorder="1" applyFont="1"/>
    <xf borderId="26" fillId="0" fontId="4" numFmtId="0" xfId="0" applyBorder="1" applyFont="1"/>
    <xf borderId="45" fillId="0" fontId="65" numFmtId="0" xfId="0" applyBorder="1" applyFont="1"/>
    <xf borderId="45" fillId="0" fontId="1" numFmtId="0" xfId="0" applyBorder="1" applyFont="1"/>
    <xf borderId="44" fillId="0" fontId="65" numFmtId="0" xfId="0" applyAlignment="1" applyBorder="1" applyFont="1">
      <alignment horizontal="center"/>
    </xf>
    <xf borderId="0" fillId="0" fontId="65" numFmtId="0" xfId="0" applyAlignment="1" applyFont="1">
      <alignment horizontal="center"/>
    </xf>
    <xf borderId="22" fillId="0" fontId="65" numFmtId="0" xfId="0" applyAlignment="1" applyBorder="1" applyFont="1">
      <alignment horizontal="left" vertical="center"/>
    </xf>
    <xf borderId="40" fillId="0" fontId="1" numFmtId="0" xfId="0" applyBorder="1" applyFont="1"/>
    <xf borderId="45" fillId="0" fontId="65" numFmtId="0" xfId="0" applyAlignment="1" applyBorder="1" applyFont="1">
      <alignment horizontal="center"/>
    </xf>
    <xf borderId="40" fillId="0" fontId="1" numFmtId="0" xfId="0" applyAlignment="1" applyBorder="1" applyFont="1">
      <alignment horizontal="center"/>
    </xf>
    <xf borderId="44" fillId="0" fontId="1" numFmtId="0" xfId="0" applyAlignment="1" applyBorder="1" applyFont="1">
      <alignment horizontal="center"/>
    </xf>
    <xf borderId="117" fillId="0" fontId="4" numFmtId="0" xfId="0" applyBorder="1" applyFont="1"/>
    <xf borderId="118" fillId="0" fontId="4" numFmtId="0" xfId="0" applyBorder="1" applyFont="1"/>
    <xf borderId="40" fillId="0" fontId="65" numFmtId="0" xfId="0" applyAlignment="1" applyBorder="1" applyFont="1">
      <alignment horizontal="center"/>
    </xf>
    <xf borderId="19" fillId="0" fontId="3" numFmtId="0" xfId="0" applyAlignment="1" applyBorder="1" applyFont="1">
      <alignment horizontal="left" shrinkToFit="0" vertical="center" wrapText="1"/>
    </xf>
    <xf borderId="20" fillId="0" fontId="1" numFmtId="0" xfId="0" applyAlignment="1" applyBorder="1" applyFont="1">
      <alignment horizontal="left" vertical="center"/>
    </xf>
    <xf borderId="21" fillId="0" fontId="1" numFmtId="0" xfId="0" applyAlignment="1" applyBorder="1" applyFont="1">
      <alignment horizontal="center"/>
    </xf>
    <xf borderId="0" fillId="0" fontId="74" numFmtId="0" xfId="0" applyAlignment="1" applyFont="1">
      <alignment horizontal="center" shrinkToFit="0" vertical="center" wrapText="1"/>
    </xf>
    <xf borderId="25" fillId="0" fontId="1" numFmtId="0" xfId="0" applyAlignment="1" applyBorder="1" applyFont="1">
      <alignment horizontal="left"/>
    </xf>
    <xf borderId="25" fillId="0" fontId="1" numFmtId="0" xfId="0" applyBorder="1" applyFont="1"/>
    <xf borderId="22" fillId="0" fontId="68" numFmtId="0" xfId="0" applyAlignment="1" applyBorder="1" applyFont="1">
      <alignment horizontal="center" shrinkToFit="0" vertical="center" wrapText="1"/>
    </xf>
    <xf borderId="30" fillId="0" fontId="74" numFmtId="0" xfId="0" applyAlignment="1" applyBorder="1" applyFont="1">
      <alignment horizontal="center" shrinkToFit="0" vertical="center" wrapText="1"/>
    </xf>
    <xf borderId="23" fillId="0" fontId="74" numFmtId="0" xfId="0" applyAlignment="1" applyBorder="1" applyFont="1">
      <alignment horizontal="center" shrinkToFit="0" vertical="center" wrapText="1"/>
    </xf>
    <xf borderId="0" fillId="0" fontId="74" numFmtId="0" xfId="0" applyAlignment="1" applyFont="1">
      <alignment horizontal="center" shrinkToFit="0" wrapText="1"/>
    </xf>
    <xf borderId="22" fillId="0" fontId="1" numFmtId="0" xfId="0" applyBorder="1" applyFont="1"/>
    <xf borderId="0" fillId="0" fontId="74" numFmtId="0" xfId="0" applyAlignment="1" applyFont="1">
      <alignment horizontal="left" shrinkToFit="0" vertical="center" wrapText="1"/>
    </xf>
    <xf borderId="30" fillId="0" fontId="74" numFmtId="0" xfId="0" applyAlignment="1" applyBorder="1" applyFont="1">
      <alignment horizontal="center" shrinkToFit="0" wrapText="1"/>
    </xf>
    <xf borderId="24" fillId="0" fontId="74" numFmtId="0" xfId="0" applyAlignment="1" applyBorder="1" applyFont="1">
      <alignment horizontal="center" shrinkToFit="0" wrapText="1"/>
    </xf>
    <xf borderId="25" fillId="0" fontId="74" numFmtId="0" xfId="0" applyAlignment="1" applyBorder="1" applyFont="1">
      <alignment horizontal="center" shrinkToFit="0" wrapText="1"/>
    </xf>
    <xf borderId="25" fillId="0" fontId="74" numFmtId="0" xfId="0" applyAlignment="1" applyBorder="1" applyFont="1">
      <alignment horizontal="left" shrinkToFit="0" vertical="center" wrapText="1"/>
    </xf>
    <xf borderId="26" fillId="0" fontId="74" numFmtId="0" xfId="0" applyAlignment="1" applyBorder="1" applyFont="1">
      <alignment horizontal="center" shrinkToFit="0" wrapText="1"/>
    </xf>
    <xf borderId="0" fillId="0" fontId="66" numFmtId="0" xfId="0" applyAlignment="1" applyFont="1">
      <alignment horizontal="left" vertical="center"/>
    </xf>
    <xf borderId="0" fillId="0" fontId="2" numFmtId="0" xfId="0" applyAlignment="1" applyFont="1">
      <alignment horizontal="right" shrinkToFit="0" vertical="center" wrapText="1"/>
    </xf>
    <xf borderId="0" fillId="0" fontId="10" numFmtId="14" xfId="0" applyAlignment="1" applyFont="1" applyNumberFormat="1">
      <alignment vertical="center"/>
    </xf>
    <xf borderId="44" fillId="0" fontId="7" numFmtId="0" xfId="0" applyAlignment="1" applyBorder="1" applyFont="1">
      <alignment horizontal="center" shrinkToFit="0" vertical="center" wrapText="1"/>
    </xf>
    <xf borderId="27" fillId="0" fontId="3" numFmtId="0" xfId="0" applyAlignment="1" applyBorder="1" applyFont="1">
      <alignment horizontal="center" vertical="center"/>
    </xf>
    <xf borderId="30" fillId="0" fontId="7" numFmtId="0" xfId="0" applyAlignment="1" applyBorder="1" applyFon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vertical="center"/>
    </xf>
    <xf borderId="0" fillId="0" fontId="10" numFmtId="14" xfId="0" applyAlignment="1" applyFont="1" applyNumberFormat="1">
      <alignment horizontal="center" vertical="center"/>
    </xf>
    <xf borderId="0" fillId="0" fontId="7" numFmtId="1" xfId="0" applyAlignment="1" applyFont="1" applyNumberFormat="1">
      <alignment horizontal="center" vertical="center"/>
    </xf>
    <xf borderId="0" fillId="0" fontId="26" numFmtId="0" xfId="0" applyAlignment="1" applyFont="1">
      <alignment horizontal="center" vertical="center"/>
    </xf>
    <xf borderId="119" fillId="0" fontId="7" numFmtId="0" xfId="0" applyAlignment="1" applyBorder="1" applyFont="1">
      <alignment horizontal="center" shrinkToFit="0" vertical="center" wrapText="1"/>
    </xf>
    <xf borderId="120" fillId="0" fontId="7" numFmtId="0" xfId="0" applyAlignment="1" applyBorder="1" applyFont="1">
      <alignment horizontal="center" vertical="center"/>
    </xf>
    <xf borderId="121" fillId="0" fontId="4" numFmtId="0" xfId="0" applyBorder="1" applyFont="1"/>
    <xf borderId="120" fillId="0" fontId="26" numFmtId="0" xfId="0" applyAlignment="1" applyBorder="1" applyFont="1">
      <alignment horizontal="center" vertical="center"/>
    </xf>
    <xf borderId="0" fillId="0" fontId="7" numFmtId="0" xfId="0" applyAlignment="1" applyFont="1">
      <alignment horizontal="center" shrinkToFit="0" vertical="center" wrapText="1"/>
    </xf>
    <xf borderId="119" fillId="0" fontId="38" numFmtId="0" xfId="0" applyAlignment="1" applyBorder="1" applyFont="1">
      <alignment horizontal="center" vertical="center"/>
    </xf>
    <xf borderId="0" fillId="0" fontId="26" numFmtId="0" xfId="0" applyAlignment="1" applyFont="1">
      <alignment vertical="center"/>
    </xf>
    <xf borderId="0" fillId="0" fontId="3" numFmtId="0" xfId="0" applyAlignment="1" applyFont="1">
      <alignment horizontal="left"/>
    </xf>
    <xf borderId="47" fillId="3" fontId="7" numFmtId="0" xfId="0" applyAlignment="1" applyBorder="1" applyFont="1">
      <alignment horizontal="left" vertical="center"/>
    </xf>
    <xf borderId="30" fillId="0" fontId="1" numFmtId="0" xfId="0" applyAlignment="1" applyBorder="1" applyFont="1">
      <alignment horizontal="center"/>
    </xf>
    <xf borderId="30" fillId="0" fontId="5" numFmtId="0" xfId="0" applyAlignment="1" applyBorder="1" applyFont="1">
      <alignment horizontal="center" shrinkToFit="0" wrapText="1"/>
    </xf>
    <xf borderId="27" fillId="0" fontId="1" numFmtId="0" xfId="0" applyAlignment="1" applyBorder="1" applyFont="1">
      <alignment horizontal="center"/>
    </xf>
    <xf borderId="28" fillId="0" fontId="1" numFmtId="0" xfId="0" applyAlignment="1" applyBorder="1" applyFont="1">
      <alignment horizontal="center"/>
    </xf>
    <xf borderId="29" fillId="0" fontId="1" numFmtId="0" xfId="0" applyAlignment="1" applyBorder="1" applyFont="1">
      <alignment horizontal="center"/>
    </xf>
    <xf borderId="25" fillId="0" fontId="6" numFmtId="0" xfId="0" applyAlignment="1" applyBorder="1" applyFont="1">
      <alignment horizontal="left"/>
    </xf>
    <xf borderId="122" fillId="0" fontId="1" numFmtId="0" xfId="0" applyBorder="1" applyFont="1"/>
    <xf borderId="44" fillId="0" fontId="63" numFmtId="0" xfId="0" applyAlignment="1" applyBorder="1" applyFont="1">
      <alignment horizontal="center" vertical="center"/>
    </xf>
    <xf borderId="19" fillId="0" fontId="63" numFmtId="0" xfId="0" applyAlignment="1" applyBorder="1" applyFont="1">
      <alignment horizontal="center" vertical="center"/>
    </xf>
    <xf borderId="123" fillId="0" fontId="63" numFmtId="0" xfId="0" applyAlignment="1" applyBorder="1" applyFont="1">
      <alignment horizontal="center" vertical="center"/>
    </xf>
    <xf borderId="124" fillId="0" fontId="63" numFmtId="0" xfId="0" applyAlignment="1" applyBorder="1" applyFont="1">
      <alignment horizontal="center" vertical="center"/>
    </xf>
    <xf borderId="12" fillId="0" fontId="63" numFmtId="0" xfId="0" applyBorder="1" applyFont="1"/>
    <xf borderId="125" fillId="3" fontId="7" numFmtId="0" xfId="0" applyAlignment="1" applyBorder="1" applyFont="1">
      <alignment horizontal="center" vertical="center"/>
    </xf>
    <xf borderId="126" fillId="3" fontId="7" numFmtId="0" xfId="0" applyAlignment="1" applyBorder="1" applyFont="1">
      <alignment horizontal="center" vertical="center"/>
    </xf>
    <xf borderId="127" fillId="0" fontId="1" numFmtId="0" xfId="0" applyAlignment="1" applyBorder="1" applyFont="1">
      <alignment horizontal="center" vertical="center"/>
    </xf>
    <xf borderId="128" fillId="0" fontId="1" numFmtId="0" xfId="0" applyBorder="1" applyFont="1"/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</cellXfs>
  <cellStyles count="1">
    <cellStyle xfId="0" name="Normal" builtinId="0"/>
  </cellStyles>
  <dxfs count="15"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9D9D9"/>
          <bgColor rgb="FFD9D9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customschemas.google.com/relationships/workbookmetadata" Target="metadata"/><Relationship Id="rId21" Type="http://schemas.openxmlformats.org/officeDocument/2006/relationships/worksheet" Target="worksheets/sheet18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3.jpg"/><Relationship Id="rId42" Type="http://schemas.openxmlformats.org/officeDocument/2006/relationships/image" Target="../media/image36.jpg"/><Relationship Id="rId41" Type="http://schemas.openxmlformats.org/officeDocument/2006/relationships/image" Target="../media/image30.jpg"/><Relationship Id="rId44" Type="http://schemas.openxmlformats.org/officeDocument/2006/relationships/image" Target="../media/image39.jpg"/><Relationship Id="rId43" Type="http://schemas.openxmlformats.org/officeDocument/2006/relationships/image" Target="../media/image58.jpg"/><Relationship Id="rId46" Type="http://schemas.openxmlformats.org/officeDocument/2006/relationships/image" Target="../media/image45.jpg"/><Relationship Id="rId45" Type="http://schemas.openxmlformats.org/officeDocument/2006/relationships/image" Target="../media/image46.jpg"/><Relationship Id="rId107" Type="http://schemas.openxmlformats.org/officeDocument/2006/relationships/image" Target="../media/image107.jpg"/><Relationship Id="rId106" Type="http://schemas.openxmlformats.org/officeDocument/2006/relationships/image" Target="../media/image106.jpg"/><Relationship Id="rId105" Type="http://schemas.openxmlformats.org/officeDocument/2006/relationships/image" Target="../media/image137.jpg"/><Relationship Id="rId104" Type="http://schemas.openxmlformats.org/officeDocument/2006/relationships/image" Target="../media/image108.jpg"/><Relationship Id="rId109" Type="http://schemas.openxmlformats.org/officeDocument/2006/relationships/image" Target="../media/image110.jpg"/><Relationship Id="rId108" Type="http://schemas.openxmlformats.org/officeDocument/2006/relationships/image" Target="../media/image109.jpg"/><Relationship Id="rId48" Type="http://schemas.openxmlformats.org/officeDocument/2006/relationships/image" Target="../media/image47.jpg"/><Relationship Id="rId47" Type="http://schemas.openxmlformats.org/officeDocument/2006/relationships/image" Target="../media/image52.jpg"/><Relationship Id="rId49" Type="http://schemas.openxmlformats.org/officeDocument/2006/relationships/image" Target="../media/image66.jpg"/><Relationship Id="rId103" Type="http://schemas.openxmlformats.org/officeDocument/2006/relationships/image" Target="../media/image105.jpg"/><Relationship Id="rId102" Type="http://schemas.openxmlformats.org/officeDocument/2006/relationships/image" Target="../media/image98.jpg"/><Relationship Id="rId101" Type="http://schemas.openxmlformats.org/officeDocument/2006/relationships/image" Target="../media/image104.jpg"/><Relationship Id="rId100" Type="http://schemas.openxmlformats.org/officeDocument/2006/relationships/image" Target="../media/image99.jpg"/><Relationship Id="rId31" Type="http://schemas.openxmlformats.org/officeDocument/2006/relationships/image" Target="../media/image25.jpg"/><Relationship Id="rId30" Type="http://schemas.openxmlformats.org/officeDocument/2006/relationships/image" Target="../media/image27.jpg"/><Relationship Id="rId33" Type="http://schemas.openxmlformats.org/officeDocument/2006/relationships/image" Target="../media/image44.jpg"/><Relationship Id="rId32" Type="http://schemas.openxmlformats.org/officeDocument/2006/relationships/image" Target="../media/image29.jpg"/><Relationship Id="rId35" Type="http://schemas.openxmlformats.org/officeDocument/2006/relationships/image" Target="../media/image34.jpg"/><Relationship Id="rId34" Type="http://schemas.openxmlformats.org/officeDocument/2006/relationships/image" Target="../media/image38.jpg"/><Relationship Id="rId37" Type="http://schemas.openxmlformats.org/officeDocument/2006/relationships/image" Target="../media/image43.jpg"/><Relationship Id="rId36" Type="http://schemas.openxmlformats.org/officeDocument/2006/relationships/image" Target="../media/image51.jpg"/><Relationship Id="rId39" Type="http://schemas.openxmlformats.org/officeDocument/2006/relationships/image" Target="../media/image31.jpg"/><Relationship Id="rId38" Type="http://schemas.openxmlformats.org/officeDocument/2006/relationships/image" Target="../media/image37.jpg"/><Relationship Id="rId20" Type="http://schemas.openxmlformats.org/officeDocument/2006/relationships/image" Target="../media/image13.jpg"/><Relationship Id="rId22" Type="http://schemas.openxmlformats.org/officeDocument/2006/relationships/image" Target="../media/image14.jpg"/><Relationship Id="rId21" Type="http://schemas.openxmlformats.org/officeDocument/2006/relationships/image" Target="../media/image6.jpg"/><Relationship Id="rId24" Type="http://schemas.openxmlformats.org/officeDocument/2006/relationships/image" Target="../media/image22.jpg"/><Relationship Id="rId23" Type="http://schemas.openxmlformats.org/officeDocument/2006/relationships/image" Target="../media/image4.jpg"/><Relationship Id="rId26" Type="http://schemas.openxmlformats.org/officeDocument/2006/relationships/image" Target="../media/image42.jpg"/><Relationship Id="rId121" Type="http://schemas.openxmlformats.org/officeDocument/2006/relationships/image" Target="../media/image121.jpg"/><Relationship Id="rId25" Type="http://schemas.openxmlformats.org/officeDocument/2006/relationships/image" Target="../media/image28.jpg"/><Relationship Id="rId120" Type="http://schemas.openxmlformats.org/officeDocument/2006/relationships/image" Target="../media/image123.jpg"/><Relationship Id="rId28" Type="http://schemas.openxmlformats.org/officeDocument/2006/relationships/image" Target="../media/image35.jpg"/><Relationship Id="rId27" Type="http://schemas.openxmlformats.org/officeDocument/2006/relationships/image" Target="../media/image26.jpg"/><Relationship Id="rId125" Type="http://schemas.openxmlformats.org/officeDocument/2006/relationships/image" Target="../media/image138.jpg"/><Relationship Id="rId29" Type="http://schemas.openxmlformats.org/officeDocument/2006/relationships/image" Target="../media/image41.jpg"/><Relationship Id="rId124" Type="http://schemas.openxmlformats.org/officeDocument/2006/relationships/image" Target="../media/image133.jpg"/><Relationship Id="rId123" Type="http://schemas.openxmlformats.org/officeDocument/2006/relationships/image" Target="../media/image125.jpg"/><Relationship Id="rId122" Type="http://schemas.openxmlformats.org/officeDocument/2006/relationships/image" Target="../media/image122.jpg"/><Relationship Id="rId95" Type="http://schemas.openxmlformats.org/officeDocument/2006/relationships/image" Target="../media/image97.jpg"/><Relationship Id="rId94" Type="http://schemas.openxmlformats.org/officeDocument/2006/relationships/image" Target="../media/image94.jpg"/><Relationship Id="rId97" Type="http://schemas.openxmlformats.org/officeDocument/2006/relationships/image" Target="../media/image102.jpg"/><Relationship Id="rId96" Type="http://schemas.openxmlformats.org/officeDocument/2006/relationships/image" Target="../media/image101.jpg"/><Relationship Id="rId11" Type="http://schemas.openxmlformats.org/officeDocument/2006/relationships/image" Target="../media/image20.jpg"/><Relationship Id="rId99" Type="http://schemas.openxmlformats.org/officeDocument/2006/relationships/image" Target="../media/image100.jpg"/><Relationship Id="rId10" Type="http://schemas.openxmlformats.org/officeDocument/2006/relationships/image" Target="../media/image32.jpg"/><Relationship Id="rId98" Type="http://schemas.openxmlformats.org/officeDocument/2006/relationships/image" Target="../media/image103.jpg"/><Relationship Id="rId13" Type="http://schemas.openxmlformats.org/officeDocument/2006/relationships/image" Target="../media/image8.jpg"/><Relationship Id="rId12" Type="http://schemas.openxmlformats.org/officeDocument/2006/relationships/image" Target="../media/image18.jpg"/><Relationship Id="rId91" Type="http://schemas.openxmlformats.org/officeDocument/2006/relationships/image" Target="../media/image95.jpg"/><Relationship Id="rId90" Type="http://schemas.openxmlformats.org/officeDocument/2006/relationships/image" Target="../media/image90.jpg"/><Relationship Id="rId93" Type="http://schemas.openxmlformats.org/officeDocument/2006/relationships/image" Target="../media/image96.jpg"/><Relationship Id="rId92" Type="http://schemas.openxmlformats.org/officeDocument/2006/relationships/image" Target="../media/image92.jpg"/><Relationship Id="rId118" Type="http://schemas.openxmlformats.org/officeDocument/2006/relationships/image" Target="../media/image118.jpg"/><Relationship Id="rId117" Type="http://schemas.openxmlformats.org/officeDocument/2006/relationships/image" Target="../media/image119.jpg"/><Relationship Id="rId116" Type="http://schemas.openxmlformats.org/officeDocument/2006/relationships/image" Target="../media/image116.jpg"/><Relationship Id="rId115" Type="http://schemas.openxmlformats.org/officeDocument/2006/relationships/image" Target="../media/image117.jpg"/><Relationship Id="rId119" Type="http://schemas.openxmlformats.org/officeDocument/2006/relationships/image" Target="../media/image120.jpg"/><Relationship Id="rId15" Type="http://schemas.openxmlformats.org/officeDocument/2006/relationships/image" Target="../media/image12.jpg"/><Relationship Id="rId110" Type="http://schemas.openxmlformats.org/officeDocument/2006/relationships/image" Target="../media/image111.jpg"/><Relationship Id="rId14" Type="http://schemas.openxmlformats.org/officeDocument/2006/relationships/image" Target="../media/image24.jpg"/><Relationship Id="rId17" Type="http://schemas.openxmlformats.org/officeDocument/2006/relationships/image" Target="../media/image7.jpg"/><Relationship Id="rId16" Type="http://schemas.openxmlformats.org/officeDocument/2006/relationships/image" Target="../media/image10.jpg"/><Relationship Id="rId19" Type="http://schemas.openxmlformats.org/officeDocument/2006/relationships/image" Target="../media/image9.jpg"/><Relationship Id="rId114" Type="http://schemas.openxmlformats.org/officeDocument/2006/relationships/image" Target="../media/image115.png"/><Relationship Id="rId18" Type="http://schemas.openxmlformats.org/officeDocument/2006/relationships/image" Target="../media/image21.jpg"/><Relationship Id="rId113" Type="http://schemas.openxmlformats.org/officeDocument/2006/relationships/image" Target="../media/image114.jpg"/><Relationship Id="rId112" Type="http://schemas.openxmlformats.org/officeDocument/2006/relationships/image" Target="../media/image113.jpg"/><Relationship Id="rId111" Type="http://schemas.openxmlformats.org/officeDocument/2006/relationships/image" Target="../media/image112.jpg"/><Relationship Id="rId84" Type="http://schemas.openxmlformats.org/officeDocument/2006/relationships/image" Target="../media/image88.png"/><Relationship Id="rId83" Type="http://schemas.openxmlformats.org/officeDocument/2006/relationships/image" Target="../media/image81.png"/><Relationship Id="rId86" Type="http://schemas.openxmlformats.org/officeDocument/2006/relationships/image" Target="../media/image83.jpg"/><Relationship Id="rId85" Type="http://schemas.openxmlformats.org/officeDocument/2006/relationships/image" Target="../media/image85.png"/><Relationship Id="rId88" Type="http://schemas.openxmlformats.org/officeDocument/2006/relationships/image" Target="../media/image91.jpg"/><Relationship Id="rId87" Type="http://schemas.openxmlformats.org/officeDocument/2006/relationships/image" Target="../media/image86.jpg"/><Relationship Id="rId89" Type="http://schemas.openxmlformats.org/officeDocument/2006/relationships/image" Target="../media/image89.png"/><Relationship Id="rId80" Type="http://schemas.openxmlformats.org/officeDocument/2006/relationships/image" Target="../media/image78.png"/><Relationship Id="rId82" Type="http://schemas.openxmlformats.org/officeDocument/2006/relationships/image" Target="../media/image79.png"/><Relationship Id="rId81" Type="http://schemas.openxmlformats.org/officeDocument/2006/relationships/image" Target="../media/image82.png"/><Relationship Id="rId1" Type="http://schemas.openxmlformats.org/officeDocument/2006/relationships/image" Target="../media/image5.png"/><Relationship Id="rId2" Type="http://schemas.openxmlformats.org/officeDocument/2006/relationships/image" Target="../media/image16.jpg"/><Relationship Id="rId3" Type="http://schemas.openxmlformats.org/officeDocument/2006/relationships/image" Target="../media/image11.png"/><Relationship Id="rId4" Type="http://schemas.openxmlformats.org/officeDocument/2006/relationships/image" Target="../media/image15.png"/><Relationship Id="rId9" Type="http://schemas.openxmlformats.org/officeDocument/2006/relationships/image" Target="../media/image3.jpg"/><Relationship Id="rId5" Type="http://schemas.openxmlformats.org/officeDocument/2006/relationships/image" Target="../media/image17.png"/><Relationship Id="rId6" Type="http://schemas.openxmlformats.org/officeDocument/2006/relationships/image" Target="../media/image40.png"/><Relationship Id="rId7" Type="http://schemas.openxmlformats.org/officeDocument/2006/relationships/image" Target="../media/image19.png"/><Relationship Id="rId8" Type="http://schemas.openxmlformats.org/officeDocument/2006/relationships/image" Target="../media/image23.png"/><Relationship Id="rId73" Type="http://schemas.openxmlformats.org/officeDocument/2006/relationships/image" Target="../media/image80.jpg"/><Relationship Id="rId72" Type="http://schemas.openxmlformats.org/officeDocument/2006/relationships/image" Target="../media/image71.jpg"/><Relationship Id="rId75" Type="http://schemas.openxmlformats.org/officeDocument/2006/relationships/image" Target="../media/image74.jpg"/><Relationship Id="rId74" Type="http://schemas.openxmlformats.org/officeDocument/2006/relationships/image" Target="../media/image93.jpg"/><Relationship Id="rId77" Type="http://schemas.openxmlformats.org/officeDocument/2006/relationships/image" Target="../media/image75.png"/><Relationship Id="rId76" Type="http://schemas.openxmlformats.org/officeDocument/2006/relationships/image" Target="../media/image77.jpg"/><Relationship Id="rId79" Type="http://schemas.openxmlformats.org/officeDocument/2006/relationships/image" Target="../media/image87.png"/><Relationship Id="rId78" Type="http://schemas.openxmlformats.org/officeDocument/2006/relationships/image" Target="../media/image84.png"/><Relationship Id="rId71" Type="http://schemas.openxmlformats.org/officeDocument/2006/relationships/image" Target="../media/image73.jpg"/><Relationship Id="rId70" Type="http://schemas.openxmlformats.org/officeDocument/2006/relationships/image" Target="../media/image70.jpg"/><Relationship Id="rId62" Type="http://schemas.openxmlformats.org/officeDocument/2006/relationships/image" Target="../media/image72.jpg"/><Relationship Id="rId61" Type="http://schemas.openxmlformats.org/officeDocument/2006/relationships/image" Target="../media/image65.jpg"/><Relationship Id="rId64" Type="http://schemas.openxmlformats.org/officeDocument/2006/relationships/image" Target="../media/image62.jpg"/><Relationship Id="rId63" Type="http://schemas.openxmlformats.org/officeDocument/2006/relationships/image" Target="../media/image59.jpg"/><Relationship Id="rId66" Type="http://schemas.openxmlformats.org/officeDocument/2006/relationships/image" Target="../media/image68.jpg"/><Relationship Id="rId65" Type="http://schemas.openxmlformats.org/officeDocument/2006/relationships/image" Target="../media/image64.jpg"/><Relationship Id="rId68" Type="http://schemas.openxmlformats.org/officeDocument/2006/relationships/image" Target="../media/image63.jpg"/><Relationship Id="rId67" Type="http://schemas.openxmlformats.org/officeDocument/2006/relationships/image" Target="../media/image69.jpg"/><Relationship Id="rId60" Type="http://schemas.openxmlformats.org/officeDocument/2006/relationships/image" Target="../media/image76.jpg"/><Relationship Id="rId69" Type="http://schemas.openxmlformats.org/officeDocument/2006/relationships/image" Target="../media/image67.jpg"/><Relationship Id="rId51" Type="http://schemas.openxmlformats.org/officeDocument/2006/relationships/image" Target="../media/image48.jpg"/><Relationship Id="rId50" Type="http://schemas.openxmlformats.org/officeDocument/2006/relationships/image" Target="../media/image49.jpg"/><Relationship Id="rId53" Type="http://schemas.openxmlformats.org/officeDocument/2006/relationships/image" Target="../media/image50.jpg"/><Relationship Id="rId52" Type="http://schemas.openxmlformats.org/officeDocument/2006/relationships/image" Target="../media/image55.jpg"/><Relationship Id="rId55" Type="http://schemas.openxmlformats.org/officeDocument/2006/relationships/image" Target="../media/image53.jpg"/><Relationship Id="rId54" Type="http://schemas.openxmlformats.org/officeDocument/2006/relationships/image" Target="../media/image57.jpg"/><Relationship Id="rId57" Type="http://schemas.openxmlformats.org/officeDocument/2006/relationships/image" Target="../media/image60.jpg"/><Relationship Id="rId56" Type="http://schemas.openxmlformats.org/officeDocument/2006/relationships/image" Target="../media/image61.jpg"/><Relationship Id="rId59" Type="http://schemas.openxmlformats.org/officeDocument/2006/relationships/image" Target="../media/image56.jpg"/><Relationship Id="rId58" Type="http://schemas.openxmlformats.org/officeDocument/2006/relationships/image" Target="../media/image54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168.jpg"/><Relationship Id="rId190" Type="http://schemas.openxmlformats.org/officeDocument/2006/relationships/image" Target="../media/image313.jpg"/><Relationship Id="rId42" Type="http://schemas.openxmlformats.org/officeDocument/2006/relationships/image" Target="../media/image170.jpg"/><Relationship Id="rId41" Type="http://schemas.openxmlformats.org/officeDocument/2006/relationships/image" Target="../media/image164.jpg"/><Relationship Id="rId44" Type="http://schemas.openxmlformats.org/officeDocument/2006/relationships/image" Target="../media/image171.jpg"/><Relationship Id="rId194" Type="http://schemas.openxmlformats.org/officeDocument/2006/relationships/image" Target="../media/image322.jpg"/><Relationship Id="rId43" Type="http://schemas.openxmlformats.org/officeDocument/2006/relationships/image" Target="../media/image185.jpg"/><Relationship Id="rId193" Type="http://schemas.openxmlformats.org/officeDocument/2006/relationships/image" Target="../media/image318.jpg"/><Relationship Id="rId46" Type="http://schemas.openxmlformats.org/officeDocument/2006/relationships/image" Target="../media/image169.jpg"/><Relationship Id="rId192" Type="http://schemas.openxmlformats.org/officeDocument/2006/relationships/image" Target="../media/image319.jpg"/><Relationship Id="rId45" Type="http://schemas.openxmlformats.org/officeDocument/2006/relationships/image" Target="../media/image172.jpg"/><Relationship Id="rId191" Type="http://schemas.openxmlformats.org/officeDocument/2006/relationships/image" Target="../media/image317.jpg"/><Relationship Id="rId48" Type="http://schemas.openxmlformats.org/officeDocument/2006/relationships/image" Target="../media/image184.jpg"/><Relationship Id="rId187" Type="http://schemas.openxmlformats.org/officeDocument/2006/relationships/image" Target="../media/image315.jpg"/><Relationship Id="rId47" Type="http://schemas.openxmlformats.org/officeDocument/2006/relationships/image" Target="../media/image173.jpg"/><Relationship Id="rId186" Type="http://schemas.openxmlformats.org/officeDocument/2006/relationships/image" Target="../media/image311.jpg"/><Relationship Id="rId185" Type="http://schemas.openxmlformats.org/officeDocument/2006/relationships/image" Target="../media/image308.jpg"/><Relationship Id="rId49" Type="http://schemas.openxmlformats.org/officeDocument/2006/relationships/image" Target="../media/image218.jpg"/><Relationship Id="rId184" Type="http://schemas.openxmlformats.org/officeDocument/2006/relationships/image" Target="../media/image331.jpg"/><Relationship Id="rId189" Type="http://schemas.openxmlformats.org/officeDocument/2006/relationships/image" Target="../media/image312.jpg"/><Relationship Id="rId188" Type="http://schemas.openxmlformats.org/officeDocument/2006/relationships/image" Target="../media/image314.jpg"/><Relationship Id="rId31" Type="http://schemas.openxmlformats.org/officeDocument/2006/relationships/image" Target="../media/image160.jpg"/><Relationship Id="rId30" Type="http://schemas.openxmlformats.org/officeDocument/2006/relationships/image" Target="../media/image159.jpg"/><Relationship Id="rId33" Type="http://schemas.openxmlformats.org/officeDocument/2006/relationships/image" Target="../media/image158.jpg"/><Relationship Id="rId183" Type="http://schemas.openxmlformats.org/officeDocument/2006/relationships/image" Target="../media/image310.jpg"/><Relationship Id="rId32" Type="http://schemas.openxmlformats.org/officeDocument/2006/relationships/image" Target="../media/image156.jpg"/><Relationship Id="rId182" Type="http://schemas.openxmlformats.org/officeDocument/2006/relationships/image" Target="../media/image309.jpg"/><Relationship Id="rId35" Type="http://schemas.openxmlformats.org/officeDocument/2006/relationships/image" Target="../media/image166.jpg"/><Relationship Id="rId181" Type="http://schemas.openxmlformats.org/officeDocument/2006/relationships/image" Target="../media/image306.jpg"/><Relationship Id="rId34" Type="http://schemas.openxmlformats.org/officeDocument/2006/relationships/image" Target="../media/image161.jpg"/><Relationship Id="rId180" Type="http://schemas.openxmlformats.org/officeDocument/2006/relationships/image" Target="../media/image305.png"/><Relationship Id="rId37" Type="http://schemas.openxmlformats.org/officeDocument/2006/relationships/image" Target="../media/image162.jpg"/><Relationship Id="rId176" Type="http://schemas.openxmlformats.org/officeDocument/2006/relationships/image" Target="../media/image299.jpg"/><Relationship Id="rId36" Type="http://schemas.openxmlformats.org/officeDocument/2006/relationships/image" Target="../media/image163.jpg"/><Relationship Id="rId175" Type="http://schemas.openxmlformats.org/officeDocument/2006/relationships/image" Target="../media/image300.jpg"/><Relationship Id="rId39" Type="http://schemas.openxmlformats.org/officeDocument/2006/relationships/image" Target="../media/image165.jpg"/><Relationship Id="rId174" Type="http://schemas.openxmlformats.org/officeDocument/2006/relationships/image" Target="../media/image303.jpg"/><Relationship Id="rId38" Type="http://schemas.openxmlformats.org/officeDocument/2006/relationships/image" Target="../media/image167.jpg"/><Relationship Id="rId173" Type="http://schemas.openxmlformats.org/officeDocument/2006/relationships/image" Target="../media/image296.jpg"/><Relationship Id="rId179" Type="http://schemas.openxmlformats.org/officeDocument/2006/relationships/image" Target="../media/image302.jpg"/><Relationship Id="rId178" Type="http://schemas.openxmlformats.org/officeDocument/2006/relationships/image" Target="../media/image307.jpg"/><Relationship Id="rId177" Type="http://schemas.openxmlformats.org/officeDocument/2006/relationships/image" Target="../media/image301.jpg"/><Relationship Id="rId20" Type="http://schemas.openxmlformats.org/officeDocument/2006/relationships/image" Target="../media/image149.jpg"/><Relationship Id="rId22" Type="http://schemas.openxmlformats.org/officeDocument/2006/relationships/image" Target="../media/image151.jpg"/><Relationship Id="rId21" Type="http://schemas.openxmlformats.org/officeDocument/2006/relationships/image" Target="../media/image147.jpg"/><Relationship Id="rId24" Type="http://schemas.openxmlformats.org/officeDocument/2006/relationships/image" Target="../media/image150.jpg"/><Relationship Id="rId23" Type="http://schemas.openxmlformats.org/officeDocument/2006/relationships/image" Target="../media/image148.jpg"/><Relationship Id="rId26" Type="http://schemas.openxmlformats.org/officeDocument/2006/relationships/image" Target="../media/image154.jpg"/><Relationship Id="rId25" Type="http://schemas.openxmlformats.org/officeDocument/2006/relationships/image" Target="../media/image153.jpg"/><Relationship Id="rId28" Type="http://schemas.openxmlformats.org/officeDocument/2006/relationships/image" Target="../media/image155.jpg"/><Relationship Id="rId27" Type="http://schemas.openxmlformats.org/officeDocument/2006/relationships/image" Target="../media/image157.jpg"/><Relationship Id="rId29" Type="http://schemas.openxmlformats.org/officeDocument/2006/relationships/image" Target="../media/image152.jpg"/><Relationship Id="rId11" Type="http://schemas.openxmlformats.org/officeDocument/2006/relationships/image" Target="../media/image129.jpg"/><Relationship Id="rId10" Type="http://schemas.openxmlformats.org/officeDocument/2006/relationships/image" Target="../media/image132.jpg"/><Relationship Id="rId13" Type="http://schemas.openxmlformats.org/officeDocument/2006/relationships/image" Target="../media/image139.jpg"/><Relationship Id="rId12" Type="http://schemas.openxmlformats.org/officeDocument/2006/relationships/image" Target="../media/image135.jpg"/><Relationship Id="rId15" Type="http://schemas.openxmlformats.org/officeDocument/2006/relationships/image" Target="../media/image141.png"/><Relationship Id="rId14" Type="http://schemas.openxmlformats.org/officeDocument/2006/relationships/image" Target="../media/image136.png"/><Relationship Id="rId17" Type="http://schemas.openxmlformats.org/officeDocument/2006/relationships/image" Target="../media/image143.jpg"/><Relationship Id="rId16" Type="http://schemas.openxmlformats.org/officeDocument/2006/relationships/image" Target="../media/image144.png"/><Relationship Id="rId19" Type="http://schemas.openxmlformats.org/officeDocument/2006/relationships/image" Target="../media/image146.jpg"/><Relationship Id="rId18" Type="http://schemas.openxmlformats.org/officeDocument/2006/relationships/image" Target="../media/image142.png"/><Relationship Id="rId84" Type="http://schemas.openxmlformats.org/officeDocument/2006/relationships/image" Target="../media/image225.jpg"/><Relationship Id="rId83" Type="http://schemas.openxmlformats.org/officeDocument/2006/relationships/image" Target="../media/image210.jpg"/><Relationship Id="rId86" Type="http://schemas.openxmlformats.org/officeDocument/2006/relationships/image" Target="../media/image212.png"/><Relationship Id="rId85" Type="http://schemas.openxmlformats.org/officeDocument/2006/relationships/image" Target="../media/image213.png"/><Relationship Id="rId88" Type="http://schemas.openxmlformats.org/officeDocument/2006/relationships/image" Target="../media/image251.jpg"/><Relationship Id="rId150" Type="http://schemas.openxmlformats.org/officeDocument/2006/relationships/image" Target="../media/image273.png"/><Relationship Id="rId87" Type="http://schemas.openxmlformats.org/officeDocument/2006/relationships/image" Target="../media/image220.png"/><Relationship Id="rId89" Type="http://schemas.openxmlformats.org/officeDocument/2006/relationships/image" Target="../media/image207.jpg"/><Relationship Id="rId80" Type="http://schemas.openxmlformats.org/officeDocument/2006/relationships/image" Target="../media/image206.jpg"/><Relationship Id="rId82" Type="http://schemas.openxmlformats.org/officeDocument/2006/relationships/image" Target="../media/image208.jpg"/><Relationship Id="rId81" Type="http://schemas.openxmlformats.org/officeDocument/2006/relationships/image" Target="../media/image202.jpg"/><Relationship Id="rId1" Type="http://schemas.openxmlformats.org/officeDocument/2006/relationships/image" Target="../media/image140.png"/><Relationship Id="rId2" Type="http://schemas.openxmlformats.org/officeDocument/2006/relationships/image" Target="../media/image124.png"/><Relationship Id="rId3" Type="http://schemas.openxmlformats.org/officeDocument/2006/relationships/image" Target="../media/image126.png"/><Relationship Id="rId149" Type="http://schemas.openxmlformats.org/officeDocument/2006/relationships/image" Target="../media/image285.png"/><Relationship Id="rId4" Type="http://schemas.openxmlformats.org/officeDocument/2006/relationships/image" Target="../media/image127.png"/><Relationship Id="rId148" Type="http://schemas.openxmlformats.org/officeDocument/2006/relationships/image" Target="../media/image270.png"/><Relationship Id="rId9" Type="http://schemas.openxmlformats.org/officeDocument/2006/relationships/image" Target="../media/image131.jpg"/><Relationship Id="rId143" Type="http://schemas.openxmlformats.org/officeDocument/2006/relationships/image" Target="../media/image263.png"/><Relationship Id="rId142" Type="http://schemas.openxmlformats.org/officeDocument/2006/relationships/image" Target="../media/image266.png"/><Relationship Id="rId141" Type="http://schemas.openxmlformats.org/officeDocument/2006/relationships/image" Target="../media/image265.png"/><Relationship Id="rId140" Type="http://schemas.openxmlformats.org/officeDocument/2006/relationships/image" Target="../media/image260.jpg"/><Relationship Id="rId5" Type="http://schemas.openxmlformats.org/officeDocument/2006/relationships/image" Target="../media/image134.png"/><Relationship Id="rId147" Type="http://schemas.openxmlformats.org/officeDocument/2006/relationships/image" Target="../media/image274.png"/><Relationship Id="rId6" Type="http://schemas.openxmlformats.org/officeDocument/2006/relationships/image" Target="../media/image130.jpg"/><Relationship Id="rId146" Type="http://schemas.openxmlformats.org/officeDocument/2006/relationships/image" Target="../media/image289.png"/><Relationship Id="rId7" Type="http://schemas.openxmlformats.org/officeDocument/2006/relationships/image" Target="../media/image128.jpg"/><Relationship Id="rId145" Type="http://schemas.openxmlformats.org/officeDocument/2006/relationships/image" Target="../media/image268.png"/><Relationship Id="rId8" Type="http://schemas.openxmlformats.org/officeDocument/2006/relationships/image" Target="../media/image145.jpg"/><Relationship Id="rId144" Type="http://schemas.openxmlformats.org/officeDocument/2006/relationships/image" Target="../media/image271.png"/><Relationship Id="rId73" Type="http://schemas.openxmlformats.org/officeDocument/2006/relationships/image" Target="../media/image197.jpg"/><Relationship Id="rId72" Type="http://schemas.openxmlformats.org/officeDocument/2006/relationships/image" Target="../media/image199.jpg"/><Relationship Id="rId75" Type="http://schemas.openxmlformats.org/officeDocument/2006/relationships/image" Target="../media/image204.jpg"/><Relationship Id="rId74" Type="http://schemas.openxmlformats.org/officeDocument/2006/relationships/image" Target="../media/image200.jpg"/><Relationship Id="rId77" Type="http://schemas.openxmlformats.org/officeDocument/2006/relationships/image" Target="../media/image201.jpg"/><Relationship Id="rId76" Type="http://schemas.openxmlformats.org/officeDocument/2006/relationships/image" Target="../media/image203.jpg"/><Relationship Id="rId79" Type="http://schemas.openxmlformats.org/officeDocument/2006/relationships/image" Target="../media/image205.jpg"/><Relationship Id="rId78" Type="http://schemas.openxmlformats.org/officeDocument/2006/relationships/image" Target="../media/image214.jpg"/><Relationship Id="rId71" Type="http://schemas.openxmlformats.org/officeDocument/2006/relationships/image" Target="../media/image195.jpg"/><Relationship Id="rId70" Type="http://schemas.openxmlformats.org/officeDocument/2006/relationships/image" Target="../media/image193.jpg"/><Relationship Id="rId139" Type="http://schemas.openxmlformats.org/officeDocument/2006/relationships/image" Target="../media/image261.jpg"/><Relationship Id="rId138" Type="http://schemas.openxmlformats.org/officeDocument/2006/relationships/image" Target="../media/image267.jpg"/><Relationship Id="rId137" Type="http://schemas.openxmlformats.org/officeDocument/2006/relationships/image" Target="../media/image269.jpg"/><Relationship Id="rId132" Type="http://schemas.openxmlformats.org/officeDocument/2006/relationships/image" Target="../media/image257.jpg"/><Relationship Id="rId131" Type="http://schemas.openxmlformats.org/officeDocument/2006/relationships/image" Target="../media/image276.jpg"/><Relationship Id="rId130" Type="http://schemas.openxmlformats.org/officeDocument/2006/relationships/image" Target="../media/image252.jpg"/><Relationship Id="rId136" Type="http://schemas.openxmlformats.org/officeDocument/2006/relationships/image" Target="../media/image255.jpg"/><Relationship Id="rId135" Type="http://schemas.openxmlformats.org/officeDocument/2006/relationships/image" Target="../media/image262.jpg"/><Relationship Id="rId134" Type="http://schemas.openxmlformats.org/officeDocument/2006/relationships/image" Target="../media/image258.jpg"/><Relationship Id="rId133" Type="http://schemas.openxmlformats.org/officeDocument/2006/relationships/image" Target="../media/image259.jpg"/><Relationship Id="rId62" Type="http://schemas.openxmlformats.org/officeDocument/2006/relationships/image" Target="../media/image198.jpg"/><Relationship Id="rId61" Type="http://schemas.openxmlformats.org/officeDocument/2006/relationships/image" Target="../media/image186.jpg"/><Relationship Id="rId64" Type="http://schemas.openxmlformats.org/officeDocument/2006/relationships/image" Target="../media/image187.jpg"/><Relationship Id="rId63" Type="http://schemas.openxmlformats.org/officeDocument/2006/relationships/image" Target="../media/image188.jpg"/><Relationship Id="rId66" Type="http://schemas.openxmlformats.org/officeDocument/2006/relationships/image" Target="../media/image189.jpg"/><Relationship Id="rId172" Type="http://schemas.openxmlformats.org/officeDocument/2006/relationships/image" Target="../media/image295.png"/><Relationship Id="rId65" Type="http://schemas.openxmlformats.org/officeDocument/2006/relationships/image" Target="../media/image191.jpg"/><Relationship Id="rId171" Type="http://schemas.openxmlformats.org/officeDocument/2006/relationships/image" Target="../media/image294.jpg"/><Relationship Id="rId68" Type="http://schemas.openxmlformats.org/officeDocument/2006/relationships/image" Target="../media/image192.jpg"/><Relationship Id="rId170" Type="http://schemas.openxmlformats.org/officeDocument/2006/relationships/image" Target="../media/image290.jpg"/><Relationship Id="rId67" Type="http://schemas.openxmlformats.org/officeDocument/2006/relationships/image" Target="../media/image190.jpg"/><Relationship Id="rId60" Type="http://schemas.openxmlformats.org/officeDocument/2006/relationships/image" Target="../media/image180.jpg"/><Relationship Id="rId165" Type="http://schemas.openxmlformats.org/officeDocument/2006/relationships/image" Target="../media/image292.jpg"/><Relationship Id="rId69" Type="http://schemas.openxmlformats.org/officeDocument/2006/relationships/image" Target="../media/image196.jpg"/><Relationship Id="rId164" Type="http://schemas.openxmlformats.org/officeDocument/2006/relationships/image" Target="../media/image288.jpg"/><Relationship Id="rId163" Type="http://schemas.openxmlformats.org/officeDocument/2006/relationships/image" Target="../media/image304.jpg"/><Relationship Id="rId162" Type="http://schemas.openxmlformats.org/officeDocument/2006/relationships/image" Target="../media/image286.jpg"/><Relationship Id="rId169" Type="http://schemas.openxmlformats.org/officeDocument/2006/relationships/image" Target="../media/image316.png"/><Relationship Id="rId168" Type="http://schemas.openxmlformats.org/officeDocument/2006/relationships/image" Target="../media/image293.jpg"/><Relationship Id="rId167" Type="http://schemas.openxmlformats.org/officeDocument/2006/relationships/image" Target="../media/image291.jpg"/><Relationship Id="rId166" Type="http://schemas.openxmlformats.org/officeDocument/2006/relationships/image" Target="../media/image287.jpg"/><Relationship Id="rId51" Type="http://schemas.openxmlformats.org/officeDocument/2006/relationships/image" Target="../media/image175.jpg"/><Relationship Id="rId50" Type="http://schemas.openxmlformats.org/officeDocument/2006/relationships/image" Target="../media/image174.jpg"/><Relationship Id="rId53" Type="http://schemas.openxmlformats.org/officeDocument/2006/relationships/image" Target="../media/image177.png"/><Relationship Id="rId52" Type="http://schemas.openxmlformats.org/officeDocument/2006/relationships/image" Target="../media/image176.jpg"/><Relationship Id="rId55" Type="http://schemas.openxmlformats.org/officeDocument/2006/relationships/image" Target="../media/image182.jpg"/><Relationship Id="rId161" Type="http://schemas.openxmlformats.org/officeDocument/2006/relationships/image" Target="../media/image284.jpg"/><Relationship Id="rId54" Type="http://schemas.openxmlformats.org/officeDocument/2006/relationships/image" Target="../media/image178.jpg"/><Relationship Id="rId160" Type="http://schemas.openxmlformats.org/officeDocument/2006/relationships/image" Target="../media/image283.jpg"/><Relationship Id="rId57" Type="http://schemas.openxmlformats.org/officeDocument/2006/relationships/image" Target="../media/image181.jpg"/><Relationship Id="rId56" Type="http://schemas.openxmlformats.org/officeDocument/2006/relationships/image" Target="../media/image179.jpg"/><Relationship Id="rId159" Type="http://schemas.openxmlformats.org/officeDocument/2006/relationships/image" Target="../media/image282.jpg"/><Relationship Id="rId59" Type="http://schemas.openxmlformats.org/officeDocument/2006/relationships/image" Target="../media/image183.jpg"/><Relationship Id="rId154" Type="http://schemas.openxmlformats.org/officeDocument/2006/relationships/image" Target="../media/image277.png"/><Relationship Id="rId58" Type="http://schemas.openxmlformats.org/officeDocument/2006/relationships/image" Target="../media/image194.jpg"/><Relationship Id="rId153" Type="http://schemas.openxmlformats.org/officeDocument/2006/relationships/image" Target="../media/image297.png"/><Relationship Id="rId152" Type="http://schemas.openxmlformats.org/officeDocument/2006/relationships/image" Target="../media/image279.png"/><Relationship Id="rId151" Type="http://schemas.openxmlformats.org/officeDocument/2006/relationships/image" Target="../media/image275.png"/><Relationship Id="rId158" Type="http://schemas.openxmlformats.org/officeDocument/2006/relationships/image" Target="../media/image298.jpg"/><Relationship Id="rId157" Type="http://schemas.openxmlformats.org/officeDocument/2006/relationships/image" Target="../media/image278.png"/><Relationship Id="rId156" Type="http://schemas.openxmlformats.org/officeDocument/2006/relationships/image" Target="../media/image280.png"/><Relationship Id="rId155" Type="http://schemas.openxmlformats.org/officeDocument/2006/relationships/image" Target="../media/image281.png"/><Relationship Id="rId107" Type="http://schemas.openxmlformats.org/officeDocument/2006/relationships/image" Target="../media/image233.jpg"/><Relationship Id="rId106" Type="http://schemas.openxmlformats.org/officeDocument/2006/relationships/image" Target="../media/image232.jpg"/><Relationship Id="rId105" Type="http://schemas.openxmlformats.org/officeDocument/2006/relationships/image" Target="../media/image231.jpg"/><Relationship Id="rId104" Type="http://schemas.openxmlformats.org/officeDocument/2006/relationships/image" Target="../media/image229.jpg"/><Relationship Id="rId109" Type="http://schemas.openxmlformats.org/officeDocument/2006/relationships/image" Target="../media/image237.jpg"/><Relationship Id="rId108" Type="http://schemas.openxmlformats.org/officeDocument/2006/relationships/image" Target="../media/image235.jpg"/><Relationship Id="rId103" Type="http://schemas.openxmlformats.org/officeDocument/2006/relationships/image" Target="../media/image230.jpg"/><Relationship Id="rId102" Type="http://schemas.openxmlformats.org/officeDocument/2006/relationships/image" Target="../media/image224.jpg"/><Relationship Id="rId101" Type="http://schemas.openxmlformats.org/officeDocument/2006/relationships/image" Target="../media/image228.jpg"/><Relationship Id="rId100" Type="http://schemas.openxmlformats.org/officeDocument/2006/relationships/image" Target="../media/image226.jpg"/><Relationship Id="rId129" Type="http://schemas.openxmlformats.org/officeDocument/2006/relationships/image" Target="../media/image254.jpg"/><Relationship Id="rId128" Type="http://schemas.openxmlformats.org/officeDocument/2006/relationships/image" Target="../media/image253.jpg"/><Relationship Id="rId127" Type="http://schemas.openxmlformats.org/officeDocument/2006/relationships/image" Target="../media/image256.png"/><Relationship Id="rId126" Type="http://schemas.openxmlformats.org/officeDocument/2006/relationships/image" Target="../media/image249.png"/><Relationship Id="rId121" Type="http://schemas.openxmlformats.org/officeDocument/2006/relationships/image" Target="../media/image244.jpg"/><Relationship Id="rId120" Type="http://schemas.openxmlformats.org/officeDocument/2006/relationships/image" Target="../media/image245.jpg"/><Relationship Id="rId125" Type="http://schemas.openxmlformats.org/officeDocument/2006/relationships/image" Target="../media/image247.jpg"/><Relationship Id="rId124" Type="http://schemas.openxmlformats.org/officeDocument/2006/relationships/image" Target="../media/image250.jpg"/><Relationship Id="rId123" Type="http://schemas.openxmlformats.org/officeDocument/2006/relationships/image" Target="../media/image272.jpg"/><Relationship Id="rId122" Type="http://schemas.openxmlformats.org/officeDocument/2006/relationships/image" Target="../media/image246.jpg"/><Relationship Id="rId95" Type="http://schemas.openxmlformats.org/officeDocument/2006/relationships/image" Target="../media/image219.jpg"/><Relationship Id="rId94" Type="http://schemas.openxmlformats.org/officeDocument/2006/relationships/image" Target="../media/image211.jpg"/><Relationship Id="rId97" Type="http://schemas.openxmlformats.org/officeDocument/2006/relationships/image" Target="../media/image222.jpg"/><Relationship Id="rId96" Type="http://schemas.openxmlformats.org/officeDocument/2006/relationships/image" Target="../media/image223.jpg"/><Relationship Id="rId99" Type="http://schemas.openxmlformats.org/officeDocument/2006/relationships/image" Target="../media/image227.jpg"/><Relationship Id="rId98" Type="http://schemas.openxmlformats.org/officeDocument/2006/relationships/image" Target="../media/image221.jpg"/><Relationship Id="rId91" Type="http://schemas.openxmlformats.org/officeDocument/2006/relationships/image" Target="../media/image215.jpg"/><Relationship Id="rId90" Type="http://schemas.openxmlformats.org/officeDocument/2006/relationships/image" Target="../media/image209.jpg"/><Relationship Id="rId93" Type="http://schemas.openxmlformats.org/officeDocument/2006/relationships/image" Target="../media/image217.jpg"/><Relationship Id="rId92" Type="http://schemas.openxmlformats.org/officeDocument/2006/relationships/image" Target="../media/image216.jpg"/><Relationship Id="rId118" Type="http://schemas.openxmlformats.org/officeDocument/2006/relationships/image" Target="../media/image264.jpg"/><Relationship Id="rId117" Type="http://schemas.openxmlformats.org/officeDocument/2006/relationships/image" Target="../media/image241.jpg"/><Relationship Id="rId116" Type="http://schemas.openxmlformats.org/officeDocument/2006/relationships/image" Target="../media/image242.jpg"/><Relationship Id="rId115" Type="http://schemas.openxmlformats.org/officeDocument/2006/relationships/image" Target="../media/image248.jpg"/><Relationship Id="rId119" Type="http://schemas.openxmlformats.org/officeDocument/2006/relationships/image" Target="../media/image243.jpg"/><Relationship Id="rId110" Type="http://schemas.openxmlformats.org/officeDocument/2006/relationships/image" Target="../media/image234.jpg"/><Relationship Id="rId114" Type="http://schemas.openxmlformats.org/officeDocument/2006/relationships/image" Target="../media/image236.jpg"/><Relationship Id="rId113" Type="http://schemas.openxmlformats.org/officeDocument/2006/relationships/image" Target="../media/image238.jpg"/><Relationship Id="rId112" Type="http://schemas.openxmlformats.org/officeDocument/2006/relationships/image" Target="../media/image239.jpg"/><Relationship Id="rId111" Type="http://schemas.openxmlformats.org/officeDocument/2006/relationships/image" Target="../media/image240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24.jpg"/><Relationship Id="rId3" Type="http://schemas.openxmlformats.org/officeDocument/2006/relationships/image" Target="../media/image323.jpg"/><Relationship Id="rId4" Type="http://schemas.openxmlformats.org/officeDocument/2006/relationships/image" Target="../media/image320.jpg"/><Relationship Id="rId5" Type="http://schemas.openxmlformats.org/officeDocument/2006/relationships/image" Target="../media/image321.jpg"/><Relationship Id="rId6" Type="http://schemas.openxmlformats.org/officeDocument/2006/relationships/image" Target="../media/image325.jpg"/><Relationship Id="rId7" Type="http://schemas.openxmlformats.org/officeDocument/2006/relationships/image" Target="../media/image326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24.png"/><Relationship Id="rId2" Type="http://schemas.openxmlformats.org/officeDocument/2006/relationships/image" Target="../media/image327.jpg"/><Relationship Id="rId3" Type="http://schemas.openxmlformats.org/officeDocument/2006/relationships/image" Target="../media/image328.png"/><Relationship Id="rId4" Type="http://schemas.openxmlformats.org/officeDocument/2006/relationships/image" Target="../media/image330.png"/><Relationship Id="rId5" Type="http://schemas.openxmlformats.org/officeDocument/2006/relationships/image" Target="../media/image332.png"/><Relationship Id="rId6" Type="http://schemas.openxmlformats.org/officeDocument/2006/relationships/image" Target="../media/image329.png"/><Relationship Id="rId7" Type="http://schemas.openxmlformats.org/officeDocument/2006/relationships/image" Target="../media/image341.jpg"/><Relationship Id="rId8" Type="http://schemas.openxmlformats.org/officeDocument/2006/relationships/image" Target="../media/image333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34.jpg"/><Relationship Id="rId2" Type="http://schemas.openxmlformats.org/officeDocument/2006/relationships/image" Target="../media/image337.jpg"/><Relationship Id="rId3" Type="http://schemas.openxmlformats.org/officeDocument/2006/relationships/image" Target="../media/image342.png"/><Relationship Id="rId4" Type="http://schemas.openxmlformats.org/officeDocument/2006/relationships/image" Target="../media/image336.jpg"/><Relationship Id="rId5" Type="http://schemas.openxmlformats.org/officeDocument/2006/relationships/image" Target="../media/image338.jpg"/><Relationship Id="rId6" Type="http://schemas.openxmlformats.org/officeDocument/2006/relationships/image" Target="../media/image335.jpg"/><Relationship Id="rId7" Type="http://schemas.openxmlformats.org/officeDocument/2006/relationships/image" Target="../media/image340.jpg"/><Relationship Id="rId8" Type="http://schemas.openxmlformats.org/officeDocument/2006/relationships/image" Target="../media/image33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0</xdr:row>
      <xdr:rowOff>85725</xdr:rowOff>
    </xdr:from>
    <xdr:ext cx="3000375" cy="10668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19050</xdr:rowOff>
    </xdr:from>
    <xdr:ext cx="2943225" cy="1152525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66675</xdr:colOff>
      <xdr:row>0</xdr:row>
      <xdr:rowOff>114300</xdr:rowOff>
    </xdr:from>
    <xdr:ext cx="2628900" cy="933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62</xdr:row>
      <xdr:rowOff>19050</xdr:rowOff>
    </xdr:from>
    <xdr:ext cx="1000125" cy="666750"/>
    <xdr:pic>
      <xdr:nvPicPr>
        <xdr:cNvPr id="0" name="image1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95300" cy="0"/>
    <xdr:pic>
      <xdr:nvPicPr>
        <xdr:cNvPr id="0" name="image1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95300" cy="0"/>
    <xdr:pic>
      <xdr:nvPicPr>
        <xdr:cNvPr id="0" name="image1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95300" cy="0"/>
    <xdr:pic>
      <xdr:nvPicPr>
        <xdr:cNvPr id="0" name="image1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95300" cy="0"/>
    <xdr:pic>
      <xdr:nvPicPr>
        <xdr:cNvPr id="0" name="image4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95300" cy="0"/>
    <xdr:pic>
      <xdr:nvPicPr>
        <xdr:cNvPr id="0" name="image1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85775" cy="0"/>
    <xdr:pic>
      <xdr:nvPicPr>
        <xdr:cNvPr id="0" name="image2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124</xdr:row>
      <xdr:rowOff>0</xdr:rowOff>
    </xdr:from>
    <xdr:ext cx="495300" cy="0"/>
    <xdr:pic>
      <xdr:nvPicPr>
        <xdr:cNvPr id="0" name="image4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93</xdr:row>
      <xdr:rowOff>38100</xdr:rowOff>
    </xdr:from>
    <xdr:ext cx="1009650" cy="685800"/>
    <xdr:pic>
      <xdr:nvPicPr>
        <xdr:cNvPr id="0" name="image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93</xdr:row>
      <xdr:rowOff>685800</xdr:rowOff>
    </xdr:from>
    <xdr:ext cx="923925" cy="723900"/>
    <xdr:pic>
      <xdr:nvPicPr>
        <xdr:cNvPr id="0" name="image3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111</xdr:row>
      <xdr:rowOff>85725</xdr:rowOff>
    </xdr:from>
    <xdr:ext cx="904875" cy="600075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109</xdr:row>
      <xdr:rowOff>28575</xdr:rowOff>
    </xdr:from>
    <xdr:ext cx="904875" cy="609600"/>
    <xdr:pic>
      <xdr:nvPicPr>
        <xdr:cNvPr id="0" name="image1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110</xdr:row>
      <xdr:rowOff>28575</xdr:rowOff>
    </xdr:from>
    <xdr:ext cx="885825" cy="590550"/>
    <xdr:pic>
      <xdr:nvPicPr>
        <xdr:cNvPr id="0" name="image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72</xdr:row>
      <xdr:rowOff>133350</xdr:rowOff>
    </xdr:from>
    <xdr:ext cx="942975" cy="533400"/>
    <xdr:pic>
      <xdr:nvPicPr>
        <xdr:cNvPr id="0" name="image2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79</xdr:row>
      <xdr:rowOff>114300</xdr:rowOff>
    </xdr:from>
    <xdr:ext cx="800100" cy="533400"/>
    <xdr:pic>
      <xdr:nvPicPr>
        <xdr:cNvPr id="0" name="image1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75</xdr:row>
      <xdr:rowOff>47625</xdr:rowOff>
    </xdr:from>
    <xdr:ext cx="923925" cy="619125"/>
    <xdr:pic>
      <xdr:nvPicPr>
        <xdr:cNvPr id="0" name="image1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122</xdr:row>
      <xdr:rowOff>28575</xdr:rowOff>
    </xdr:from>
    <xdr:ext cx="1009650" cy="676275"/>
    <xdr:pic>
      <xdr:nvPicPr>
        <xdr:cNvPr id="0" name="image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120</xdr:row>
      <xdr:rowOff>57150</xdr:rowOff>
    </xdr:from>
    <xdr:ext cx="981075" cy="647700"/>
    <xdr:pic>
      <xdr:nvPicPr>
        <xdr:cNvPr id="0" name="image2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118</xdr:row>
      <xdr:rowOff>95250</xdr:rowOff>
    </xdr:from>
    <xdr:ext cx="1000125" cy="666750"/>
    <xdr:pic>
      <xdr:nvPicPr>
        <xdr:cNvPr id="0" name="image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113</xdr:row>
      <xdr:rowOff>57150</xdr:rowOff>
    </xdr:from>
    <xdr:ext cx="1047750" cy="666750"/>
    <xdr:pic>
      <xdr:nvPicPr>
        <xdr:cNvPr id="0" name="image1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123</xdr:row>
      <xdr:rowOff>57150</xdr:rowOff>
    </xdr:from>
    <xdr:ext cx="923925" cy="600075"/>
    <xdr:pic>
      <xdr:nvPicPr>
        <xdr:cNvPr id="0" name="image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121</xdr:row>
      <xdr:rowOff>47625</xdr:rowOff>
    </xdr:from>
    <xdr:ext cx="1047750" cy="733425"/>
    <xdr:pic>
      <xdr:nvPicPr>
        <xdr:cNvPr id="0" name="image1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137</xdr:row>
      <xdr:rowOff>38100</xdr:rowOff>
    </xdr:from>
    <xdr:ext cx="942975" cy="628650"/>
    <xdr:pic>
      <xdr:nvPicPr>
        <xdr:cNvPr id="0" name="image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106</xdr:row>
      <xdr:rowOff>28575</xdr:rowOff>
    </xdr:from>
    <xdr:ext cx="933450" cy="647700"/>
    <xdr:pic>
      <xdr:nvPicPr>
        <xdr:cNvPr id="0" name="image2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104</xdr:row>
      <xdr:rowOff>28575</xdr:rowOff>
    </xdr:from>
    <xdr:ext cx="981075" cy="647700"/>
    <xdr:pic>
      <xdr:nvPicPr>
        <xdr:cNvPr id="0" name="image2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103</xdr:row>
      <xdr:rowOff>57150</xdr:rowOff>
    </xdr:from>
    <xdr:ext cx="942975" cy="628650"/>
    <xdr:pic>
      <xdr:nvPicPr>
        <xdr:cNvPr id="0" name="image4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98</xdr:row>
      <xdr:rowOff>666750</xdr:rowOff>
    </xdr:from>
    <xdr:ext cx="1047750" cy="714375"/>
    <xdr:pic>
      <xdr:nvPicPr>
        <xdr:cNvPr id="0" name="image2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98</xdr:row>
      <xdr:rowOff>47625</xdr:rowOff>
    </xdr:from>
    <xdr:ext cx="1019175" cy="685800"/>
    <xdr:pic>
      <xdr:nvPicPr>
        <xdr:cNvPr id="0" name="image3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44</xdr:row>
      <xdr:rowOff>704850</xdr:rowOff>
    </xdr:from>
    <xdr:ext cx="1066800" cy="704850"/>
    <xdr:pic>
      <xdr:nvPicPr>
        <xdr:cNvPr id="0" name="image4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46</xdr:row>
      <xdr:rowOff>28575</xdr:rowOff>
    </xdr:from>
    <xdr:ext cx="1019175" cy="657225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39</xdr:row>
      <xdr:rowOff>47625</xdr:rowOff>
    </xdr:from>
    <xdr:ext cx="1057275" cy="723900"/>
    <xdr:pic>
      <xdr:nvPicPr>
        <xdr:cNvPr id="0" name="image2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44</xdr:row>
      <xdr:rowOff>0</xdr:rowOff>
    </xdr:from>
    <xdr:ext cx="1076325" cy="704850"/>
    <xdr:pic>
      <xdr:nvPicPr>
        <xdr:cNvPr id="0" name="image29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40</xdr:row>
      <xdr:rowOff>0</xdr:rowOff>
    </xdr:from>
    <xdr:ext cx="1038225" cy="704850"/>
    <xdr:pic>
      <xdr:nvPicPr>
        <xdr:cNvPr id="0" name="image4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43</xdr:row>
      <xdr:rowOff>19050</xdr:rowOff>
    </xdr:from>
    <xdr:ext cx="1057275" cy="704850"/>
    <xdr:pic>
      <xdr:nvPicPr>
        <xdr:cNvPr id="0" name="image38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128</xdr:row>
      <xdr:rowOff>57150</xdr:rowOff>
    </xdr:from>
    <xdr:ext cx="962025" cy="685800"/>
    <xdr:pic>
      <xdr:nvPicPr>
        <xdr:cNvPr id="0" name="image3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42</xdr:row>
      <xdr:rowOff>28575</xdr:rowOff>
    </xdr:from>
    <xdr:ext cx="1047750" cy="695325"/>
    <xdr:pic>
      <xdr:nvPicPr>
        <xdr:cNvPr id="0" name="image5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116</xdr:row>
      <xdr:rowOff>38100</xdr:rowOff>
    </xdr:from>
    <xdr:ext cx="990600" cy="647700"/>
    <xdr:pic>
      <xdr:nvPicPr>
        <xdr:cNvPr id="0" name="image43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117</xdr:row>
      <xdr:rowOff>28575</xdr:rowOff>
    </xdr:from>
    <xdr:ext cx="1000125" cy="657225"/>
    <xdr:pic>
      <xdr:nvPicPr>
        <xdr:cNvPr id="0" name="image3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</xdr:row>
      <xdr:rowOff>142875</xdr:rowOff>
    </xdr:from>
    <xdr:ext cx="1076325" cy="695325"/>
    <xdr:pic>
      <xdr:nvPicPr>
        <xdr:cNvPr id="0" name="image3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83</xdr:row>
      <xdr:rowOff>47625</xdr:rowOff>
    </xdr:from>
    <xdr:ext cx="962025" cy="638175"/>
    <xdr:pic>
      <xdr:nvPicPr>
        <xdr:cNvPr id="0" name="image3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85</xdr:row>
      <xdr:rowOff>57150</xdr:rowOff>
    </xdr:from>
    <xdr:ext cx="885825" cy="666750"/>
    <xdr:pic>
      <xdr:nvPicPr>
        <xdr:cNvPr id="0" name="image3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89</xdr:row>
      <xdr:rowOff>19050</xdr:rowOff>
    </xdr:from>
    <xdr:ext cx="1019175" cy="647700"/>
    <xdr:pic>
      <xdr:nvPicPr>
        <xdr:cNvPr id="0" name="image3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86</xdr:row>
      <xdr:rowOff>85725</xdr:rowOff>
    </xdr:from>
    <xdr:ext cx="962025" cy="638175"/>
    <xdr:pic>
      <xdr:nvPicPr>
        <xdr:cNvPr id="0" name="image5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88</xdr:row>
      <xdr:rowOff>76200</xdr:rowOff>
    </xdr:from>
    <xdr:ext cx="962025" cy="628650"/>
    <xdr:pic>
      <xdr:nvPicPr>
        <xdr:cNvPr id="0" name="image3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67</xdr:row>
      <xdr:rowOff>47625</xdr:rowOff>
    </xdr:from>
    <xdr:ext cx="962025" cy="647700"/>
    <xdr:pic>
      <xdr:nvPicPr>
        <xdr:cNvPr id="0" name="image4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68</xdr:row>
      <xdr:rowOff>66675</xdr:rowOff>
    </xdr:from>
    <xdr:ext cx="952500" cy="647700"/>
    <xdr:pic>
      <xdr:nvPicPr>
        <xdr:cNvPr id="0" name="image4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70</xdr:row>
      <xdr:rowOff>47625</xdr:rowOff>
    </xdr:from>
    <xdr:ext cx="933450" cy="628650"/>
    <xdr:pic>
      <xdr:nvPicPr>
        <xdr:cNvPr id="0" name="image52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73</xdr:row>
      <xdr:rowOff>47625</xdr:rowOff>
    </xdr:from>
    <xdr:ext cx="952500" cy="647700"/>
    <xdr:pic>
      <xdr:nvPicPr>
        <xdr:cNvPr id="0" name="image4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74</xdr:row>
      <xdr:rowOff>38100</xdr:rowOff>
    </xdr:from>
    <xdr:ext cx="914400" cy="609600"/>
    <xdr:pic>
      <xdr:nvPicPr>
        <xdr:cNvPr id="0" name="image6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77</xdr:row>
      <xdr:rowOff>47625</xdr:rowOff>
    </xdr:from>
    <xdr:ext cx="962025" cy="647700"/>
    <xdr:pic>
      <xdr:nvPicPr>
        <xdr:cNvPr id="0" name="image49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80</xdr:row>
      <xdr:rowOff>66675</xdr:rowOff>
    </xdr:from>
    <xdr:ext cx="923925" cy="619125"/>
    <xdr:pic>
      <xdr:nvPicPr>
        <xdr:cNvPr id="0" name="image4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55</xdr:row>
      <xdr:rowOff>47625</xdr:rowOff>
    </xdr:from>
    <xdr:ext cx="962025" cy="647700"/>
    <xdr:pic>
      <xdr:nvPicPr>
        <xdr:cNvPr id="0" name="image55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57</xdr:row>
      <xdr:rowOff>47625</xdr:rowOff>
    </xdr:from>
    <xdr:ext cx="962025" cy="647700"/>
    <xdr:pic>
      <xdr:nvPicPr>
        <xdr:cNvPr id="0" name="image50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52</xdr:row>
      <xdr:rowOff>47625</xdr:rowOff>
    </xdr:from>
    <xdr:ext cx="952500" cy="647700"/>
    <xdr:pic>
      <xdr:nvPicPr>
        <xdr:cNvPr id="0" name="image5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49</xdr:row>
      <xdr:rowOff>38100</xdr:rowOff>
    </xdr:from>
    <xdr:ext cx="981075" cy="657225"/>
    <xdr:pic>
      <xdr:nvPicPr>
        <xdr:cNvPr id="0" name="image5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32</xdr:row>
      <xdr:rowOff>47625</xdr:rowOff>
    </xdr:from>
    <xdr:ext cx="952500" cy="647700"/>
    <xdr:pic>
      <xdr:nvPicPr>
        <xdr:cNvPr id="0" name="image6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33</xdr:row>
      <xdr:rowOff>38100</xdr:rowOff>
    </xdr:from>
    <xdr:ext cx="962025" cy="647700"/>
    <xdr:pic>
      <xdr:nvPicPr>
        <xdr:cNvPr id="0" name="image60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34</xdr:row>
      <xdr:rowOff>38100</xdr:rowOff>
    </xdr:from>
    <xdr:ext cx="962025" cy="647700"/>
    <xdr:pic>
      <xdr:nvPicPr>
        <xdr:cNvPr id="0" name="image54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37</xdr:row>
      <xdr:rowOff>66675</xdr:rowOff>
    </xdr:from>
    <xdr:ext cx="962025" cy="647700"/>
    <xdr:pic>
      <xdr:nvPicPr>
        <xdr:cNvPr id="0" name="image56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38</xdr:row>
      <xdr:rowOff>47625</xdr:rowOff>
    </xdr:from>
    <xdr:ext cx="962025" cy="647700"/>
    <xdr:pic>
      <xdr:nvPicPr>
        <xdr:cNvPr id="0" name="image7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65</xdr:row>
      <xdr:rowOff>47625</xdr:rowOff>
    </xdr:from>
    <xdr:ext cx="923925" cy="619125"/>
    <xdr:pic>
      <xdr:nvPicPr>
        <xdr:cNvPr id="0" name="image6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25</xdr:row>
      <xdr:rowOff>57150</xdr:rowOff>
    </xdr:from>
    <xdr:ext cx="962025" cy="647700"/>
    <xdr:pic>
      <xdr:nvPicPr>
        <xdr:cNvPr id="0" name="image7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26</xdr:row>
      <xdr:rowOff>19050</xdr:rowOff>
    </xdr:from>
    <xdr:ext cx="990600" cy="666750"/>
    <xdr:pic>
      <xdr:nvPicPr>
        <xdr:cNvPr id="0" name="image59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</xdr:row>
      <xdr:rowOff>28575</xdr:rowOff>
    </xdr:from>
    <xdr:ext cx="990600" cy="666750"/>
    <xdr:pic>
      <xdr:nvPicPr>
        <xdr:cNvPr id="0" name="image62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15</xdr:row>
      <xdr:rowOff>57150</xdr:rowOff>
    </xdr:from>
    <xdr:ext cx="962025" cy="647700"/>
    <xdr:pic>
      <xdr:nvPicPr>
        <xdr:cNvPr id="0" name="image6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</xdr:row>
      <xdr:rowOff>19050</xdr:rowOff>
    </xdr:from>
    <xdr:ext cx="942975" cy="628650"/>
    <xdr:pic>
      <xdr:nvPicPr>
        <xdr:cNvPr id="0" name="image68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18</xdr:row>
      <xdr:rowOff>38100</xdr:rowOff>
    </xdr:from>
    <xdr:ext cx="962025" cy="647700"/>
    <xdr:pic>
      <xdr:nvPicPr>
        <xdr:cNvPr id="0" name="image69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19</xdr:row>
      <xdr:rowOff>38100</xdr:rowOff>
    </xdr:from>
    <xdr:ext cx="971550" cy="647700"/>
    <xdr:pic>
      <xdr:nvPicPr>
        <xdr:cNvPr id="0" name="image63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28</xdr:row>
      <xdr:rowOff>28575</xdr:rowOff>
    </xdr:from>
    <xdr:ext cx="962025" cy="647700"/>
    <xdr:pic>
      <xdr:nvPicPr>
        <xdr:cNvPr id="0" name="image67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29</xdr:row>
      <xdr:rowOff>28575</xdr:rowOff>
    </xdr:from>
    <xdr:ext cx="962025" cy="647700"/>
    <xdr:pic>
      <xdr:nvPicPr>
        <xdr:cNvPr id="0" name="image70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127</xdr:row>
      <xdr:rowOff>47625</xdr:rowOff>
    </xdr:from>
    <xdr:ext cx="962025" cy="647700"/>
    <xdr:pic>
      <xdr:nvPicPr>
        <xdr:cNvPr id="0" name="image73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126</xdr:row>
      <xdr:rowOff>133350</xdr:rowOff>
    </xdr:from>
    <xdr:ext cx="962025" cy="647700"/>
    <xdr:pic>
      <xdr:nvPicPr>
        <xdr:cNvPr id="0" name="image71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30</xdr:row>
      <xdr:rowOff>38100</xdr:rowOff>
    </xdr:from>
    <xdr:ext cx="962025" cy="647700"/>
    <xdr:pic>
      <xdr:nvPicPr>
        <xdr:cNvPr id="0" name="image8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36</xdr:row>
      <xdr:rowOff>19050</xdr:rowOff>
    </xdr:from>
    <xdr:ext cx="990600" cy="666750"/>
    <xdr:pic>
      <xdr:nvPicPr>
        <xdr:cNvPr id="0" name="image93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48</xdr:row>
      <xdr:rowOff>38100</xdr:rowOff>
    </xdr:from>
    <xdr:ext cx="981075" cy="657225"/>
    <xdr:pic>
      <xdr:nvPicPr>
        <xdr:cNvPr id="0" name="image7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69</xdr:row>
      <xdr:rowOff>57150</xdr:rowOff>
    </xdr:from>
    <xdr:ext cx="933450" cy="628650"/>
    <xdr:pic>
      <xdr:nvPicPr>
        <xdr:cNvPr id="0" name="image77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21</xdr:row>
      <xdr:rowOff>95250</xdr:rowOff>
    </xdr:from>
    <xdr:ext cx="962025" cy="485775"/>
    <xdr:pic>
      <xdr:nvPicPr>
        <xdr:cNvPr id="0" name="image75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22</xdr:row>
      <xdr:rowOff>66675</xdr:rowOff>
    </xdr:from>
    <xdr:ext cx="895350" cy="438150"/>
    <xdr:pic>
      <xdr:nvPicPr>
        <xdr:cNvPr id="0" name="image84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24</xdr:row>
      <xdr:rowOff>47625</xdr:rowOff>
    </xdr:from>
    <xdr:ext cx="781050" cy="600075"/>
    <xdr:pic>
      <xdr:nvPicPr>
        <xdr:cNvPr id="0" name="image87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17</xdr:row>
      <xdr:rowOff>47625</xdr:rowOff>
    </xdr:from>
    <xdr:ext cx="714375" cy="514350"/>
    <xdr:pic>
      <xdr:nvPicPr>
        <xdr:cNvPr id="0" name="image78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10</xdr:row>
      <xdr:rowOff>104775</xdr:rowOff>
    </xdr:from>
    <xdr:ext cx="838200" cy="485775"/>
    <xdr:pic>
      <xdr:nvPicPr>
        <xdr:cNvPr id="0" name="image82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11</xdr:row>
      <xdr:rowOff>95250</xdr:rowOff>
    </xdr:from>
    <xdr:ext cx="866775" cy="514350"/>
    <xdr:pic>
      <xdr:nvPicPr>
        <xdr:cNvPr id="0" name="image79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</xdr:row>
      <xdr:rowOff>66675</xdr:rowOff>
    </xdr:from>
    <xdr:ext cx="885825" cy="590550"/>
    <xdr:pic>
      <xdr:nvPicPr>
        <xdr:cNvPr id="0" name="image81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13</xdr:row>
      <xdr:rowOff>95250</xdr:rowOff>
    </xdr:from>
    <xdr:ext cx="942975" cy="552450"/>
    <xdr:pic>
      <xdr:nvPicPr>
        <xdr:cNvPr id="0" name="image88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962025" cy="581025"/>
    <xdr:pic>
      <xdr:nvPicPr>
        <xdr:cNvPr id="0" name="image85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962025" cy="638175"/>
    <xdr:pic>
      <xdr:nvPicPr>
        <xdr:cNvPr id="0" name="image83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962025" cy="619125"/>
    <xdr:pic>
      <xdr:nvPicPr>
        <xdr:cNvPr id="0" name="image86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962025" cy="638175"/>
    <xdr:pic>
      <xdr:nvPicPr>
        <xdr:cNvPr id="0" name="image91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561975" cy="390525"/>
    <xdr:pic>
      <xdr:nvPicPr>
        <xdr:cNvPr id="0" name="image89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962025" cy="638175"/>
    <xdr:pic>
      <xdr:nvPicPr>
        <xdr:cNvPr id="0" name="image90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561975" cy="390525"/>
    <xdr:pic>
      <xdr:nvPicPr>
        <xdr:cNvPr id="0" name="image89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0</xdr:rowOff>
    </xdr:from>
    <xdr:ext cx="962025" cy="638175"/>
    <xdr:pic>
      <xdr:nvPicPr>
        <xdr:cNvPr id="0" name="image9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58</xdr:row>
      <xdr:rowOff>0</xdr:rowOff>
    </xdr:from>
    <xdr:ext cx="962025" cy="638175"/>
    <xdr:pic>
      <xdr:nvPicPr>
        <xdr:cNvPr id="0" name="image92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962025" cy="638175"/>
    <xdr:pic>
      <xdr:nvPicPr>
        <xdr:cNvPr id="0" name="image9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952500" cy="638175"/>
    <xdr:pic>
      <xdr:nvPicPr>
        <xdr:cNvPr id="0" name="image94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0</xdr:rowOff>
    </xdr:from>
    <xdr:ext cx="962025" cy="647700"/>
    <xdr:pic>
      <xdr:nvPicPr>
        <xdr:cNvPr id="0" name="image97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962025" cy="638175"/>
    <xdr:pic>
      <xdr:nvPicPr>
        <xdr:cNvPr id="0" name="image101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71</xdr:row>
      <xdr:rowOff>0</xdr:rowOff>
    </xdr:from>
    <xdr:ext cx="962025" cy="638175"/>
    <xdr:pic>
      <xdr:nvPicPr>
        <xdr:cNvPr id="0" name="image102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76</xdr:row>
      <xdr:rowOff>0</xdr:rowOff>
    </xdr:from>
    <xdr:ext cx="962025" cy="638175"/>
    <xdr:pic>
      <xdr:nvPicPr>
        <xdr:cNvPr id="0" name="image103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78</xdr:row>
      <xdr:rowOff>0</xdr:rowOff>
    </xdr:from>
    <xdr:ext cx="962025" cy="638175"/>
    <xdr:pic>
      <xdr:nvPicPr>
        <xdr:cNvPr id="0" name="image100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82</xdr:row>
      <xdr:rowOff>0</xdr:rowOff>
    </xdr:from>
    <xdr:ext cx="962025" cy="638175"/>
    <xdr:pic>
      <xdr:nvPicPr>
        <xdr:cNvPr id="0" name="image99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84</xdr:row>
      <xdr:rowOff>0</xdr:rowOff>
    </xdr:from>
    <xdr:ext cx="962025" cy="638175"/>
    <xdr:pic>
      <xdr:nvPicPr>
        <xdr:cNvPr id="0" name="image104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87</xdr:row>
      <xdr:rowOff>0</xdr:rowOff>
    </xdr:from>
    <xdr:ext cx="962025" cy="638175"/>
    <xdr:pic>
      <xdr:nvPicPr>
        <xdr:cNvPr id="0" name="image98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90</xdr:row>
      <xdr:rowOff>0</xdr:rowOff>
    </xdr:from>
    <xdr:ext cx="962025" cy="638175"/>
    <xdr:pic>
      <xdr:nvPicPr>
        <xdr:cNvPr id="0" name="image105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91</xdr:row>
      <xdr:rowOff>0</xdr:rowOff>
    </xdr:from>
    <xdr:ext cx="962025" cy="638175"/>
    <xdr:pic>
      <xdr:nvPicPr>
        <xdr:cNvPr id="0" name="image108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92</xdr:row>
      <xdr:rowOff>0</xdr:rowOff>
    </xdr:from>
    <xdr:ext cx="962025" cy="638175"/>
    <xdr:pic>
      <xdr:nvPicPr>
        <xdr:cNvPr id="0" name="image137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95</xdr:row>
      <xdr:rowOff>0</xdr:rowOff>
    </xdr:from>
    <xdr:ext cx="962025" cy="657225"/>
    <xdr:pic>
      <xdr:nvPicPr>
        <xdr:cNvPr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96</xdr:row>
      <xdr:rowOff>0</xdr:rowOff>
    </xdr:from>
    <xdr:ext cx="962025" cy="638175"/>
    <xdr:pic>
      <xdr:nvPicPr>
        <xdr:cNvPr id="0" name="image107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97</xdr:row>
      <xdr:rowOff>0</xdr:rowOff>
    </xdr:from>
    <xdr:ext cx="962025" cy="647700"/>
    <xdr:pic>
      <xdr:nvPicPr>
        <xdr:cNvPr id="0" name="image109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100</xdr:row>
      <xdr:rowOff>0</xdr:rowOff>
    </xdr:from>
    <xdr:ext cx="962025" cy="638175"/>
    <xdr:pic>
      <xdr:nvPicPr>
        <xdr:cNvPr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102</xdr:row>
      <xdr:rowOff>0</xdr:rowOff>
    </xdr:from>
    <xdr:ext cx="962025" cy="647700"/>
    <xdr:pic>
      <xdr:nvPicPr>
        <xdr:cNvPr id="0" name="image111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105</xdr:row>
      <xdr:rowOff>0</xdr:rowOff>
    </xdr:from>
    <xdr:ext cx="962025" cy="619125"/>
    <xdr:pic>
      <xdr:nvPicPr>
        <xdr:cNvPr id="0" name="image112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0</xdr:rowOff>
    </xdr:from>
    <xdr:ext cx="962025" cy="638175"/>
    <xdr:pic>
      <xdr:nvPicPr>
        <xdr:cNvPr id="0" name="image113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108</xdr:row>
      <xdr:rowOff>0</xdr:rowOff>
    </xdr:from>
    <xdr:ext cx="962025" cy="647700"/>
    <xdr:pic>
      <xdr:nvPicPr>
        <xdr:cNvPr id="0" name="image114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115</xdr:row>
      <xdr:rowOff>0</xdr:rowOff>
    </xdr:from>
    <xdr:ext cx="962025" cy="504825"/>
    <xdr:pic>
      <xdr:nvPicPr>
        <xdr:cNvPr id="0" name="image115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119</xdr:row>
      <xdr:rowOff>0</xdr:rowOff>
    </xdr:from>
    <xdr:ext cx="962025" cy="628650"/>
    <xdr:pic>
      <xdr:nvPicPr>
        <xdr:cNvPr id="0" name="image117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125</xdr:row>
      <xdr:rowOff>0</xdr:rowOff>
    </xdr:from>
    <xdr:ext cx="962025" cy="638175"/>
    <xdr:pic>
      <xdr:nvPicPr>
        <xdr:cNvPr id="0" name="image116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129</xdr:row>
      <xdr:rowOff>0</xdr:rowOff>
    </xdr:from>
    <xdr:ext cx="962025" cy="638175"/>
    <xdr:pic>
      <xdr:nvPicPr>
        <xdr:cNvPr id="0" name="image119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130</xdr:row>
      <xdr:rowOff>0</xdr:rowOff>
    </xdr:from>
    <xdr:ext cx="962025" cy="619125"/>
    <xdr:pic>
      <xdr:nvPicPr>
        <xdr:cNvPr id="0" name="image118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131</xdr:row>
      <xdr:rowOff>0</xdr:rowOff>
    </xdr:from>
    <xdr:ext cx="962025" cy="628650"/>
    <xdr:pic>
      <xdr:nvPicPr>
        <xdr:cNvPr id="0" name="image120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132</xdr:row>
      <xdr:rowOff>0</xdr:rowOff>
    </xdr:from>
    <xdr:ext cx="962025" cy="619125"/>
    <xdr:pic>
      <xdr:nvPicPr>
        <xdr:cNvPr id="0" name="image123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133</xdr:row>
      <xdr:rowOff>0</xdr:rowOff>
    </xdr:from>
    <xdr:ext cx="962025" cy="628650"/>
    <xdr:pic>
      <xdr:nvPicPr>
        <xdr:cNvPr id="0" name="image121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134</xdr:row>
      <xdr:rowOff>0</xdr:rowOff>
    </xdr:from>
    <xdr:ext cx="962025" cy="619125"/>
    <xdr:pic>
      <xdr:nvPicPr>
        <xdr:cNvPr id="0" name="image122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135</xdr:row>
      <xdr:rowOff>0</xdr:rowOff>
    </xdr:from>
    <xdr:ext cx="962025" cy="628650"/>
    <xdr:pic>
      <xdr:nvPicPr>
        <xdr:cNvPr id="0" name="image125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138</xdr:row>
      <xdr:rowOff>0</xdr:rowOff>
    </xdr:from>
    <xdr:ext cx="962025" cy="638175"/>
    <xdr:pic>
      <xdr:nvPicPr>
        <xdr:cNvPr id="0" name="image133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139</xdr:row>
      <xdr:rowOff>0</xdr:rowOff>
    </xdr:from>
    <xdr:ext cx="962025" cy="647700"/>
    <xdr:pic>
      <xdr:nvPicPr>
        <xdr:cNvPr id="0" name="image138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219</xdr:row>
      <xdr:rowOff>57150</xdr:rowOff>
    </xdr:from>
    <xdr:ext cx="895350" cy="685800"/>
    <xdr:pic>
      <xdr:nvPicPr>
        <xdr:cNvPr id="0" name="image14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361950</xdr:colOff>
      <xdr:row>0</xdr:row>
      <xdr:rowOff>57150</xdr:rowOff>
    </xdr:from>
    <xdr:ext cx="2705100" cy="1019175"/>
    <xdr:pic>
      <xdr:nvPicPr>
        <xdr:cNvPr id="0" name="image1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215</xdr:row>
      <xdr:rowOff>114300</xdr:rowOff>
    </xdr:from>
    <xdr:ext cx="1123950" cy="628650"/>
    <xdr:pic>
      <xdr:nvPicPr>
        <xdr:cNvPr id="0" name="image12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216</xdr:row>
      <xdr:rowOff>28575</xdr:rowOff>
    </xdr:from>
    <xdr:ext cx="981075" cy="762000"/>
    <xdr:pic>
      <xdr:nvPicPr>
        <xdr:cNvPr id="0" name="image12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217</xdr:row>
      <xdr:rowOff>38100</xdr:rowOff>
    </xdr:from>
    <xdr:ext cx="1047750" cy="704850"/>
    <xdr:pic>
      <xdr:nvPicPr>
        <xdr:cNvPr id="0" name="image13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166</xdr:row>
      <xdr:rowOff>57150</xdr:rowOff>
    </xdr:from>
    <xdr:ext cx="1095375" cy="714375"/>
    <xdr:pic>
      <xdr:nvPicPr>
        <xdr:cNvPr id="0" name="image13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165</xdr:row>
      <xdr:rowOff>57150</xdr:rowOff>
    </xdr:from>
    <xdr:ext cx="1028700" cy="714375"/>
    <xdr:pic>
      <xdr:nvPicPr>
        <xdr:cNvPr id="0" name="image12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155</xdr:row>
      <xdr:rowOff>95250</xdr:rowOff>
    </xdr:from>
    <xdr:ext cx="857250" cy="666750"/>
    <xdr:pic>
      <xdr:nvPicPr>
        <xdr:cNvPr id="0" name="image14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158</xdr:row>
      <xdr:rowOff>66675</xdr:rowOff>
    </xdr:from>
    <xdr:ext cx="933450" cy="647700"/>
    <xdr:pic>
      <xdr:nvPicPr>
        <xdr:cNvPr id="0" name="image13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167</xdr:row>
      <xdr:rowOff>66675</xdr:rowOff>
    </xdr:from>
    <xdr:ext cx="1028700" cy="714375"/>
    <xdr:pic>
      <xdr:nvPicPr>
        <xdr:cNvPr id="0" name="image13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152</xdr:row>
      <xdr:rowOff>95250</xdr:rowOff>
    </xdr:from>
    <xdr:ext cx="828675" cy="647700"/>
    <xdr:pic>
      <xdr:nvPicPr>
        <xdr:cNvPr id="0" name="image12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150</xdr:row>
      <xdr:rowOff>133350</xdr:rowOff>
    </xdr:from>
    <xdr:ext cx="923925" cy="638175"/>
    <xdr:pic>
      <xdr:nvPicPr>
        <xdr:cNvPr id="0" name="image13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143</xdr:row>
      <xdr:rowOff>104775</xdr:rowOff>
    </xdr:from>
    <xdr:ext cx="895350" cy="638175"/>
    <xdr:pic>
      <xdr:nvPicPr>
        <xdr:cNvPr id="0" name="image13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232</xdr:row>
      <xdr:rowOff>123825</xdr:rowOff>
    </xdr:from>
    <xdr:ext cx="1085850" cy="523875"/>
    <xdr:pic>
      <xdr:nvPicPr>
        <xdr:cNvPr id="0" name="image136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233</xdr:row>
      <xdr:rowOff>76200</xdr:rowOff>
    </xdr:from>
    <xdr:ext cx="914400" cy="638175"/>
    <xdr:pic>
      <xdr:nvPicPr>
        <xdr:cNvPr id="0" name="image14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233</xdr:row>
      <xdr:rowOff>733425</xdr:rowOff>
    </xdr:from>
    <xdr:ext cx="990600" cy="1019175"/>
    <xdr:pic>
      <xdr:nvPicPr>
        <xdr:cNvPr id="0" name="image14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237</xdr:row>
      <xdr:rowOff>47625</xdr:rowOff>
    </xdr:from>
    <xdr:ext cx="723900" cy="723900"/>
    <xdr:pic>
      <xdr:nvPicPr>
        <xdr:cNvPr id="0" name="image14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214</xdr:row>
      <xdr:rowOff>47625</xdr:rowOff>
    </xdr:from>
    <xdr:ext cx="1066800" cy="771525"/>
    <xdr:pic>
      <xdr:nvPicPr>
        <xdr:cNvPr id="0" name="image14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235</xdr:row>
      <xdr:rowOff>9525</xdr:rowOff>
    </xdr:from>
    <xdr:ext cx="1085850" cy="742950"/>
    <xdr:pic>
      <xdr:nvPicPr>
        <xdr:cNvPr id="0" name="image14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144</xdr:row>
      <xdr:rowOff>123825</xdr:rowOff>
    </xdr:from>
    <xdr:ext cx="942975" cy="647700"/>
    <xdr:pic>
      <xdr:nvPicPr>
        <xdr:cNvPr id="0" name="image14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185</xdr:row>
      <xdr:rowOff>28575</xdr:rowOff>
    </xdr:from>
    <xdr:ext cx="952500" cy="733425"/>
    <xdr:pic>
      <xdr:nvPicPr>
        <xdr:cNvPr id="0" name="image14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183</xdr:row>
      <xdr:rowOff>114300</xdr:rowOff>
    </xdr:from>
    <xdr:ext cx="895350" cy="695325"/>
    <xdr:pic>
      <xdr:nvPicPr>
        <xdr:cNvPr id="0" name="image15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187</xdr:row>
      <xdr:rowOff>47625</xdr:rowOff>
    </xdr:from>
    <xdr:ext cx="1019175" cy="704850"/>
    <xdr:pic>
      <xdr:nvPicPr>
        <xdr:cNvPr id="0" name="image14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189</xdr:row>
      <xdr:rowOff>38100</xdr:rowOff>
    </xdr:from>
    <xdr:ext cx="933450" cy="704850"/>
    <xdr:pic>
      <xdr:nvPicPr>
        <xdr:cNvPr id="0" name="image15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171</xdr:row>
      <xdr:rowOff>28575</xdr:rowOff>
    </xdr:from>
    <xdr:ext cx="952500" cy="742950"/>
    <xdr:pic>
      <xdr:nvPicPr>
        <xdr:cNvPr id="0" name="image15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193</xdr:row>
      <xdr:rowOff>76200</xdr:rowOff>
    </xdr:from>
    <xdr:ext cx="914400" cy="695325"/>
    <xdr:pic>
      <xdr:nvPicPr>
        <xdr:cNvPr id="0" name="image154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177</xdr:row>
      <xdr:rowOff>85725</xdr:rowOff>
    </xdr:from>
    <xdr:ext cx="933450" cy="723900"/>
    <xdr:pic>
      <xdr:nvPicPr>
        <xdr:cNvPr id="0" name="image15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191</xdr:row>
      <xdr:rowOff>47625</xdr:rowOff>
    </xdr:from>
    <xdr:ext cx="933450" cy="733425"/>
    <xdr:pic>
      <xdr:nvPicPr>
        <xdr:cNvPr id="0" name="image15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195</xdr:row>
      <xdr:rowOff>38100</xdr:rowOff>
    </xdr:from>
    <xdr:ext cx="895350" cy="704850"/>
    <xdr:pic>
      <xdr:nvPicPr>
        <xdr:cNvPr id="0" name="image15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186</xdr:row>
      <xdr:rowOff>95250</xdr:rowOff>
    </xdr:from>
    <xdr:ext cx="971550" cy="666750"/>
    <xdr:pic>
      <xdr:nvPicPr>
        <xdr:cNvPr id="0" name="image15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182</xdr:row>
      <xdr:rowOff>57150</xdr:rowOff>
    </xdr:from>
    <xdr:ext cx="1076325" cy="714375"/>
    <xdr:pic>
      <xdr:nvPicPr>
        <xdr:cNvPr id="0" name="image160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184</xdr:row>
      <xdr:rowOff>85725</xdr:rowOff>
    </xdr:from>
    <xdr:ext cx="1038225" cy="647700"/>
    <xdr:pic>
      <xdr:nvPicPr>
        <xdr:cNvPr id="0" name="image15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188</xdr:row>
      <xdr:rowOff>57150</xdr:rowOff>
    </xdr:from>
    <xdr:ext cx="923925" cy="685800"/>
    <xdr:pic>
      <xdr:nvPicPr>
        <xdr:cNvPr id="0" name="image15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192</xdr:row>
      <xdr:rowOff>152400</xdr:rowOff>
    </xdr:from>
    <xdr:ext cx="1000125" cy="695325"/>
    <xdr:pic>
      <xdr:nvPicPr>
        <xdr:cNvPr id="0" name="image16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197</xdr:row>
      <xdr:rowOff>85725</xdr:rowOff>
    </xdr:from>
    <xdr:ext cx="857250" cy="657225"/>
    <xdr:pic>
      <xdr:nvPicPr>
        <xdr:cNvPr id="0" name="image166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206</xdr:row>
      <xdr:rowOff>66675</xdr:rowOff>
    </xdr:from>
    <xdr:ext cx="1028700" cy="733425"/>
    <xdr:pic>
      <xdr:nvPicPr>
        <xdr:cNvPr id="0" name="image16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208</xdr:row>
      <xdr:rowOff>95250</xdr:rowOff>
    </xdr:from>
    <xdr:ext cx="1009650" cy="676275"/>
    <xdr:pic>
      <xdr:nvPicPr>
        <xdr:cNvPr id="0" name="image16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209</xdr:row>
      <xdr:rowOff>114300</xdr:rowOff>
    </xdr:from>
    <xdr:ext cx="1000125" cy="666750"/>
    <xdr:pic>
      <xdr:nvPicPr>
        <xdr:cNvPr id="0" name="image16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210</xdr:row>
      <xdr:rowOff>76200</xdr:rowOff>
    </xdr:from>
    <xdr:ext cx="952500" cy="685800"/>
    <xdr:pic>
      <xdr:nvPicPr>
        <xdr:cNvPr id="0" name="image165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211</xdr:row>
      <xdr:rowOff>76200</xdr:rowOff>
    </xdr:from>
    <xdr:ext cx="1028700" cy="704850"/>
    <xdr:pic>
      <xdr:nvPicPr>
        <xdr:cNvPr id="0" name="image16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212</xdr:row>
      <xdr:rowOff>114300</xdr:rowOff>
    </xdr:from>
    <xdr:ext cx="933450" cy="657225"/>
    <xdr:pic>
      <xdr:nvPicPr>
        <xdr:cNvPr id="0" name="image16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213</xdr:row>
      <xdr:rowOff>66675</xdr:rowOff>
    </xdr:from>
    <xdr:ext cx="952500" cy="714375"/>
    <xdr:pic>
      <xdr:nvPicPr>
        <xdr:cNvPr id="0" name="image17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198</xdr:row>
      <xdr:rowOff>142875</xdr:rowOff>
    </xdr:from>
    <xdr:ext cx="914400" cy="609600"/>
    <xdr:pic>
      <xdr:nvPicPr>
        <xdr:cNvPr id="0" name="image185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200</xdr:row>
      <xdr:rowOff>66675</xdr:rowOff>
    </xdr:from>
    <xdr:ext cx="828675" cy="676275"/>
    <xdr:pic>
      <xdr:nvPicPr>
        <xdr:cNvPr id="0" name="image17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140</xdr:row>
      <xdr:rowOff>152400</xdr:rowOff>
    </xdr:from>
    <xdr:ext cx="904875" cy="657225"/>
    <xdr:pic>
      <xdr:nvPicPr>
        <xdr:cNvPr id="0" name="image172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142</xdr:row>
      <xdr:rowOff>38100</xdr:rowOff>
    </xdr:from>
    <xdr:ext cx="981075" cy="704850"/>
    <xdr:pic>
      <xdr:nvPicPr>
        <xdr:cNvPr id="0" name="image16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138</xdr:row>
      <xdr:rowOff>28575</xdr:rowOff>
    </xdr:from>
    <xdr:ext cx="923925" cy="657225"/>
    <xdr:pic>
      <xdr:nvPicPr>
        <xdr:cNvPr id="0" name="image17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139</xdr:row>
      <xdr:rowOff>57150</xdr:rowOff>
    </xdr:from>
    <xdr:ext cx="876300" cy="609600"/>
    <xdr:pic>
      <xdr:nvPicPr>
        <xdr:cNvPr id="0" name="image18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137</xdr:row>
      <xdr:rowOff>38100</xdr:rowOff>
    </xdr:from>
    <xdr:ext cx="895350" cy="666750"/>
    <xdr:pic>
      <xdr:nvPicPr>
        <xdr:cNvPr id="0" name="image21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141</xdr:row>
      <xdr:rowOff>133350</xdr:rowOff>
    </xdr:from>
    <xdr:ext cx="857250" cy="647700"/>
    <xdr:pic>
      <xdr:nvPicPr>
        <xdr:cNvPr id="0" name="image174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146</xdr:row>
      <xdr:rowOff>104775</xdr:rowOff>
    </xdr:from>
    <xdr:ext cx="904875" cy="609600"/>
    <xdr:pic>
      <xdr:nvPicPr>
        <xdr:cNvPr id="0" name="image17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220</xdr:row>
      <xdr:rowOff>104775</xdr:rowOff>
    </xdr:from>
    <xdr:ext cx="857250" cy="590550"/>
    <xdr:pic>
      <xdr:nvPicPr>
        <xdr:cNvPr id="0" name="image17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170</xdr:row>
      <xdr:rowOff>38100</xdr:rowOff>
    </xdr:from>
    <xdr:ext cx="1000125" cy="742950"/>
    <xdr:pic>
      <xdr:nvPicPr>
        <xdr:cNvPr id="0" name="image177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178</xdr:row>
      <xdr:rowOff>76200</xdr:rowOff>
    </xdr:from>
    <xdr:ext cx="1000125" cy="685800"/>
    <xdr:pic>
      <xdr:nvPicPr>
        <xdr:cNvPr id="0" name="image17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176</xdr:row>
      <xdr:rowOff>66675</xdr:rowOff>
    </xdr:from>
    <xdr:ext cx="809625" cy="733425"/>
    <xdr:pic>
      <xdr:nvPicPr>
        <xdr:cNvPr id="0" name="image18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190</xdr:row>
      <xdr:rowOff>28575</xdr:rowOff>
    </xdr:from>
    <xdr:ext cx="1143000" cy="790575"/>
    <xdr:pic>
      <xdr:nvPicPr>
        <xdr:cNvPr id="0" name="image179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194</xdr:row>
      <xdr:rowOff>57150</xdr:rowOff>
    </xdr:from>
    <xdr:ext cx="1114425" cy="733425"/>
    <xdr:pic>
      <xdr:nvPicPr>
        <xdr:cNvPr id="0" name="image181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48</xdr:row>
      <xdr:rowOff>123825</xdr:rowOff>
    </xdr:from>
    <xdr:ext cx="942975" cy="733425"/>
    <xdr:pic>
      <xdr:nvPicPr>
        <xdr:cNvPr id="0" name="image194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49</xdr:row>
      <xdr:rowOff>0</xdr:rowOff>
    </xdr:from>
    <xdr:ext cx="933450" cy="723900"/>
    <xdr:pic>
      <xdr:nvPicPr>
        <xdr:cNvPr id="0" name="image18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42</xdr:row>
      <xdr:rowOff>19050</xdr:rowOff>
    </xdr:from>
    <xdr:ext cx="942975" cy="723900"/>
    <xdr:pic>
      <xdr:nvPicPr>
        <xdr:cNvPr id="0" name="image180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43</xdr:row>
      <xdr:rowOff>0</xdr:rowOff>
    </xdr:from>
    <xdr:ext cx="933450" cy="723900"/>
    <xdr:pic>
      <xdr:nvPicPr>
        <xdr:cNvPr id="0" name="image18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38</xdr:row>
      <xdr:rowOff>95250</xdr:rowOff>
    </xdr:from>
    <xdr:ext cx="952500" cy="733425"/>
    <xdr:pic>
      <xdr:nvPicPr>
        <xdr:cNvPr id="0" name="image198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39</xdr:row>
      <xdr:rowOff>66675</xdr:rowOff>
    </xdr:from>
    <xdr:ext cx="1057275" cy="723900"/>
    <xdr:pic>
      <xdr:nvPicPr>
        <xdr:cNvPr id="0" name="image18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40</xdr:row>
      <xdr:rowOff>47625</xdr:rowOff>
    </xdr:from>
    <xdr:ext cx="942975" cy="723900"/>
    <xdr:pic>
      <xdr:nvPicPr>
        <xdr:cNvPr id="0" name="image18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41</xdr:row>
      <xdr:rowOff>0</xdr:rowOff>
    </xdr:from>
    <xdr:ext cx="1057275" cy="723900"/>
    <xdr:pic>
      <xdr:nvPicPr>
        <xdr:cNvPr id="0" name="image191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64</xdr:row>
      <xdr:rowOff>47625</xdr:rowOff>
    </xdr:from>
    <xdr:ext cx="933450" cy="685800"/>
    <xdr:pic>
      <xdr:nvPicPr>
        <xdr:cNvPr id="0" name="image189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65</xdr:row>
      <xdr:rowOff>47625</xdr:rowOff>
    </xdr:from>
    <xdr:ext cx="1066800" cy="733425"/>
    <xdr:pic>
      <xdr:nvPicPr>
        <xdr:cNvPr id="0" name="image190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66</xdr:row>
      <xdr:rowOff>9525</xdr:rowOff>
    </xdr:from>
    <xdr:ext cx="942975" cy="723900"/>
    <xdr:pic>
      <xdr:nvPicPr>
        <xdr:cNvPr id="0" name="image192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67</xdr:row>
      <xdr:rowOff>66675</xdr:rowOff>
    </xdr:from>
    <xdr:ext cx="942975" cy="723900"/>
    <xdr:pic>
      <xdr:nvPicPr>
        <xdr:cNvPr id="0" name="image196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58</xdr:row>
      <xdr:rowOff>19050</xdr:rowOff>
    </xdr:from>
    <xdr:ext cx="971550" cy="723900"/>
    <xdr:pic>
      <xdr:nvPicPr>
        <xdr:cNvPr id="0" name="image193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59</xdr:row>
      <xdr:rowOff>57150</xdr:rowOff>
    </xdr:from>
    <xdr:ext cx="1057275" cy="723900"/>
    <xdr:pic>
      <xdr:nvPicPr>
        <xdr:cNvPr id="0" name="image19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56</xdr:row>
      <xdr:rowOff>47625</xdr:rowOff>
    </xdr:from>
    <xdr:ext cx="971550" cy="723900"/>
    <xdr:pic>
      <xdr:nvPicPr>
        <xdr:cNvPr id="0" name="image19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57</xdr:row>
      <xdr:rowOff>19050</xdr:rowOff>
    </xdr:from>
    <xdr:ext cx="952500" cy="723900"/>
    <xdr:pic>
      <xdr:nvPicPr>
        <xdr:cNvPr id="0" name="image197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230</xdr:row>
      <xdr:rowOff>57150</xdr:rowOff>
    </xdr:from>
    <xdr:ext cx="695325" cy="695325"/>
    <xdr:pic>
      <xdr:nvPicPr>
        <xdr:cNvPr id="0" name="image200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222</xdr:row>
      <xdr:rowOff>47625</xdr:rowOff>
    </xdr:from>
    <xdr:ext cx="742950" cy="742950"/>
    <xdr:pic>
      <xdr:nvPicPr>
        <xdr:cNvPr id="0" name="image20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32</xdr:row>
      <xdr:rowOff>95250</xdr:rowOff>
    </xdr:from>
    <xdr:ext cx="895350" cy="676275"/>
    <xdr:pic>
      <xdr:nvPicPr>
        <xdr:cNvPr id="0" name="image203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33</xdr:row>
      <xdr:rowOff>85725</xdr:rowOff>
    </xdr:from>
    <xdr:ext cx="1057275" cy="723900"/>
    <xdr:pic>
      <xdr:nvPicPr>
        <xdr:cNvPr id="0" name="image20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30</xdr:row>
      <xdr:rowOff>57150</xdr:rowOff>
    </xdr:from>
    <xdr:ext cx="942975" cy="676275"/>
    <xdr:pic>
      <xdr:nvPicPr>
        <xdr:cNvPr id="0" name="image214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31</xdr:row>
      <xdr:rowOff>47625</xdr:rowOff>
    </xdr:from>
    <xdr:ext cx="876300" cy="714375"/>
    <xdr:pic>
      <xdr:nvPicPr>
        <xdr:cNvPr id="0" name="image205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120</xdr:row>
      <xdr:rowOff>57150</xdr:rowOff>
    </xdr:from>
    <xdr:ext cx="952500" cy="685800"/>
    <xdr:pic>
      <xdr:nvPicPr>
        <xdr:cNvPr id="0" name="image206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116</xdr:row>
      <xdr:rowOff>0</xdr:rowOff>
    </xdr:from>
    <xdr:ext cx="1028700" cy="685800"/>
    <xdr:pic>
      <xdr:nvPicPr>
        <xdr:cNvPr id="0" name="image202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172</xdr:row>
      <xdr:rowOff>76200</xdr:rowOff>
    </xdr:from>
    <xdr:ext cx="923925" cy="638175"/>
    <xdr:pic>
      <xdr:nvPicPr>
        <xdr:cNvPr id="0" name="image208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169</xdr:row>
      <xdr:rowOff>95250</xdr:rowOff>
    </xdr:from>
    <xdr:ext cx="914400" cy="685800"/>
    <xdr:pic>
      <xdr:nvPicPr>
        <xdr:cNvPr id="0" name="image210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93</xdr:row>
      <xdr:rowOff>57150</xdr:rowOff>
    </xdr:from>
    <xdr:ext cx="933450" cy="723900"/>
    <xdr:pic>
      <xdr:nvPicPr>
        <xdr:cNvPr id="0" name="image225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202</xdr:row>
      <xdr:rowOff>104775</xdr:rowOff>
    </xdr:from>
    <xdr:ext cx="981075" cy="590550"/>
    <xdr:pic>
      <xdr:nvPicPr>
        <xdr:cNvPr id="0" name="image213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203</xdr:row>
      <xdr:rowOff>809625</xdr:rowOff>
    </xdr:from>
    <xdr:ext cx="1123950" cy="771525"/>
    <xdr:pic>
      <xdr:nvPicPr>
        <xdr:cNvPr id="0" name="image212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203</xdr:row>
      <xdr:rowOff>19050</xdr:rowOff>
    </xdr:from>
    <xdr:ext cx="1047750" cy="838200"/>
    <xdr:pic>
      <xdr:nvPicPr>
        <xdr:cNvPr id="0" name="image220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96</xdr:row>
      <xdr:rowOff>114300</xdr:rowOff>
    </xdr:from>
    <xdr:ext cx="914400" cy="638175"/>
    <xdr:pic>
      <xdr:nvPicPr>
        <xdr:cNvPr id="0" name="image251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90</xdr:row>
      <xdr:rowOff>95250</xdr:rowOff>
    </xdr:from>
    <xdr:ext cx="933450" cy="628650"/>
    <xdr:pic>
      <xdr:nvPicPr>
        <xdr:cNvPr id="0" name="image207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115</xdr:row>
      <xdr:rowOff>85725</xdr:rowOff>
    </xdr:from>
    <xdr:ext cx="942975" cy="647700"/>
    <xdr:pic>
      <xdr:nvPicPr>
        <xdr:cNvPr id="0" name="image20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119</xdr:row>
      <xdr:rowOff>66675</xdr:rowOff>
    </xdr:from>
    <xdr:ext cx="952500" cy="657225"/>
    <xdr:pic>
      <xdr:nvPicPr>
        <xdr:cNvPr id="0" name="image21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113</xdr:row>
      <xdr:rowOff>95250</xdr:rowOff>
    </xdr:from>
    <xdr:ext cx="933450" cy="628650"/>
    <xdr:pic>
      <xdr:nvPicPr>
        <xdr:cNvPr id="0" name="image21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174</xdr:row>
      <xdr:rowOff>28575</xdr:rowOff>
    </xdr:from>
    <xdr:ext cx="914400" cy="638175"/>
    <xdr:pic>
      <xdr:nvPicPr>
        <xdr:cNvPr id="0" name="image217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180</xdr:row>
      <xdr:rowOff>47625</xdr:rowOff>
    </xdr:from>
    <xdr:ext cx="914400" cy="628650"/>
    <xdr:pic>
      <xdr:nvPicPr>
        <xdr:cNvPr id="0" name="image211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181</xdr:row>
      <xdr:rowOff>123825</xdr:rowOff>
    </xdr:from>
    <xdr:ext cx="895350" cy="619125"/>
    <xdr:pic>
      <xdr:nvPicPr>
        <xdr:cNvPr id="0" name="image219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175</xdr:row>
      <xdr:rowOff>57150</xdr:rowOff>
    </xdr:from>
    <xdr:ext cx="942975" cy="647700"/>
    <xdr:pic>
      <xdr:nvPicPr>
        <xdr:cNvPr id="0" name="image22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114</xdr:row>
      <xdr:rowOff>114300</xdr:rowOff>
    </xdr:from>
    <xdr:ext cx="904875" cy="628650"/>
    <xdr:pic>
      <xdr:nvPicPr>
        <xdr:cNvPr id="0" name="image222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157</xdr:row>
      <xdr:rowOff>66675</xdr:rowOff>
    </xdr:from>
    <xdr:ext cx="942975" cy="657225"/>
    <xdr:pic>
      <xdr:nvPicPr>
        <xdr:cNvPr id="0" name="image22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156</xdr:row>
      <xdr:rowOff>104775</xdr:rowOff>
    </xdr:from>
    <xdr:ext cx="942975" cy="657225"/>
    <xdr:pic>
      <xdr:nvPicPr>
        <xdr:cNvPr id="0" name="image227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99</xdr:row>
      <xdr:rowOff>152400</xdr:rowOff>
    </xdr:from>
    <xdr:ext cx="904875" cy="628650"/>
    <xdr:pic>
      <xdr:nvPicPr>
        <xdr:cNvPr id="0" name="image22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94</xdr:row>
      <xdr:rowOff>57150</xdr:rowOff>
    </xdr:from>
    <xdr:ext cx="952500" cy="657225"/>
    <xdr:pic>
      <xdr:nvPicPr>
        <xdr:cNvPr id="0" name="image22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100</xdr:row>
      <xdr:rowOff>123825</xdr:rowOff>
    </xdr:from>
    <xdr:ext cx="914400" cy="609600"/>
    <xdr:pic>
      <xdr:nvPicPr>
        <xdr:cNvPr id="0" name="image224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95</xdr:row>
      <xdr:rowOff>57150</xdr:rowOff>
    </xdr:from>
    <xdr:ext cx="952500" cy="657225"/>
    <xdr:pic>
      <xdr:nvPicPr>
        <xdr:cNvPr id="0" name="image23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92</xdr:row>
      <xdr:rowOff>57150</xdr:rowOff>
    </xdr:from>
    <xdr:ext cx="1038225" cy="723900"/>
    <xdr:pic>
      <xdr:nvPicPr>
        <xdr:cNvPr id="0" name="image229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97</xdr:row>
      <xdr:rowOff>123825</xdr:rowOff>
    </xdr:from>
    <xdr:ext cx="914400" cy="638175"/>
    <xdr:pic>
      <xdr:nvPicPr>
        <xdr:cNvPr id="0" name="image231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159</xdr:row>
      <xdr:rowOff>85725</xdr:rowOff>
    </xdr:from>
    <xdr:ext cx="904875" cy="628650"/>
    <xdr:pic>
      <xdr:nvPicPr>
        <xdr:cNvPr id="0" name="image211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148</xdr:row>
      <xdr:rowOff>123825</xdr:rowOff>
    </xdr:from>
    <xdr:ext cx="781050" cy="609600"/>
    <xdr:pic>
      <xdr:nvPicPr>
        <xdr:cNvPr id="0" name="image232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</xdr:row>
      <xdr:rowOff>219075</xdr:rowOff>
    </xdr:from>
    <xdr:ext cx="1104900" cy="1019175"/>
    <xdr:pic>
      <xdr:nvPicPr>
        <xdr:cNvPr id="0" name="image233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118</xdr:row>
      <xdr:rowOff>161925</xdr:rowOff>
    </xdr:from>
    <xdr:ext cx="838200" cy="581025"/>
    <xdr:pic>
      <xdr:nvPicPr>
        <xdr:cNvPr id="0" name="image235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117</xdr:row>
      <xdr:rowOff>66675</xdr:rowOff>
    </xdr:from>
    <xdr:ext cx="942975" cy="657225"/>
    <xdr:pic>
      <xdr:nvPicPr>
        <xdr:cNvPr id="0" name="image237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110</xdr:row>
      <xdr:rowOff>161925</xdr:rowOff>
    </xdr:from>
    <xdr:ext cx="876300" cy="609600"/>
    <xdr:pic>
      <xdr:nvPicPr>
        <xdr:cNvPr id="0" name="image234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109</xdr:row>
      <xdr:rowOff>66675</xdr:rowOff>
    </xdr:from>
    <xdr:ext cx="942975" cy="657225"/>
    <xdr:pic>
      <xdr:nvPicPr>
        <xdr:cNvPr id="0" name="image240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168</xdr:row>
      <xdr:rowOff>66675</xdr:rowOff>
    </xdr:from>
    <xdr:ext cx="1028700" cy="704850"/>
    <xdr:pic>
      <xdr:nvPicPr>
        <xdr:cNvPr id="0" name="image239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227</xdr:row>
      <xdr:rowOff>47625</xdr:rowOff>
    </xdr:from>
    <xdr:ext cx="742950" cy="742950"/>
    <xdr:pic>
      <xdr:nvPicPr>
        <xdr:cNvPr id="0" name="image238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228</xdr:row>
      <xdr:rowOff>57150</xdr:rowOff>
    </xdr:from>
    <xdr:ext cx="742950" cy="742950"/>
    <xdr:pic>
      <xdr:nvPicPr>
        <xdr:cNvPr id="0" name="image236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229</xdr:row>
      <xdr:rowOff>47625</xdr:rowOff>
    </xdr:from>
    <xdr:ext cx="742950" cy="742950"/>
    <xdr:pic>
      <xdr:nvPicPr>
        <xdr:cNvPr id="0" name="image248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162</xdr:row>
      <xdr:rowOff>114300</xdr:rowOff>
    </xdr:from>
    <xdr:ext cx="866775" cy="600075"/>
    <xdr:pic>
      <xdr:nvPicPr>
        <xdr:cNvPr id="0" name="image242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163</xdr:row>
      <xdr:rowOff>114300</xdr:rowOff>
    </xdr:from>
    <xdr:ext cx="876300" cy="609600"/>
    <xdr:pic>
      <xdr:nvPicPr>
        <xdr:cNvPr id="0" name="image241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103</xdr:row>
      <xdr:rowOff>57150</xdr:rowOff>
    </xdr:from>
    <xdr:ext cx="923925" cy="647700"/>
    <xdr:pic>
      <xdr:nvPicPr>
        <xdr:cNvPr id="0" name="image264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105</xdr:row>
      <xdr:rowOff>104775</xdr:rowOff>
    </xdr:from>
    <xdr:ext cx="914400" cy="628650"/>
    <xdr:pic>
      <xdr:nvPicPr>
        <xdr:cNvPr id="0" name="image243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22</xdr:row>
      <xdr:rowOff>66675</xdr:rowOff>
    </xdr:from>
    <xdr:ext cx="981075" cy="685800"/>
    <xdr:pic>
      <xdr:nvPicPr>
        <xdr:cNvPr id="0" name="image245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20</xdr:row>
      <xdr:rowOff>95250</xdr:rowOff>
    </xdr:from>
    <xdr:ext cx="981075" cy="647700"/>
    <xdr:pic>
      <xdr:nvPicPr>
        <xdr:cNvPr id="0" name="image244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21</xdr:row>
      <xdr:rowOff>76200</xdr:rowOff>
    </xdr:from>
    <xdr:ext cx="942975" cy="647700"/>
    <xdr:pic>
      <xdr:nvPicPr>
        <xdr:cNvPr id="0" name="image246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23</xdr:row>
      <xdr:rowOff>76200</xdr:rowOff>
    </xdr:from>
    <xdr:ext cx="952500" cy="676275"/>
    <xdr:pic>
      <xdr:nvPicPr>
        <xdr:cNvPr id="0" name="image27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25</xdr:row>
      <xdr:rowOff>47625</xdr:rowOff>
    </xdr:from>
    <xdr:ext cx="971550" cy="676275"/>
    <xdr:pic>
      <xdr:nvPicPr>
        <xdr:cNvPr id="0" name="image250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26</xdr:row>
      <xdr:rowOff>47625</xdr:rowOff>
    </xdr:from>
    <xdr:ext cx="990600" cy="685800"/>
    <xdr:pic>
      <xdr:nvPicPr>
        <xdr:cNvPr id="0" name="image247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129</xdr:row>
      <xdr:rowOff>66675</xdr:rowOff>
    </xdr:from>
    <xdr:ext cx="952500" cy="714375"/>
    <xdr:pic>
      <xdr:nvPicPr>
        <xdr:cNvPr id="0" name="image249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127</xdr:row>
      <xdr:rowOff>142875</xdr:rowOff>
    </xdr:from>
    <xdr:ext cx="1066800" cy="466725"/>
    <xdr:pic>
      <xdr:nvPicPr>
        <xdr:cNvPr id="0" name="image256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134</xdr:row>
      <xdr:rowOff>104775</xdr:rowOff>
    </xdr:from>
    <xdr:ext cx="952500" cy="657225"/>
    <xdr:pic>
      <xdr:nvPicPr>
        <xdr:cNvPr id="0" name="image253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128</xdr:row>
      <xdr:rowOff>57150</xdr:rowOff>
    </xdr:from>
    <xdr:ext cx="942975" cy="733425"/>
    <xdr:pic>
      <xdr:nvPicPr>
        <xdr:cNvPr id="0" name="image254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129</xdr:row>
      <xdr:rowOff>800100</xdr:rowOff>
    </xdr:from>
    <xdr:ext cx="895350" cy="800100"/>
    <xdr:pic>
      <xdr:nvPicPr>
        <xdr:cNvPr id="0" name="image252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133</xdr:row>
      <xdr:rowOff>38100</xdr:rowOff>
    </xdr:from>
    <xdr:ext cx="1047750" cy="733425"/>
    <xdr:pic>
      <xdr:nvPicPr>
        <xdr:cNvPr id="0" name="image276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132</xdr:row>
      <xdr:rowOff>19050</xdr:rowOff>
    </xdr:from>
    <xdr:ext cx="819150" cy="733425"/>
    <xdr:pic>
      <xdr:nvPicPr>
        <xdr:cNvPr id="0" name="image257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135</xdr:row>
      <xdr:rowOff>47625</xdr:rowOff>
    </xdr:from>
    <xdr:ext cx="1000125" cy="695325"/>
    <xdr:pic>
      <xdr:nvPicPr>
        <xdr:cNvPr id="0" name="image259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126</xdr:row>
      <xdr:rowOff>57150</xdr:rowOff>
    </xdr:from>
    <xdr:ext cx="1000125" cy="685800"/>
    <xdr:pic>
      <xdr:nvPicPr>
        <xdr:cNvPr id="0" name="image25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35</xdr:row>
      <xdr:rowOff>114300</xdr:rowOff>
    </xdr:from>
    <xdr:ext cx="923925" cy="647700"/>
    <xdr:pic>
      <xdr:nvPicPr>
        <xdr:cNvPr id="0" name="image262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37</xdr:row>
      <xdr:rowOff>114300</xdr:rowOff>
    </xdr:from>
    <xdr:ext cx="923925" cy="647700"/>
    <xdr:pic>
      <xdr:nvPicPr>
        <xdr:cNvPr id="0" name="image255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36</xdr:row>
      <xdr:rowOff>57150</xdr:rowOff>
    </xdr:from>
    <xdr:ext cx="923925" cy="647700"/>
    <xdr:pic>
      <xdr:nvPicPr>
        <xdr:cNvPr id="0" name="image269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112</xdr:row>
      <xdr:rowOff>123825</xdr:rowOff>
    </xdr:from>
    <xdr:ext cx="914400" cy="638175"/>
    <xdr:pic>
      <xdr:nvPicPr>
        <xdr:cNvPr id="0" name="image267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111</xdr:row>
      <xdr:rowOff>85725</xdr:rowOff>
    </xdr:from>
    <xdr:ext cx="933450" cy="647700"/>
    <xdr:pic>
      <xdr:nvPicPr>
        <xdr:cNvPr id="0" name="image261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145</xdr:row>
      <xdr:rowOff>123825</xdr:rowOff>
    </xdr:from>
    <xdr:ext cx="923925" cy="647700"/>
    <xdr:pic>
      <xdr:nvPicPr>
        <xdr:cNvPr id="0" name="image260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101</xdr:row>
      <xdr:rowOff>123825</xdr:rowOff>
    </xdr:from>
    <xdr:ext cx="781050" cy="590550"/>
    <xdr:pic>
      <xdr:nvPicPr>
        <xdr:cNvPr id="0" name="image265.pn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72</xdr:row>
      <xdr:rowOff>123825</xdr:rowOff>
    </xdr:from>
    <xdr:ext cx="819150" cy="523875"/>
    <xdr:pic>
      <xdr:nvPicPr>
        <xdr:cNvPr id="0" name="image266.pn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76</xdr:row>
      <xdr:rowOff>133350</xdr:rowOff>
    </xdr:from>
    <xdr:ext cx="752475" cy="504825"/>
    <xdr:pic>
      <xdr:nvPicPr>
        <xdr:cNvPr id="0" name="image263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77</xdr:row>
      <xdr:rowOff>161925</xdr:rowOff>
    </xdr:from>
    <xdr:ext cx="809625" cy="495300"/>
    <xdr:pic>
      <xdr:nvPicPr>
        <xdr:cNvPr id="0" name="image271.pn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78</xdr:row>
      <xdr:rowOff>152400</xdr:rowOff>
    </xdr:from>
    <xdr:ext cx="800100" cy="438150"/>
    <xdr:pic>
      <xdr:nvPicPr>
        <xdr:cNvPr id="0" name="image268.pn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79</xdr:row>
      <xdr:rowOff>171450</xdr:rowOff>
    </xdr:from>
    <xdr:ext cx="781050" cy="476250"/>
    <xdr:pic>
      <xdr:nvPicPr>
        <xdr:cNvPr id="0" name="image289.pn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80</xdr:row>
      <xdr:rowOff>152400</xdr:rowOff>
    </xdr:from>
    <xdr:ext cx="809625" cy="514350"/>
    <xdr:pic>
      <xdr:nvPicPr>
        <xdr:cNvPr id="0" name="image274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81</xdr:row>
      <xdr:rowOff>123825</xdr:rowOff>
    </xdr:from>
    <xdr:ext cx="781050" cy="495300"/>
    <xdr:pic>
      <xdr:nvPicPr>
        <xdr:cNvPr id="0" name="image270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82</xdr:row>
      <xdr:rowOff>28575</xdr:rowOff>
    </xdr:from>
    <xdr:ext cx="733425" cy="714375"/>
    <xdr:pic>
      <xdr:nvPicPr>
        <xdr:cNvPr id="0" name="image285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83</xdr:row>
      <xdr:rowOff>66675</xdr:rowOff>
    </xdr:from>
    <xdr:ext cx="781050" cy="723900"/>
    <xdr:pic>
      <xdr:nvPicPr>
        <xdr:cNvPr id="0" name="image273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84</xdr:row>
      <xdr:rowOff>38100</xdr:rowOff>
    </xdr:from>
    <xdr:ext cx="828675" cy="695325"/>
    <xdr:pic>
      <xdr:nvPicPr>
        <xdr:cNvPr id="0" name="image275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85</xdr:row>
      <xdr:rowOff>95250</xdr:rowOff>
    </xdr:from>
    <xdr:ext cx="790575" cy="542925"/>
    <xdr:pic>
      <xdr:nvPicPr>
        <xdr:cNvPr id="0" name="image279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86</xdr:row>
      <xdr:rowOff>66675</xdr:rowOff>
    </xdr:from>
    <xdr:ext cx="809625" cy="628650"/>
    <xdr:pic>
      <xdr:nvPicPr>
        <xdr:cNvPr id="0" name="image297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87</xdr:row>
      <xdr:rowOff>142875</xdr:rowOff>
    </xdr:from>
    <xdr:ext cx="781050" cy="485775"/>
    <xdr:pic>
      <xdr:nvPicPr>
        <xdr:cNvPr id="0" name="image277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73</xdr:row>
      <xdr:rowOff>95250</xdr:rowOff>
    </xdr:from>
    <xdr:ext cx="828675" cy="514350"/>
    <xdr:pic>
      <xdr:nvPicPr>
        <xdr:cNvPr id="0" name="image281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75</xdr:row>
      <xdr:rowOff>133350</xdr:rowOff>
    </xdr:from>
    <xdr:ext cx="866775" cy="533400"/>
    <xdr:pic>
      <xdr:nvPicPr>
        <xdr:cNvPr id="0" name="image280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74</xdr:row>
      <xdr:rowOff>142875</xdr:rowOff>
    </xdr:from>
    <xdr:ext cx="857250" cy="466725"/>
    <xdr:pic>
      <xdr:nvPicPr>
        <xdr:cNvPr id="0" name="image278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847725" cy="561975"/>
    <xdr:pic>
      <xdr:nvPicPr>
        <xdr:cNvPr id="0" name="image298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847725" cy="561975"/>
    <xdr:pic>
      <xdr:nvPicPr>
        <xdr:cNvPr id="0" name="image282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847725" cy="561975"/>
    <xdr:pic>
      <xdr:nvPicPr>
        <xdr:cNvPr id="0" name="image283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847725" cy="561975"/>
    <xdr:pic>
      <xdr:nvPicPr>
        <xdr:cNvPr id="0" name="image284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847725" cy="561975"/>
    <xdr:pic>
      <xdr:nvPicPr>
        <xdr:cNvPr id="0" name="image286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847725" cy="561975"/>
    <xdr:pic>
      <xdr:nvPicPr>
        <xdr:cNvPr id="0" name="image304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847725" cy="561975"/>
    <xdr:pic>
      <xdr:nvPicPr>
        <xdr:cNvPr id="0" name="image288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847725" cy="561975"/>
    <xdr:pic>
      <xdr:nvPicPr>
        <xdr:cNvPr id="0" name="image292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847725" cy="561975"/>
    <xdr:pic>
      <xdr:nvPicPr>
        <xdr:cNvPr id="0" name="image287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847725" cy="561975"/>
    <xdr:pic>
      <xdr:nvPicPr>
        <xdr:cNvPr id="0" name="image291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847725" cy="561975"/>
    <xdr:pic>
      <xdr:nvPicPr>
        <xdr:cNvPr id="0" name="image293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71</xdr:row>
      <xdr:rowOff>0</xdr:rowOff>
    </xdr:from>
    <xdr:ext cx="847725" cy="533400"/>
    <xdr:pic>
      <xdr:nvPicPr>
        <xdr:cNvPr id="0" name="image316.pn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89</xdr:row>
      <xdr:rowOff>0</xdr:rowOff>
    </xdr:from>
    <xdr:ext cx="847725" cy="571500"/>
    <xdr:pic>
      <xdr:nvPicPr>
        <xdr:cNvPr id="0" name="image290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91</xdr:row>
      <xdr:rowOff>0</xdr:rowOff>
    </xdr:from>
    <xdr:ext cx="847725" cy="571500"/>
    <xdr:pic>
      <xdr:nvPicPr>
        <xdr:cNvPr id="0" name="image294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98</xdr:row>
      <xdr:rowOff>0</xdr:rowOff>
    </xdr:from>
    <xdr:ext cx="847725" cy="581025"/>
    <xdr:pic>
      <xdr:nvPicPr>
        <xdr:cNvPr id="0" name="image295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104</xdr:row>
      <xdr:rowOff>0</xdr:rowOff>
    </xdr:from>
    <xdr:ext cx="847725" cy="561975"/>
    <xdr:pic>
      <xdr:nvPicPr>
        <xdr:cNvPr id="0" name="image296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106</xdr:row>
      <xdr:rowOff>0</xdr:rowOff>
    </xdr:from>
    <xdr:ext cx="847725" cy="561975"/>
    <xdr:pic>
      <xdr:nvPicPr>
        <xdr:cNvPr id="0" name="image303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0</xdr:rowOff>
    </xdr:from>
    <xdr:ext cx="847725" cy="561975"/>
    <xdr:pic>
      <xdr:nvPicPr>
        <xdr:cNvPr id="0" name="image300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121</xdr:row>
      <xdr:rowOff>0</xdr:rowOff>
    </xdr:from>
    <xdr:ext cx="847725" cy="561975"/>
    <xdr:pic>
      <xdr:nvPicPr>
        <xdr:cNvPr id="0" name="image299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122</xdr:row>
      <xdr:rowOff>0</xdr:rowOff>
    </xdr:from>
    <xdr:ext cx="847725" cy="561975"/>
    <xdr:pic>
      <xdr:nvPicPr>
        <xdr:cNvPr id="0" name="image301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123</xdr:row>
      <xdr:rowOff>0</xdr:rowOff>
    </xdr:from>
    <xdr:ext cx="847725" cy="561975"/>
    <xdr:pic>
      <xdr:nvPicPr>
        <xdr:cNvPr id="0" name="image307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124</xdr:row>
      <xdr:rowOff>0</xdr:rowOff>
    </xdr:from>
    <xdr:ext cx="847725" cy="571500"/>
    <xdr:pic>
      <xdr:nvPicPr>
        <xdr:cNvPr id="0" name="image302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131</xdr:row>
      <xdr:rowOff>0</xdr:rowOff>
    </xdr:from>
    <xdr:ext cx="847725" cy="619125"/>
    <xdr:pic>
      <xdr:nvPicPr>
        <xdr:cNvPr id="0" name="image305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147</xdr:row>
      <xdr:rowOff>0</xdr:rowOff>
    </xdr:from>
    <xdr:ext cx="847725" cy="561975"/>
    <xdr:pic>
      <xdr:nvPicPr>
        <xdr:cNvPr id="0" name="image306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149</xdr:row>
      <xdr:rowOff>0</xdr:rowOff>
    </xdr:from>
    <xdr:ext cx="847725" cy="561975"/>
    <xdr:pic>
      <xdr:nvPicPr>
        <xdr:cNvPr id="0" name="image309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151</xdr:row>
      <xdr:rowOff>0</xdr:rowOff>
    </xdr:from>
    <xdr:ext cx="847725" cy="561975"/>
    <xdr:pic>
      <xdr:nvPicPr>
        <xdr:cNvPr id="0" name="image310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153</xdr:row>
      <xdr:rowOff>0</xdr:rowOff>
    </xdr:from>
    <xdr:ext cx="847725" cy="561975"/>
    <xdr:pic>
      <xdr:nvPicPr>
        <xdr:cNvPr id="0" name="image331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160</xdr:row>
      <xdr:rowOff>0</xdr:rowOff>
    </xdr:from>
    <xdr:ext cx="847725" cy="581025"/>
    <xdr:pic>
      <xdr:nvPicPr>
        <xdr:cNvPr id="0" name="image308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161</xdr:row>
      <xdr:rowOff>0</xdr:rowOff>
    </xdr:from>
    <xdr:ext cx="847725" cy="571500"/>
    <xdr:pic>
      <xdr:nvPicPr>
        <xdr:cNvPr id="0" name="image311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173</xdr:row>
      <xdr:rowOff>0</xdr:rowOff>
    </xdr:from>
    <xdr:ext cx="847725" cy="647700"/>
    <xdr:pic>
      <xdr:nvPicPr>
        <xdr:cNvPr id="0" name="image315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179</xdr:row>
      <xdr:rowOff>0</xdr:rowOff>
    </xdr:from>
    <xdr:ext cx="847725" cy="647700"/>
    <xdr:pic>
      <xdr:nvPicPr>
        <xdr:cNvPr id="0" name="image314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199</xdr:row>
      <xdr:rowOff>0</xdr:rowOff>
    </xdr:from>
    <xdr:ext cx="542925" cy="819150"/>
    <xdr:pic>
      <xdr:nvPicPr>
        <xdr:cNvPr id="0" name="image312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207</xdr:row>
      <xdr:rowOff>0</xdr:rowOff>
    </xdr:from>
    <xdr:ext cx="847725" cy="552450"/>
    <xdr:pic>
      <xdr:nvPicPr>
        <xdr:cNvPr id="0" name="image313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223</xdr:row>
      <xdr:rowOff>0</xdr:rowOff>
    </xdr:from>
    <xdr:ext cx="819150" cy="819150"/>
    <xdr:pic>
      <xdr:nvPicPr>
        <xdr:cNvPr id="0" name="image317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224</xdr:row>
      <xdr:rowOff>0</xdr:rowOff>
    </xdr:from>
    <xdr:ext cx="819150" cy="819150"/>
    <xdr:pic>
      <xdr:nvPicPr>
        <xdr:cNvPr id="0" name="image319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225</xdr:row>
      <xdr:rowOff>0</xdr:rowOff>
    </xdr:from>
    <xdr:ext cx="819150" cy="819150"/>
    <xdr:pic>
      <xdr:nvPicPr>
        <xdr:cNvPr id="0" name="image318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226</xdr:row>
      <xdr:rowOff>0</xdr:rowOff>
    </xdr:from>
    <xdr:ext cx="819150" cy="819150"/>
    <xdr:pic>
      <xdr:nvPicPr>
        <xdr:cNvPr id="0" name="image322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57150</xdr:colOff>
      <xdr:row>1</xdr:row>
      <xdr:rowOff>0</xdr:rowOff>
    </xdr:from>
    <xdr:ext cx="2257425" cy="8096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47625</xdr:rowOff>
    </xdr:from>
    <xdr:ext cx="1304925" cy="819150"/>
    <xdr:pic>
      <xdr:nvPicPr>
        <xdr:cNvPr id="0" name="image32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</xdr:row>
      <xdr:rowOff>47625</xdr:rowOff>
    </xdr:from>
    <xdr:ext cx="1352550" cy="847725"/>
    <xdr:pic>
      <xdr:nvPicPr>
        <xdr:cNvPr id="0" name="image32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12</xdr:row>
      <xdr:rowOff>57150</xdr:rowOff>
    </xdr:from>
    <xdr:ext cx="1343025" cy="838200"/>
    <xdr:pic>
      <xdr:nvPicPr>
        <xdr:cNvPr id="0" name="image32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</xdr:row>
      <xdr:rowOff>57150</xdr:rowOff>
    </xdr:from>
    <xdr:ext cx="1133475" cy="904875"/>
    <xdr:pic>
      <xdr:nvPicPr>
        <xdr:cNvPr id="0" name="image3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15</xdr:row>
      <xdr:rowOff>161925</xdr:rowOff>
    </xdr:from>
    <xdr:ext cx="962025" cy="704850"/>
    <xdr:pic>
      <xdr:nvPicPr>
        <xdr:cNvPr id="0" name="image32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219200" cy="762000"/>
    <xdr:pic>
      <xdr:nvPicPr>
        <xdr:cNvPr id="0" name="image32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66675</xdr:rowOff>
    </xdr:from>
    <xdr:ext cx="1838325" cy="685800"/>
    <xdr:pic>
      <xdr:nvPicPr>
        <xdr:cNvPr id="0" name="image12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</xdr:row>
      <xdr:rowOff>38100</xdr:rowOff>
    </xdr:from>
    <xdr:ext cx="1228725" cy="781050"/>
    <xdr:pic>
      <xdr:nvPicPr>
        <xdr:cNvPr id="0" name="image32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7</xdr:row>
      <xdr:rowOff>9525</xdr:rowOff>
    </xdr:from>
    <xdr:ext cx="2362200" cy="1514475"/>
    <xdr:pic>
      <xdr:nvPicPr>
        <xdr:cNvPr id="0" name="image32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9525</xdr:colOff>
      <xdr:row>7</xdr:row>
      <xdr:rowOff>9525</xdr:rowOff>
    </xdr:from>
    <xdr:ext cx="2400300" cy="1504950"/>
    <xdr:pic>
      <xdr:nvPicPr>
        <xdr:cNvPr id="0" name="image33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666750</xdr:colOff>
      <xdr:row>7</xdr:row>
      <xdr:rowOff>9525</xdr:rowOff>
    </xdr:from>
    <xdr:ext cx="2286000" cy="1514475"/>
    <xdr:pic>
      <xdr:nvPicPr>
        <xdr:cNvPr id="0" name="image33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7</xdr:row>
      <xdr:rowOff>9525</xdr:rowOff>
    </xdr:from>
    <xdr:ext cx="2409825" cy="1504950"/>
    <xdr:pic>
      <xdr:nvPicPr>
        <xdr:cNvPr id="0" name="image32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181100" cy="790575"/>
    <xdr:pic>
      <xdr:nvPicPr>
        <xdr:cNvPr id="0" name="image34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181100" cy="781050"/>
    <xdr:pic>
      <xdr:nvPicPr>
        <xdr:cNvPr id="0" name="image33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247650</xdr:colOff>
      <xdr:row>14</xdr:row>
      <xdr:rowOff>28575</xdr:rowOff>
    </xdr:from>
    <xdr:ext cx="914400" cy="914400"/>
    <xdr:pic>
      <xdr:nvPicPr>
        <xdr:cNvPr id="0" name="image33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12</xdr:row>
      <xdr:rowOff>180975</xdr:rowOff>
    </xdr:from>
    <xdr:ext cx="1095375" cy="714375"/>
    <xdr:pic>
      <xdr:nvPicPr>
        <xdr:cNvPr id="0" name="image33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0</xdr:row>
      <xdr:rowOff>133350</xdr:rowOff>
    </xdr:from>
    <xdr:ext cx="2428875" cy="866775"/>
    <xdr:pic>
      <xdr:nvPicPr>
        <xdr:cNvPr id="0" name="image34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10</xdr:row>
      <xdr:rowOff>19050</xdr:rowOff>
    </xdr:from>
    <xdr:ext cx="1419225" cy="885825"/>
    <xdr:pic>
      <xdr:nvPicPr>
        <xdr:cNvPr id="0" name="image33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9</xdr:row>
      <xdr:rowOff>180975</xdr:rowOff>
    </xdr:from>
    <xdr:ext cx="1038225" cy="647700"/>
    <xdr:pic>
      <xdr:nvPicPr>
        <xdr:cNvPr id="0" name="image33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</xdr:row>
      <xdr:rowOff>38100</xdr:rowOff>
    </xdr:from>
    <xdr:ext cx="1409700" cy="866775"/>
    <xdr:pic>
      <xdr:nvPicPr>
        <xdr:cNvPr id="0" name="image33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314450" cy="819150"/>
    <xdr:pic>
      <xdr:nvPicPr>
        <xdr:cNvPr id="0" name="image34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009650" cy="1009650"/>
    <xdr:pic>
      <xdr:nvPicPr>
        <xdr:cNvPr id="0" name="image33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hyperlink" Target="mailto:info@plasticfantasticshop.ch" TargetMode="External"/><Relationship Id="rId3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C0D9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3.78"/>
    <col customWidth="1" min="3" max="3" width="11.78"/>
    <col customWidth="1" min="4" max="4" width="19.0"/>
    <col customWidth="1" min="5" max="5" width="7.33"/>
    <col customWidth="1" min="6" max="6" width="6.11"/>
    <col customWidth="1" min="7" max="7" width="13.33"/>
    <col customWidth="1" min="8" max="8" width="8.67"/>
    <col customWidth="1" min="9" max="26" width="8.56"/>
  </cols>
  <sheetData>
    <row r="1">
      <c r="A1" s="1"/>
      <c r="B1" s="1"/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3" t="s">
        <v>0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2"/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2"/>
      <c r="F4" s="2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2"/>
      <c r="F5" s="2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2" t="s">
        <v>1</v>
      </c>
      <c r="F6" s="2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4" t="s">
        <v>2</v>
      </c>
      <c r="C7" s="1"/>
      <c r="D7" s="1"/>
      <c r="E7" s="5"/>
      <c r="F7" s="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8"/>
      <c r="C8" s="1"/>
      <c r="D8" s="1"/>
      <c r="E8" s="2" t="s">
        <v>3</v>
      </c>
      <c r="F8" s="2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8"/>
      <c r="C9" s="1"/>
      <c r="D9" s="1"/>
      <c r="E9" s="9"/>
      <c r="F9" s="10"/>
      <c r="G9" s="1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8"/>
      <c r="C10" s="1"/>
      <c r="D10" s="1"/>
      <c r="E10" s="12"/>
      <c r="G10" s="1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4"/>
      <c r="F11" s="15"/>
      <c r="G11" s="1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idden="1">
      <c r="A12" s="1"/>
      <c r="B12" s="17" t="s">
        <v>4</v>
      </c>
      <c r="C12" s="18"/>
      <c r="D12" s="19" t="s">
        <v>5</v>
      </c>
      <c r="E12" s="2"/>
      <c r="F12" s="2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2"/>
      <c r="F13" s="2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2"/>
      <c r="F14" s="2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20"/>
      <c r="D15" s="20"/>
      <c r="E15" s="21" t="s">
        <v>6</v>
      </c>
      <c r="F15" s="21" t="s">
        <v>7</v>
      </c>
      <c r="G15" s="22" t="s">
        <v>8</v>
      </c>
      <c r="H15" s="23" t="s">
        <v>9</v>
      </c>
      <c r="I15" s="24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2.5" customHeight="1">
      <c r="A16" s="2"/>
      <c r="B16" s="2"/>
      <c r="C16" s="2"/>
      <c r="D16" s="25" t="s">
        <v>10</v>
      </c>
      <c r="E16" s="26">
        <f>SUM('360 PU holds'!K8:R8)</f>
        <v>0</v>
      </c>
      <c r="F16" s="27">
        <f>'360 PU holds'!O4</f>
        <v>0</v>
      </c>
      <c r="G16" s="28">
        <f>'360 PU holds'!$O$2</f>
        <v>0</v>
      </c>
      <c r="H16" s="2">
        <f>'360 PU holds'!X8</f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"/>
      <c r="B17" s="2"/>
      <c r="C17" s="2"/>
      <c r="D17" s="25" t="s">
        <v>11</v>
      </c>
      <c r="E17" s="2">
        <f>'360 GRP volumes '!Y7</f>
        <v>0</v>
      </c>
      <c r="F17" s="27">
        <f>'360 GRP volumes '!Q4</f>
        <v>0</v>
      </c>
      <c r="G17" s="28">
        <f>'360 GRP volumes '!Q2</f>
        <v>0</v>
      </c>
      <c r="H17" s="2">
        <f>'360 GRP volumes '!AD7</f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25" t="s">
        <v>12</v>
      </c>
      <c r="E18" s="26">
        <f>'360 hangboards'!L2</f>
        <v>0</v>
      </c>
      <c r="F18" s="27">
        <f>'360 hangboards'!L3</f>
        <v>0</v>
      </c>
      <c r="G18" s="28">
        <f>'360 hangboards'!L1</f>
        <v>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25" t="s">
        <v>13</v>
      </c>
      <c r="E19" s="26">
        <f>'360 home walls'!K7</f>
        <v>0</v>
      </c>
      <c r="F19" s="27">
        <f>'360 home walls'!L4</f>
        <v>0</v>
      </c>
      <c r="G19" s="28">
        <f>'360 home walls'!L2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C20" s="21"/>
      <c r="D20" s="29" t="s">
        <v>14</v>
      </c>
      <c r="E20" s="30">
        <f>'360 accessories'!F3</f>
        <v>0</v>
      </c>
      <c r="F20" s="31"/>
      <c r="G20" s="32">
        <f>'360 accessories'!F2</f>
        <v>0</v>
      </c>
      <c r="H20" s="21"/>
      <c r="I20" s="21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hidden="1" customHeight="1">
      <c r="A21" s="2"/>
      <c r="B21" s="2"/>
      <c r="C21" s="2"/>
      <c r="D21" s="25" t="s">
        <v>15</v>
      </c>
      <c r="E21" s="26">
        <f t="shared" ref="E21:H21" si="1">SUM(E16:E20)</f>
        <v>0</v>
      </c>
      <c r="F21" s="27">
        <f t="shared" si="1"/>
        <v>0</v>
      </c>
      <c r="G21" s="28">
        <f t="shared" si="1"/>
        <v>0</v>
      </c>
      <c r="H21" s="2">
        <f t="shared" si="1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hidden="1" customHeight="1">
      <c r="A22" s="2"/>
      <c r="B22" s="2"/>
      <c r="C22" s="2"/>
      <c r="D22" s="25" t="str">
        <f>"DISCOUNT "&amp;C12&amp;" %"</f>
        <v>DISCOUNT  %</v>
      </c>
      <c r="E22" s="2"/>
      <c r="F22" s="2"/>
      <c r="G22" s="28">
        <f>SUM(G16:G20)*C12/100</f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"/>
      <c r="B23" s="2"/>
      <c r="C23" s="33"/>
      <c r="D23" s="34" t="s">
        <v>16</v>
      </c>
      <c r="E23" s="35"/>
      <c r="F23" s="35"/>
      <c r="G23" s="36">
        <f>G21-G22</f>
        <v>0</v>
      </c>
      <c r="H23" s="37"/>
      <c r="I23" s="7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"/>
      <c r="B24" s="2"/>
      <c r="C24" s="2"/>
      <c r="D24" s="1"/>
      <c r="E24" s="2"/>
      <c r="F24" s="2"/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>
      <c r="A25" s="1"/>
      <c r="B25" s="1"/>
      <c r="C25" s="1"/>
      <c r="D25" s="1"/>
      <c r="E25" s="2"/>
      <c r="F25" s="2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38" t="s">
        <v>17</v>
      </c>
      <c r="C27" s="39"/>
      <c r="D27" s="1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40" t="s">
        <v>18</v>
      </c>
      <c r="C28" s="39"/>
      <c r="D28" s="1"/>
      <c r="E28" s="2"/>
      <c r="F28" s="2"/>
      <c r="G28" s="3"/>
      <c r="H28" s="4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42" t="s">
        <v>19</v>
      </c>
      <c r="C29" s="39"/>
      <c r="D29" s="1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43" t="s">
        <v>20</v>
      </c>
      <c r="C30" s="39"/>
      <c r="D30" s="1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44" t="s">
        <v>21</v>
      </c>
      <c r="C31" s="39"/>
      <c r="D31" s="1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43" t="s">
        <v>22</v>
      </c>
      <c r="C32" s="39"/>
      <c r="D32" s="1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45"/>
      <c r="C33" s="46"/>
      <c r="D33" s="1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45"/>
      <c r="C34" s="46"/>
      <c r="D34" s="1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45"/>
      <c r="C35" s="46"/>
      <c r="D35" s="1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45"/>
      <c r="C36" s="46"/>
      <c r="D36" s="1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45"/>
      <c r="C37" s="46"/>
      <c r="D37" s="1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45"/>
      <c r="C38" s="46"/>
      <c r="D38" s="1"/>
      <c r="E38" s="2"/>
      <c r="F38" s="2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45"/>
      <c r="C39" s="46"/>
      <c r="D39" s="1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45"/>
      <c r="C40" s="46"/>
      <c r="D40" s="1"/>
      <c r="E40" s="2"/>
      <c r="F40" s="2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2"/>
      <c r="F41" s="2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2"/>
      <c r="F43" s="2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2"/>
      <c r="F223" s="2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2"/>
      <c r="F224" s="2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2"/>
      <c r="F225" s="2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2"/>
      <c r="F226" s="2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2"/>
      <c r="F227" s="2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2"/>
      <c r="F228" s="2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2"/>
      <c r="F229" s="2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2"/>
      <c r="F230" s="2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2"/>
      <c r="F231" s="2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2"/>
      <c r="F232" s="2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2"/>
      <c r="F233" s="2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2"/>
      <c r="F234" s="2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2"/>
      <c r="F235" s="2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2"/>
      <c r="F236" s="2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2"/>
      <c r="F237" s="2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2"/>
      <c r="F238" s="2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2"/>
      <c r="F239" s="2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2"/>
      <c r="F240" s="2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2"/>
      <c r="F241" s="2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2"/>
      <c r="F242" s="2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2"/>
      <c r="F243" s="2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2"/>
      <c r="F244" s="2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2"/>
      <c r="F245" s="2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2"/>
      <c r="F246" s="2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2"/>
      <c r="F247" s="2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2"/>
      <c r="F248" s="2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2"/>
      <c r="F249" s="2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2"/>
      <c r="F250" s="2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2"/>
      <c r="F251" s="2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2"/>
      <c r="F252" s="2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2"/>
      <c r="F253" s="2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2"/>
      <c r="F254" s="2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2"/>
      <c r="F255" s="2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2"/>
      <c r="F256" s="2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2"/>
      <c r="F257" s="2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2"/>
      <c r="F258" s="2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2"/>
      <c r="F259" s="2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2"/>
      <c r="F260" s="2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2"/>
      <c r="F261" s="2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2"/>
      <c r="F262" s="2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2"/>
      <c r="F263" s="2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2"/>
      <c r="F264" s="2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2"/>
      <c r="F265" s="2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2"/>
      <c r="F266" s="2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2"/>
      <c r="F267" s="2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2"/>
      <c r="F268" s="2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2"/>
      <c r="F269" s="2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2"/>
      <c r="F270" s="2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2"/>
      <c r="F271" s="2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2"/>
      <c r="F272" s="2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2"/>
      <c r="F273" s="2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2"/>
      <c r="F274" s="2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2"/>
      <c r="F275" s="2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2"/>
      <c r="F276" s="2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2"/>
      <c r="F277" s="2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2"/>
      <c r="F278" s="2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2"/>
      <c r="F279" s="2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2"/>
      <c r="F280" s="2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2"/>
      <c r="F281" s="2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2"/>
      <c r="F282" s="2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2"/>
      <c r="F283" s="2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2"/>
      <c r="F284" s="2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2"/>
      <c r="F285" s="2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2"/>
      <c r="F286" s="2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2"/>
      <c r="F287" s="2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2"/>
      <c r="F288" s="2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2"/>
      <c r="F289" s="2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2"/>
      <c r="F290" s="2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2"/>
      <c r="F291" s="2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2"/>
      <c r="F292" s="2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2"/>
      <c r="F293" s="2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2"/>
      <c r="F294" s="2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2"/>
      <c r="F295" s="2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2"/>
      <c r="F296" s="2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2"/>
      <c r="F297" s="2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2"/>
      <c r="F298" s="2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2"/>
      <c r="F299" s="2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2"/>
      <c r="F300" s="2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2"/>
      <c r="F301" s="2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2"/>
      <c r="F302" s="2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2"/>
      <c r="F303" s="2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2"/>
      <c r="F304" s="2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2"/>
      <c r="F305" s="2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2"/>
      <c r="F306" s="2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2"/>
      <c r="F307" s="2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2"/>
      <c r="F308" s="2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2"/>
      <c r="F309" s="2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2"/>
      <c r="F310" s="2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2"/>
      <c r="F311" s="2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2"/>
      <c r="F312" s="2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2"/>
      <c r="F313" s="2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2"/>
      <c r="F314" s="2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2"/>
      <c r="F315" s="2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2"/>
      <c r="F316" s="2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2"/>
      <c r="F317" s="2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2"/>
      <c r="F318" s="2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2"/>
      <c r="F319" s="2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2"/>
      <c r="F320" s="2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2"/>
      <c r="F321" s="2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2"/>
      <c r="F322" s="2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2"/>
      <c r="F323" s="2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2"/>
      <c r="F324" s="2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2"/>
      <c r="F325" s="2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2"/>
      <c r="F326" s="2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2"/>
      <c r="F327" s="2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2"/>
      <c r="F328" s="2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2"/>
      <c r="F329" s="2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2"/>
      <c r="F330" s="2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2"/>
      <c r="F331" s="2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2"/>
      <c r="F332" s="2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2"/>
      <c r="F333" s="2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2"/>
      <c r="F334" s="2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2"/>
      <c r="F335" s="2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2"/>
      <c r="F336" s="2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2"/>
      <c r="F337" s="2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2"/>
      <c r="F338" s="2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2"/>
      <c r="F339" s="2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2"/>
      <c r="F340" s="2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2"/>
      <c r="F341" s="2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2"/>
      <c r="F342" s="2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2"/>
      <c r="F343" s="2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2"/>
      <c r="F344" s="2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2"/>
      <c r="F345" s="2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2"/>
      <c r="F346" s="2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2"/>
      <c r="F347" s="2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2"/>
      <c r="F348" s="2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2"/>
      <c r="F349" s="2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2"/>
      <c r="F350" s="2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2"/>
      <c r="F351" s="2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2"/>
      <c r="F352" s="2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2"/>
      <c r="F353" s="2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2"/>
      <c r="F354" s="2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2"/>
      <c r="F355" s="2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2"/>
      <c r="F356" s="2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2"/>
      <c r="F357" s="2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2"/>
      <c r="F358" s="2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2"/>
      <c r="F359" s="2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2"/>
      <c r="F360" s="2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2"/>
      <c r="F361" s="2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2"/>
      <c r="F362" s="2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2"/>
      <c r="F363" s="2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2"/>
      <c r="F364" s="2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2"/>
      <c r="F365" s="2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2"/>
      <c r="F366" s="2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2"/>
      <c r="F367" s="2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2"/>
      <c r="F368" s="2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2"/>
      <c r="F369" s="2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2"/>
      <c r="F370" s="2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2"/>
      <c r="F371" s="2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2"/>
      <c r="F372" s="2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2"/>
      <c r="F373" s="2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2"/>
      <c r="F374" s="2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2"/>
      <c r="F375" s="2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2"/>
      <c r="F376" s="2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2"/>
      <c r="F377" s="2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2"/>
      <c r="F378" s="2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2"/>
      <c r="F379" s="2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2"/>
      <c r="F380" s="2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2"/>
      <c r="F381" s="2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2"/>
      <c r="F382" s="2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2"/>
      <c r="F383" s="2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2"/>
      <c r="F384" s="2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2"/>
      <c r="F385" s="2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2"/>
      <c r="F386" s="2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2"/>
      <c r="F387" s="2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2"/>
      <c r="F388" s="2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2"/>
      <c r="F389" s="2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2"/>
      <c r="F390" s="2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2"/>
      <c r="F391" s="2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2"/>
      <c r="F392" s="2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2"/>
      <c r="F393" s="2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2"/>
      <c r="F394" s="2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2"/>
      <c r="F395" s="2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2"/>
      <c r="F396" s="2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2"/>
      <c r="F397" s="2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2"/>
      <c r="F398" s="2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2"/>
      <c r="F399" s="2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2"/>
      <c r="F400" s="2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2"/>
      <c r="F401" s="2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2"/>
      <c r="F402" s="2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2"/>
      <c r="F403" s="2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2"/>
      <c r="F404" s="2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2"/>
      <c r="F405" s="2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2"/>
      <c r="F406" s="2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2"/>
      <c r="F407" s="2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2"/>
      <c r="F408" s="2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2"/>
      <c r="F409" s="2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2"/>
      <c r="F410" s="2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2"/>
      <c r="F411" s="2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2"/>
      <c r="F412" s="2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2"/>
      <c r="F413" s="2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2"/>
      <c r="F414" s="2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2"/>
      <c r="F415" s="2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2"/>
      <c r="F416" s="2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2"/>
      <c r="F417" s="2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2"/>
      <c r="F418" s="2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2"/>
      <c r="F419" s="2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2"/>
      <c r="F420" s="2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2"/>
      <c r="F421" s="2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2"/>
      <c r="F422" s="2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2"/>
      <c r="F423" s="2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2"/>
      <c r="F424" s="2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2"/>
      <c r="F425" s="2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2"/>
      <c r="F426" s="2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2"/>
      <c r="F427" s="2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2"/>
      <c r="F428" s="2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2"/>
      <c r="F429" s="2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2"/>
      <c r="F430" s="2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2"/>
      <c r="F431" s="2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2"/>
      <c r="F432" s="2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2"/>
      <c r="F433" s="2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2"/>
      <c r="F434" s="2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2"/>
      <c r="F435" s="2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2"/>
      <c r="F436" s="2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2"/>
      <c r="F437" s="2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2"/>
      <c r="F438" s="2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2"/>
      <c r="F439" s="2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2"/>
      <c r="F440" s="2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2"/>
      <c r="F441" s="2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2"/>
      <c r="F442" s="2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2"/>
      <c r="F443" s="2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2"/>
      <c r="F444" s="2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2"/>
      <c r="F445" s="2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2"/>
      <c r="F446" s="2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2"/>
      <c r="F447" s="2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2"/>
      <c r="F448" s="2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2"/>
      <c r="F449" s="2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2"/>
      <c r="F450" s="2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2"/>
      <c r="F451" s="2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2"/>
      <c r="F452" s="2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2"/>
      <c r="F453" s="2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2"/>
      <c r="F454" s="2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2"/>
      <c r="F455" s="2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2"/>
      <c r="F456" s="2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2"/>
      <c r="F457" s="2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2"/>
      <c r="F458" s="2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2"/>
      <c r="F459" s="2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2"/>
      <c r="F460" s="2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2"/>
      <c r="F461" s="2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2"/>
      <c r="F462" s="2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2"/>
      <c r="F463" s="2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2"/>
      <c r="F464" s="2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2"/>
      <c r="F465" s="2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2"/>
      <c r="F466" s="2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2"/>
      <c r="F467" s="2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2"/>
      <c r="F468" s="2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2"/>
      <c r="F469" s="2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2"/>
      <c r="F470" s="2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2"/>
      <c r="F471" s="2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2"/>
      <c r="F472" s="2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2"/>
      <c r="F473" s="2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2"/>
      <c r="F474" s="2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2"/>
      <c r="F475" s="2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2"/>
      <c r="F476" s="2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2"/>
      <c r="F477" s="2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2"/>
      <c r="F478" s="2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2"/>
      <c r="F479" s="2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2"/>
      <c r="F480" s="2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2"/>
      <c r="F481" s="2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2"/>
      <c r="F482" s="2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2"/>
      <c r="F483" s="2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2"/>
      <c r="F484" s="2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2"/>
      <c r="F485" s="2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2"/>
      <c r="F486" s="2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2"/>
      <c r="F487" s="2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2"/>
      <c r="F488" s="2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2"/>
      <c r="F489" s="2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2"/>
      <c r="F490" s="2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2"/>
      <c r="F491" s="2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2"/>
      <c r="F492" s="2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2"/>
      <c r="F493" s="2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2"/>
      <c r="F494" s="2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2"/>
      <c r="F495" s="2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2"/>
      <c r="F496" s="2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2"/>
      <c r="F497" s="2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2"/>
      <c r="F498" s="2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2"/>
      <c r="F499" s="2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2"/>
      <c r="F500" s="2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2"/>
      <c r="F501" s="2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2"/>
      <c r="F502" s="2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2"/>
      <c r="F503" s="2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2"/>
      <c r="F504" s="2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2"/>
      <c r="F505" s="2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2"/>
      <c r="F506" s="2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2"/>
      <c r="F507" s="2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2"/>
      <c r="F508" s="2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2"/>
      <c r="F509" s="2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2"/>
      <c r="F510" s="2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2"/>
      <c r="F511" s="2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2"/>
      <c r="F512" s="2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2"/>
      <c r="F513" s="2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2"/>
      <c r="F514" s="2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2"/>
      <c r="F515" s="2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2"/>
      <c r="F516" s="2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2"/>
      <c r="F517" s="2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2"/>
      <c r="F518" s="2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2"/>
      <c r="F519" s="2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2"/>
      <c r="F520" s="2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2"/>
      <c r="F521" s="2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2"/>
      <c r="F522" s="2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2"/>
      <c r="F523" s="2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2"/>
      <c r="F524" s="2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2"/>
      <c r="F525" s="2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2"/>
      <c r="F526" s="2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2"/>
      <c r="F527" s="2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2"/>
      <c r="F528" s="2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2"/>
      <c r="F529" s="2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2"/>
      <c r="F530" s="2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2"/>
      <c r="F531" s="2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2"/>
      <c r="F532" s="2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2"/>
      <c r="F533" s="2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2"/>
      <c r="F534" s="2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2"/>
      <c r="F535" s="2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2"/>
      <c r="F536" s="2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2"/>
      <c r="F537" s="2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2"/>
      <c r="F538" s="2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2"/>
      <c r="F539" s="2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2"/>
      <c r="F540" s="2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2"/>
      <c r="F541" s="2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2"/>
      <c r="F542" s="2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2"/>
      <c r="F543" s="2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2"/>
      <c r="F544" s="2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2"/>
      <c r="F545" s="2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2"/>
      <c r="F546" s="2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2"/>
      <c r="F547" s="2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2"/>
      <c r="F548" s="2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2"/>
      <c r="F549" s="2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2"/>
      <c r="F550" s="2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2"/>
      <c r="F551" s="2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2"/>
      <c r="F552" s="2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2"/>
      <c r="F553" s="2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2"/>
      <c r="F554" s="2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2"/>
      <c r="F555" s="2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2"/>
      <c r="F556" s="2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2"/>
      <c r="F557" s="2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2"/>
      <c r="F558" s="2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2"/>
      <c r="F559" s="2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2"/>
      <c r="F560" s="2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2"/>
      <c r="F561" s="2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2"/>
      <c r="F562" s="2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2"/>
      <c r="F563" s="2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2"/>
      <c r="F564" s="2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2"/>
      <c r="F565" s="2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2"/>
      <c r="F566" s="2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2"/>
      <c r="F567" s="2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2"/>
      <c r="F568" s="2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2"/>
      <c r="F569" s="2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2"/>
      <c r="F570" s="2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2"/>
      <c r="F571" s="2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2"/>
      <c r="F572" s="2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2"/>
      <c r="F573" s="2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2"/>
      <c r="F574" s="2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2"/>
      <c r="F575" s="2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2"/>
      <c r="F576" s="2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2"/>
      <c r="F577" s="2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2"/>
      <c r="F578" s="2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2"/>
      <c r="F579" s="2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2"/>
      <c r="F580" s="2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2"/>
      <c r="F581" s="2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2"/>
      <c r="F582" s="2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2"/>
      <c r="F583" s="2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2"/>
      <c r="F584" s="2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2"/>
      <c r="F585" s="2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2"/>
      <c r="F586" s="2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2"/>
      <c r="F587" s="2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2"/>
      <c r="F588" s="2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2"/>
      <c r="F589" s="2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2"/>
      <c r="F590" s="2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2"/>
      <c r="F591" s="2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2"/>
      <c r="F592" s="2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2"/>
      <c r="F593" s="2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2"/>
      <c r="F594" s="2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2"/>
      <c r="F595" s="2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2"/>
      <c r="F596" s="2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2"/>
      <c r="F597" s="2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2"/>
      <c r="F598" s="2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2"/>
      <c r="F599" s="2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2"/>
      <c r="F600" s="2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2"/>
      <c r="F601" s="2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2"/>
      <c r="F602" s="2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2"/>
      <c r="F603" s="2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2"/>
      <c r="F604" s="2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2"/>
      <c r="F605" s="2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2"/>
      <c r="F606" s="2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2"/>
      <c r="F607" s="2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2"/>
      <c r="F608" s="2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2"/>
      <c r="F609" s="2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2"/>
      <c r="F610" s="2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2"/>
      <c r="F611" s="2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2"/>
      <c r="F612" s="2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2"/>
      <c r="F613" s="2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2"/>
      <c r="F614" s="2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2"/>
      <c r="F615" s="2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2"/>
      <c r="F616" s="2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2"/>
      <c r="F617" s="2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2"/>
      <c r="F618" s="2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2"/>
      <c r="F619" s="2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2"/>
      <c r="F620" s="2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2"/>
      <c r="F621" s="2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2"/>
      <c r="F622" s="2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2"/>
      <c r="F623" s="2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2"/>
      <c r="F624" s="2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2"/>
      <c r="F625" s="2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2"/>
      <c r="F626" s="2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2"/>
      <c r="F627" s="2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2"/>
      <c r="F628" s="2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2"/>
      <c r="F629" s="2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2"/>
      <c r="F630" s="2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2"/>
      <c r="F631" s="2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2"/>
      <c r="F632" s="2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2"/>
      <c r="F633" s="2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2"/>
      <c r="F634" s="2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2"/>
      <c r="F635" s="2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2"/>
      <c r="F636" s="2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2"/>
      <c r="F637" s="2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2"/>
      <c r="F638" s="2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2"/>
      <c r="F639" s="2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2"/>
      <c r="F640" s="2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2"/>
      <c r="F641" s="2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2"/>
      <c r="F642" s="2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2"/>
      <c r="F643" s="2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2"/>
      <c r="F644" s="2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2"/>
      <c r="F645" s="2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2"/>
      <c r="F646" s="2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2"/>
      <c r="F647" s="2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2"/>
      <c r="F648" s="2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2"/>
      <c r="F649" s="2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2"/>
      <c r="F650" s="2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2"/>
      <c r="F651" s="2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2"/>
      <c r="F652" s="2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2"/>
      <c r="F653" s="2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2"/>
      <c r="F654" s="2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2"/>
      <c r="F655" s="2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2"/>
      <c r="F656" s="2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2"/>
      <c r="F657" s="2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2"/>
      <c r="F658" s="2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2"/>
      <c r="F659" s="2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2"/>
      <c r="F660" s="2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2"/>
      <c r="F661" s="2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2"/>
      <c r="F662" s="2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2"/>
      <c r="F663" s="2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2"/>
      <c r="F664" s="2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2"/>
      <c r="F665" s="2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2"/>
      <c r="F666" s="2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2"/>
      <c r="F667" s="2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2"/>
      <c r="F668" s="2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2"/>
      <c r="F669" s="2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2"/>
      <c r="F670" s="2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2"/>
      <c r="F671" s="2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2"/>
      <c r="F672" s="2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2"/>
      <c r="F673" s="2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2"/>
      <c r="F674" s="2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2"/>
      <c r="F675" s="2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2"/>
      <c r="F676" s="2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2"/>
      <c r="F677" s="2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2"/>
      <c r="F678" s="2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2"/>
      <c r="F679" s="2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2"/>
      <c r="F680" s="2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2"/>
      <c r="F681" s="2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2"/>
      <c r="F682" s="2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2"/>
      <c r="F683" s="2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2"/>
      <c r="F684" s="2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2"/>
      <c r="F685" s="2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2"/>
      <c r="F686" s="2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2"/>
      <c r="F687" s="2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2"/>
      <c r="F688" s="2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2"/>
      <c r="F689" s="2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2"/>
      <c r="F690" s="2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2"/>
      <c r="F691" s="2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2"/>
      <c r="F692" s="2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2"/>
      <c r="F693" s="2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2"/>
      <c r="F694" s="2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2"/>
      <c r="F695" s="2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2"/>
      <c r="F696" s="2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2"/>
      <c r="F697" s="2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2"/>
      <c r="F698" s="2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2"/>
      <c r="F699" s="2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2"/>
      <c r="F700" s="2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2"/>
      <c r="F701" s="2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2"/>
      <c r="F702" s="2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2"/>
      <c r="F703" s="2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2"/>
      <c r="F704" s="2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2"/>
      <c r="F705" s="2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2"/>
      <c r="F706" s="2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2"/>
      <c r="F707" s="2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2"/>
      <c r="F708" s="2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2"/>
      <c r="F709" s="2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2"/>
      <c r="F710" s="2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2"/>
      <c r="F711" s="2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2"/>
      <c r="F712" s="2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2"/>
      <c r="F713" s="2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2"/>
      <c r="F714" s="2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2"/>
      <c r="F715" s="2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2"/>
      <c r="F716" s="2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2"/>
      <c r="F717" s="2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2"/>
      <c r="F718" s="2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2"/>
      <c r="F719" s="2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2"/>
      <c r="F720" s="2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2"/>
      <c r="F721" s="2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2"/>
      <c r="F722" s="2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2"/>
      <c r="F723" s="2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2"/>
      <c r="F724" s="2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2"/>
      <c r="F725" s="2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2"/>
      <c r="F726" s="2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2"/>
      <c r="F727" s="2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2"/>
      <c r="F728" s="2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2"/>
      <c r="F729" s="2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2"/>
      <c r="F730" s="2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2"/>
      <c r="F731" s="2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2"/>
      <c r="F732" s="2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2"/>
      <c r="F733" s="2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2"/>
      <c r="F734" s="2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2"/>
      <c r="F735" s="2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2"/>
      <c r="F736" s="2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2"/>
      <c r="F737" s="2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2"/>
      <c r="F738" s="2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2"/>
      <c r="F739" s="2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2"/>
      <c r="F740" s="2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2"/>
      <c r="F741" s="2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2"/>
      <c r="F742" s="2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2"/>
      <c r="F743" s="2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2"/>
      <c r="F744" s="2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2"/>
      <c r="F745" s="2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2"/>
      <c r="F746" s="2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2"/>
      <c r="F747" s="2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2"/>
      <c r="F748" s="2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2"/>
      <c r="F749" s="2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2"/>
      <c r="F750" s="2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2"/>
      <c r="F751" s="2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2"/>
      <c r="F752" s="2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2"/>
      <c r="F753" s="2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2"/>
      <c r="F754" s="2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2"/>
      <c r="F755" s="2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2"/>
      <c r="F756" s="2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2"/>
      <c r="F757" s="2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2"/>
      <c r="F758" s="2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2"/>
      <c r="F759" s="2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2"/>
      <c r="F760" s="2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2"/>
      <c r="F761" s="2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2"/>
      <c r="F762" s="2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2"/>
      <c r="F763" s="2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2"/>
      <c r="F764" s="2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2"/>
      <c r="F765" s="2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2"/>
      <c r="F766" s="2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2"/>
      <c r="F767" s="2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2"/>
      <c r="F768" s="2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2"/>
      <c r="F769" s="2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2"/>
      <c r="F770" s="2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2"/>
      <c r="F771" s="2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2"/>
      <c r="F772" s="2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2"/>
      <c r="F773" s="2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2"/>
      <c r="F774" s="2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2"/>
      <c r="F775" s="2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2"/>
      <c r="F776" s="2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2"/>
      <c r="F777" s="2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2"/>
      <c r="F778" s="2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2"/>
      <c r="F779" s="2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2"/>
      <c r="F780" s="2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2"/>
      <c r="F781" s="2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2"/>
      <c r="F782" s="2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2"/>
      <c r="F783" s="2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2"/>
      <c r="F784" s="2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2"/>
      <c r="F785" s="2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2"/>
      <c r="F786" s="2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2"/>
      <c r="F787" s="2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2"/>
      <c r="F788" s="2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2"/>
      <c r="F789" s="2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2"/>
      <c r="F790" s="2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2"/>
      <c r="F791" s="2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2"/>
      <c r="F792" s="2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2"/>
      <c r="F793" s="2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2"/>
      <c r="F794" s="2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2"/>
      <c r="F795" s="2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2"/>
      <c r="F796" s="2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2"/>
      <c r="F797" s="2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2"/>
      <c r="F798" s="2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2"/>
      <c r="F799" s="2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2"/>
      <c r="F800" s="2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2"/>
      <c r="F801" s="2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2"/>
      <c r="F802" s="2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2"/>
      <c r="F803" s="2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2"/>
      <c r="F804" s="2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2"/>
      <c r="F805" s="2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2"/>
      <c r="F806" s="2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2"/>
      <c r="F807" s="2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2"/>
      <c r="F808" s="2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2"/>
      <c r="F809" s="2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2"/>
      <c r="F810" s="2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2"/>
      <c r="F811" s="2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2"/>
      <c r="F812" s="2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2"/>
      <c r="F813" s="2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2"/>
      <c r="F814" s="2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2"/>
      <c r="F815" s="2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2"/>
      <c r="F816" s="2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2"/>
      <c r="F817" s="2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2"/>
      <c r="F818" s="2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2"/>
      <c r="F819" s="2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2"/>
      <c r="F820" s="2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2"/>
      <c r="F821" s="2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2"/>
      <c r="F822" s="2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2"/>
      <c r="F823" s="2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2"/>
      <c r="F824" s="2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2"/>
      <c r="F825" s="2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2"/>
      <c r="F826" s="2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2"/>
      <c r="F827" s="2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2"/>
      <c r="F828" s="2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2"/>
      <c r="F829" s="2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2"/>
      <c r="F830" s="2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2"/>
      <c r="F831" s="2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2"/>
      <c r="F832" s="2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2"/>
      <c r="F833" s="2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2"/>
      <c r="F834" s="2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2"/>
      <c r="F835" s="2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2"/>
      <c r="F836" s="2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2"/>
      <c r="F837" s="2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2"/>
      <c r="F838" s="2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2"/>
      <c r="F839" s="2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2"/>
      <c r="F840" s="2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2"/>
      <c r="F841" s="2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2"/>
      <c r="F842" s="2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2"/>
      <c r="F843" s="2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2"/>
      <c r="F844" s="2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2"/>
      <c r="F845" s="2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2"/>
      <c r="F846" s="2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2"/>
      <c r="F847" s="2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2"/>
      <c r="F848" s="2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2"/>
      <c r="F849" s="2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2"/>
      <c r="F850" s="2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2"/>
      <c r="F851" s="2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2"/>
      <c r="F852" s="2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2"/>
      <c r="F853" s="2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2"/>
      <c r="F854" s="2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2"/>
      <c r="F855" s="2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2"/>
      <c r="F856" s="2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2"/>
      <c r="F857" s="2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2"/>
      <c r="F858" s="2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2"/>
      <c r="F859" s="2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2"/>
      <c r="F860" s="2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2"/>
      <c r="F861" s="2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2"/>
      <c r="F862" s="2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2"/>
      <c r="F863" s="2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2"/>
      <c r="F864" s="2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2"/>
      <c r="F865" s="2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2"/>
      <c r="F866" s="2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2"/>
      <c r="F867" s="2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2"/>
      <c r="F868" s="2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2"/>
      <c r="F869" s="2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2"/>
      <c r="F870" s="2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2"/>
      <c r="F871" s="2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2"/>
      <c r="F872" s="2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2"/>
      <c r="F873" s="2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2"/>
      <c r="F874" s="2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2"/>
      <c r="F875" s="2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2"/>
      <c r="F876" s="2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2"/>
      <c r="F877" s="2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2"/>
      <c r="F878" s="2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2"/>
      <c r="F879" s="2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2"/>
      <c r="F880" s="2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2"/>
      <c r="F881" s="2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2"/>
      <c r="F882" s="2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2"/>
      <c r="F883" s="2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2"/>
      <c r="F884" s="2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2"/>
      <c r="F885" s="2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2"/>
      <c r="F886" s="2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2"/>
      <c r="F887" s="2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2"/>
      <c r="F888" s="2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2"/>
      <c r="F889" s="2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2"/>
      <c r="F890" s="2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2"/>
      <c r="F891" s="2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2"/>
      <c r="F892" s="2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2"/>
      <c r="F893" s="2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2"/>
      <c r="F894" s="2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2"/>
      <c r="F895" s="2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2"/>
      <c r="F896" s="2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2"/>
      <c r="F897" s="2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2"/>
      <c r="F898" s="2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2"/>
      <c r="F899" s="2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2"/>
      <c r="F900" s="2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2"/>
      <c r="F901" s="2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2"/>
      <c r="F902" s="2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2"/>
      <c r="F903" s="2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2"/>
      <c r="F904" s="2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2"/>
      <c r="F905" s="2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2"/>
      <c r="F906" s="2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2"/>
      <c r="F907" s="2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2"/>
      <c r="F908" s="2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2"/>
      <c r="F909" s="2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2"/>
      <c r="F910" s="2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2"/>
      <c r="F911" s="2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2"/>
      <c r="F912" s="2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2"/>
      <c r="F913" s="2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2"/>
      <c r="F914" s="2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2"/>
      <c r="F915" s="2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2"/>
      <c r="F916" s="2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2"/>
      <c r="F917" s="2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2"/>
      <c r="F918" s="2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2"/>
      <c r="F919" s="2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2"/>
      <c r="F920" s="2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2"/>
      <c r="F921" s="2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2"/>
      <c r="F922" s="2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2"/>
      <c r="F923" s="2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2"/>
      <c r="F924" s="2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2"/>
      <c r="F925" s="2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2"/>
      <c r="F926" s="2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2"/>
      <c r="F927" s="2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2"/>
      <c r="F928" s="2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2"/>
      <c r="F929" s="2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2"/>
      <c r="F930" s="2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2"/>
      <c r="F931" s="2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2"/>
      <c r="F932" s="2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2"/>
      <c r="F933" s="2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2"/>
      <c r="F934" s="2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2"/>
      <c r="F935" s="2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2"/>
      <c r="F936" s="2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2"/>
      <c r="F937" s="2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2"/>
      <c r="F938" s="2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2"/>
      <c r="F939" s="2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2"/>
      <c r="F940" s="2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2"/>
      <c r="F941" s="2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2"/>
      <c r="F942" s="2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2"/>
      <c r="F943" s="2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2"/>
      <c r="F944" s="2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2"/>
      <c r="F945" s="2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2"/>
      <c r="F946" s="2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2"/>
      <c r="F947" s="2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2"/>
      <c r="F948" s="2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2"/>
      <c r="F949" s="2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2"/>
      <c r="F950" s="2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2"/>
      <c r="F951" s="2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2"/>
      <c r="F952" s="2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2"/>
      <c r="F953" s="2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2"/>
      <c r="F954" s="2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2"/>
      <c r="F955" s="2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2"/>
      <c r="F956" s="2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2"/>
      <c r="F957" s="2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2"/>
      <c r="F958" s="2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2"/>
      <c r="F959" s="2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2"/>
      <c r="F960" s="2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2"/>
      <c r="F961" s="2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2"/>
      <c r="F962" s="2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2"/>
      <c r="F963" s="2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2"/>
      <c r="F964" s="2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2"/>
      <c r="F965" s="2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2"/>
      <c r="F966" s="2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2"/>
      <c r="F967" s="2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2"/>
      <c r="F968" s="2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2"/>
      <c r="F969" s="2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2"/>
      <c r="F970" s="2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2"/>
      <c r="F971" s="2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2"/>
      <c r="F972" s="2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2"/>
      <c r="F973" s="2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2"/>
      <c r="F974" s="2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2"/>
      <c r="F975" s="2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2"/>
      <c r="F976" s="2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2"/>
      <c r="F977" s="2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2"/>
      <c r="F978" s="2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2"/>
      <c r="F979" s="2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2"/>
      <c r="F980" s="2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2"/>
      <c r="F981" s="2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2"/>
      <c r="F982" s="2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2"/>
      <c r="F983" s="2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2"/>
      <c r="F984" s="2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2"/>
      <c r="F985" s="2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2"/>
      <c r="F986" s="2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2"/>
      <c r="F987" s="2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2"/>
      <c r="F988" s="2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2"/>
      <c r="F989" s="2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2"/>
      <c r="F990" s="2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2"/>
      <c r="F991" s="2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2"/>
      <c r="F992" s="2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2"/>
      <c r="F993" s="2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2"/>
      <c r="F994" s="2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2"/>
      <c r="F995" s="2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2"/>
      <c r="F996" s="2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2"/>
      <c r="F997" s="2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2"/>
      <c r="F998" s="2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2"/>
      <c r="F999" s="2"/>
      <c r="G999" s="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2"/>
      <c r="F1000" s="2"/>
      <c r="G1000" s="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E2:G2"/>
    <mergeCell ref="E7:G7"/>
    <mergeCell ref="E9:G11"/>
    <mergeCell ref="H23:I23"/>
  </mergeCells>
  <hyperlinks>
    <hyperlink r:id="rId1" ref="B29"/>
    <hyperlink r:id="rId2" ref="B31"/>
  </hyperlinks>
  <printOptions/>
  <pageMargins bottom="1.0" footer="0.0" header="0.0" left="0.75" right="0.75" top="1.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showGridLines="0" workbookViewId="0"/>
  </sheetViews>
  <sheetFormatPr customHeight="1" defaultColWidth="11.22" defaultRowHeight="15.0"/>
  <cols>
    <col customWidth="1" min="1" max="1" width="8.11"/>
    <col customWidth="1" min="2" max="2" width="2.44"/>
    <col customWidth="1" min="3" max="4" width="3.22"/>
    <col customWidth="1" min="5" max="5" width="2.56"/>
    <col customWidth="1" min="6" max="6" width="2.89"/>
    <col customWidth="1" min="7" max="7" width="2.67"/>
    <col customWidth="1" min="8" max="8" width="2.89"/>
    <col customWidth="1" min="9" max="9" width="2.67"/>
    <col customWidth="1" min="10" max="10" width="2.89"/>
    <col customWidth="1" min="11" max="11" width="2.67"/>
    <col customWidth="1" min="12" max="12" width="2.89"/>
    <col customWidth="1" min="13" max="13" width="2.67"/>
    <col customWidth="1" min="14" max="14" width="2.89"/>
    <col customWidth="1" min="15" max="15" width="2.56"/>
    <col customWidth="1" min="16" max="16" width="2.89"/>
    <col customWidth="1" min="17" max="17" width="2.67"/>
    <col customWidth="1" min="18" max="18" width="2.89"/>
    <col customWidth="1" min="19" max="20" width="3.67"/>
    <col customWidth="1" min="21" max="21" width="6.11"/>
    <col customWidth="1" min="22" max="26" width="8.33"/>
  </cols>
  <sheetData>
    <row r="1">
      <c r="A1" s="636" t="s">
        <v>886</v>
      </c>
      <c r="C1" s="50"/>
      <c r="D1" s="50"/>
      <c r="E1" s="50"/>
      <c r="F1" s="50"/>
      <c r="G1" s="50"/>
      <c r="H1" s="50"/>
      <c r="I1" s="50"/>
      <c r="J1" s="50"/>
      <c r="P1" s="638" t="s">
        <v>881</v>
      </c>
      <c r="R1" s="639">
        <f>'360 PU holds'!O4</f>
        <v>0</v>
      </c>
      <c r="T1" s="640"/>
    </row>
    <row r="2" ht="39.75" customHeight="1">
      <c r="A2" s="641" t="str">
        <f>'PRODUCTION LIST GRP VOLUMES'!A3</f>
        <v/>
      </c>
      <c r="M2" s="662" t="str">
        <f>'PRODUCTION LIST GRP VOLUMES'!M3</f>
        <v/>
      </c>
      <c r="T2" s="643"/>
    </row>
    <row r="3" ht="25.5" customHeight="1">
      <c r="A3" s="663" t="s">
        <v>882</v>
      </c>
      <c r="B3" s="646"/>
      <c r="C3" s="647" t="s">
        <v>783</v>
      </c>
      <c r="D3" s="492"/>
      <c r="E3" s="664" t="str">
        <f>'360 PU holds'!L9</f>
        <v>WHITE</v>
      </c>
      <c r="F3" s="492"/>
      <c r="G3" s="664" t="s">
        <v>887</v>
      </c>
      <c r="H3" s="492"/>
      <c r="I3" s="664" t="s">
        <v>888</v>
      </c>
      <c r="J3" s="492"/>
      <c r="K3" s="664" t="s">
        <v>830</v>
      </c>
      <c r="L3" s="492"/>
      <c r="M3" s="664" t="s">
        <v>788</v>
      </c>
      <c r="N3" s="492"/>
      <c r="O3" s="664" t="s">
        <v>889</v>
      </c>
      <c r="P3" s="492"/>
      <c r="Q3" s="664" t="s">
        <v>890</v>
      </c>
      <c r="R3" s="665"/>
      <c r="S3" s="648" t="s">
        <v>884</v>
      </c>
      <c r="T3" s="648" t="s">
        <v>871</v>
      </c>
      <c r="U3" s="648" t="s">
        <v>872</v>
      </c>
      <c r="V3" s="81"/>
      <c r="W3" s="81"/>
      <c r="X3" s="81"/>
      <c r="Y3" s="81"/>
      <c r="Z3" s="81"/>
    </row>
    <row r="4">
      <c r="A4" s="666"/>
      <c r="B4" s="651" t="s">
        <v>885</v>
      </c>
      <c r="C4" s="667">
        <f>SUM(C5:C120)</f>
        <v>0</v>
      </c>
      <c r="D4" s="653"/>
      <c r="E4" s="668">
        <f>SUM(E5:E120)</f>
        <v>0</v>
      </c>
      <c r="F4" s="669"/>
      <c r="G4" s="668">
        <f>SUM(G5:G120)</f>
        <v>0</v>
      </c>
      <c r="H4" s="669"/>
      <c r="I4" s="668">
        <f>SUM(I5:I120)</f>
        <v>0</v>
      </c>
      <c r="J4" s="669"/>
      <c r="K4" s="668">
        <f>SUM(K5:K120)</f>
        <v>0</v>
      </c>
      <c r="L4" s="669"/>
      <c r="M4" s="668">
        <f>SUM(M5:M120)</f>
        <v>0</v>
      </c>
      <c r="N4" s="669"/>
      <c r="O4" s="668">
        <f>SUM(O5:O120)</f>
        <v>0</v>
      </c>
      <c r="P4" s="669"/>
      <c r="Q4" s="668">
        <f>SUM(Q5:Q120)</f>
        <v>0</v>
      </c>
      <c r="R4" s="670"/>
      <c r="S4" s="654">
        <f t="shared" ref="S4:U4" si="1">SUM(S5:S120)</f>
        <v>0</v>
      </c>
      <c r="T4" s="654">
        <f t="shared" si="1"/>
        <v>0</v>
      </c>
      <c r="U4" s="654">
        <f t="shared" si="1"/>
        <v>0</v>
      </c>
      <c r="V4" s="227"/>
      <c r="W4" s="227"/>
      <c r="X4" s="227"/>
      <c r="Y4" s="227"/>
      <c r="Z4" s="227"/>
    </row>
    <row r="5" ht="22.5" customHeight="1">
      <c r="A5" s="655" t="str">
        <f>'360 PU holds'!D103</f>
        <v>360-008PU</v>
      </c>
      <c r="B5" s="657">
        <f>'360 PU holds'!H103</f>
        <v>3</v>
      </c>
      <c r="C5" s="658" t="str">
        <f>IF('360 PU holds'!K103=0,"",'360 PU holds'!K103)</f>
        <v/>
      </c>
      <c r="D5" s="659"/>
      <c r="E5" s="671" t="str">
        <f>IF('360 PU holds'!L103=0,"",'360 PU holds'!L103)</f>
        <v/>
      </c>
      <c r="F5" s="659"/>
      <c r="G5" s="671" t="str">
        <f>IF('360 PU holds'!M103=0,"",'360 PU holds'!M103)</f>
        <v/>
      </c>
      <c r="H5" s="659"/>
      <c r="I5" s="671" t="str">
        <f>IF('360 PU holds'!N103=0,"",'360 PU holds'!N103)</f>
        <v/>
      </c>
      <c r="J5" s="659"/>
      <c r="K5" s="671" t="str">
        <f>IF('360 PU holds'!O103=0,"",'360 PU holds'!O103)</f>
        <v/>
      </c>
      <c r="L5" s="659"/>
      <c r="M5" s="671" t="str">
        <f>IF('360 PU holds'!P103=0,"",'360 PU holds'!P103)</f>
        <v/>
      </c>
      <c r="N5" s="659"/>
      <c r="O5" s="671" t="str">
        <f>IF('360 PU holds'!Q103=0,"",'360 PU holds'!Q103)</f>
        <v/>
      </c>
      <c r="P5" s="659"/>
      <c r="Q5" s="671" t="str">
        <f>IF('360 PU holds'!R103=0,"",'360 PU holds'!R103)</f>
        <v/>
      </c>
      <c r="R5" s="672"/>
      <c r="S5" s="660">
        <f t="shared" ref="S5:S120" si="2">SUM(C5:Q5)</f>
        <v>0</v>
      </c>
      <c r="T5" s="660">
        <f>S5*'360 PU holds'!H103</f>
        <v>0</v>
      </c>
      <c r="U5" s="660">
        <f>S5*'360 PU holds'!AJ103</f>
        <v>0</v>
      </c>
    </row>
    <row r="6" ht="22.5" customHeight="1">
      <c r="A6" s="655" t="str">
        <f>'360 PU holds'!D104</f>
        <v>360-009PU</v>
      </c>
      <c r="B6" s="657">
        <f>'360 PU holds'!H104</f>
        <v>1</v>
      </c>
      <c r="C6" s="658" t="str">
        <f>IF('360 PU holds'!K104=0,"",'360 PU holds'!K104)</f>
        <v/>
      </c>
      <c r="D6" s="659"/>
      <c r="E6" s="671" t="str">
        <f>IF('360 PU holds'!L104=0,"",'360 PU holds'!L104)</f>
        <v/>
      </c>
      <c r="F6" s="659"/>
      <c r="G6" s="671" t="str">
        <f>IF('360 PU holds'!M104=0,"",'360 PU holds'!M104)</f>
        <v/>
      </c>
      <c r="H6" s="659"/>
      <c r="I6" s="671" t="str">
        <f>IF('360 PU holds'!N104=0,"",'360 PU holds'!N104)</f>
        <v/>
      </c>
      <c r="J6" s="659"/>
      <c r="K6" s="671" t="str">
        <f>IF('360 PU holds'!O104=0,"",'360 PU holds'!O104)</f>
        <v/>
      </c>
      <c r="L6" s="659"/>
      <c r="M6" s="671" t="str">
        <f>IF('360 PU holds'!P104=0,"",'360 PU holds'!P104)</f>
        <v/>
      </c>
      <c r="N6" s="659"/>
      <c r="O6" s="671" t="str">
        <f>IF('360 PU holds'!Q104=0,"",'360 PU holds'!Q104)</f>
        <v/>
      </c>
      <c r="P6" s="659"/>
      <c r="Q6" s="671" t="str">
        <f>IF('360 PU holds'!R104=0,"",'360 PU holds'!R104)</f>
        <v/>
      </c>
      <c r="R6" s="672"/>
      <c r="S6" s="660">
        <f t="shared" si="2"/>
        <v>0</v>
      </c>
      <c r="T6" s="660">
        <f>S6*'360 PU holds'!H104</f>
        <v>0</v>
      </c>
      <c r="U6" s="660">
        <f>S6*'360 PU holds'!AJ104</f>
        <v>0</v>
      </c>
    </row>
    <row r="7" ht="22.5" customHeight="1">
      <c r="A7" s="655" t="str">
        <f>'360 PU holds'!D105</f>
        <v>360-010PU</v>
      </c>
      <c r="B7" s="657">
        <f>'360 PU holds'!H105</f>
        <v>1</v>
      </c>
      <c r="C7" s="658" t="str">
        <f>IF('360 PU holds'!K105=0,"",'360 PU holds'!K105)</f>
        <v/>
      </c>
      <c r="D7" s="659"/>
      <c r="E7" s="671" t="str">
        <f>IF('360 PU holds'!L105=0,"",'360 PU holds'!L105)</f>
        <v/>
      </c>
      <c r="F7" s="659"/>
      <c r="G7" s="671" t="str">
        <f>IF('360 PU holds'!M105=0,"",'360 PU holds'!M105)</f>
        <v/>
      </c>
      <c r="H7" s="659"/>
      <c r="I7" s="671" t="str">
        <f>IF('360 PU holds'!N105=0,"",'360 PU holds'!N105)</f>
        <v/>
      </c>
      <c r="J7" s="659"/>
      <c r="K7" s="671" t="str">
        <f>IF('360 PU holds'!O105=0,"",'360 PU holds'!O105)</f>
        <v/>
      </c>
      <c r="L7" s="659"/>
      <c r="M7" s="671" t="str">
        <f>IF('360 PU holds'!P105=0,"",'360 PU holds'!P105)</f>
        <v/>
      </c>
      <c r="N7" s="659"/>
      <c r="O7" s="671" t="str">
        <f>IF('360 PU holds'!Q105=0,"",'360 PU holds'!Q105)</f>
        <v/>
      </c>
      <c r="P7" s="659"/>
      <c r="Q7" s="671" t="str">
        <f>IF('360 PU holds'!R105=0,"",'360 PU holds'!R105)</f>
        <v/>
      </c>
      <c r="R7" s="672"/>
      <c r="S7" s="660">
        <f t="shared" si="2"/>
        <v>0</v>
      </c>
      <c r="T7" s="660">
        <f>S7*'360 PU holds'!H105</f>
        <v>0</v>
      </c>
      <c r="U7" s="660">
        <f>S7*'360 PU holds'!AJ105</f>
        <v>0</v>
      </c>
    </row>
    <row r="8" ht="22.5" customHeight="1">
      <c r="A8" s="655" t="str">
        <f>'360 PU holds'!D106</f>
        <v>360-011PU</v>
      </c>
      <c r="B8" s="657">
        <f>'360 PU holds'!H106</f>
        <v>1</v>
      </c>
      <c r="C8" s="658" t="str">
        <f>IF('360 PU holds'!K106=0,"",'360 PU holds'!K106)</f>
        <v/>
      </c>
      <c r="D8" s="659"/>
      <c r="E8" s="671" t="str">
        <f>IF('360 PU holds'!L106=0,"",'360 PU holds'!L106)</f>
        <v/>
      </c>
      <c r="F8" s="659"/>
      <c r="G8" s="671" t="str">
        <f>IF('360 PU holds'!M106=0,"",'360 PU holds'!M106)</f>
        <v/>
      </c>
      <c r="H8" s="659"/>
      <c r="I8" s="671" t="str">
        <f>IF('360 PU holds'!N106=0,"",'360 PU holds'!N106)</f>
        <v/>
      </c>
      <c r="J8" s="659"/>
      <c r="K8" s="671" t="str">
        <f>IF('360 PU holds'!O106=0,"",'360 PU holds'!O106)</f>
        <v/>
      </c>
      <c r="L8" s="659"/>
      <c r="M8" s="671" t="str">
        <f>IF('360 PU holds'!P106=0,"",'360 PU holds'!P106)</f>
        <v/>
      </c>
      <c r="N8" s="659"/>
      <c r="O8" s="671" t="str">
        <f>IF('360 PU holds'!Q106=0,"",'360 PU holds'!Q106)</f>
        <v/>
      </c>
      <c r="P8" s="659"/>
      <c r="Q8" s="671" t="str">
        <f>IF('360 PU holds'!R106=0,"",'360 PU holds'!R106)</f>
        <v/>
      </c>
      <c r="R8" s="672"/>
      <c r="S8" s="660">
        <f t="shared" si="2"/>
        <v>0</v>
      </c>
      <c r="T8" s="660">
        <f>S8*'360 PU holds'!H106</f>
        <v>0</v>
      </c>
      <c r="U8" s="660">
        <f>S8*'360 PU holds'!AJ106</f>
        <v>0</v>
      </c>
    </row>
    <row r="9" ht="22.5" customHeight="1">
      <c r="A9" s="655" t="str">
        <f>'360 PU holds'!D107</f>
        <v>360-012PU</v>
      </c>
      <c r="B9" s="657">
        <f>'360 PU holds'!H107</f>
        <v>1</v>
      </c>
      <c r="C9" s="658" t="str">
        <f>IF('360 PU holds'!K107=0,"",'360 PU holds'!K107)</f>
        <v/>
      </c>
      <c r="D9" s="659"/>
      <c r="E9" s="671" t="str">
        <f>IF('360 PU holds'!L107=0,"",'360 PU holds'!L107)</f>
        <v/>
      </c>
      <c r="F9" s="659"/>
      <c r="G9" s="671" t="str">
        <f>IF('360 PU holds'!M107=0,"",'360 PU holds'!M107)</f>
        <v/>
      </c>
      <c r="H9" s="659"/>
      <c r="I9" s="671" t="str">
        <f>IF('360 PU holds'!N107=0,"",'360 PU holds'!N107)</f>
        <v/>
      </c>
      <c r="J9" s="659"/>
      <c r="K9" s="671" t="str">
        <f>IF('360 PU holds'!O107=0,"",'360 PU holds'!O107)</f>
        <v/>
      </c>
      <c r="L9" s="659"/>
      <c r="M9" s="671" t="str">
        <f>IF('360 PU holds'!P107=0,"",'360 PU holds'!P107)</f>
        <v/>
      </c>
      <c r="N9" s="659"/>
      <c r="O9" s="671" t="str">
        <f>IF('360 PU holds'!Q107=0,"",'360 PU holds'!Q107)</f>
        <v/>
      </c>
      <c r="P9" s="659"/>
      <c r="Q9" s="671" t="str">
        <f>IF('360 PU holds'!R107=0,"",'360 PU holds'!R107)</f>
        <v/>
      </c>
      <c r="R9" s="672"/>
      <c r="S9" s="660">
        <f t="shared" si="2"/>
        <v>0</v>
      </c>
      <c r="T9" s="660">
        <f>S9*'360 PU holds'!H107</f>
        <v>0</v>
      </c>
      <c r="U9" s="660">
        <f>S9*'360 PU holds'!AJ107</f>
        <v>0</v>
      </c>
    </row>
    <row r="10" ht="22.5" customHeight="1">
      <c r="A10" s="655" t="str">
        <f>'360 PU holds'!D108</f>
        <v>360-013PU</v>
      </c>
      <c r="B10" s="657">
        <f>'360 PU holds'!H108</f>
        <v>1</v>
      </c>
      <c r="C10" s="658" t="str">
        <f>IF('360 PU holds'!K108=0,"",'360 PU holds'!K108)</f>
        <v/>
      </c>
      <c r="D10" s="659"/>
      <c r="E10" s="671" t="str">
        <f>IF('360 PU holds'!L108=0,"",'360 PU holds'!L108)</f>
        <v/>
      </c>
      <c r="F10" s="659"/>
      <c r="G10" s="671" t="str">
        <f>IF('360 PU holds'!M108=0,"",'360 PU holds'!M108)</f>
        <v/>
      </c>
      <c r="H10" s="659"/>
      <c r="I10" s="671" t="str">
        <f>IF('360 PU holds'!N108=0,"",'360 PU holds'!N108)</f>
        <v/>
      </c>
      <c r="J10" s="659"/>
      <c r="K10" s="671" t="str">
        <f>IF('360 PU holds'!O108=0,"",'360 PU holds'!O108)</f>
        <v/>
      </c>
      <c r="L10" s="659"/>
      <c r="M10" s="671" t="str">
        <f>IF('360 PU holds'!P108=0,"",'360 PU holds'!P108)</f>
        <v/>
      </c>
      <c r="N10" s="659"/>
      <c r="O10" s="671" t="str">
        <f>IF('360 PU holds'!Q108=0,"",'360 PU holds'!Q108)</f>
        <v/>
      </c>
      <c r="P10" s="659"/>
      <c r="Q10" s="671" t="str">
        <f>IF('360 PU holds'!R108=0,"",'360 PU holds'!R108)</f>
        <v/>
      </c>
      <c r="R10" s="672"/>
      <c r="S10" s="660">
        <f t="shared" si="2"/>
        <v>0</v>
      </c>
      <c r="T10" s="660">
        <f>S10*'360 PU holds'!H108</f>
        <v>0</v>
      </c>
      <c r="U10" s="660">
        <f>S10*'360 PU holds'!AJ108</f>
        <v>0</v>
      </c>
    </row>
    <row r="11" ht="22.5" customHeight="1">
      <c r="A11" s="655" t="str">
        <f>'360 PU holds'!D109</f>
        <v>360-014PU</v>
      </c>
      <c r="B11" s="657">
        <f>'360 PU holds'!H109</f>
        <v>4</v>
      </c>
      <c r="C11" s="658" t="str">
        <f>IF('360 PU holds'!K109=0,"",'360 PU holds'!K109)</f>
        <v/>
      </c>
      <c r="D11" s="659"/>
      <c r="E11" s="671" t="str">
        <f>IF('360 PU holds'!L109=0,"",'360 PU holds'!L109)</f>
        <v/>
      </c>
      <c r="F11" s="659"/>
      <c r="G11" s="671" t="str">
        <f>IF('360 PU holds'!M109=0,"",'360 PU holds'!M109)</f>
        <v/>
      </c>
      <c r="H11" s="659"/>
      <c r="I11" s="671" t="str">
        <f>IF('360 PU holds'!N109=0,"",'360 PU holds'!N109)</f>
        <v/>
      </c>
      <c r="J11" s="659"/>
      <c r="K11" s="671" t="str">
        <f>IF('360 PU holds'!O109=0,"",'360 PU holds'!O109)</f>
        <v/>
      </c>
      <c r="L11" s="659"/>
      <c r="M11" s="671" t="str">
        <f>IF('360 PU holds'!P109=0,"",'360 PU holds'!P109)</f>
        <v/>
      </c>
      <c r="N11" s="659"/>
      <c r="O11" s="671" t="str">
        <f>IF('360 PU holds'!Q109=0,"",'360 PU holds'!Q109)</f>
        <v/>
      </c>
      <c r="P11" s="659"/>
      <c r="Q11" s="671" t="str">
        <f>IF('360 PU holds'!R109=0,"",'360 PU holds'!R109)</f>
        <v/>
      </c>
      <c r="R11" s="672"/>
      <c r="S11" s="660">
        <f t="shared" si="2"/>
        <v>0</v>
      </c>
      <c r="T11" s="660">
        <f>S11*'360 PU holds'!H109</f>
        <v>0</v>
      </c>
      <c r="U11" s="660">
        <f>S11*'360 PU holds'!AJ109</f>
        <v>0</v>
      </c>
    </row>
    <row r="12" ht="22.5" customHeight="1">
      <c r="A12" s="655" t="str">
        <f>'360 PU holds'!D110</f>
        <v>360-015PU</v>
      </c>
      <c r="B12" s="657">
        <f>'360 PU holds'!H110</f>
        <v>2</v>
      </c>
      <c r="C12" s="658" t="str">
        <f>IF('360 PU holds'!K110=0,"",'360 PU holds'!K110)</f>
        <v/>
      </c>
      <c r="D12" s="659"/>
      <c r="E12" s="671" t="str">
        <f>IF('360 PU holds'!L110=0,"",'360 PU holds'!L110)</f>
        <v/>
      </c>
      <c r="F12" s="659"/>
      <c r="G12" s="671" t="str">
        <f>IF('360 PU holds'!M110=0,"",'360 PU holds'!M110)</f>
        <v/>
      </c>
      <c r="H12" s="659"/>
      <c r="I12" s="671" t="str">
        <f>IF('360 PU holds'!N110=0,"",'360 PU holds'!N110)</f>
        <v/>
      </c>
      <c r="J12" s="659"/>
      <c r="K12" s="671" t="str">
        <f>IF('360 PU holds'!O110=0,"",'360 PU holds'!O110)</f>
        <v/>
      </c>
      <c r="L12" s="659"/>
      <c r="M12" s="671" t="str">
        <f>IF('360 PU holds'!P110=0,"",'360 PU holds'!P110)</f>
        <v/>
      </c>
      <c r="N12" s="659"/>
      <c r="O12" s="671" t="str">
        <f>IF('360 PU holds'!Q110=0,"",'360 PU holds'!Q110)</f>
        <v/>
      </c>
      <c r="P12" s="659"/>
      <c r="Q12" s="671" t="str">
        <f>IF('360 PU holds'!R110=0,"",'360 PU holds'!R110)</f>
        <v/>
      </c>
      <c r="R12" s="672"/>
      <c r="S12" s="660">
        <f t="shared" si="2"/>
        <v>0</v>
      </c>
      <c r="T12" s="660">
        <f>S12*'360 PU holds'!H110</f>
        <v>0</v>
      </c>
      <c r="U12" s="660">
        <f>S12*'360 PU holds'!AJ110</f>
        <v>0</v>
      </c>
    </row>
    <row r="13" ht="22.5" customHeight="1">
      <c r="A13" s="655" t="str">
        <f>'360 PU holds'!D111</f>
        <v>360-016PU</v>
      </c>
      <c r="B13" s="657">
        <f>'360 PU holds'!H111</f>
        <v>1</v>
      </c>
      <c r="C13" s="658" t="str">
        <f>IF('360 PU holds'!K111=0,"",'360 PU holds'!K111)</f>
        <v/>
      </c>
      <c r="D13" s="659"/>
      <c r="E13" s="671" t="str">
        <f>IF('360 PU holds'!L111=0,"",'360 PU holds'!L111)</f>
        <v/>
      </c>
      <c r="F13" s="659"/>
      <c r="G13" s="671" t="str">
        <f>IF('360 PU holds'!M111=0,"",'360 PU holds'!M111)</f>
        <v/>
      </c>
      <c r="H13" s="659"/>
      <c r="I13" s="671" t="str">
        <f>IF('360 PU holds'!N111=0,"",'360 PU holds'!N111)</f>
        <v/>
      </c>
      <c r="J13" s="659"/>
      <c r="K13" s="671" t="str">
        <f>IF('360 PU holds'!O111=0,"",'360 PU holds'!O111)</f>
        <v/>
      </c>
      <c r="L13" s="659"/>
      <c r="M13" s="671" t="str">
        <f>IF('360 PU holds'!P111=0,"",'360 PU holds'!P111)</f>
        <v/>
      </c>
      <c r="N13" s="659"/>
      <c r="O13" s="671" t="str">
        <f>IF('360 PU holds'!Q111=0,"",'360 PU holds'!Q111)</f>
        <v/>
      </c>
      <c r="P13" s="659"/>
      <c r="Q13" s="671" t="str">
        <f>IF('360 PU holds'!R111=0,"",'360 PU holds'!R111)</f>
        <v/>
      </c>
      <c r="R13" s="672"/>
      <c r="S13" s="660">
        <f t="shared" si="2"/>
        <v>0</v>
      </c>
      <c r="T13" s="660">
        <f>S13*'360 PU holds'!H111</f>
        <v>0</v>
      </c>
      <c r="U13" s="660">
        <f>S13*'360 PU holds'!AJ111</f>
        <v>0</v>
      </c>
    </row>
    <row r="14" ht="22.5" customHeight="1">
      <c r="A14" s="655" t="str">
        <f>'360 PU holds'!D112</f>
        <v>360-017PU</v>
      </c>
      <c r="B14" s="657">
        <f>'360 PU holds'!H112</f>
        <v>2</v>
      </c>
      <c r="C14" s="658" t="str">
        <f>IF('360 PU holds'!K112=0,"",'360 PU holds'!K112)</f>
        <v/>
      </c>
      <c r="D14" s="659"/>
      <c r="E14" s="671" t="str">
        <f>IF('360 PU holds'!L112=0,"",'360 PU holds'!L112)</f>
        <v/>
      </c>
      <c r="F14" s="659"/>
      <c r="G14" s="671" t="str">
        <f>IF('360 PU holds'!M112=0,"",'360 PU holds'!M112)</f>
        <v/>
      </c>
      <c r="H14" s="659"/>
      <c r="I14" s="671" t="str">
        <f>IF('360 PU holds'!N112=0,"",'360 PU holds'!N112)</f>
        <v/>
      </c>
      <c r="J14" s="659"/>
      <c r="K14" s="671" t="str">
        <f>IF('360 PU holds'!O112=0,"",'360 PU holds'!O112)</f>
        <v/>
      </c>
      <c r="L14" s="659"/>
      <c r="M14" s="671" t="str">
        <f>IF('360 PU holds'!P112=0,"",'360 PU holds'!P112)</f>
        <v/>
      </c>
      <c r="N14" s="659"/>
      <c r="O14" s="671" t="str">
        <f>IF('360 PU holds'!Q112=0,"",'360 PU holds'!Q112)</f>
        <v/>
      </c>
      <c r="P14" s="659"/>
      <c r="Q14" s="671" t="str">
        <f>IF('360 PU holds'!R112=0,"",'360 PU holds'!R112)</f>
        <v/>
      </c>
      <c r="R14" s="672"/>
      <c r="S14" s="660">
        <f t="shared" si="2"/>
        <v>0</v>
      </c>
      <c r="T14" s="660">
        <f>S14*'360 PU holds'!H112</f>
        <v>0</v>
      </c>
      <c r="U14" s="660">
        <f>S14*'360 PU holds'!AJ112</f>
        <v>0</v>
      </c>
    </row>
    <row r="15" ht="22.5" customHeight="1">
      <c r="A15" s="655" t="str">
        <f>'360 PU holds'!D68</f>
        <v>360-045PU</v>
      </c>
      <c r="B15" s="657">
        <f>'360 PU holds'!H68</f>
        <v>1</v>
      </c>
      <c r="C15" s="658" t="str">
        <f>IF('360 PU holds'!K68=0,"",'360 PU holds'!K68)</f>
        <v/>
      </c>
      <c r="D15" s="659"/>
      <c r="E15" s="671" t="str">
        <f>IF('360 PU holds'!L68=0,"",'360 PU holds'!L68)</f>
        <v/>
      </c>
      <c r="F15" s="659"/>
      <c r="G15" s="671" t="str">
        <f>IF('360 PU holds'!M68=0,"",'360 PU holds'!M68)</f>
        <v/>
      </c>
      <c r="H15" s="659"/>
      <c r="I15" s="671" t="str">
        <f>IF('360 PU holds'!N68=0,"",'360 PU holds'!N68)</f>
        <v/>
      </c>
      <c r="J15" s="659"/>
      <c r="K15" s="671" t="str">
        <f>IF('360 PU holds'!O68=0,"",'360 PU holds'!O68)</f>
        <v/>
      </c>
      <c r="L15" s="659"/>
      <c r="M15" s="671" t="str">
        <f>IF('360 PU holds'!P68=0,"",'360 PU holds'!P68)</f>
        <v/>
      </c>
      <c r="N15" s="659"/>
      <c r="O15" s="671" t="str">
        <f>IF('360 PU holds'!Q68=0,"",'360 PU holds'!Q68)</f>
        <v/>
      </c>
      <c r="P15" s="659"/>
      <c r="Q15" s="671" t="str">
        <f>IF('360 PU holds'!R68=0,"",'360 PU holds'!R68)</f>
        <v/>
      </c>
      <c r="R15" s="672"/>
      <c r="S15" s="660">
        <f t="shared" si="2"/>
        <v>0</v>
      </c>
      <c r="T15" s="660">
        <f>S15*'360 PU holds'!H68</f>
        <v>0</v>
      </c>
      <c r="U15" s="660">
        <f>S15*'360 PU holds'!AJ68</f>
        <v>0</v>
      </c>
      <c r="V15" s="673"/>
    </row>
    <row r="16" ht="22.5" customHeight="1">
      <c r="A16" s="655" t="str">
        <f>'360 PU holds'!D69</f>
        <v>360-047PU</v>
      </c>
      <c r="B16" s="657">
        <f>'360 PU holds'!H69</f>
        <v>2</v>
      </c>
      <c r="C16" s="658" t="str">
        <f>IF('360 PU holds'!K69=0,"",'360 PU holds'!K69)</f>
        <v/>
      </c>
      <c r="D16" s="659"/>
      <c r="E16" s="671" t="str">
        <f>IF('360 PU holds'!L69=0,"",'360 PU holds'!L69)</f>
        <v/>
      </c>
      <c r="F16" s="659"/>
      <c r="G16" s="671" t="str">
        <f>IF('360 PU holds'!M69=0,"",'360 PU holds'!M69)</f>
        <v/>
      </c>
      <c r="H16" s="659"/>
      <c r="I16" s="671" t="str">
        <f>IF('360 PU holds'!N69=0,"",'360 PU holds'!N69)</f>
        <v/>
      </c>
      <c r="J16" s="659"/>
      <c r="K16" s="671" t="str">
        <f>IF('360 PU holds'!O69=0,"",'360 PU holds'!O69)</f>
        <v/>
      </c>
      <c r="L16" s="659"/>
      <c r="M16" s="671" t="str">
        <f>IF('360 PU holds'!P69=0,"",'360 PU holds'!P69)</f>
        <v/>
      </c>
      <c r="N16" s="659"/>
      <c r="O16" s="671" t="str">
        <f>IF('360 PU holds'!Q69=0,"",'360 PU holds'!Q69)</f>
        <v/>
      </c>
      <c r="P16" s="659"/>
      <c r="Q16" s="671" t="str">
        <f>IF('360 PU holds'!R69=0,"",'360 PU holds'!R69)</f>
        <v/>
      </c>
      <c r="R16" s="672"/>
      <c r="S16" s="660">
        <f t="shared" si="2"/>
        <v>0</v>
      </c>
      <c r="T16" s="660">
        <f>S16*'360 PU holds'!H69</f>
        <v>0</v>
      </c>
      <c r="U16" s="660">
        <f>S16*'360 PU holds'!AJ69</f>
        <v>0</v>
      </c>
    </row>
    <row r="17" ht="22.5" customHeight="1">
      <c r="A17" s="655" t="str">
        <f>'360 PU holds'!D70</f>
        <v>360-049PU</v>
      </c>
      <c r="B17" s="657">
        <f>'360 PU holds'!H70</f>
        <v>6</v>
      </c>
      <c r="C17" s="658" t="str">
        <f>IF('360 PU holds'!K70=0,"",'360 PU holds'!K70)</f>
        <v/>
      </c>
      <c r="D17" s="659"/>
      <c r="E17" s="671" t="str">
        <f>IF('360 PU holds'!L70=0,"",'360 PU holds'!L70)</f>
        <v/>
      </c>
      <c r="F17" s="659"/>
      <c r="G17" s="671" t="str">
        <f>IF('360 PU holds'!M70=0,"",'360 PU holds'!M70)</f>
        <v/>
      </c>
      <c r="H17" s="659"/>
      <c r="I17" s="671" t="str">
        <f>IF('360 PU holds'!N70=0,"",'360 PU holds'!N70)</f>
        <v/>
      </c>
      <c r="J17" s="659"/>
      <c r="K17" s="671" t="str">
        <f>IF('360 PU holds'!O70=0,"",'360 PU holds'!O70)</f>
        <v/>
      </c>
      <c r="L17" s="659"/>
      <c r="M17" s="671" t="str">
        <f>IF('360 PU holds'!P70=0,"",'360 PU holds'!P70)</f>
        <v/>
      </c>
      <c r="N17" s="659"/>
      <c r="O17" s="671" t="str">
        <f>IF('360 PU holds'!Q70=0,"",'360 PU holds'!Q70)</f>
        <v/>
      </c>
      <c r="P17" s="659"/>
      <c r="Q17" s="671" t="str">
        <f>IF('360 PU holds'!R70=0,"",'360 PU holds'!R70)</f>
        <v/>
      </c>
      <c r="R17" s="672"/>
      <c r="S17" s="660">
        <f t="shared" si="2"/>
        <v>0</v>
      </c>
      <c r="T17" s="660">
        <f>S17*'360 PU holds'!H70</f>
        <v>0</v>
      </c>
      <c r="U17" s="660">
        <f>S17*'360 PU holds'!AJ70</f>
        <v>0</v>
      </c>
    </row>
    <row r="18" ht="22.5" customHeight="1">
      <c r="A18" s="655" t="str">
        <f>'360 PU holds'!D71</f>
        <v>360-050PU</v>
      </c>
      <c r="B18" s="657">
        <f>'360 PU holds'!H71</f>
        <v>12</v>
      </c>
      <c r="C18" s="658" t="str">
        <f>IF('360 PU holds'!K71=0,"",'360 PU holds'!K71)</f>
        <v/>
      </c>
      <c r="D18" s="659"/>
      <c r="E18" s="671" t="str">
        <f>IF('360 PU holds'!L71=0,"",'360 PU holds'!L71)</f>
        <v/>
      </c>
      <c r="F18" s="659"/>
      <c r="G18" s="671" t="str">
        <f>IF('360 PU holds'!M71=0,"",'360 PU holds'!M71)</f>
        <v/>
      </c>
      <c r="H18" s="659"/>
      <c r="I18" s="671" t="str">
        <f>IF('360 PU holds'!N71=0,"",'360 PU holds'!N71)</f>
        <v/>
      </c>
      <c r="J18" s="659"/>
      <c r="K18" s="671" t="str">
        <f>IF('360 PU holds'!O71=0,"",'360 PU holds'!O71)</f>
        <v/>
      </c>
      <c r="L18" s="659"/>
      <c r="M18" s="671" t="str">
        <f>IF('360 PU holds'!P71=0,"",'360 PU holds'!P71)</f>
        <v/>
      </c>
      <c r="N18" s="659"/>
      <c r="O18" s="671" t="str">
        <f>IF('360 PU holds'!Q71=0,"",'360 PU holds'!Q71)</f>
        <v/>
      </c>
      <c r="P18" s="659"/>
      <c r="Q18" s="671" t="str">
        <f>IF('360 PU holds'!R71=0,"",'360 PU holds'!R71)</f>
        <v/>
      </c>
      <c r="R18" s="672"/>
      <c r="S18" s="660">
        <f t="shared" si="2"/>
        <v>0</v>
      </c>
      <c r="T18" s="660">
        <f>S18*'360 PU holds'!H71</f>
        <v>0</v>
      </c>
      <c r="U18" s="660">
        <f>S18*'360 PU holds'!AJ71</f>
        <v>0</v>
      </c>
    </row>
    <row r="19" ht="22.5" customHeight="1">
      <c r="A19" s="655" t="str">
        <f>'360 PU holds'!D72</f>
        <v>360-051PU</v>
      </c>
      <c r="B19" s="657">
        <f>'360 PU holds'!H72</f>
        <v>8</v>
      </c>
      <c r="C19" s="658" t="str">
        <f>IF('360 PU holds'!K72=0,"",'360 PU holds'!K72)</f>
        <v/>
      </c>
      <c r="D19" s="659"/>
      <c r="E19" s="671" t="str">
        <f>IF('360 PU holds'!L72=0,"",'360 PU holds'!L72)</f>
        <v/>
      </c>
      <c r="F19" s="659"/>
      <c r="G19" s="671" t="str">
        <f>IF('360 PU holds'!M72=0,"",'360 PU holds'!M72)</f>
        <v/>
      </c>
      <c r="H19" s="659"/>
      <c r="I19" s="671" t="str">
        <f>IF('360 PU holds'!N72=0,"",'360 PU holds'!N72)</f>
        <v/>
      </c>
      <c r="J19" s="659"/>
      <c r="K19" s="671" t="str">
        <f>IF('360 PU holds'!O72=0,"",'360 PU holds'!O72)</f>
        <v/>
      </c>
      <c r="L19" s="659"/>
      <c r="M19" s="671" t="str">
        <f>IF('360 PU holds'!P72=0,"",'360 PU holds'!P72)</f>
        <v/>
      </c>
      <c r="N19" s="659"/>
      <c r="O19" s="671" t="str">
        <f>IF('360 PU holds'!Q72=0,"",'360 PU holds'!Q72)</f>
        <v/>
      </c>
      <c r="P19" s="659"/>
      <c r="Q19" s="671" t="str">
        <f>IF('360 PU holds'!R72=0,"",'360 PU holds'!R72)</f>
        <v/>
      </c>
      <c r="R19" s="672"/>
      <c r="S19" s="660">
        <f t="shared" si="2"/>
        <v>0</v>
      </c>
      <c r="T19" s="660">
        <f>S19*'360 PU holds'!H72</f>
        <v>0</v>
      </c>
      <c r="U19" s="660">
        <f>S19*'360 PU holds'!AJ72</f>
        <v>0</v>
      </c>
    </row>
    <row r="20" ht="22.5" customHeight="1">
      <c r="A20" s="655" t="str">
        <f>'360 PU holds'!D73</f>
        <v>360-052PU</v>
      </c>
      <c r="B20" s="657">
        <f>'360 PU holds'!H73</f>
        <v>8</v>
      </c>
      <c r="C20" s="658" t="str">
        <f>IF('360 PU holds'!K73=0,"",'360 PU holds'!K73)</f>
        <v/>
      </c>
      <c r="D20" s="659"/>
      <c r="E20" s="671" t="str">
        <f>IF('360 PU holds'!L73=0,"",'360 PU holds'!L73)</f>
        <v/>
      </c>
      <c r="F20" s="659"/>
      <c r="G20" s="671" t="str">
        <f>IF('360 PU holds'!M73=0,"",'360 PU holds'!M73)</f>
        <v/>
      </c>
      <c r="H20" s="659"/>
      <c r="I20" s="671" t="str">
        <f>IF('360 PU holds'!N73=0,"",'360 PU holds'!N73)</f>
        <v/>
      </c>
      <c r="J20" s="659"/>
      <c r="K20" s="671" t="str">
        <f>IF('360 PU holds'!O73=0,"",'360 PU holds'!O73)</f>
        <v/>
      </c>
      <c r="L20" s="659"/>
      <c r="M20" s="671" t="str">
        <f>IF('360 PU holds'!P73=0,"",'360 PU holds'!P73)</f>
        <v/>
      </c>
      <c r="N20" s="659"/>
      <c r="O20" s="671" t="str">
        <f>IF('360 PU holds'!Q73=0,"",'360 PU holds'!Q73)</f>
        <v/>
      </c>
      <c r="P20" s="659"/>
      <c r="Q20" s="671" t="str">
        <f>IF('360 PU holds'!R73=0,"",'360 PU holds'!R73)</f>
        <v/>
      </c>
      <c r="R20" s="672"/>
      <c r="S20" s="660">
        <f t="shared" si="2"/>
        <v>0</v>
      </c>
      <c r="T20" s="660">
        <f>S20*'360 PU holds'!H73</f>
        <v>0</v>
      </c>
      <c r="U20" s="660">
        <f>S20*'360 PU holds'!AJ73</f>
        <v>0</v>
      </c>
    </row>
    <row r="21" ht="22.5" customHeight="1">
      <c r="A21" s="655" t="str">
        <f>'360 PU holds'!D74</f>
        <v>360-053PU</v>
      </c>
      <c r="B21" s="657">
        <f>'360 PU holds'!H74</f>
        <v>2</v>
      </c>
      <c r="C21" s="658" t="str">
        <f>IF('360 PU holds'!K74=0,"",'360 PU holds'!K74)</f>
        <v/>
      </c>
      <c r="D21" s="659"/>
      <c r="E21" s="671" t="str">
        <f>IF('360 PU holds'!L74=0,"",'360 PU holds'!L74)</f>
        <v/>
      </c>
      <c r="F21" s="659"/>
      <c r="G21" s="671" t="str">
        <f>IF('360 PU holds'!M74=0,"",'360 PU holds'!M74)</f>
        <v/>
      </c>
      <c r="H21" s="659"/>
      <c r="I21" s="671" t="str">
        <f>IF('360 PU holds'!N74=0,"",'360 PU holds'!N74)</f>
        <v/>
      </c>
      <c r="J21" s="659"/>
      <c r="K21" s="671" t="str">
        <f>IF('360 PU holds'!O74=0,"",'360 PU holds'!O74)</f>
        <v/>
      </c>
      <c r="L21" s="659"/>
      <c r="M21" s="671" t="str">
        <f>IF('360 PU holds'!P74=0,"",'360 PU holds'!P74)</f>
        <v/>
      </c>
      <c r="N21" s="659"/>
      <c r="O21" s="671" t="str">
        <f>IF('360 PU holds'!Q74=0,"",'360 PU holds'!Q74)</f>
        <v/>
      </c>
      <c r="P21" s="659"/>
      <c r="Q21" s="671" t="str">
        <f>IF('360 PU holds'!R74=0,"",'360 PU holds'!R74)</f>
        <v/>
      </c>
      <c r="R21" s="672"/>
      <c r="S21" s="660">
        <f t="shared" si="2"/>
        <v>0</v>
      </c>
      <c r="T21" s="660">
        <f>S21*'360 PU holds'!H74</f>
        <v>0</v>
      </c>
      <c r="U21" s="660">
        <f>S21*'360 PU holds'!AJ74</f>
        <v>0</v>
      </c>
    </row>
    <row r="22" ht="22.5" customHeight="1">
      <c r="A22" s="655" t="str">
        <f>'360 PU holds'!D75</f>
        <v>360-054PU</v>
      </c>
      <c r="B22" s="657">
        <f>'360 PU holds'!H75</f>
        <v>1</v>
      </c>
      <c r="C22" s="658" t="str">
        <f>IF('360 PU holds'!K75=0,"",'360 PU holds'!K75)</f>
        <v/>
      </c>
      <c r="D22" s="659"/>
      <c r="E22" s="671" t="str">
        <f>IF('360 PU holds'!L75=0,"",'360 PU holds'!L75)</f>
        <v/>
      </c>
      <c r="F22" s="659"/>
      <c r="G22" s="671" t="str">
        <f>IF('360 PU holds'!M75=0,"",'360 PU holds'!M75)</f>
        <v/>
      </c>
      <c r="H22" s="659"/>
      <c r="I22" s="671" t="str">
        <f>IF('360 PU holds'!N75=0,"",'360 PU holds'!N75)</f>
        <v/>
      </c>
      <c r="J22" s="659"/>
      <c r="K22" s="671" t="str">
        <f>IF('360 PU holds'!O75=0,"",'360 PU holds'!O75)</f>
        <v/>
      </c>
      <c r="L22" s="659"/>
      <c r="M22" s="671" t="str">
        <f>IF('360 PU holds'!P75=0,"",'360 PU holds'!P75)</f>
        <v/>
      </c>
      <c r="N22" s="659"/>
      <c r="O22" s="671" t="str">
        <f>IF('360 PU holds'!Q75=0,"",'360 PU holds'!Q75)</f>
        <v/>
      </c>
      <c r="P22" s="659"/>
      <c r="Q22" s="671" t="str">
        <f>IF('360 PU holds'!R75=0,"",'360 PU holds'!R75)</f>
        <v/>
      </c>
      <c r="R22" s="672"/>
      <c r="S22" s="660">
        <f t="shared" si="2"/>
        <v>0</v>
      </c>
      <c r="T22" s="660">
        <f>S22*'360 PU holds'!H75</f>
        <v>0</v>
      </c>
      <c r="U22" s="660">
        <f>S22*'360 PU holds'!AJ75</f>
        <v>0</v>
      </c>
    </row>
    <row r="23" ht="22.5" customHeight="1">
      <c r="A23" s="655" t="str">
        <f>'360 PU holds'!D76</f>
        <v>360-055PU</v>
      </c>
      <c r="B23" s="657">
        <f>'360 PU holds'!H76</f>
        <v>1</v>
      </c>
      <c r="C23" s="658" t="str">
        <f>IF('360 PU holds'!K76=0,"",'360 PU holds'!K76)</f>
        <v/>
      </c>
      <c r="D23" s="659"/>
      <c r="E23" s="671" t="str">
        <f>IF('360 PU holds'!L76=0,"",'360 PU holds'!L76)</f>
        <v/>
      </c>
      <c r="F23" s="659"/>
      <c r="G23" s="671" t="str">
        <f>IF('360 PU holds'!M76=0,"",'360 PU holds'!M76)</f>
        <v/>
      </c>
      <c r="H23" s="659"/>
      <c r="I23" s="671" t="str">
        <f>IF('360 PU holds'!N76=0,"",'360 PU holds'!N76)</f>
        <v/>
      </c>
      <c r="J23" s="659"/>
      <c r="K23" s="671" t="str">
        <f>IF('360 PU holds'!O76=0,"",'360 PU holds'!O76)</f>
        <v/>
      </c>
      <c r="L23" s="659"/>
      <c r="M23" s="671" t="str">
        <f>IF('360 PU holds'!P76=0,"",'360 PU holds'!P76)</f>
        <v/>
      </c>
      <c r="N23" s="659"/>
      <c r="O23" s="671" t="str">
        <f>IF('360 PU holds'!Q76=0,"",'360 PU holds'!Q76)</f>
        <v/>
      </c>
      <c r="P23" s="659"/>
      <c r="Q23" s="671" t="str">
        <f>IF('360 PU holds'!R76=0,"",'360 PU holds'!R76)</f>
        <v/>
      </c>
      <c r="R23" s="672"/>
      <c r="S23" s="660">
        <f t="shared" si="2"/>
        <v>0</v>
      </c>
      <c r="T23" s="660">
        <f>S23*'360 PU holds'!H76</f>
        <v>0</v>
      </c>
      <c r="U23" s="660">
        <f>S23*'360 PU holds'!AJ76</f>
        <v>0</v>
      </c>
    </row>
    <row r="24" ht="22.5" customHeight="1">
      <c r="A24" s="655" t="str">
        <f>'360 PU holds'!D77</f>
        <v>360-056PU</v>
      </c>
      <c r="B24" s="657">
        <f>'360 PU holds'!H77</f>
        <v>6</v>
      </c>
      <c r="C24" s="658" t="str">
        <f>IF('360 PU holds'!K77=0,"",'360 PU holds'!K77)</f>
        <v/>
      </c>
      <c r="D24" s="659"/>
      <c r="E24" s="671" t="str">
        <f>IF('360 PU holds'!L77=0,"",'360 PU holds'!L77)</f>
        <v/>
      </c>
      <c r="F24" s="659"/>
      <c r="G24" s="671" t="str">
        <f>IF('360 PU holds'!M77=0,"",'360 PU holds'!M77)</f>
        <v/>
      </c>
      <c r="H24" s="659"/>
      <c r="I24" s="671" t="str">
        <f>IF('360 PU holds'!N77=0,"",'360 PU holds'!N77)</f>
        <v/>
      </c>
      <c r="J24" s="659"/>
      <c r="K24" s="671" t="str">
        <f>IF('360 PU holds'!O77=0,"",'360 PU holds'!O77)</f>
        <v/>
      </c>
      <c r="L24" s="659"/>
      <c r="M24" s="671" t="str">
        <f>IF('360 PU holds'!P77=0,"",'360 PU holds'!P77)</f>
        <v/>
      </c>
      <c r="N24" s="659"/>
      <c r="O24" s="671" t="str">
        <f>IF('360 PU holds'!Q77=0,"",'360 PU holds'!Q77)</f>
        <v/>
      </c>
      <c r="P24" s="659"/>
      <c r="Q24" s="671" t="str">
        <f>IF('360 PU holds'!R77=0,"",'360 PU holds'!R77)</f>
        <v/>
      </c>
      <c r="R24" s="672"/>
      <c r="S24" s="660">
        <f t="shared" si="2"/>
        <v>0</v>
      </c>
      <c r="T24" s="660">
        <f>S24*'360 PU holds'!H77</f>
        <v>0</v>
      </c>
      <c r="U24" s="660">
        <f>S24*'360 PU holds'!AJ77</f>
        <v>0</v>
      </c>
    </row>
    <row r="25" ht="22.5" customHeight="1">
      <c r="A25" s="655" t="str">
        <f>'360 PU holds'!D78</f>
        <v>360-057PU</v>
      </c>
      <c r="B25" s="657">
        <f>'360 PU holds'!H78</f>
        <v>4</v>
      </c>
      <c r="C25" s="658" t="str">
        <f>IF('360 PU holds'!K78=0,"",'360 PU holds'!K78)</f>
        <v/>
      </c>
      <c r="D25" s="659"/>
      <c r="E25" s="671" t="str">
        <f>IF('360 PU holds'!L78=0,"",'360 PU holds'!L78)</f>
        <v/>
      </c>
      <c r="F25" s="659"/>
      <c r="G25" s="671" t="str">
        <f>IF('360 PU holds'!M78=0,"",'360 PU holds'!M78)</f>
        <v/>
      </c>
      <c r="H25" s="659"/>
      <c r="I25" s="671" t="str">
        <f>IF('360 PU holds'!N78=0,"",'360 PU holds'!N78)</f>
        <v/>
      </c>
      <c r="J25" s="659"/>
      <c r="K25" s="671" t="str">
        <f>IF('360 PU holds'!O78=0,"",'360 PU holds'!O78)</f>
        <v/>
      </c>
      <c r="L25" s="659"/>
      <c r="M25" s="671" t="str">
        <f>IF('360 PU holds'!P78=0,"",'360 PU holds'!P78)</f>
        <v/>
      </c>
      <c r="N25" s="659"/>
      <c r="O25" s="671" t="str">
        <f>IF('360 PU holds'!Q78=0,"",'360 PU holds'!Q78)</f>
        <v/>
      </c>
      <c r="P25" s="659"/>
      <c r="Q25" s="671" t="str">
        <f>IF('360 PU holds'!R78=0,"",'360 PU holds'!R78)</f>
        <v/>
      </c>
      <c r="R25" s="672"/>
      <c r="S25" s="660">
        <f t="shared" si="2"/>
        <v>0</v>
      </c>
      <c r="T25" s="660">
        <f>S25*'360 PU holds'!H78</f>
        <v>0</v>
      </c>
      <c r="U25" s="660">
        <f>S25*'360 PU holds'!AJ78</f>
        <v>0</v>
      </c>
    </row>
    <row r="26" ht="22.5" customHeight="1">
      <c r="A26" s="655" t="str">
        <f>'360 PU holds'!D79</f>
        <v>360-058PU</v>
      </c>
      <c r="B26" s="657">
        <f>'360 PU holds'!H79</f>
        <v>4</v>
      </c>
      <c r="C26" s="658" t="str">
        <f>IF('360 PU holds'!K79=0,"",'360 PU holds'!K79)</f>
        <v/>
      </c>
      <c r="D26" s="659"/>
      <c r="E26" s="671" t="str">
        <f>IF('360 PU holds'!L79=0,"",'360 PU holds'!L79)</f>
        <v/>
      </c>
      <c r="F26" s="659"/>
      <c r="G26" s="671" t="str">
        <f>IF('360 PU holds'!M79=0,"",'360 PU holds'!M79)</f>
        <v/>
      </c>
      <c r="H26" s="659"/>
      <c r="I26" s="671" t="str">
        <f>IF('360 PU holds'!N79=0,"",'360 PU holds'!N79)</f>
        <v/>
      </c>
      <c r="J26" s="659"/>
      <c r="K26" s="671" t="str">
        <f>IF('360 PU holds'!O79=0,"",'360 PU holds'!O79)</f>
        <v/>
      </c>
      <c r="L26" s="659"/>
      <c r="M26" s="671" t="str">
        <f>IF('360 PU holds'!P79=0,"",'360 PU holds'!P79)</f>
        <v/>
      </c>
      <c r="N26" s="659"/>
      <c r="O26" s="671" t="str">
        <f>IF('360 PU holds'!Q79=0,"",'360 PU holds'!Q79)</f>
        <v/>
      </c>
      <c r="P26" s="659"/>
      <c r="Q26" s="671" t="str">
        <f>IF('360 PU holds'!R79=0,"",'360 PU holds'!R79)</f>
        <v/>
      </c>
      <c r="R26" s="672"/>
      <c r="S26" s="660">
        <f t="shared" si="2"/>
        <v>0</v>
      </c>
      <c r="T26" s="660">
        <f>S26*'360 PU holds'!H79</f>
        <v>0</v>
      </c>
      <c r="U26" s="660">
        <f>S26*'360 PU holds'!AJ79</f>
        <v>0</v>
      </c>
    </row>
    <row r="27" ht="22.5" customHeight="1">
      <c r="A27" s="655" t="str">
        <f>'360 PU holds'!D80</f>
        <v>360-059PU</v>
      </c>
      <c r="B27" s="657">
        <f>'360 PU holds'!H80</f>
        <v>1</v>
      </c>
      <c r="C27" s="658" t="str">
        <f>IF('360 PU holds'!K80=0,"",'360 PU holds'!K80)</f>
        <v/>
      </c>
      <c r="D27" s="659"/>
      <c r="E27" s="671" t="str">
        <f>IF('360 PU holds'!L80=0,"",'360 PU holds'!L80)</f>
        <v/>
      </c>
      <c r="F27" s="659"/>
      <c r="G27" s="671" t="str">
        <f>IF('360 PU holds'!M80=0,"",'360 PU holds'!M80)</f>
        <v/>
      </c>
      <c r="H27" s="659"/>
      <c r="I27" s="671" t="str">
        <f>IF('360 PU holds'!N80=0,"",'360 PU holds'!N80)</f>
        <v/>
      </c>
      <c r="J27" s="659"/>
      <c r="K27" s="671" t="str">
        <f>IF('360 PU holds'!O80=0,"",'360 PU holds'!O80)</f>
        <v/>
      </c>
      <c r="L27" s="659"/>
      <c r="M27" s="671" t="str">
        <f>IF('360 PU holds'!P80=0,"",'360 PU holds'!P80)</f>
        <v/>
      </c>
      <c r="N27" s="659"/>
      <c r="O27" s="671" t="str">
        <f>IF('360 PU holds'!Q80=0,"",'360 PU holds'!Q80)</f>
        <v/>
      </c>
      <c r="P27" s="659"/>
      <c r="Q27" s="671" t="str">
        <f>IF('360 PU holds'!R80=0,"",'360 PU holds'!R80)</f>
        <v/>
      </c>
      <c r="R27" s="672"/>
      <c r="S27" s="660">
        <f t="shared" si="2"/>
        <v>0</v>
      </c>
      <c r="T27" s="660">
        <f>S27*'360 PU holds'!H80</f>
        <v>0</v>
      </c>
      <c r="U27" s="660">
        <f>S27*'360 PU holds'!AJ80</f>
        <v>0</v>
      </c>
    </row>
    <row r="28" ht="22.5" customHeight="1">
      <c r="A28" s="655" t="str">
        <f>'360 PU holds'!D81</f>
        <v>360-060PU</v>
      </c>
      <c r="B28" s="657">
        <f>'360 PU holds'!H81</f>
        <v>2</v>
      </c>
      <c r="C28" s="658" t="str">
        <f>IF('360 PU holds'!K81=0,"",'360 PU holds'!K81)</f>
        <v/>
      </c>
      <c r="D28" s="659"/>
      <c r="E28" s="671" t="str">
        <f>IF('360 PU holds'!L81=0,"",'360 PU holds'!L81)</f>
        <v/>
      </c>
      <c r="F28" s="659"/>
      <c r="G28" s="671" t="str">
        <f>IF('360 PU holds'!M81=0,"",'360 PU holds'!M81)</f>
        <v/>
      </c>
      <c r="H28" s="659"/>
      <c r="I28" s="671" t="str">
        <f>IF('360 PU holds'!N81=0,"",'360 PU holds'!N81)</f>
        <v/>
      </c>
      <c r="J28" s="659"/>
      <c r="K28" s="671" t="str">
        <f>IF('360 PU holds'!O81=0,"",'360 PU holds'!O81)</f>
        <v/>
      </c>
      <c r="L28" s="659"/>
      <c r="M28" s="671" t="str">
        <f>IF('360 PU holds'!P81=0,"",'360 PU holds'!P81)</f>
        <v/>
      </c>
      <c r="N28" s="659"/>
      <c r="O28" s="671" t="str">
        <f>IF('360 PU holds'!Q81=0,"",'360 PU holds'!Q81)</f>
        <v/>
      </c>
      <c r="P28" s="659"/>
      <c r="Q28" s="671" t="str">
        <f>IF('360 PU holds'!R81=0,"",'360 PU holds'!R81)</f>
        <v/>
      </c>
      <c r="R28" s="672"/>
      <c r="S28" s="660">
        <f t="shared" si="2"/>
        <v>0</v>
      </c>
      <c r="T28" s="660">
        <f>S28*'360 PU holds'!H81</f>
        <v>0</v>
      </c>
      <c r="U28" s="660">
        <f>S28*'360 PU holds'!AJ81</f>
        <v>0</v>
      </c>
    </row>
    <row r="29" ht="22.5" customHeight="1">
      <c r="A29" s="655" t="str">
        <f>'360 PU holds'!D83</f>
        <v>360-061PU</v>
      </c>
      <c r="B29" s="657">
        <f>'360 PU holds'!H83</f>
        <v>1</v>
      </c>
      <c r="C29" s="658" t="str">
        <f>IF('360 PU holds'!K83=0,"",'360 PU holds'!K83)</f>
        <v/>
      </c>
      <c r="D29" s="659"/>
      <c r="E29" s="671" t="str">
        <f>IF('360 PU holds'!L83=0,"",'360 PU holds'!L83)</f>
        <v/>
      </c>
      <c r="F29" s="659"/>
      <c r="G29" s="671" t="str">
        <f>IF('360 PU holds'!M83=0,"",'360 PU holds'!M83)</f>
        <v/>
      </c>
      <c r="H29" s="659"/>
      <c r="I29" s="671" t="str">
        <f>IF('360 PU holds'!N83=0,"",'360 PU holds'!N83)</f>
        <v/>
      </c>
      <c r="J29" s="659"/>
      <c r="K29" s="671" t="str">
        <f>IF('360 PU holds'!O83=0,"",'360 PU holds'!O83)</f>
        <v/>
      </c>
      <c r="L29" s="659"/>
      <c r="M29" s="671" t="str">
        <f>IF('360 PU holds'!P83=0,"",'360 PU holds'!P83)</f>
        <v/>
      </c>
      <c r="N29" s="659"/>
      <c r="O29" s="671" t="str">
        <f>IF('360 PU holds'!Q83=0,"",'360 PU holds'!Q83)</f>
        <v/>
      </c>
      <c r="P29" s="659"/>
      <c r="Q29" s="671" t="str">
        <f>IF('360 PU holds'!R83=0,"",'360 PU holds'!R83)</f>
        <v/>
      </c>
      <c r="R29" s="672"/>
      <c r="S29" s="660">
        <f t="shared" si="2"/>
        <v>0</v>
      </c>
      <c r="T29" s="660">
        <f>S29*'360 PU holds'!H83</f>
        <v>0</v>
      </c>
      <c r="U29" s="660">
        <f>S29*'360 PU holds'!AJ83</f>
        <v>0</v>
      </c>
    </row>
    <row r="30" ht="22.5" customHeight="1">
      <c r="A30" s="655" t="str">
        <f>'360 PU holds'!D84</f>
        <v>360-062PU</v>
      </c>
      <c r="B30" s="657">
        <f>'360 PU holds'!H84</f>
        <v>3</v>
      </c>
      <c r="C30" s="658" t="str">
        <f>IF('360 PU holds'!K84=0,"",'360 PU holds'!K84)</f>
        <v/>
      </c>
      <c r="D30" s="659"/>
      <c r="E30" s="671" t="str">
        <f>IF('360 PU holds'!L84=0,"",'360 PU holds'!L84)</f>
        <v/>
      </c>
      <c r="F30" s="659"/>
      <c r="G30" s="671" t="str">
        <f>IF('360 PU holds'!M84=0,"",'360 PU holds'!M84)</f>
        <v/>
      </c>
      <c r="H30" s="659"/>
      <c r="I30" s="671" t="str">
        <f>IF('360 PU holds'!N84=0,"",'360 PU holds'!N84)</f>
        <v/>
      </c>
      <c r="J30" s="659"/>
      <c r="K30" s="671" t="str">
        <f>IF('360 PU holds'!O84=0,"",'360 PU holds'!O84)</f>
        <v/>
      </c>
      <c r="L30" s="659"/>
      <c r="M30" s="671" t="str">
        <f>IF('360 PU holds'!P84=0,"",'360 PU holds'!P84)</f>
        <v/>
      </c>
      <c r="N30" s="659"/>
      <c r="O30" s="671" t="str">
        <f>IF('360 PU holds'!Q84=0,"",'360 PU holds'!Q84)</f>
        <v/>
      </c>
      <c r="P30" s="659"/>
      <c r="Q30" s="671" t="str">
        <f>IF('360 PU holds'!R84=0,"",'360 PU holds'!R84)</f>
        <v/>
      </c>
      <c r="R30" s="672"/>
      <c r="S30" s="660">
        <f t="shared" si="2"/>
        <v>0</v>
      </c>
      <c r="T30" s="660">
        <f>S30*'360 PU holds'!H84</f>
        <v>0</v>
      </c>
      <c r="U30" s="660">
        <f>S30*'360 PU holds'!AJ84</f>
        <v>0</v>
      </c>
    </row>
    <row r="31" ht="22.5" customHeight="1">
      <c r="A31" s="655" t="str">
        <f>'360 PU holds'!D85</f>
        <v>360-063PU</v>
      </c>
      <c r="B31" s="657">
        <f>'360 PU holds'!H85</f>
        <v>2</v>
      </c>
      <c r="C31" s="658" t="str">
        <f>IF('360 PU holds'!K85=0,"",'360 PU holds'!K85)</f>
        <v/>
      </c>
      <c r="D31" s="659"/>
      <c r="E31" s="671" t="str">
        <f>IF('360 PU holds'!L85=0,"",'360 PU holds'!L85)</f>
        <v/>
      </c>
      <c r="F31" s="659"/>
      <c r="G31" s="671" t="str">
        <f>IF('360 PU holds'!M85=0,"",'360 PU holds'!M85)</f>
        <v/>
      </c>
      <c r="H31" s="659"/>
      <c r="I31" s="671" t="str">
        <f>IF('360 PU holds'!N85=0,"",'360 PU holds'!N85)</f>
        <v/>
      </c>
      <c r="J31" s="659"/>
      <c r="K31" s="671" t="str">
        <f>IF('360 PU holds'!O85=0,"",'360 PU holds'!O85)</f>
        <v/>
      </c>
      <c r="L31" s="659"/>
      <c r="M31" s="671" t="str">
        <f>IF('360 PU holds'!P85=0,"",'360 PU holds'!P85)</f>
        <v/>
      </c>
      <c r="N31" s="659"/>
      <c r="O31" s="671" t="str">
        <f>IF('360 PU holds'!Q85=0,"",'360 PU holds'!Q85)</f>
        <v/>
      </c>
      <c r="P31" s="659"/>
      <c r="Q31" s="671" t="str">
        <f>IF('360 PU holds'!R85=0,"",'360 PU holds'!R85)</f>
        <v/>
      </c>
      <c r="R31" s="672"/>
      <c r="S31" s="660">
        <f t="shared" si="2"/>
        <v>0</v>
      </c>
      <c r="T31" s="660">
        <f>S31*'360 PU holds'!H85</f>
        <v>0</v>
      </c>
      <c r="U31" s="660">
        <f>S31*'360 PU holds'!AJ85</f>
        <v>0</v>
      </c>
    </row>
    <row r="32" ht="22.5" customHeight="1">
      <c r="A32" s="655" t="str">
        <f>'360 PU holds'!D86</f>
        <v>360-064PU</v>
      </c>
      <c r="B32" s="657">
        <f>'360 PU holds'!H86</f>
        <v>30</v>
      </c>
      <c r="C32" s="658" t="str">
        <f>IF('360 PU holds'!K86=0,"",'360 PU holds'!K86)</f>
        <v/>
      </c>
      <c r="D32" s="659"/>
      <c r="E32" s="671" t="str">
        <f>IF('360 PU holds'!L86=0,"",'360 PU holds'!L86)</f>
        <v/>
      </c>
      <c r="F32" s="659"/>
      <c r="G32" s="671" t="str">
        <f>IF('360 PU holds'!M86=0,"",'360 PU holds'!M86)</f>
        <v/>
      </c>
      <c r="H32" s="659"/>
      <c r="I32" s="671" t="str">
        <f>IF('360 PU holds'!N86=0,"",'360 PU holds'!N86)</f>
        <v/>
      </c>
      <c r="J32" s="659"/>
      <c r="K32" s="671" t="str">
        <f>IF('360 PU holds'!O86=0,"",'360 PU holds'!O86)</f>
        <v/>
      </c>
      <c r="L32" s="659"/>
      <c r="M32" s="671" t="str">
        <f>IF('360 PU holds'!P86=0,"",'360 PU holds'!P86)</f>
        <v/>
      </c>
      <c r="N32" s="659"/>
      <c r="O32" s="671" t="str">
        <f>IF('360 PU holds'!Q86=0,"",'360 PU holds'!Q86)</f>
        <v/>
      </c>
      <c r="P32" s="659"/>
      <c r="Q32" s="671" t="str">
        <f>IF('360 PU holds'!R86=0,"",'360 PU holds'!R86)</f>
        <v/>
      </c>
      <c r="R32" s="672"/>
      <c r="S32" s="660">
        <f t="shared" si="2"/>
        <v>0</v>
      </c>
      <c r="T32" s="660">
        <f>S32*'360 PU holds'!H86</f>
        <v>0</v>
      </c>
      <c r="U32" s="660">
        <f>S32*'360 PU holds'!AJ86</f>
        <v>0</v>
      </c>
    </row>
    <row r="33" ht="22.5" customHeight="1">
      <c r="A33" s="655" t="str">
        <f>'360 PU holds'!D87</f>
        <v>360-065PU</v>
      </c>
      <c r="B33" s="657">
        <f>'360 PU holds'!H87</f>
        <v>23</v>
      </c>
      <c r="C33" s="658" t="str">
        <f>IF('360 PU holds'!K87=0,"",'360 PU holds'!K87)</f>
        <v/>
      </c>
      <c r="D33" s="659"/>
      <c r="E33" s="671" t="str">
        <f>IF('360 PU holds'!L87=0,"",'360 PU holds'!L87)</f>
        <v/>
      </c>
      <c r="F33" s="659"/>
      <c r="G33" s="671" t="str">
        <f>IF('360 PU holds'!M87=0,"",'360 PU holds'!M87)</f>
        <v/>
      </c>
      <c r="H33" s="659"/>
      <c r="I33" s="671" t="str">
        <f>IF('360 PU holds'!N87=0,"",'360 PU holds'!N87)</f>
        <v/>
      </c>
      <c r="J33" s="659"/>
      <c r="K33" s="671" t="str">
        <f>IF('360 PU holds'!O87=0,"",'360 PU holds'!O87)</f>
        <v/>
      </c>
      <c r="L33" s="659"/>
      <c r="M33" s="671" t="str">
        <f>IF('360 PU holds'!P87=0,"",'360 PU holds'!P87)</f>
        <v/>
      </c>
      <c r="N33" s="659"/>
      <c r="O33" s="671" t="str">
        <f>IF('360 PU holds'!Q87=0,"",'360 PU holds'!Q87)</f>
        <v/>
      </c>
      <c r="P33" s="659"/>
      <c r="Q33" s="671" t="str">
        <f>IF('360 PU holds'!R87=0,"",'360 PU holds'!R87)</f>
        <v/>
      </c>
      <c r="R33" s="672"/>
      <c r="S33" s="660">
        <f t="shared" si="2"/>
        <v>0</v>
      </c>
      <c r="T33" s="660">
        <f>S33*'360 PU holds'!H87</f>
        <v>0</v>
      </c>
      <c r="U33" s="660">
        <f>S33*'360 PU holds'!AJ87</f>
        <v>0</v>
      </c>
    </row>
    <row r="34" ht="22.5" customHeight="1">
      <c r="A34" s="655" t="str">
        <f>'360 PU holds'!D88</f>
        <v>360-066PU</v>
      </c>
      <c r="B34" s="657">
        <f>'360 PU holds'!H88</f>
        <v>11</v>
      </c>
      <c r="C34" s="658" t="str">
        <f>IF('360 PU holds'!K88=0,"",'360 PU holds'!K88)</f>
        <v/>
      </c>
      <c r="D34" s="659"/>
      <c r="E34" s="671" t="str">
        <f>IF('360 PU holds'!L88=0,"",'360 PU holds'!L88)</f>
        <v/>
      </c>
      <c r="F34" s="659"/>
      <c r="G34" s="671" t="str">
        <f>IF('360 PU holds'!M88=0,"",'360 PU holds'!M88)</f>
        <v/>
      </c>
      <c r="H34" s="659"/>
      <c r="I34" s="671" t="str">
        <f>IF('360 PU holds'!N88=0,"",'360 PU holds'!N88)</f>
        <v/>
      </c>
      <c r="J34" s="659"/>
      <c r="K34" s="671" t="str">
        <f>IF('360 PU holds'!O88=0,"",'360 PU holds'!O88)</f>
        <v/>
      </c>
      <c r="L34" s="659"/>
      <c r="M34" s="671" t="str">
        <f>IF('360 PU holds'!P88=0,"",'360 PU holds'!P88)</f>
        <v/>
      </c>
      <c r="N34" s="659"/>
      <c r="O34" s="671" t="str">
        <f>IF('360 PU holds'!Q88=0,"",'360 PU holds'!Q88)</f>
        <v/>
      </c>
      <c r="P34" s="659"/>
      <c r="Q34" s="671" t="str">
        <f>IF('360 PU holds'!R88=0,"",'360 PU holds'!R88)</f>
        <v/>
      </c>
      <c r="R34" s="672"/>
      <c r="S34" s="660">
        <f t="shared" si="2"/>
        <v>0</v>
      </c>
      <c r="T34" s="660">
        <f>S34*'360 PU holds'!H88</f>
        <v>0</v>
      </c>
      <c r="U34" s="660">
        <f>S34*'360 PU holds'!AJ88</f>
        <v>0</v>
      </c>
    </row>
    <row r="35" ht="22.5" customHeight="1">
      <c r="A35" s="655" t="str">
        <f>'360 PU holds'!D89</f>
        <v>360-067PU</v>
      </c>
      <c r="B35" s="657">
        <f>'360 PU holds'!H89</f>
        <v>12</v>
      </c>
      <c r="C35" s="658" t="str">
        <f>IF('360 PU holds'!K89=0,"",'360 PU holds'!K89)</f>
        <v/>
      </c>
      <c r="D35" s="659"/>
      <c r="E35" s="671" t="str">
        <f>IF('360 PU holds'!L89=0,"",'360 PU holds'!L89)</f>
        <v/>
      </c>
      <c r="F35" s="659"/>
      <c r="G35" s="671" t="str">
        <f>IF('360 PU holds'!M89=0,"",'360 PU holds'!M89)</f>
        <v/>
      </c>
      <c r="H35" s="659"/>
      <c r="I35" s="671" t="str">
        <f>IF('360 PU holds'!N89=0,"",'360 PU holds'!N89)</f>
        <v/>
      </c>
      <c r="J35" s="659"/>
      <c r="K35" s="671" t="str">
        <f>IF('360 PU holds'!O89=0,"",'360 PU holds'!O89)</f>
        <v/>
      </c>
      <c r="L35" s="659"/>
      <c r="M35" s="671" t="str">
        <f>IF('360 PU holds'!P89=0,"",'360 PU holds'!P89)</f>
        <v/>
      </c>
      <c r="N35" s="659"/>
      <c r="O35" s="671" t="str">
        <f>IF('360 PU holds'!Q89=0,"",'360 PU holds'!Q89)</f>
        <v/>
      </c>
      <c r="P35" s="659"/>
      <c r="Q35" s="671" t="str">
        <f>IF('360 PU holds'!R89=0,"",'360 PU holds'!R89)</f>
        <v/>
      </c>
      <c r="R35" s="672"/>
      <c r="S35" s="660">
        <f t="shared" si="2"/>
        <v>0</v>
      </c>
      <c r="T35" s="660">
        <f>S35*'360 PU holds'!H89</f>
        <v>0</v>
      </c>
      <c r="U35" s="660">
        <f>S35*'360 PU holds'!AJ89</f>
        <v>0</v>
      </c>
    </row>
    <row r="36" ht="22.5" customHeight="1">
      <c r="A36" s="655" t="str">
        <f>'360 PU holds'!D90</f>
        <v>360-068PU</v>
      </c>
      <c r="B36" s="657">
        <f>'360 PU holds'!H90</f>
        <v>17</v>
      </c>
      <c r="C36" s="658" t="str">
        <f>IF('360 PU holds'!K90=0,"",'360 PU holds'!K90)</f>
        <v/>
      </c>
      <c r="D36" s="659"/>
      <c r="E36" s="671" t="str">
        <f>IF('360 PU holds'!L90=0,"",'360 PU holds'!L90)</f>
        <v/>
      </c>
      <c r="F36" s="659"/>
      <c r="G36" s="671" t="str">
        <f>IF('360 PU holds'!M90=0,"",'360 PU holds'!M90)</f>
        <v/>
      </c>
      <c r="H36" s="659"/>
      <c r="I36" s="671" t="str">
        <f>IF('360 PU holds'!N90=0,"",'360 PU holds'!N90)</f>
        <v/>
      </c>
      <c r="J36" s="659"/>
      <c r="K36" s="671" t="str">
        <f>IF('360 PU holds'!O90=0,"",'360 PU holds'!O90)</f>
        <v/>
      </c>
      <c r="L36" s="659"/>
      <c r="M36" s="671" t="str">
        <f>IF('360 PU holds'!P90=0,"",'360 PU holds'!P90)</f>
        <v/>
      </c>
      <c r="N36" s="659"/>
      <c r="O36" s="671" t="str">
        <f>IF('360 PU holds'!Q90=0,"",'360 PU holds'!Q90)</f>
        <v/>
      </c>
      <c r="P36" s="659"/>
      <c r="Q36" s="671" t="str">
        <f>IF('360 PU holds'!R90=0,"",'360 PU holds'!R90)</f>
        <v/>
      </c>
      <c r="R36" s="672"/>
      <c r="S36" s="660">
        <f t="shared" si="2"/>
        <v>0</v>
      </c>
      <c r="T36" s="660">
        <f>S36*'360 PU holds'!H90</f>
        <v>0</v>
      </c>
      <c r="U36" s="660">
        <f>S36*'360 PU holds'!AJ90</f>
        <v>0</v>
      </c>
    </row>
    <row r="37" ht="22.5" customHeight="1">
      <c r="A37" s="655" t="str">
        <f>'360 PU holds'!D91</f>
        <v>360-069PU</v>
      </c>
      <c r="B37" s="657">
        <f>'360 PU holds'!H91</f>
        <v>15</v>
      </c>
      <c r="C37" s="658" t="str">
        <f>IF('360 PU holds'!K91=0,"",'360 PU holds'!K91)</f>
        <v/>
      </c>
      <c r="D37" s="659"/>
      <c r="E37" s="671" t="str">
        <f>IF('360 PU holds'!L91=0,"",'360 PU holds'!L91)</f>
        <v/>
      </c>
      <c r="F37" s="659"/>
      <c r="G37" s="671" t="str">
        <f>IF('360 PU holds'!M91=0,"",'360 PU holds'!M91)</f>
        <v/>
      </c>
      <c r="H37" s="659"/>
      <c r="I37" s="671" t="str">
        <f>IF('360 PU holds'!N91=0,"",'360 PU holds'!N91)</f>
        <v/>
      </c>
      <c r="J37" s="659"/>
      <c r="K37" s="671" t="str">
        <f>IF('360 PU holds'!O91=0,"",'360 PU holds'!O91)</f>
        <v/>
      </c>
      <c r="L37" s="659"/>
      <c r="M37" s="671" t="str">
        <f>IF('360 PU holds'!P91=0,"",'360 PU holds'!P91)</f>
        <v/>
      </c>
      <c r="N37" s="659"/>
      <c r="O37" s="671" t="str">
        <f>IF('360 PU holds'!Q91=0,"",'360 PU holds'!Q91)</f>
        <v/>
      </c>
      <c r="P37" s="659"/>
      <c r="Q37" s="671" t="str">
        <f>IF('360 PU holds'!R91=0,"",'360 PU holds'!R91)</f>
        <v/>
      </c>
      <c r="R37" s="672"/>
      <c r="S37" s="660">
        <f t="shared" si="2"/>
        <v>0</v>
      </c>
      <c r="T37" s="660">
        <f>S37*'360 PU holds'!H91</f>
        <v>0</v>
      </c>
      <c r="U37" s="660">
        <f>S37*'360 PU holds'!AJ91</f>
        <v>0</v>
      </c>
    </row>
    <row r="38" ht="22.5" customHeight="1">
      <c r="A38" s="655" t="str">
        <f>'360 PU holds'!D92</f>
        <v>360-070PU</v>
      </c>
      <c r="B38" s="657">
        <f>'360 PU holds'!H92</f>
        <v>10</v>
      </c>
      <c r="C38" s="658" t="str">
        <f>IF('360 PU holds'!K92=0,"",'360 PU holds'!K92)</f>
        <v/>
      </c>
      <c r="D38" s="659"/>
      <c r="E38" s="671" t="str">
        <f>IF('360 PU holds'!L92=0,"",'360 PU holds'!L92)</f>
        <v/>
      </c>
      <c r="F38" s="659"/>
      <c r="G38" s="671" t="str">
        <f>IF('360 PU holds'!M92=0,"",'360 PU holds'!M92)</f>
        <v/>
      </c>
      <c r="H38" s="659"/>
      <c r="I38" s="671" t="str">
        <f>IF('360 PU holds'!N92=0,"",'360 PU holds'!N92)</f>
        <v/>
      </c>
      <c r="J38" s="659"/>
      <c r="K38" s="671" t="str">
        <f>IF('360 PU holds'!O92=0,"",'360 PU holds'!O92)</f>
        <v/>
      </c>
      <c r="L38" s="659"/>
      <c r="M38" s="671" t="str">
        <f>IF('360 PU holds'!P92=0,"",'360 PU holds'!P92)</f>
        <v/>
      </c>
      <c r="N38" s="659"/>
      <c r="O38" s="671" t="str">
        <f>IF('360 PU holds'!Q92=0,"",'360 PU holds'!Q92)</f>
        <v/>
      </c>
      <c r="P38" s="659"/>
      <c r="Q38" s="671" t="str">
        <f>IF('360 PU holds'!R92=0,"",'360 PU holds'!R92)</f>
        <v/>
      </c>
      <c r="R38" s="672"/>
      <c r="S38" s="660">
        <f t="shared" si="2"/>
        <v>0</v>
      </c>
      <c r="T38" s="660">
        <f>S38*'360 PU holds'!H92</f>
        <v>0</v>
      </c>
      <c r="U38" s="660">
        <f>S38*'360 PU holds'!AJ92</f>
        <v>0</v>
      </c>
    </row>
    <row r="39" ht="22.5" customHeight="1">
      <c r="A39" s="655" t="str">
        <f>'360 PU holds'!D93</f>
        <v>360-071PU</v>
      </c>
      <c r="B39" s="657">
        <f>'360 PU holds'!H93</f>
        <v>1</v>
      </c>
      <c r="C39" s="658" t="str">
        <f>IF('360 PU holds'!K93=0,"",'360 PU holds'!K93)</f>
        <v/>
      </c>
      <c r="D39" s="659"/>
      <c r="E39" s="671" t="str">
        <f>IF('360 PU holds'!L93=0,"",'360 PU holds'!L93)</f>
        <v/>
      </c>
      <c r="F39" s="659"/>
      <c r="G39" s="671" t="str">
        <f>IF('360 PU holds'!M93=0,"",'360 PU holds'!M93)</f>
        <v/>
      </c>
      <c r="H39" s="659"/>
      <c r="I39" s="671" t="str">
        <f>IF('360 PU holds'!N93=0,"",'360 PU holds'!N93)</f>
        <v/>
      </c>
      <c r="J39" s="659"/>
      <c r="K39" s="671" t="str">
        <f>IF('360 PU holds'!O93=0,"",'360 PU holds'!O93)</f>
        <v/>
      </c>
      <c r="L39" s="659"/>
      <c r="M39" s="671" t="str">
        <f>IF('360 PU holds'!P93=0,"",'360 PU holds'!P93)</f>
        <v/>
      </c>
      <c r="N39" s="659"/>
      <c r="O39" s="671" t="str">
        <f>IF('360 PU holds'!Q93=0,"",'360 PU holds'!Q93)</f>
        <v/>
      </c>
      <c r="P39" s="659"/>
      <c r="Q39" s="671" t="str">
        <f>IF('360 PU holds'!R93=0,"",'360 PU holds'!R93)</f>
        <v/>
      </c>
      <c r="R39" s="672"/>
      <c r="S39" s="660">
        <f t="shared" si="2"/>
        <v>0</v>
      </c>
      <c r="T39" s="660">
        <f>S39*'360 PU holds'!H93</f>
        <v>0</v>
      </c>
      <c r="U39" s="660">
        <f>S39*'360 PU holds'!AJ93</f>
        <v>0</v>
      </c>
    </row>
    <row r="40" ht="22.5" customHeight="1">
      <c r="A40" s="655" t="str">
        <f>'360 PU holds'!D94</f>
        <v>360-072PU</v>
      </c>
      <c r="B40" s="657">
        <f>'360 PU holds'!H94</f>
        <v>2</v>
      </c>
      <c r="C40" s="658" t="str">
        <f>IF('360 PU holds'!K94=0,"",'360 PU holds'!K94)</f>
        <v/>
      </c>
      <c r="D40" s="659"/>
      <c r="E40" s="671" t="str">
        <f>IF('360 PU holds'!L94=0,"",'360 PU holds'!L94)</f>
        <v/>
      </c>
      <c r="F40" s="659"/>
      <c r="G40" s="671" t="str">
        <f>IF('360 PU holds'!M94=0,"",'360 PU holds'!M94)</f>
        <v/>
      </c>
      <c r="H40" s="659"/>
      <c r="I40" s="671" t="str">
        <f>IF('360 PU holds'!N94=0,"",'360 PU holds'!N94)</f>
        <v/>
      </c>
      <c r="J40" s="659"/>
      <c r="K40" s="671" t="str">
        <f>IF('360 PU holds'!O94=0,"",'360 PU holds'!O94)</f>
        <v/>
      </c>
      <c r="L40" s="659"/>
      <c r="M40" s="671" t="str">
        <f>IF('360 PU holds'!P94=0,"",'360 PU holds'!P94)</f>
        <v/>
      </c>
      <c r="N40" s="659"/>
      <c r="O40" s="671" t="str">
        <f>IF('360 PU holds'!Q94=0,"",'360 PU holds'!Q94)</f>
        <v/>
      </c>
      <c r="P40" s="659"/>
      <c r="Q40" s="671" t="str">
        <f>IF('360 PU holds'!R94=0,"",'360 PU holds'!R94)</f>
        <v/>
      </c>
      <c r="R40" s="672"/>
      <c r="S40" s="660">
        <f t="shared" si="2"/>
        <v>0</v>
      </c>
      <c r="T40" s="660">
        <f>S40*'360 PU holds'!H94</f>
        <v>0</v>
      </c>
      <c r="U40" s="660">
        <f>S40*'360 PU holds'!AJ94</f>
        <v>0</v>
      </c>
    </row>
    <row r="41" ht="22.5" customHeight="1">
      <c r="A41" s="655" t="str">
        <f>'360 PU holds'!D95</f>
        <v>360-073PU</v>
      </c>
      <c r="B41" s="657">
        <f>'360 PU holds'!H95</f>
        <v>6</v>
      </c>
      <c r="C41" s="658" t="str">
        <f>IF('360 PU holds'!K95=0,"",'360 PU holds'!K95)</f>
        <v/>
      </c>
      <c r="D41" s="659"/>
      <c r="E41" s="671" t="str">
        <f>IF('360 PU holds'!L95=0,"",'360 PU holds'!L95)</f>
        <v/>
      </c>
      <c r="F41" s="659"/>
      <c r="G41" s="671" t="str">
        <f>IF('360 PU holds'!M95=0,"",'360 PU holds'!M95)</f>
        <v/>
      </c>
      <c r="H41" s="659"/>
      <c r="I41" s="671" t="str">
        <f>IF('360 PU holds'!N95=0,"",'360 PU holds'!N95)</f>
        <v/>
      </c>
      <c r="J41" s="659"/>
      <c r="K41" s="671" t="str">
        <f>IF('360 PU holds'!O95=0,"",'360 PU holds'!O95)</f>
        <v/>
      </c>
      <c r="L41" s="659"/>
      <c r="M41" s="671" t="str">
        <f>IF('360 PU holds'!P95=0,"",'360 PU holds'!P95)</f>
        <v/>
      </c>
      <c r="N41" s="659"/>
      <c r="O41" s="671" t="str">
        <f>IF('360 PU holds'!Q95=0,"",'360 PU holds'!Q95)</f>
        <v/>
      </c>
      <c r="P41" s="659"/>
      <c r="Q41" s="671" t="str">
        <f>IF('360 PU holds'!R95=0,"",'360 PU holds'!R95)</f>
        <v/>
      </c>
      <c r="R41" s="672"/>
      <c r="S41" s="660">
        <f t="shared" si="2"/>
        <v>0</v>
      </c>
      <c r="T41" s="660">
        <f>S41*'360 PU holds'!H95</f>
        <v>0</v>
      </c>
      <c r="U41" s="660">
        <f>S41*'360 PU holds'!AJ95</f>
        <v>0</v>
      </c>
    </row>
    <row r="42" ht="22.5" customHeight="1">
      <c r="A42" s="655" t="str">
        <f>'360 PU holds'!D96</f>
        <v>360-074PU</v>
      </c>
      <c r="B42" s="657">
        <f>'360 PU holds'!H96</f>
        <v>1</v>
      </c>
      <c r="C42" s="658" t="str">
        <f>IF('360 PU holds'!K96=0,"",'360 PU holds'!K96)</f>
        <v/>
      </c>
      <c r="D42" s="659"/>
      <c r="E42" s="671" t="str">
        <f>IF('360 PU holds'!L96=0,"",'360 PU holds'!L96)</f>
        <v/>
      </c>
      <c r="F42" s="659"/>
      <c r="G42" s="671" t="str">
        <f>IF('360 PU holds'!M96=0,"",'360 PU holds'!M96)</f>
        <v/>
      </c>
      <c r="H42" s="659"/>
      <c r="I42" s="671" t="str">
        <f>IF('360 PU holds'!N96=0,"",'360 PU holds'!N96)</f>
        <v/>
      </c>
      <c r="J42" s="659"/>
      <c r="K42" s="671" t="str">
        <f>IF('360 PU holds'!O96=0,"",'360 PU holds'!O96)</f>
        <v/>
      </c>
      <c r="L42" s="659"/>
      <c r="M42" s="671" t="str">
        <f>IF('360 PU holds'!P96=0,"",'360 PU holds'!P96)</f>
        <v/>
      </c>
      <c r="N42" s="659"/>
      <c r="O42" s="671" t="str">
        <f>IF('360 PU holds'!Q96=0,"",'360 PU holds'!Q96)</f>
        <v/>
      </c>
      <c r="P42" s="659"/>
      <c r="Q42" s="671" t="str">
        <f>IF('360 PU holds'!R96=0,"",'360 PU holds'!R96)</f>
        <v/>
      </c>
      <c r="R42" s="672"/>
      <c r="S42" s="660">
        <f t="shared" si="2"/>
        <v>0</v>
      </c>
      <c r="T42" s="660">
        <f>S42*'360 PU holds'!H96</f>
        <v>0</v>
      </c>
      <c r="U42" s="660">
        <f>S42*'360 PU holds'!AJ96</f>
        <v>0</v>
      </c>
    </row>
    <row r="43" ht="22.5" customHeight="1">
      <c r="A43" s="655" t="str">
        <f>'360 PU holds'!D97</f>
        <v>360-075PU</v>
      </c>
      <c r="B43" s="657">
        <f>'360 PU holds'!H97</f>
        <v>1</v>
      </c>
      <c r="C43" s="658" t="str">
        <f>IF('360 PU holds'!K97=0,"",'360 PU holds'!K97)</f>
        <v/>
      </c>
      <c r="D43" s="659"/>
      <c r="E43" s="671" t="str">
        <f>IF('360 PU holds'!L97=0,"",'360 PU holds'!L97)</f>
        <v/>
      </c>
      <c r="F43" s="659"/>
      <c r="G43" s="671" t="str">
        <f>IF('360 PU holds'!M97=0,"",'360 PU holds'!M97)</f>
        <v/>
      </c>
      <c r="H43" s="659"/>
      <c r="I43" s="671" t="str">
        <f>IF('360 PU holds'!N97=0,"",'360 PU holds'!N97)</f>
        <v/>
      </c>
      <c r="J43" s="659"/>
      <c r="K43" s="671" t="str">
        <f>IF('360 PU holds'!O97=0,"",'360 PU holds'!O97)</f>
        <v/>
      </c>
      <c r="L43" s="659"/>
      <c r="M43" s="671" t="str">
        <f>IF('360 PU holds'!P97=0,"",'360 PU holds'!P97)</f>
        <v/>
      </c>
      <c r="N43" s="659"/>
      <c r="O43" s="671" t="str">
        <f>IF('360 PU holds'!Q97=0,"",'360 PU holds'!Q97)</f>
        <v/>
      </c>
      <c r="P43" s="659"/>
      <c r="Q43" s="671" t="str">
        <f>IF('360 PU holds'!R97=0,"",'360 PU holds'!R97)</f>
        <v/>
      </c>
      <c r="R43" s="672"/>
      <c r="S43" s="660">
        <f t="shared" si="2"/>
        <v>0</v>
      </c>
      <c r="T43" s="660">
        <f>S43*'360 PU holds'!H97</f>
        <v>0</v>
      </c>
      <c r="U43" s="660">
        <f>S43*'360 PU holds'!AJ97</f>
        <v>0</v>
      </c>
    </row>
    <row r="44" ht="22.5" customHeight="1">
      <c r="A44" s="655" t="str">
        <f>'360 PU holds'!D98</f>
        <v>360-076PU</v>
      </c>
      <c r="B44" s="657">
        <f>'360 PU holds'!H98</f>
        <v>15</v>
      </c>
      <c r="C44" s="658" t="str">
        <f>IF('360 PU holds'!K98=0,"",'360 PU holds'!K98)</f>
        <v/>
      </c>
      <c r="D44" s="659"/>
      <c r="E44" s="671" t="str">
        <f>IF('360 PU holds'!L98=0,"",'360 PU holds'!L98)</f>
        <v/>
      </c>
      <c r="F44" s="659"/>
      <c r="G44" s="671" t="str">
        <f>IF('360 PU holds'!M98=0,"",'360 PU holds'!M98)</f>
        <v/>
      </c>
      <c r="H44" s="659"/>
      <c r="I44" s="671" t="str">
        <f>IF('360 PU holds'!N98=0,"",'360 PU holds'!N98)</f>
        <v/>
      </c>
      <c r="J44" s="659"/>
      <c r="K44" s="671" t="str">
        <f>IF('360 PU holds'!O98=0,"",'360 PU holds'!O98)</f>
        <v/>
      </c>
      <c r="L44" s="659"/>
      <c r="M44" s="671" t="str">
        <f>IF('360 PU holds'!P98=0,"",'360 PU holds'!P98)</f>
        <v/>
      </c>
      <c r="N44" s="659"/>
      <c r="O44" s="671" t="str">
        <f>IF('360 PU holds'!Q98=0,"",'360 PU holds'!Q98)</f>
        <v/>
      </c>
      <c r="P44" s="659"/>
      <c r="Q44" s="671" t="str">
        <f>IF('360 PU holds'!R98=0,"",'360 PU holds'!R98)</f>
        <v/>
      </c>
      <c r="R44" s="672"/>
      <c r="S44" s="660">
        <f t="shared" si="2"/>
        <v>0</v>
      </c>
      <c r="T44" s="660">
        <f>S44*'360 PU holds'!H98</f>
        <v>0</v>
      </c>
      <c r="U44" s="660">
        <f>S44*'360 PU holds'!AJ98</f>
        <v>0</v>
      </c>
    </row>
    <row r="45" ht="22.5" customHeight="1">
      <c r="A45" s="655" t="str">
        <f>'360 PU holds'!D99</f>
        <v>360-078PU</v>
      </c>
      <c r="B45" s="657">
        <f>'360 PU holds'!H99</f>
        <v>8</v>
      </c>
      <c r="C45" s="658" t="str">
        <f>IF('360 PU holds'!K99=0,"",'360 PU holds'!K99)</f>
        <v/>
      </c>
      <c r="D45" s="659"/>
      <c r="E45" s="671" t="str">
        <f>IF('360 PU holds'!L99=0,"",'360 PU holds'!L99)</f>
        <v/>
      </c>
      <c r="F45" s="659"/>
      <c r="G45" s="671" t="str">
        <f>IF('360 PU holds'!M99=0,"",'360 PU holds'!M99)</f>
        <v/>
      </c>
      <c r="H45" s="659"/>
      <c r="I45" s="671" t="str">
        <f>IF('360 PU holds'!N99=0,"",'360 PU holds'!N99)</f>
        <v/>
      </c>
      <c r="J45" s="659"/>
      <c r="K45" s="671" t="str">
        <f>IF('360 PU holds'!O99=0,"",'360 PU holds'!O99)</f>
        <v/>
      </c>
      <c r="L45" s="659"/>
      <c r="M45" s="671" t="str">
        <f>IF('360 PU holds'!P99=0,"",'360 PU holds'!P99)</f>
        <v/>
      </c>
      <c r="N45" s="659"/>
      <c r="O45" s="671" t="str">
        <f>IF('360 PU holds'!Q99=0,"",'360 PU holds'!Q99)</f>
        <v/>
      </c>
      <c r="P45" s="659"/>
      <c r="Q45" s="671" t="str">
        <f>IF('360 PU holds'!R99=0,"",'360 PU holds'!R99)</f>
        <v/>
      </c>
      <c r="R45" s="672"/>
      <c r="S45" s="660">
        <f t="shared" si="2"/>
        <v>0</v>
      </c>
      <c r="T45" s="660">
        <f>S45*'360 PU holds'!H99</f>
        <v>0</v>
      </c>
      <c r="U45" s="660">
        <f>S45*'360 PU holds'!AJ99</f>
        <v>0</v>
      </c>
    </row>
    <row r="46" ht="22.5" customHeight="1">
      <c r="A46" s="655" t="str">
        <f>'360 PU holds'!D100</f>
        <v>360-079PU</v>
      </c>
      <c r="B46" s="657">
        <f>'360 PU holds'!H100</f>
        <v>5</v>
      </c>
      <c r="C46" s="658" t="str">
        <f>IF('360 PU holds'!K100=0,"",'360 PU holds'!K100)</f>
        <v/>
      </c>
      <c r="D46" s="659"/>
      <c r="E46" s="671" t="str">
        <f>IF('360 PU holds'!L100=0,"",'360 PU holds'!L100)</f>
        <v/>
      </c>
      <c r="F46" s="659"/>
      <c r="G46" s="671" t="str">
        <f>IF('360 PU holds'!M100=0,"",'360 PU holds'!M100)</f>
        <v/>
      </c>
      <c r="H46" s="659"/>
      <c r="I46" s="671" t="str">
        <f>IF('360 PU holds'!N100=0,"",'360 PU holds'!N100)</f>
        <v/>
      </c>
      <c r="J46" s="659"/>
      <c r="K46" s="671" t="str">
        <f>IF('360 PU holds'!O100=0,"",'360 PU holds'!O100)</f>
        <v/>
      </c>
      <c r="L46" s="659"/>
      <c r="M46" s="671" t="str">
        <f>IF('360 PU holds'!P100=0,"",'360 PU holds'!P100)</f>
        <v/>
      </c>
      <c r="N46" s="659"/>
      <c r="O46" s="671" t="str">
        <f>IF('360 PU holds'!Q100=0,"",'360 PU holds'!Q100)</f>
        <v/>
      </c>
      <c r="P46" s="659"/>
      <c r="Q46" s="671" t="str">
        <f>IF('360 PU holds'!R100=0,"",'360 PU holds'!R100)</f>
        <v/>
      </c>
      <c r="R46" s="672"/>
      <c r="S46" s="660">
        <f t="shared" si="2"/>
        <v>0</v>
      </c>
      <c r="T46" s="660">
        <f>S46*'360 PU holds'!H100</f>
        <v>0</v>
      </c>
      <c r="U46" s="660">
        <f>S46*'360 PU holds'!AJ100</f>
        <v>0</v>
      </c>
    </row>
    <row r="47" ht="22.5" customHeight="1">
      <c r="A47" s="655" t="str">
        <f>'360 PU holds'!D101</f>
        <v>360-080PU</v>
      </c>
      <c r="B47" s="657">
        <f>'360 PU holds'!H101</f>
        <v>12</v>
      </c>
      <c r="C47" s="658" t="str">
        <f>IF('360 PU holds'!K101=0,"",'360 PU holds'!K101)</f>
        <v/>
      </c>
      <c r="D47" s="659"/>
      <c r="E47" s="671" t="str">
        <f>IF('360 PU holds'!L101=0,"",'360 PU holds'!L101)</f>
        <v/>
      </c>
      <c r="F47" s="659"/>
      <c r="G47" s="671" t="str">
        <f>IF('360 PU holds'!M101=0,"",'360 PU holds'!M101)</f>
        <v/>
      </c>
      <c r="H47" s="659"/>
      <c r="I47" s="671" t="str">
        <f>IF('360 PU holds'!N101=0,"",'360 PU holds'!N101)</f>
        <v/>
      </c>
      <c r="J47" s="659"/>
      <c r="K47" s="671" t="str">
        <f>IF('360 PU holds'!O101=0,"",'360 PU holds'!O101)</f>
        <v/>
      </c>
      <c r="L47" s="659"/>
      <c r="M47" s="671" t="str">
        <f>IF('360 PU holds'!P101=0,"",'360 PU holds'!P101)</f>
        <v/>
      </c>
      <c r="N47" s="659"/>
      <c r="O47" s="671" t="str">
        <f>IF('360 PU holds'!Q101=0,"",'360 PU holds'!Q101)</f>
        <v/>
      </c>
      <c r="P47" s="659"/>
      <c r="Q47" s="671" t="str">
        <f>IF('360 PU holds'!R101=0,"",'360 PU holds'!R101)</f>
        <v/>
      </c>
      <c r="R47" s="672"/>
      <c r="S47" s="660">
        <f t="shared" si="2"/>
        <v>0</v>
      </c>
      <c r="T47" s="660">
        <f>S47*'360 PU holds'!H101</f>
        <v>0</v>
      </c>
      <c r="U47" s="660">
        <f>S47*'360 PU holds'!AJ101</f>
        <v>0</v>
      </c>
    </row>
    <row r="48" ht="22.5" customHeight="1">
      <c r="A48" s="655" t="str">
        <f>'360 PU holds'!D56</f>
        <v>360-092PU</v>
      </c>
      <c r="B48" s="657">
        <f>'360 PU holds'!H56</f>
        <v>4</v>
      </c>
      <c r="C48" s="658" t="str">
        <f>IF('360 PU holds'!K56=0,"",'360 PU holds'!K56)</f>
        <v/>
      </c>
      <c r="D48" s="659"/>
      <c r="E48" s="671" t="str">
        <f>IF('360 PU holds'!L56=0,"",'360 PU holds'!L56)</f>
        <v/>
      </c>
      <c r="F48" s="659"/>
      <c r="G48" s="671" t="str">
        <f>IF('360 PU holds'!M56=0,"",'360 PU holds'!M56)</f>
        <v/>
      </c>
      <c r="H48" s="659"/>
      <c r="I48" s="671" t="str">
        <f>IF('360 PU holds'!N56=0,"",'360 PU holds'!N56)</f>
        <v/>
      </c>
      <c r="J48" s="659"/>
      <c r="K48" s="671" t="str">
        <f>IF('360 PU holds'!O56=0,"",'360 PU holds'!O56)</f>
        <v/>
      </c>
      <c r="L48" s="659"/>
      <c r="M48" s="671" t="str">
        <f>IF('360 PU holds'!P56=0,"",'360 PU holds'!P56)</f>
        <v/>
      </c>
      <c r="N48" s="659"/>
      <c r="O48" s="671" t="str">
        <f>IF('360 PU holds'!Q56=0,"",'360 PU holds'!Q56)</f>
        <v/>
      </c>
      <c r="P48" s="659"/>
      <c r="Q48" s="671" t="str">
        <f>IF('360 PU holds'!R56=0,"",'360 PU holds'!R56)</f>
        <v/>
      </c>
      <c r="R48" s="672"/>
      <c r="S48" s="660">
        <f t="shared" si="2"/>
        <v>0</v>
      </c>
      <c r="T48" s="660">
        <f>S48*'360 PU holds'!H56</f>
        <v>0</v>
      </c>
      <c r="U48" s="660">
        <f>S48*'360 PU holds'!AJ56</f>
        <v>0</v>
      </c>
    </row>
    <row r="49" ht="22.5" customHeight="1">
      <c r="A49" s="655" t="str">
        <f>'360 PU holds'!D57</f>
        <v>360-093PU</v>
      </c>
      <c r="B49" s="657">
        <f>'360 PU holds'!H57</f>
        <v>4</v>
      </c>
      <c r="C49" s="658" t="str">
        <f>IF('360 PU holds'!K57=0,"",'360 PU holds'!K57)</f>
        <v/>
      </c>
      <c r="D49" s="659"/>
      <c r="E49" s="671" t="str">
        <f>IF('360 PU holds'!L57=0,"",'360 PU holds'!L57)</f>
        <v/>
      </c>
      <c r="F49" s="659"/>
      <c r="G49" s="671" t="str">
        <f>IF('360 PU holds'!M57=0,"",'360 PU holds'!M57)</f>
        <v/>
      </c>
      <c r="H49" s="659"/>
      <c r="I49" s="671" t="str">
        <f>IF('360 PU holds'!N57=0,"",'360 PU holds'!N57)</f>
        <v/>
      </c>
      <c r="J49" s="659"/>
      <c r="K49" s="671" t="str">
        <f>IF('360 PU holds'!O57=0,"",'360 PU holds'!O57)</f>
        <v/>
      </c>
      <c r="L49" s="659"/>
      <c r="M49" s="671" t="str">
        <f>IF('360 PU holds'!P57=0,"",'360 PU holds'!P57)</f>
        <v/>
      </c>
      <c r="N49" s="659"/>
      <c r="O49" s="671" t="str">
        <f>IF('360 PU holds'!Q57=0,"",'360 PU holds'!Q57)</f>
        <v/>
      </c>
      <c r="P49" s="659"/>
      <c r="Q49" s="671" t="str">
        <f>IF('360 PU holds'!R57=0,"",'360 PU holds'!R57)</f>
        <v/>
      </c>
      <c r="R49" s="672"/>
      <c r="S49" s="660">
        <f t="shared" si="2"/>
        <v>0</v>
      </c>
      <c r="T49" s="660">
        <f>S49*'360 PU holds'!H57</f>
        <v>0</v>
      </c>
      <c r="U49" s="660">
        <f>S49*'360 PU holds'!AJ57</f>
        <v>0</v>
      </c>
    </row>
    <row r="50" ht="22.5" customHeight="1">
      <c r="A50" s="655" t="str">
        <f>'360 PU holds'!D58</f>
        <v>360-094PU</v>
      </c>
      <c r="B50" s="657">
        <f>'360 PU holds'!H58</f>
        <v>6</v>
      </c>
      <c r="C50" s="658" t="str">
        <f>IF('360 PU holds'!K58=0,"",'360 PU holds'!K58)</f>
        <v/>
      </c>
      <c r="D50" s="659"/>
      <c r="E50" s="671" t="str">
        <f>IF('360 PU holds'!L58=0,"",'360 PU holds'!L58)</f>
        <v/>
      </c>
      <c r="F50" s="659"/>
      <c r="G50" s="671" t="str">
        <f>IF('360 PU holds'!M58=0,"",'360 PU holds'!M58)</f>
        <v/>
      </c>
      <c r="H50" s="659"/>
      <c r="I50" s="671" t="str">
        <f>IF('360 PU holds'!N58=0,"",'360 PU holds'!N58)</f>
        <v/>
      </c>
      <c r="J50" s="659"/>
      <c r="K50" s="671" t="str">
        <f>IF('360 PU holds'!O58=0,"",'360 PU holds'!O58)</f>
        <v/>
      </c>
      <c r="L50" s="659"/>
      <c r="M50" s="671" t="str">
        <f>IF('360 PU holds'!P58=0,"",'360 PU holds'!P58)</f>
        <v/>
      </c>
      <c r="N50" s="659"/>
      <c r="O50" s="671" t="str">
        <f>IF('360 PU holds'!Q58=0,"",'360 PU holds'!Q58)</f>
        <v/>
      </c>
      <c r="P50" s="659"/>
      <c r="Q50" s="671" t="str">
        <f>IF('360 PU holds'!R58=0,"",'360 PU holds'!R58)</f>
        <v/>
      </c>
      <c r="R50" s="672"/>
      <c r="S50" s="660">
        <f t="shared" si="2"/>
        <v>0</v>
      </c>
      <c r="T50" s="660">
        <f>S50*'360 PU holds'!H58</f>
        <v>0</v>
      </c>
      <c r="U50" s="660">
        <f>S50*'360 PU holds'!AJ58</f>
        <v>0</v>
      </c>
    </row>
    <row r="51" ht="22.5" customHeight="1">
      <c r="A51" s="655" t="str">
        <f>'360 PU holds'!D59</f>
        <v>360-095PU</v>
      </c>
      <c r="B51" s="657">
        <f>'360 PU holds'!H59</f>
        <v>15</v>
      </c>
      <c r="C51" s="658" t="str">
        <f>IF('360 PU holds'!K59=0,"",'360 PU holds'!K59)</f>
        <v/>
      </c>
      <c r="D51" s="659"/>
      <c r="E51" s="671" t="str">
        <f>IF('360 PU holds'!L59=0,"",'360 PU holds'!L59)</f>
        <v/>
      </c>
      <c r="F51" s="659"/>
      <c r="G51" s="671" t="str">
        <f>IF('360 PU holds'!M59=0,"",'360 PU holds'!M59)</f>
        <v/>
      </c>
      <c r="H51" s="659"/>
      <c r="I51" s="671" t="str">
        <f>IF('360 PU holds'!N59=0,"",'360 PU holds'!N59)</f>
        <v/>
      </c>
      <c r="J51" s="659"/>
      <c r="K51" s="671" t="str">
        <f>IF('360 PU holds'!O59=0,"",'360 PU holds'!O59)</f>
        <v/>
      </c>
      <c r="L51" s="659"/>
      <c r="M51" s="671" t="str">
        <f>IF('360 PU holds'!P59=0,"",'360 PU holds'!P59)</f>
        <v/>
      </c>
      <c r="N51" s="659"/>
      <c r="O51" s="671" t="str">
        <f>IF('360 PU holds'!Q59=0,"",'360 PU holds'!Q59)</f>
        <v/>
      </c>
      <c r="P51" s="659"/>
      <c r="Q51" s="671" t="str">
        <f>IF('360 PU holds'!R59=0,"",'360 PU holds'!R59)</f>
        <v/>
      </c>
      <c r="R51" s="672"/>
      <c r="S51" s="660">
        <f t="shared" si="2"/>
        <v>0</v>
      </c>
      <c r="T51" s="660">
        <f>S51*'360 PU holds'!H59</f>
        <v>0</v>
      </c>
      <c r="U51" s="660">
        <f>S51*'360 PU holds'!AJ59</f>
        <v>0</v>
      </c>
    </row>
    <row r="52" ht="22.5" customHeight="1">
      <c r="A52" s="655" t="str">
        <f>'360 PU holds'!D60</f>
        <v>360-096PU</v>
      </c>
      <c r="B52" s="657">
        <f>'360 PU holds'!H60</f>
        <v>6</v>
      </c>
      <c r="C52" s="658" t="str">
        <f>IF('360 PU holds'!K60=0,"",'360 PU holds'!K60)</f>
        <v/>
      </c>
      <c r="D52" s="659"/>
      <c r="E52" s="671" t="str">
        <f>IF('360 PU holds'!L60=0,"",'360 PU holds'!L60)</f>
        <v/>
      </c>
      <c r="F52" s="659"/>
      <c r="G52" s="671" t="str">
        <f>IF('360 PU holds'!M60=0,"",'360 PU holds'!M60)</f>
        <v/>
      </c>
      <c r="H52" s="659"/>
      <c r="I52" s="671" t="str">
        <f>IF('360 PU holds'!N60=0,"",'360 PU holds'!N60)</f>
        <v/>
      </c>
      <c r="J52" s="659"/>
      <c r="K52" s="671" t="str">
        <f>IF('360 PU holds'!O60=0,"",'360 PU holds'!O60)</f>
        <v/>
      </c>
      <c r="L52" s="659"/>
      <c r="M52" s="671" t="str">
        <f>IF('360 PU holds'!P60=0,"",'360 PU holds'!P60)</f>
        <v/>
      </c>
      <c r="N52" s="659"/>
      <c r="O52" s="671" t="str">
        <f>IF('360 PU holds'!Q60=0,"",'360 PU holds'!Q60)</f>
        <v/>
      </c>
      <c r="P52" s="659"/>
      <c r="Q52" s="671" t="str">
        <f>IF('360 PU holds'!R60=0,"",'360 PU holds'!R60)</f>
        <v/>
      </c>
      <c r="R52" s="672"/>
      <c r="S52" s="660">
        <f t="shared" si="2"/>
        <v>0</v>
      </c>
      <c r="T52" s="660">
        <f>S52*'360 PU holds'!H60</f>
        <v>0</v>
      </c>
      <c r="U52" s="660">
        <f>S52*'360 PU holds'!AJ60</f>
        <v>0</v>
      </c>
    </row>
    <row r="53" ht="22.5" customHeight="1">
      <c r="A53" s="655" t="str">
        <f>'360 PU holds'!D61</f>
        <v>360-097PU</v>
      </c>
      <c r="B53" s="657">
        <f>'360 PU holds'!H61</f>
        <v>6</v>
      </c>
      <c r="C53" s="658" t="str">
        <f>IF('360 PU holds'!K61=0,"",'360 PU holds'!K61)</f>
        <v/>
      </c>
      <c r="D53" s="659"/>
      <c r="E53" s="671" t="str">
        <f>IF('360 PU holds'!L61=0,"",'360 PU holds'!L61)</f>
        <v/>
      </c>
      <c r="F53" s="659"/>
      <c r="G53" s="671" t="str">
        <f>IF('360 PU holds'!M61=0,"",'360 PU holds'!M61)</f>
        <v/>
      </c>
      <c r="H53" s="659"/>
      <c r="I53" s="671" t="str">
        <f>IF('360 PU holds'!N61=0,"",'360 PU holds'!N61)</f>
        <v/>
      </c>
      <c r="J53" s="659"/>
      <c r="K53" s="671" t="str">
        <f>IF('360 PU holds'!O61=0,"",'360 PU holds'!O61)</f>
        <v/>
      </c>
      <c r="L53" s="659"/>
      <c r="M53" s="671" t="str">
        <f>IF('360 PU holds'!P61=0,"",'360 PU holds'!P61)</f>
        <v/>
      </c>
      <c r="N53" s="659"/>
      <c r="O53" s="671" t="str">
        <f>IF('360 PU holds'!Q61=0,"",'360 PU holds'!Q61)</f>
        <v/>
      </c>
      <c r="P53" s="659"/>
      <c r="Q53" s="671" t="str">
        <f>IF('360 PU holds'!R61=0,"",'360 PU holds'!R61)</f>
        <v/>
      </c>
      <c r="R53" s="672"/>
      <c r="S53" s="660">
        <f t="shared" si="2"/>
        <v>0</v>
      </c>
      <c r="T53" s="660">
        <f>S53*'360 PU holds'!H61</f>
        <v>0</v>
      </c>
      <c r="U53" s="660">
        <f>S53*'360 PU holds'!AJ61</f>
        <v>0</v>
      </c>
    </row>
    <row r="54" ht="22.5" customHeight="1">
      <c r="A54" s="655" t="str">
        <f>'360 PU holds'!D62</f>
        <v>360-098PU</v>
      </c>
      <c r="B54" s="657">
        <f>'360 PU holds'!H62</f>
        <v>4</v>
      </c>
      <c r="C54" s="658" t="str">
        <f>IF('360 PU holds'!K62=0,"",'360 PU holds'!K62)</f>
        <v/>
      </c>
      <c r="D54" s="659"/>
      <c r="E54" s="671" t="str">
        <f>IF('360 PU holds'!L62=0,"",'360 PU holds'!L62)</f>
        <v/>
      </c>
      <c r="F54" s="659"/>
      <c r="G54" s="671" t="str">
        <f>IF('360 PU holds'!M62=0,"",'360 PU holds'!M62)</f>
        <v/>
      </c>
      <c r="H54" s="659"/>
      <c r="I54" s="671" t="str">
        <f>IF('360 PU holds'!N62=0,"",'360 PU holds'!N62)</f>
        <v/>
      </c>
      <c r="J54" s="659"/>
      <c r="K54" s="671" t="str">
        <f>IF('360 PU holds'!O62=0,"",'360 PU holds'!O62)</f>
        <v/>
      </c>
      <c r="L54" s="659"/>
      <c r="M54" s="671" t="str">
        <f>IF('360 PU holds'!P62=0,"",'360 PU holds'!P62)</f>
        <v/>
      </c>
      <c r="N54" s="659"/>
      <c r="O54" s="671" t="str">
        <f>IF('360 PU holds'!Q62=0,"",'360 PU holds'!Q62)</f>
        <v/>
      </c>
      <c r="P54" s="659"/>
      <c r="Q54" s="671" t="str">
        <f>IF('360 PU holds'!R62=0,"",'360 PU holds'!R62)</f>
        <v/>
      </c>
      <c r="R54" s="672"/>
      <c r="S54" s="660">
        <f t="shared" si="2"/>
        <v>0</v>
      </c>
      <c r="T54" s="660">
        <f>S54*'360 PU holds'!H62</f>
        <v>0</v>
      </c>
      <c r="U54" s="660">
        <f>S54*'360 PU holds'!AJ62</f>
        <v>0</v>
      </c>
    </row>
    <row r="55" ht="22.5" customHeight="1">
      <c r="A55" s="655" t="str">
        <f>'360 PU holds'!D63</f>
        <v>360-099PU</v>
      </c>
      <c r="B55" s="657">
        <f>'360 PU holds'!H63</f>
        <v>4</v>
      </c>
      <c r="C55" s="658" t="str">
        <f>IF('360 PU holds'!K63=0,"",'360 PU holds'!K63)</f>
        <v/>
      </c>
      <c r="D55" s="659"/>
      <c r="E55" s="671" t="str">
        <f>IF('360 PU holds'!L63=0,"",'360 PU holds'!L63)</f>
        <v/>
      </c>
      <c r="F55" s="659"/>
      <c r="G55" s="671" t="str">
        <f>IF('360 PU holds'!M63=0,"",'360 PU holds'!M63)</f>
        <v/>
      </c>
      <c r="H55" s="659"/>
      <c r="I55" s="671" t="str">
        <f>IF('360 PU holds'!N63=0,"",'360 PU holds'!N63)</f>
        <v/>
      </c>
      <c r="J55" s="659"/>
      <c r="K55" s="671" t="str">
        <f>IF('360 PU holds'!O63=0,"",'360 PU holds'!O63)</f>
        <v/>
      </c>
      <c r="L55" s="659"/>
      <c r="M55" s="671" t="str">
        <f>IF('360 PU holds'!P63=0,"",'360 PU holds'!P63)</f>
        <v/>
      </c>
      <c r="N55" s="659"/>
      <c r="O55" s="671" t="str">
        <f>IF('360 PU holds'!Q63=0,"",'360 PU holds'!Q63)</f>
        <v/>
      </c>
      <c r="P55" s="659"/>
      <c r="Q55" s="671" t="str">
        <f>IF('360 PU holds'!R63=0,"",'360 PU holds'!R63)</f>
        <v/>
      </c>
      <c r="R55" s="672"/>
      <c r="S55" s="660">
        <f t="shared" si="2"/>
        <v>0</v>
      </c>
      <c r="T55" s="660">
        <f>S55*'360 PU holds'!H63</f>
        <v>0</v>
      </c>
      <c r="U55" s="660">
        <f>S55*'360 PU holds'!AJ63</f>
        <v>0</v>
      </c>
    </row>
    <row r="56" ht="22.5" customHeight="1">
      <c r="A56" s="655" t="str">
        <f>'360 PU holds'!D64</f>
        <v>360-100PU</v>
      </c>
      <c r="B56" s="657">
        <f>'360 PU holds'!H64</f>
        <v>3</v>
      </c>
      <c r="C56" s="658" t="str">
        <f>IF('360 PU holds'!K64=0,"",'360 PU holds'!K64)</f>
        <v/>
      </c>
      <c r="D56" s="659"/>
      <c r="E56" s="671" t="str">
        <f>IF('360 PU holds'!L64=0,"",'360 PU holds'!L64)</f>
        <v/>
      </c>
      <c r="F56" s="659"/>
      <c r="G56" s="671" t="str">
        <f>IF('360 PU holds'!M64=0,"",'360 PU holds'!M64)</f>
        <v/>
      </c>
      <c r="H56" s="659"/>
      <c r="I56" s="671" t="str">
        <f>IF('360 PU holds'!N64=0,"",'360 PU holds'!N64)</f>
        <v/>
      </c>
      <c r="J56" s="659"/>
      <c r="K56" s="671" t="str">
        <f>IF('360 PU holds'!O64=0,"",'360 PU holds'!O64)</f>
        <v/>
      </c>
      <c r="L56" s="659"/>
      <c r="M56" s="671" t="str">
        <f>IF('360 PU holds'!P64=0,"",'360 PU holds'!P64)</f>
        <v/>
      </c>
      <c r="N56" s="659"/>
      <c r="O56" s="671" t="str">
        <f>IF('360 PU holds'!Q64=0,"",'360 PU holds'!Q64)</f>
        <v/>
      </c>
      <c r="P56" s="659"/>
      <c r="Q56" s="671" t="str">
        <f>IF('360 PU holds'!R64=0,"",'360 PU holds'!R64)</f>
        <v/>
      </c>
      <c r="R56" s="672"/>
      <c r="S56" s="660">
        <f t="shared" si="2"/>
        <v>0</v>
      </c>
      <c r="T56" s="660">
        <f>S56*'360 PU holds'!H64</f>
        <v>0</v>
      </c>
      <c r="U56" s="660">
        <f>S56*'360 PU holds'!AJ64</f>
        <v>0</v>
      </c>
    </row>
    <row r="57" ht="22.5" customHeight="1">
      <c r="A57" s="655" t="str">
        <f>'360 PU holds'!D53</f>
        <v>360-138PU</v>
      </c>
      <c r="B57" s="657">
        <f>'360 PU holds'!H53</f>
        <v>5</v>
      </c>
      <c r="C57" s="658" t="str">
        <f>IF('360 PU holds'!K53=0,"",'360 PU holds'!K53)</f>
        <v/>
      </c>
      <c r="D57" s="659"/>
      <c r="E57" s="671" t="str">
        <f>IF('360 PU holds'!L53=0,"",'360 PU holds'!L53)</f>
        <v/>
      </c>
      <c r="F57" s="659"/>
      <c r="G57" s="671" t="str">
        <f>IF('360 PU holds'!M53=0,"",'360 PU holds'!M53)</f>
        <v/>
      </c>
      <c r="H57" s="659"/>
      <c r="I57" s="671" t="str">
        <f>IF('360 PU holds'!N53=0,"",'360 PU holds'!N53)</f>
        <v/>
      </c>
      <c r="J57" s="659"/>
      <c r="K57" s="671" t="str">
        <f>IF('360 PU holds'!O53=0,"",'360 PU holds'!O53)</f>
        <v/>
      </c>
      <c r="L57" s="659"/>
      <c r="M57" s="671" t="str">
        <f>IF('360 PU holds'!P53=0,"",'360 PU holds'!P53)</f>
        <v/>
      </c>
      <c r="N57" s="659"/>
      <c r="O57" s="671" t="str">
        <f>IF('360 PU holds'!Q53=0,"",'360 PU holds'!Q53)</f>
        <v/>
      </c>
      <c r="P57" s="659"/>
      <c r="Q57" s="671" t="str">
        <f>IF('360 PU holds'!R53=0,"",'360 PU holds'!R53)</f>
        <v/>
      </c>
      <c r="R57" s="672"/>
      <c r="S57" s="660">
        <f t="shared" si="2"/>
        <v>0</v>
      </c>
      <c r="T57" s="660">
        <f>S57*'360 PU holds'!H53</f>
        <v>0</v>
      </c>
      <c r="U57" s="660">
        <f>S57*'360 PU holds'!AJ53</f>
        <v>0</v>
      </c>
    </row>
    <row r="58" ht="22.5" customHeight="1">
      <c r="A58" s="655" t="str">
        <f>'360 PU holds'!D54</f>
        <v>360-140PU</v>
      </c>
      <c r="B58" s="657">
        <f>'360 PU holds'!H54</f>
        <v>10</v>
      </c>
      <c r="C58" s="658" t="str">
        <f>IF('360 PU holds'!K54=0,"",'360 PU holds'!K54)</f>
        <v/>
      </c>
      <c r="D58" s="659"/>
      <c r="E58" s="671" t="str">
        <f>IF('360 PU holds'!L54=0,"",'360 PU holds'!L54)</f>
        <v/>
      </c>
      <c r="F58" s="659"/>
      <c r="G58" s="671" t="str">
        <f>IF('360 PU holds'!M54=0,"",'360 PU holds'!M54)</f>
        <v/>
      </c>
      <c r="H58" s="659"/>
      <c r="I58" s="671" t="str">
        <f>IF('360 PU holds'!N54=0,"",'360 PU holds'!N54)</f>
        <v/>
      </c>
      <c r="J58" s="659"/>
      <c r="K58" s="671" t="str">
        <f>IF('360 PU holds'!O54=0,"",'360 PU holds'!O54)</f>
        <v/>
      </c>
      <c r="L58" s="659"/>
      <c r="M58" s="671" t="str">
        <f>IF('360 PU holds'!P54=0,"",'360 PU holds'!P54)</f>
        <v/>
      </c>
      <c r="N58" s="659"/>
      <c r="O58" s="671" t="str">
        <f>IF('360 PU holds'!Q54=0,"",'360 PU holds'!Q54)</f>
        <v/>
      </c>
      <c r="P58" s="659"/>
      <c r="Q58" s="671" t="str">
        <f>IF('360 PU holds'!R54=0,"",'360 PU holds'!R54)</f>
        <v/>
      </c>
      <c r="R58" s="672"/>
      <c r="S58" s="660">
        <f t="shared" si="2"/>
        <v>0</v>
      </c>
      <c r="T58" s="660">
        <f>S58*'360 PU holds'!H54</f>
        <v>0</v>
      </c>
      <c r="U58" s="660">
        <f>S58*'360 PU holds'!AJ54</f>
        <v>0</v>
      </c>
    </row>
    <row r="59" ht="22.5" customHeight="1">
      <c r="A59" s="655" t="str">
        <f>'360 PU holds'!D49</f>
        <v>360-298PU</v>
      </c>
      <c r="B59" s="657">
        <f>'360 PU holds'!H49</f>
        <v>6</v>
      </c>
      <c r="C59" s="658" t="str">
        <f>IF('360 PU holds'!K49=0,"",'360 PU holds'!K49)</f>
        <v/>
      </c>
      <c r="D59" s="659"/>
      <c r="E59" s="671" t="str">
        <f>IF('360 PU holds'!L49=0,"",'360 PU holds'!L49)</f>
        <v/>
      </c>
      <c r="F59" s="659"/>
      <c r="G59" s="671" t="str">
        <f>IF('360 PU holds'!M49=0,"",'360 PU holds'!M49)</f>
        <v/>
      </c>
      <c r="H59" s="659"/>
      <c r="I59" s="671" t="str">
        <f>IF('360 PU holds'!N49=0,"",'360 PU holds'!N49)</f>
        <v/>
      </c>
      <c r="J59" s="659"/>
      <c r="K59" s="671" t="str">
        <f>IF('360 PU holds'!O49=0,"",'360 PU holds'!O49)</f>
        <v/>
      </c>
      <c r="L59" s="659"/>
      <c r="M59" s="671" t="str">
        <f>IF('360 PU holds'!P49=0,"",'360 PU holds'!P49)</f>
        <v/>
      </c>
      <c r="N59" s="659"/>
      <c r="O59" s="671" t="str">
        <f>IF('360 PU holds'!Q49=0,"",'360 PU holds'!Q49)</f>
        <v/>
      </c>
      <c r="P59" s="659"/>
      <c r="Q59" s="671" t="str">
        <f>IF('360 PU holds'!R49=0,"",'360 PU holds'!R49)</f>
        <v/>
      </c>
      <c r="R59" s="672"/>
      <c r="S59" s="660">
        <f t="shared" si="2"/>
        <v>0</v>
      </c>
      <c r="T59" s="660">
        <f>S59*'360 PU holds'!H49</f>
        <v>0</v>
      </c>
      <c r="U59" s="660">
        <f>S59*'360 PU holds'!AJ49</f>
        <v>0</v>
      </c>
    </row>
    <row r="60" ht="22.5" customHeight="1">
      <c r="A60" s="655" t="str">
        <f>'360 PU holds'!D50</f>
        <v>360-299PU</v>
      </c>
      <c r="B60" s="657">
        <f>'360 PU holds'!H50</f>
        <v>6</v>
      </c>
      <c r="C60" s="658" t="str">
        <f>IF('360 PU holds'!K50=0,"",'360 PU holds'!K50)</f>
        <v/>
      </c>
      <c r="D60" s="659"/>
      <c r="E60" s="671" t="str">
        <f>IF('360 PU holds'!L50=0,"",'360 PU holds'!L50)</f>
        <v/>
      </c>
      <c r="F60" s="659"/>
      <c r="G60" s="671" t="str">
        <f>IF('360 PU holds'!M50=0,"",'360 PU holds'!M50)</f>
        <v/>
      </c>
      <c r="H60" s="659"/>
      <c r="I60" s="671" t="str">
        <f>IF('360 PU holds'!N50=0,"",'360 PU holds'!N50)</f>
        <v/>
      </c>
      <c r="J60" s="659"/>
      <c r="K60" s="671" t="str">
        <f>IF('360 PU holds'!O50=0,"",'360 PU holds'!O50)</f>
        <v/>
      </c>
      <c r="L60" s="659"/>
      <c r="M60" s="671" t="str">
        <f>IF('360 PU holds'!P50=0,"",'360 PU holds'!P50)</f>
        <v/>
      </c>
      <c r="N60" s="659"/>
      <c r="O60" s="671" t="str">
        <f>IF('360 PU holds'!Q50=0,"",'360 PU holds'!Q50)</f>
        <v/>
      </c>
      <c r="P60" s="659"/>
      <c r="Q60" s="671" t="str">
        <f>IF('360 PU holds'!R50=0,"",'360 PU holds'!R50)</f>
        <v/>
      </c>
      <c r="R60" s="672"/>
      <c r="S60" s="660">
        <f t="shared" si="2"/>
        <v>0</v>
      </c>
      <c r="T60" s="660">
        <f>S60*'360 PU holds'!H50</f>
        <v>0</v>
      </c>
      <c r="U60" s="660">
        <f>S60*'360 PU holds'!AJ50</f>
        <v>0</v>
      </c>
    </row>
    <row r="61" ht="22.5" customHeight="1">
      <c r="A61" s="655" t="str">
        <f>'360 PU holds'!D51</f>
        <v>360-300PU</v>
      </c>
      <c r="B61" s="657">
        <f>'360 PU holds'!H51</f>
        <v>9</v>
      </c>
      <c r="C61" s="658" t="str">
        <f>IF('360 PU holds'!K51=0,"",'360 PU holds'!K51)</f>
        <v/>
      </c>
      <c r="D61" s="659"/>
      <c r="E61" s="671" t="str">
        <f>IF('360 PU holds'!L51=0,"",'360 PU holds'!L51)</f>
        <v/>
      </c>
      <c r="F61" s="659"/>
      <c r="G61" s="671" t="str">
        <f>IF('360 PU holds'!M51=0,"",'360 PU holds'!M51)</f>
        <v/>
      </c>
      <c r="H61" s="659"/>
      <c r="I61" s="671" t="str">
        <f>IF('360 PU holds'!N51=0,"",'360 PU holds'!N51)</f>
        <v/>
      </c>
      <c r="J61" s="659"/>
      <c r="K61" s="671" t="str">
        <f>IF('360 PU holds'!O51=0,"",'360 PU holds'!O51)</f>
        <v/>
      </c>
      <c r="L61" s="659"/>
      <c r="M61" s="671" t="str">
        <f>IF('360 PU holds'!P51=0,"",'360 PU holds'!P51)</f>
        <v/>
      </c>
      <c r="N61" s="659"/>
      <c r="O61" s="671" t="str">
        <f>IF('360 PU holds'!Q51=0,"",'360 PU holds'!Q51)</f>
        <v/>
      </c>
      <c r="P61" s="659"/>
      <c r="Q61" s="671" t="str">
        <f>IF('360 PU holds'!R51=0,"",'360 PU holds'!R51)</f>
        <v/>
      </c>
      <c r="R61" s="672"/>
      <c r="S61" s="660">
        <f t="shared" si="2"/>
        <v>0</v>
      </c>
      <c r="T61" s="660">
        <f>S61*'360 PU holds'!H51</f>
        <v>0</v>
      </c>
      <c r="U61" s="660">
        <f>S61*'360 PU holds'!AJ51</f>
        <v>0</v>
      </c>
    </row>
    <row r="62" ht="22.5" customHeight="1">
      <c r="A62" s="655" t="str">
        <f>'360 PU holds'!D33</f>
        <v>360-301PUdt</v>
      </c>
      <c r="B62" s="657">
        <f>'360 PU holds'!H33</f>
        <v>1</v>
      </c>
      <c r="C62" s="658" t="str">
        <f>IF('360 PU holds'!K33=0,"",'360 PU holds'!K33)</f>
        <v/>
      </c>
      <c r="D62" s="659"/>
      <c r="E62" s="671" t="str">
        <f>IF('360 PU holds'!L33=0,"",'360 PU holds'!L33)</f>
        <v/>
      </c>
      <c r="F62" s="659"/>
      <c r="G62" s="671" t="str">
        <f>IF('360 PU holds'!M33=0,"",'360 PU holds'!M33)</f>
        <v/>
      </c>
      <c r="H62" s="659"/>
      <c r="I62" s="671" t="str">
        <f>IF('360 PU holds'!N33=0,"",'360 PU holds'!N33)</f>
        <v/>
      </c>
      <c r="J62" s="659"/>
      <c r="K62" s="671" t="str">
        <f>IF('360 PU holds'!O33=0,"",'360 PU holds'!O33)</f>
        <v/>
      </c>
      <c r="L62" s="659"/>
      <c r="M62" s="671" t="str">
        <f>IF('360 PU holds'!P33=0,"",'360 PU holds'!P33)</f>
        <v/>
      </c>
      <c r="N62" s="659"/>
      <c r="O62" s="671" t="str">
        <f>IF('360 PU holds'!Q33=0,"",'360 PU holds'!Q33)</f>
        <v/>
      </c>
      <c r="P62" s="659"/>
      <c r="Q62" s="671" t="str">
        <f>IF('360 PU holds'!R33=0,"",'360 PU holds'!R33)</f>
        <v/>
      </c>
      <c r="R62" s="672"/>
      <c r="S62" s="660">
        <f t="shared" si="2"/>
        <v>0</v>
      </c>
      <c r="T62" s="660">
        <f>S62*'360 PU holds'!H33</f>
        <v>0</v>
      </c>
      <c r="U62" s="660">
        <f>S62*'360 PU holds'!AJ33</f>
        <v>0</v>
      </c>
    </row>
    <row r="63" ht="22.5" customHeight="1">
      <c r="A63" s="655" t="str">
        <f>'360 PU holds'!D34</f>
        <v>360-302PUdt</v>
      </c>
      <c r="B63" s="657">
        <f>'360 PU holds'!H34</f>
        <v>1</v>
      </c>
      <c r="C63" s="658" t="str">
        <f>IF('360 PU holds'!K34=0,"",'360 PU holds'!K34)</f>
        <v/>
      </c>
      <c r="D63" s="659"/>
      <c r="E63" s="671" t="str">
        <f>IF('360 PU holds'!L34=0,"",'360 PU holds'!L34)</f>
        <v/>
      </c>
      <c r="F63" s="659"/>
      <c r="G63" s="671" t="str">
        <f>IF('360 PU holds'!M34=0,"",'360 PU holds'!M34)</f>
        <v/>
      </c>
      <c r="H63" s="659"/>
      <c r="I63" s="671" t="str">
        <f>IF('360 PU holds'!N34=0,"",'360 PU holds'!N34)</f>
        <v/>
      </c>
      <c r="J63" s="659"/>
      <c r="K63" s="671" t="str">
        <f>IF('360 PU holds'!O34=0,"",'360 PU holds'!O34)</f>
        <v/>
      </c>
      <c r="L63" s="659"/>
      <c r="M63" s="671" t="str">
        <f>IF('360 PU holds'!P34=0,"",'360 PU holds'!P34)</f>
        <v/>
      </c>
      <c r="N63" s="659"/>
      <c r="O63" s="671" t="str">
        <f>IF('360 PU holds'!Q34=0,"",'360 PU holds'!Q34)</f>
        <v/>
      </c>
      <c r="P63" s="659"/>
      <c r="Q63" s="671" t="str">
        <f>IF('360 PU holds'!R34=0,"",'360 PU holds'!R34)</f>
        <v/>
      </c>
      <c r="R63" s="672"/>
      <c r="S63" s="660">
        <f t="shared" si="2"/>
        <v>0</v>
      </c>
      <c r="T63" s="660">
        <f>S63*'360 PU holds'!H34</f>
        <v>0</v>
      </c>
      <c r="U63" s="660">
        <f>S63*'360 PU holds'!AJ34</f>
        <v>0</v>
      </c>
    </row>
    <row r="64" ht="22.5" customHeight="1">
      <c r="A64" s="655" t="str">
        <f>'360 PU holds'!D35</f>
        <v>360-304PUdt</v>
      </c>
      <c r="B64" s="657">
        <f>'360 PU holds'!H35</f>
        <v>1</v>
      </c>
      <c r="C64" s="658" t="str">
        <f>IF('360 PU holds'!K35=0,"",'360 PU holds'!K35)</f>
        <v/>
      </c>
      <c r="D64" s="659"/>
      <c r="E64" s="671" t="str">
        <f>IF('360 PU holds'!L35=0,"",'360 PU holds'!L35)</f>
        <v/>
      </c>
      <c r="F64" s="659"/>
      <c r="G64" s="671" t="str">
        <f>IF('360 PU holds'!M35=0,"",'360 PU holds'!M35)</f>
        <v/>
      </c>
      <c r="H64" s="659"/>
      <c r="I64" s="671" t="str">
        <f>IF('360 PU holds'!N35=0,"",'360 PU holds'!N35)</f>
        <v/>
      </c>
      <c r="J64" s="659"/>
      <c r="K64" s="671" t="str">
        <f>IF('360 PU holds'!O35=0,"",'360 PU holds'!O35)</f>
        <v/>
      </c>
      <c r="L64" s="659"/>
      <c r="M64" s="671" t="str">
        <f>IF('360 PU holds'!P35=0,"",'360 PU holds'!P35)</f>
        <v/>
      </c>
      <c r="N64" s="659"/>
      <c r="O64" s="671" t="str">
        <f>IF('360 PU holds'!Q35=0,"",'360 PU holds'!Q35)</f>
        <v/>
      </c>
      <c r="P64" s="659"/>
      <c r="Q64" s="671" t="str">
        <f>IF('360 PU holds'!R35=0,"",'360 PU holds'!R35)</f>
        <v/>
      </c>
      <c r="R64" s="672"/>
      <c r="S64" s="660">
        <f t="shared" si="2"/>
        <v>0</v>
      </c>
      <c r="T64" s="660">
        <f>S64*'360 PU holds'!H35</f>
        <v>0</v>
      </c>
      <c r="U64" s="660">
        <f>S64*'360 PU holds'!AJ35</f>
        <v>0</v>
      </c>
    </row>
    <row r="65" ht="22.5" customHeight="1">
      <c r="A65" s="655" t="str">
        <f>'360 PU holds'!D36</f>
        <v>360-305PUdt</v>
      </c>
      <c r="B65" s="657">
        <f>'360 PU holds'!H36</f>
        <v>2</v>
      </c>
      <c r="C65" s="658" t="str">
        <f>IF('360 PU holds'!K36=0,"",'360 PU holds'!K36)</f>
        <v/>
      </c>
      <c r="D65" s="659"/>
      <c r="E65" s="671" t="str">
        <f>IF('360 PU holds'!L36=0,"",'360 PU holds'!L36)</f>
        <v/>
      </c>
      <c r="F65" s="659"/>
      <c r="G65" s="671" t="str">
        <f>IF('360 PU holds'!M36=0,"",'360 PU holds'!M36)</f>
        <v/>
      </c>
      <c r="H65" s="659"/>
      <c r="I65" s="671" t="str">
        <f>IF('360 PU holds'!N36=0,"",'360 PU holds'!N36)</f>
        <v/>
      </c>
      <c r="J65" s="659"/>
      <c r="K65" s="671" t="str">
        <f>IF('360 PU holds'!O36=0,"",'360 PU holds'!O36)</f>
        <v/>
      </c>
      <c r="L65" s="659"/>
      <c r="M65" s="671" t="str">
        <f>IF('360 PU holds'!P36=0,"",'360 PU holds'!P36)</f>
        <v/>
      </c>
      <c r="N65" s="659"/>
      <c r="O65" s="671" t="str">
        <f>IF('360 PU holds'!Q36=0,"",'360 PU holds'!Q36)</f>
        <v/>
      </c>
      <c r="P65" s="659"/>
      <c r="Q65" s="671" t="str">
        <f>IF('360 PU holds'!R36=0,"",'360 PU holds'!R36)</f>
        <v/>
      </c>
      <c r="R65" s="672"/>
      <c r="S65" s="660">
        <f t="shared" si="2"/>
        <v>0</v>
      </c>
      <c r="T65" s="660">
        <f>S65*'360 PU holds'!H36</f>
        <v>0</v>
      </c>
      <c r="U65" s="660">
        <f>S65*'360 PU holds'!AJ36</f>
        <v>0</v>
      </c>
    </row>
    <row r="66" ht="22.5" customHeight="1">
      <c r="A66" s="655" t="str">
        <f>'360 PU holds'!D37</f>
        <v>360-306PUdt</v>
      </c>
      <c r="B66" s="657">
        <f>'360 PU holds'!H37</f>
        <v>2</v>
      </c>
      <c r="C66" s="658" t="str">
        <f>IF('360 PU holds'!K37=0,"",'360 PU holds'!K37)</f>
        <v/>
      </c>
      <c r="D66" s="659"/>
      <c r="E66" s="671" t="str">
        <f>IF('360 PU holds'!L37=0,"",'360 PU holds'!L37)</f>
        <v/>
      </c>
      <c r="F66" s="659"/>
      <c r="G66" s="671" t="str">
        <f>IF('360 PU holds'!M37=0,"",'360 PU holds'!M37)</f>
        <v/>
      </c>
      <c r="H66" s="659"/>
      <c r="I66" s="671" t="str">
        <f>IF('360 PU holds'!N37=0,"",'360 PU holds'!N37)</f>
        <v/>
      </c>
      <c r="J66" s="659"/>
      <c r="K66" s="671" t="str">
        <f>IF('360 PU holds'!O37=0,"",'360 PU holds'!O37)</f>
        <v/>
      </c>
      <c r="L66" s="659"/>
      <c r="M66" s="671" t="str">
        <f>IF('360 PU holds'!P37=0,"",'360 PU holds'!P37)</f>
        <v/>
      </c>
      <c r="N66" s="659"/>
      <c r="O66" s="671" t="str">
        <f>IF('360 PU holds'!Q37=0,"",'360 PU holds'!Q37)</f>
        <v/>
      </c>
      <c r="P66" s="659"/>
      <c r="Q66" s="671" t="str">
        <f>IF('360 PU holds'!R37=0,"",'360 PU holds'!R37)</f>
        <v/>
      </c>
      <c r="R66" s="672"/>
      <c r="S66" s="660">
        <f t="shared" si="2"/>
        <v>0</v>
      </c>
      <c r="T66" s="660">
        <f>S66*'360 PU holds'!H37</f>
        <v>0</v>
      </c>
      <c r="U66" s="660">
        <f>S66*'360 PU holds'!AJ37</f>
        <v>0</v>
      </c>
    </row>
    <row r="67" ht="22.5" customHeight="1">
      <c r="A67" s="655" t="str">
        <f>'360 PU holds'!D38</f>
        <v>360-307PUdt</v>
      </c>
      <c r="B67" s="657">
        <f>'360 PU holds'!H38</f>
        <v>12</v>
      </c>
      <c r="C67" s="658" t="str">
        <f>IF('360 PU holds'!K38=0,"",'360 PU holds'!K38)</f>
        <v/>
      </c>
      <c r="D67" s="659"/>
      <c r="E67" s="671" t="str">
        <f>IF('360 PU holds'!L38=0,"",'360 PU holds'!L38)</f>
        <v/>
      </c>
      <c r="F67" s="659"/>
      <c r="G67" s="671" t="str">
        <f>IF('360 PU holds'!M38=0,"",'360 PU holds'!M38)</f>
        <v/>
      </c>
      <c r="H67" s="659"/>
      <c r="I67" s="671" t="str">
        <f>IF('360 PU holds'!N38=0,"",'360 PU holds'!N38)</f>
        <v/>
      </c>
      <c r="J67" s="659"/>
      <c r="K67" s="671" t="str">
        <f>IF('360 PU holds'!O38=0,"",'360 PU holds'!O38)</f>
        <v/>
      </c>
      <c r="L67" s="659"/>
      <c r="M67" s="671" t="str">
        <f>IF('360 PU holds'!P38=0,"",'360 PU holds'!P38)</f>
        <v/>
      </c>
      <c r="N67" s="659"/>
      <c r="O67" s="671" t="str">
        <f>IF('360 PU holds'!Q38=0,"",'360 PU holds'!Q38)</f>
        <v/>
      </c>
      <c r="P67" s="659"/>
      <c r="Q67" s="671" t="str">
        <f>IF('360 PU holds'!R38=0,"",'360 PU holds'!R38)</f>
        <v/>
      </c>
      <c r="R67" s="672"/>
      <c r="S67" s="660">
        <f t="shared" si="2"/>
        <v>0</v>
      </c>
      <c r="T67" s="660">
        <f>S67*'360 PU holds'!H38</f>
        <v>0</v>
      </c>
      <c r="U67" s="660">
        <f>S67*'360 PU holds'!AJ38</f>
        <v>0</v>
      </c>
    </row>
    <row r="68" ht="22.5" customHeight="1">
      <c r="A68" s="655" t="str">
        <f>'360 PU holds'!D39</f>
        <v>360-309PU</v>
      </c>
      <c r="B68" s="657">
        <f>'360 PU holds'!H39</f>
        <v>1</v>
      </c>
      <c r="C68" s="658" t="str">
        <f>IF('360 PU holds'!K39=0,"",'360 PU holds'!K39)</f>
        <v/>
      </c>
      <c r="D68" s="659"/>
      <c r="E68" s="671" t="str">
        <f>IF('360 PU holds'!L39=0,"",'360 PU holds'!L39)</f>
        <v/>
      </c>
      <c r="F68" s="659"/>
      <c r="G68" s="671" t="str">
        <f>IF('360 PU holds'!M39=0,"",'360 PU holds'!M39)</f>
        <v/>
      </c>
      <c r="H68" s="659"/>
      <c r="I68" s="671" t="str">
        <f>IF('360 PU holds'!N39=0,"",'360 PU holds'!N39)</f>
        <v/>
      </c>
      <c r="J68" s="659"/>
      <c r="K68" s="671" t="str">
        <f>IF('360 PU holds'!O39=0,"",'360 PU holds'!O39)</f>
        <v/>
      </c>
      <c r="L68" s="659"/>
      <c r="M68" s="671" t="str">
        <f>IF('360 PU holds'!P39=0,"",'360 PU holds'!P39)</f>
        <v/>
      </c>
      <c r="N68" s="659"/>
      <c r="O68" s="671" t="str">
        <f>IF('360 PU holds'!Q39=0,"",'360 PU holds'!Q39)</f>
        <v/>
      </c>
      <c r="P68" s="659"/>
      <c r="Q68" s="671" t="str">
        <f>IF('360 PU holds'!R39=0,"",'360 PU holds'!R39)</f>
        <v/>
      </c>
      <c r="R68" s="672"/>
      <c r="S68" s="660">
        <f t="shared" si="2"/>
        <v>0</v>
      </c>
      <c r="T68" s="660">
        <f>S68*'360 PU holds'!H39</f>
        <v>0</v>
      </c>
      <c r="U68" s="660">
        <f>S68*'360 PU holds'!AJ39</f>
        <v>0</v>
      </c>
    </row>
    <row r="69" ht="22.5" customHeight="1">
      <c r="A69" s="655" t="str">
        <f>'360 PU holds'!D40</f>
        <v>360-313PU</v>
      </c>
      <c r="B69" s="657">
        <f>'360 PU holds'!H40</f>
        <v>8</v>
      </c>
      <c r="C69" s="658" t="str">
        <f>IF('360 PU holds'!K40=0,"",'360 PU holds'!K40)</f>
        <v/>
      </c>
      <c r="D69" s="659"/>
      <c r="E69" s="671" t="str">
        <f>IF('360 PU holds'!L40=0,"",'360 PU holds'!L40)</f>
        <v/>
      </c>
      <c r="F69" s="659"/>
      <c r="G69" s="671" t="str">
        <f>IF('360 PU holds'!M40=0,"",'360 PU holds'!M40)</f>
        <v/>
      </c>
      <c r="H69" s="659"/>
      <c r="I69" s="671" t="str">
        <f>IF('360 PU holds'!N40=0,"",'360 PU holds'!N40)</f>
        <v/>
      </c>
      <c r="J69" s="659"/>
      <c r="K69" s="671" t="str">
        <f>IF('360 PU holds'!O40=0,"",'360 PU holds'!O40)</f>
        <v/>
      </c>
      <c r="L69" s="659"/>
      <c r="M69" s="671" t="str">
        <f>IF('360 PU holds'!P40=0,"",'360 PU holds'!P40)</f>
        <v/>
      </c>
      <c r="N69" s="659"/>
      <c r="O69" s="671" t="str">
        <f>IF('360 PU holds'!Q40=0,"",'360 PU holds'!Q40)</f>
        <v/>
      </c>
      <c r="P69" s="659"/>
      <c r="Q69" s="671" t="str">
        <f>IF('360 PU holds'!R40=0,"",'360 PU holds'!R40)</f>
        <v/>
      </c>
      <c r="R69" s="672"/>
      <c r="S69" s="660">
        <f t="shared" si="2"/>
        <v>0</v>
      </c>
      <c r="T69" s="660">
        <f>S69*'360 PU holds'!H40</f>
        <v>0</v>
      </c>
      <c r="U69" s="660">
        <f>S69*'360 PU holds'!AJ40</f>
        <v>0</v>
      </c>
    </row>
    <row r="70" ht="22.5" customHeight="1">
      <c r="A70" s="655" t="str">
        <f>'360 PU holds'!D41</f>
        <v>360-314PU</v>
      </c>
      <c r="B70" s="657">
        <f>'360 PU holds'!H41</f>
        <v>6</v>
      </c>
      <c r="C70" s="658" t="str">
        <f>IF('360 PU holds'!K41=0,"",'360 PU holds'!K41)</f>
        <v/>
      </c>
      <c r="D70" s="659"/>
      <c r="E70" s="671" t="str">
        <f>IF('360 PU holds'!L41=0,"",'360 PU holds'!L41)</f>
        <v/>
      </c>
      <c r="F70" s="659"/>
      <c r="G70" s="671" t="str">
        <f>IF('360 PU holds'!M41=0,"",'360 PU holds'!M41)</f>
        <v/>
      </c>
      <c r="H70" s="659"/>
      <c r="I70" s="671" t="str">
        <f>IF('360 PU holds'!N41=0,"",'360 PU holds'!N41)</f>
        <v/>
      </c>
      <c r="J70" s="659"/>
      <c r="K70" s="671" t="str">
        <f>IF('360 PU holds'!O41=0,"",'360 PU holds'!O41)</f>
        <v/>
      </c>
      <c r="L70" s="659"/>
      <c r="M70" s="671" t="str">
        <f>IF('360 PU holds'!P41=0,"",'360 PU holds'!P41)</f>
        <v/>
      </c>
      <c r="N70" s="659"/>
      <c r="O70" s="671" t="str">
        <f>IF('360 PU holds'!Q41=0,"",'360 PU holds'!Q41)</f>
        <v/>
      </c>
      <c r="P70" s="659"/>
      <c r="Q70" s="671" t="str">
        <f>IF('360 PU holds'!R41=0,"",'360 PU holds'!R41)</f>
        <v/>
      </c>
      <c r="R70" s="672"/>
      <c r="S70" s="660">
        <f t="shared" si="2"/>
        <v>0</v>
      </c>
      <c r="T70" s="660">
        <f>S70*'360 PU holds'!H41</f>
        <v>0</v>
      </c>
      <c r="U70" s="660">
        <f>S70*'360 PU holds'!AJ41</f>
        <v>0</v>
      </c>
    </row>
    <row r="71" ht="22.5" customHeight="1">
      <c r="A71" s="655" t="str">
        <f>'360 PU holds'!D42</f>
        <v>360-315PU</v>
      </c>
      <c r="B71" s="657">
        <f>'360 PU holds'!H42</f>
        <v>5</v>
      </c>
      <c r="C71" s="658" t="str">
        <f>IF('360 PU holds'!K42=0,"",'360 PU holds'!K42)</f>
        <v/>
      </c>
      <c r="D71" s="659"/>
      <c r="E71" s="671" t="str">
        <f>IF('360 PU holds'!L42=0,"",'360 PU holds'!L42)</f>
        <v/>
      </c>
      <c r="F71" s="659"/>
      <c r="G71" s="671" t="str">
        <f>IF('360 PU holds'!M42=0,"",'360 PU holds'!M42)</f>
        <v/>
      </c>
      <c r="H71" s="659"/>
      <c r="I71" s="671" t="str">
        <f>IF('360 PU holds'!N42=0,"",'360 PU holds'!N42)</f>
        <v/>
      </c>
      <c r="J71" s="659"/>
      <c r="K71" s="671" t="str">
        <f>IF('360 PU holds'!O42=0,"",'360 PU holds'!O42)</f>
        <v/>
      </c>
      <c r="L71" s="659"/>
      <c r="M71" s="671" t="str">
        <f>IF('360 PU holds'!P42=0,"",'360 PU holds'!P42)</f>
        <v/>
      </c>
      <c r="N71" s="659"/>
      <c r="O71" s="671" t="str">
        <f>IF('360 PU holds'!Q42=0,"",'360 PU holds'!Q42)</f>
        <v/>
      </c>
      <c r="P71" s="659"/>
      <c r="Q71" s="671" t="str">
        <f>IF('360 PU holds'!R42=0,"",'360 PU holds'!R42)</f>
        <v/>
      </c>
      <c r="R71" s="672"/>
      <c r="S71" s="660">
        <f t="shared" si="2"/>
        <v>0</v>
      </c>
      <c r="T71" s="660">
        <f>S71*'360 PU holds'!H42</f>
        <v>0</v>
      </c>
      <c r="U71" s="660">
        <f>S71*'360 PU holds'!AJ42</f>
        <v>0</v>
      </c>
    </row>
    <row r="72" ht="22.5" customHeight="1">
      <c r="A72" s="655" t="str">
        <f>'360 PU holds'!D43</f>
        <v>360-316PU</v>
      </c>
      <c r="B72" s="657">
        <f>'360 PU holds'!H43</f>
        <v>10</v>
      </c>
      <c r="C72" s="658" t="str">
        <f>IF('360 PU holds'!K43=0,"",'360 PU holds'!K43)</f>
        <v/>
      </c>
      <c r="D72" s="659"/>
      <c r="E72" s="671" t="str">
        <f>IF('360 PU holds'!L43=0,"",'360 PU holds'!L43)</f>
        <v/>
      </c>
      <c r="F72" s="659"/>
      <c r="G72" s="671" t="str">
        <f>IF('360 PU holds'!M43=0,"",'360 PU holds'!M43)</f>
        <v/>
      </c>
      <c r="H72" s="659"/>
      <c r="I72" s="671" t="str">
        <f>IF('360 PU holds'!N43=0,"",'360 PU holds'!N43)</f>
        <v/>
      </c>
      <c r="J72" s="659"/>
      <c r="K72" s="671" t="str">
        <f>IF('360 PU holds'!O43=0,"",'360 PU holds'!O43)</f>
        <v/>
      </c>
      <c r="L72" s="659"/>
      <c r="M72" s="671" t="str">
        <f>IF('360 PU holds'!P43=0,"",'360 PU holds'!P43)</f>
        <v/>
      </c>
      <c r="N72" s="659"/>
      <c r="O72" s="671" t="str">
        <f>IF('360 PU holds'!Q43=0,"",'360 PU holds'!Q43)</f>
        <v/>
      </c>
      <c r="P72" s="659"/>
      <c r="Q72" s="671" t="str">
        <f>IF('360 PU holds'!R43=0,"",'360 PU holds'!R43)</f>
        <v/>
      </c>
      <c r="R72" s="672"/>
      <c r="S72" s="660">
        <f t="shared" si="2"/>
        <v>0</v>
      </c>
      <c r="T72" s="660">
        <f>S72*'360 PU holds'!H43</f>
        <v>0</v>
      </c>
      <c r="U72" s="660">
        <f>S72*'360 PU holds'!AJ43</f>
        <v>0</v>
      </c>
    </row>
    <row r="73" ht="22.5" customHeight="1">
      <c r="A73" s="655" t="str">
        <f>'360 PU holds'!D44</f>
        <v>360-317PU</v>
      </c>
      <c r="B73" s="657">
        <f>'360 PU holds'!H44</f>
        <v>8</v>
      </c>
      <c r="C73" s="658" t="str">
        <f>IF('360 PU holds'!K44=0,"",'360 PU holds'!K44)</f>
        <v/>
      </c>
      <c r="D73" s="659"/>
      <c r="E73" s="671" t="str">
        <f>IF('360 PU holds'!L44=0,"",'360 PU holds'!L44)</f>
        <v/>
      </c>
      <c r="F73" s="659"/>
      <c r="G73" s="671" t="str">
        <f>IF('360 PU holds'!M44=0,"",'360 PU holds'!M44)</f>
        <v/>
      </c>
      <c r="H73" s="659"/>
      <c r="I73" s="671" t="str">
        <f>IF('360 PU holds'!N44=0,"",'360 PU holds'!N44)</f>
        <v/>
      </c>
      <c r="J73" s="659"/>
      <c r="K73" s="671" t="str">
        <f>IF('360 PU holds'!O44=0,"",'360 PU holds'!O44)</f>
        <v/>
      </c>
      <c r="L73" s="659"/>
      <c r="M73" s="671" t="str">
        <f>IF('360 PU holds'!P44=0,"",'360 PU holds'!P44)</f>
        <v/>
      </c>
      <c r="N73" s="659"/>
      <c r="O73" s="671" t="str">
        <f>IF('360 PU holds'!Q44=0,"",'360 PU holds'!Q44)</f>
        <v/>
      </c>
      <c r="P73" s="659"/>
      <c r="Q73" s="671" t="str">
        <f>IF('360 PU holds'!R44=0,"",'360 PU holds'!R44)</f>
        <v/>
      </c>
      <c r="R73" s="672"/>
      <c r="S73" s="660">
        <f t="shared" si="2"/>
        <v>0</v>
      </c>
      <c r="T73" s="660">
        <f>S73*'360 PU holds'!H44</f>
        <v>0</v>
      </c>
      <c r="U73" s="660">
        <f>S73*'360 PU holds'!AJ44</f>
        <v>0</v>
      </c>
    </row>
    <row r="74" ht="22.5" customHeight="1">
      <c r="A74" s="655" t="str">
        <f>'360 PU holds'!D45</f>
        <v>360-318PU</v>
      </c>
      <c r="B74" s="657">
        <f>'360 PU holds'!H45</f>
        <v>8</v>
      </c>
      <c r="C74" s="658" t="str">
        <f>IF('360 PU holds'!K45=0,"",'360 PU holds'!K45)</f>
        <v/>
      </c>
      <c r="D74" s="659"/>
      <c r="E74" s="671" t="str">
        <f>IF('360 PU holds'!L45=0,"",'360 PU holds'!L45)</f>
        <v/>
      </c>
      <c r="F74" s="659"/>
      <c r="G74" s="671" t="str">
        <f>IF('360 PU holds'!M45=0,"",'360 PU holds'!M45)</f>
        <v/>
      </c>
      <c r="H74" s="659"/>
      <c r="I74" s="671" t="str">
        <f>IF('360 PU holds'!N45=0,"",'360 PU holds'!N45)</f>
        <v/>
      </c>
      <c r="J74" s="659"/>
      <c r="K74" s="671" t="str">
        <f>IF('360 PU holds'!O45=0,"",'360 PU holds'!O45)</f>
        <v/>
      </c>
      <c r="L74" s="659"/>
      <c r="M74" s="671" t="str">
        <f>IF('360 PU holds'!P45=0,"",'360 PU holds'!P45)</f>
        <v/>
      </c>
      <c r="N74" s="659"/>
      <c r="O74" s="671" t="str">
        <f>IF('360 PU holds'!Q45=0,"",'360 PU holds'!Q45)</f>
        <v/>
      </c>
      <c r="P74" s="659"/>
      <c r="Q74" s="671" t="str">
        <f>IF('360 PU holds'!R45=0,"",'360 PU holds'!R45)</f>
        <v/>
      </c>
      <c r="R74" s="672"/>
      <c r="S74" s="660">
        <f t="shared" si="2"/>
        <v>0</v>
      </c>
      <c r="T74" s="660">
        <f>S74*'360 PU holds'!H45</f>
        <v>0</v>
      </c>
      <c r="U74" s="660">
        <f>S74*'360 PU holds'!AJ45</f>
        <v>0</v>
      </c>
    </row>
    <row r="75" ht="22.5" customHeight="1">
      <c r="A75" s="655" t="str">
        <f>'360 PU holds'!D46</f>
        <v>360-319PU</v>
      </c>
      <c r="B75" s="657">
        <f>'360 PU holds'!H46</f>
        <v>16</v>
      </c>
      <c r="C75" s="658" t="str">
        <f>IF('360 PU holds'!K46=0,"",'360 PU holds'!K46)</f>
        <v/>
      </c>
      <c r="D75" s="659"/>
      <c r="E75" s="671" t="str">
        <f>IF('360 PU holds'!L46=0,"",'360 PU holds'!L46)</f>
        <v/>
      </c>
      <c r="F75" s="659"/>
      <c r="G75" s="671" t="str">
        <f>IF('360 PU holds'!M46=0,"",'360 PU holds'!M46)</f>
        <v/>
      </c>
      <c r="H75" s="659"/>
      <c r="I75" s="671" t="str">
        <f>IF('360 PU holds'!N46=0,"",'360 PU holds'!N46)</f>
        <v/>
      </c>
      <c r="J75" s="659"/>
      <c r="K75" s="671" t="str">
        <f>IF('360 PU holds'!O46=0,"",'360 PU holds'!O46)</f>
        <v/>
      </c>
      <c r="L75" s="659"/>
      <c r="M75" s="671" t="str">
        <f>IF('360 PU holds'!P46=0,"",'360 PU holds'!P46)</f>
        <v/>
      </c>
      <c r="N75" s="659"/>
      <c r="O75" s="671" t="str">
        <f>IF('360 PU holds'!Q46=0,"",'360 PU holds'!Q46)</f>
        <v/>
      </c>
      <c r="P75" s="659"/>
      <c r="Q75" s="671" t="str">
        <f>IF('360 PU holds'!R46=0,"",'360 PU holds'!R46)</f>
        <v/>
      </c>
      <c r="R75" s="672"/>
      <c r="S75" s="660">
        <f t="shared" si="2"/>
        <v>0</v>
      </c>
      <c r="T75" s="660">
        <f>S75*'360 PU holds'!H46</f>
        <v>0</v>
      </c>
      <c r="U75" s="660">
        <f>S75*'360 PU holds'!AJ46</f>
        <v>0</v>
      </c>
    </row>
    <row r="76" ht="22.5" customHeight="1">
      <c r="A76" s="655" t="str">
        <f>'360 PU holds'!D47</f>
        <v>360-320PU</v>
      </c>
      <c r="B76" s="657">
        <f>'360 PU holds'!H47</f>
        <v>16</v>
      </c>
      <c r="C76" s="658" t="str">
        <f>IF('360 PU holds'!K47=0,"",'360 PU holds'!K47)</f>
        <v/>
      </c>
      <c r="D76" s="659"/>
      <c r="E76" s="671" t="str">
        <f>IF('360 PU holds'!L47=0,"",'360 PU holds'!L47)</f>
        <v/>
      </c>
      <c r="F76" s="659"/>
      <c r="G76" s="671" t="str">
        <f>IF('360 PU holds'!M47=0,"",'360 PU holds'!M47)</f>
        <v/>
      </c>
      <c r="H76" s="659"/>
      <c r="I76" s="671" t="str">
        <f>IF('360 PU holds'!N47=0,"",'360 PU holds'!N47)</f>
        <v/>
      </c>
      <c r="J76" s="659"/>
      <c r="K76" s="671" t="str">
        <f>IF('360 PU holds'!O47=0,"",'360 PU holds'!O47)</f>
        <v/>
      </c>
      <c r="L76" s="659"/>
      <c r="M76" s="671" t="str">
        <f>IF('360 PU holds'!P47=0,"",'360 PU holds'!P47)</f>
        <v/>
      </c>
      <c r="N76" s="659"/>
      <c r="O76" s="671" t="str">
        <f>IF('360 PU holds'!Q47=0,"",'360 PU holds'!Q47)</f>
        <v/>
      </c>
      <c r="P76" s="659"/>
      <c r="Q76" s="671" t="str">
        <f>IF('360 PU holds'!R47=0,"",'360 PU holds'!R47)</f>
        <v/>
      </c>
      <c r="R76" s="672"/>
      <c r="S76" s="660">
        <f t="shared" si="2"/>
        <v>0</v>
      </c>
      <c r="T76" s="660">
        <f>S76*'360 PU holds'!H47</f>
        <v>0</v>
      </c>
      <c r="U76" s="660">
        <f>S76*'360 PU holds'!AJ47</f>
        <v>0</v>
      </c>
    </row>
    <row r="77" ht="22.5" customHeight="1">
      <c r="A77" s="655" t="str">
        <f>'360 PU holds'!D66</f>
        <v>360-340PU</v>
      </c>
      <c r="B77" s="657">
        <f>'360 PU holds'!H66</f>
        <v>1</v>
      </c>
      <c r="C77" s="658" t="str">
        <f>IF('360 PU holds'!K66=0,"",'360 PU holds'!K66)</f>
        <v/>
      </c>
      <c r="D77" s="659"/>
      <c r="E77" s="671" t="str">
        <f>IF('360 PU holds'!L66=0,"",'360 PU holds'!L66)</f>
        <v/>
      </c>
      <c r="F77" s="659"/>
      <c r="G77" s="671" t="str">
        <f>IF('360 PU holds'!M66=0,"",'360 PU holds'!M66)</f>
        <v/>
      </c>
      <c r="H77" s="659"/>
      <c r="I77" s="671" t="str">
        <f>IF('360 PU holds'!N66=0,"",'360 PU holds'!N66)</f>
        <v/>
      </c>
      <c r="J77" s="659"/>
      <c r="K77" s="671" t="str">
        <f>IF('360 PU holds'!O66=0,"",'360 PU holds'!O66)</f>
        <v/>
      </c>
      <c r="L77" s="659"/>
      <c r="M77" s="671" t="str">
        <f>IF('360 PU holds'!P66=0,"",'360 PU holds'!P66)</f>
        <v/>
      </c>
      <c r="N77" s="659"/>
      <c r="O77" s="671" t="str">
        <f>IF('360 PU holds'!Q66=0,"",'360 PU holds'!Q66)</f>
        <v/>
      </c>
      <c r="P77" s="659"/>
      <c r="Q77" s="671" t="str">
        <f>IF('360 PU holds'!R66=0,"",'360 PU holds'!R66)</f>
        <v/>
      </c>
      <c r="R77" s="672"/>
      <c r="S77" s="660">
        <f t="shared" si="2"/>
        <v>0</v>
      </c>
      <c r="T77" s="660">
        <f>S77*'360 PU holds'!H66</f>
        <v>0</v>
      </c>
      <c r="U77" s="660">
        <f>S77*'360 PU holds'!AJ66</f>
        <v>0</v>
      </c>
    </row>
    <row r="78" ht="22.5" customHeight="1">
      <c r="A78" s="674" t="str">
        <f>'360 PU holds'!D116</f>
        <v>360-352PU</v>
      </c>
      <c r="B78" s="657">
        <f>'360 PU holds'!H116</f>
        <v>1</v>
      </c>
      <c r="C78" s="658" t="str">
        <f>IF('360 PU holds'!K116=0,"",'360 PU holds'!K116)</f>
        <v/>
      </c>
      <c r="D78" s="659"/>
      <c r="E78" s="671" t="str">
        <f>IF('360 PU holds'!L116=0,"",'360 PU holds'!L116)</f>
        <v/>
      </c>
      <c r="F78" s="659"/>
      <c r="G78" s="671" t="str">
        <f>IF('360 PU holds'!M116=0,"",'360 PU holds'!M116)</f>
        <v/>
      </c>
      <c r="H78" s="659"/>
      <c r="I78" s="671" t="str">
        <f>IF('360 PU holds'!N116=0,"",'360 PU holds'!N116)</f>
        <v/>
      </c>
      <c r="J78" s="659"/>
      <c r="K78" s="671" t="str">
        <f>IF('360 PU holds'!O116=0,"",'360 PU holds'!O116)</f>
        <v/>
      </c>
      <c r="L78" s="659"/>
      <c r="M78" s="671" t="str">
        <f>IF('360 PU holds'!P116=0,"",'360 PU holds'!P116)</f>
        <v/>
      </c>
      <c r="N78" s="659"/>
      <c r="O78" s="671" t="str">
        <f>IF('360 PU holds'!Q116=0,"",'360 PU holds'!Q116)</f>
        <v/>
      </c>
      <c r="P78" s="659"/>
      <c r="Q78" s="671" t="str">
        <f>IF('360 PU holds'!R116=0,"",'360 PU holds'!R116)</f>
        <v/>
      </c>
      <c r="R78" s="672"/>
      <c r="S78" s="660">
        <f t="shared" si="2"/>
        <v>0</v>
      </c>
      <c r="T78" s="660">
        <f>S78*'360 PU holds'!H116</f>
        <v>0</v>
      </c>
      <c r="U78" s="660">
        <f>S78*'360 PU holds'!AJ116</f>
        <v>0</v>
      </c>
      <c r="V78" s="1"/>
      <c r="W78" s="1"/>
      <c r="X78" s="1"/>
      <c r="Y78" s="1"/>
      <c r="Z78" s="1"/>
    </row>
    <row r="79" ht="22.5" customHeight="1">
      <c r="A79" s="655" t="str">
        <f>'360 PU holds'!D117</f>
        <v>360-353PU</v>
      </c>
      <c r="B79" s="657">
        <f>'360 PU holds'!H117</f>
        <v>1</v>
      </c>
      <c r="C79" s="658" t="str">
        <f>IF('360 PU holds'!K117=0,"",'360 PU holds'!K117)</f>
        <v/>
      </c>
      <c r="D79" s="659"/>
      <c r="E79" s="671" t="str">
        <f>IF('360 PU holds'!L117=0,"",'360 PU holds'!L117)</f>
        <v/>
      </c>
      <c r="F79" s="659"/>
      <c r="G79" s="671" t="str">
        <f>IF('360 PU holds'!M117=0,"",'360 PU holds'!M117)</f>
        <v/>
      </c>
      <c r="H79" s="659"/>
      <c r="I79" s="671" t="str">
        <f>IF('360 PU holds'!N117=0,"",'360 PU holds'!N117)</f>
        <v/>
      </c>
      <c r="J79" s="659"/>
      <c r="K79" s="671" t="str">
        <f>IF('360 PU holds'!O117=0,"",'360 PU holds'!O117)</f>
        <v/>
      </c>
      <c r="L79" s="659"/>
      <c r="M79" s="671" t="str">
        <f>IF('360 PU holds'!P117=0,"",'360 PU holds'!P117)</f>
        <v/>
      </c>
      <c r="N79" s="659"/>
      <c r="O79" s="671" t="str">
        <f>IF('360 PU holds'!Q117=0,"",'360 PU holds'!Q117)</f>
        <v/>
      </c>
      <c r="P79" s="659"/>
      <c r="Q79" s="671" t="str">
        <f>IF('360 PU holds'!R117=0,"",'360 PU holds'!R117)</f>
        <v/>
      </c>
      <c r="R79" s="672"/>
      <c r="S79" s="660">
        <f t="shared" si="2"/>
        <v>0</v>
      </c>
      <c r="T79" s="660">
        <f>S79*'360 PU holds'!H117</f>
        <v>0</v>
      </c>
      <c r="U79" s="660">
        <f>S79*'360 PU holds'!AJ117</f>
        <v>0</v>
      </c>
    </row>
    <row r="80" ht="22.5" customHeight="1">
      <c r="A80" s="655" t="str">
        <f>'360 PU holds'!D118</f>
        <v>360-354PU</v>
      </c>
      <c r="B80" s="657">
        <f>'360 PU holds'!H118</f>
        <v>2</v>
      </c>
      <c r="C80" s="658" t="str">
        <f>IF('360 PU holds'!K118=0,"",'360 PU holds'!K118)</f>
        <v/>
      </c>
      <c r="D80" s="659"/>
      <c r="E80" s="671" t="str">
        <f>IF('360 PU holds'!L118=0,"",'360 PU holds'!L118)</f>
        <v/>
      </c>
      <c r="F80" s="659"/>
      <c r="G80" s="671" t="str">
        <f>IF('360 PU holds'!M118=0,"",'360 PU holds'!M118)</f>
        <v/>
      </c>
      <c r="H80" s="659"/>
      <c r="I80" s="671" t="str">
        <f>IF('360 PU holds'!N118=0,"",'360 PU holds'!N118)</f>
        <v/>
      </c>
      <c r="J80" s="659"/>
      <c r="K80" s="671" t="str">
        <f>IF('360 PU holds'!O118=0,"",'360 PU holds'!O118)</f>
        <v/>
      </c>
      <c r="L80" s="659"/>
      <c r="M80" s="671" t="str">
        <f>IF('360 PU holds'!P118=0,"",'360 PU holds'!P118)</f>
        <v/>
      </c>
      <c r="N80" s="659"/>
      <c r="O80" s="671" t="str">
        <f>IF('360 PU holds'!Q118=0,"",'360 PU holds'!Q118)</f>
        <v/>
      </c>
      <c r="P80" s="659"/>
      <c r="Q80" s="671" t="str">
        <f>IF('360 PU holds'!R118=0,"",'360 PU holds'!R118)</f>
        <v/>
      </c>
      <c r="R80" s="672"/>
      <c r="S80" s="660">
        <f t="shared" si="2"/>
        <v>0</v>
      </c>
      <c r="T80" s="660">
        <f>S80*'360 PU holds'!H118</f>
        <v>0</v>
      </c>
      <c r="U80" s="660">
        <f>S80*'360 PU holds'!AJ118</f>
        <v>0</v>
      </c>
    </row>
    <row r="81" ht="22.5" customHeight="1">
      <c r="A81" s="655" t="str">
        <f>'360 PU holds'!D119</f>
        <v>360-355PU</v>
      </c>
      <c r="B81" s="657">
        <f>'360 PU holds'!H119</f>
        <v>5</v>
      </c>
      <c r="C81" s="658" t="str">
        <f>IF('360 PU holds'!K119=0,"",'360 PU holds'!K119)</f>
        <v/>
      </c>
      <c r="D81" s="659"/>
      <c r="E81" s="671" t="str">
        <f>IF('360 PU holds'!L119=0,"",'360 PU holds'!L119)</f>
        <v/>
      </c>
      <c r="F81" s="659"/>
      <c r="G81" s="671" t="str">
        <f>IF('360 PU holds'!M119=0,"",'360 PU holds'!M119)</f>
        <v/>
      </c>
      <c r="H81" s="659"/>
      <c r="I81" s="671" t="str">
        <f>IF('360 PU holds'!N119=0,"",'360 PU holds'!N119)</f>
        <v/>
      </c>
      <c r="J81" s="659"/>
      <c r="K81" s="671" t="str">
        <f>IF('360 PU holds'!O119=0,"",'360 PU holds'!O119)</f>
        <v/>
      </c>
      <c r="L81" s="659"/>
      <c r="M81" s="671" t="str">
        <f>IF('360 PU holds'!P119=0,"",'360 PU holds'!P119)</f>
        <v/>
      </c>
      <c r="N81" s="659"/>
      <c r="O81" s="671" t="str">
        <f>IF('360 PU holds'!Q119=0,"",'360 PU holds'!Q119)</f>
        <v/>
      </c>
      <c r="P81" s="659"/>
      <c r="Q81" s="671" t="str">
        <f>IF('360 PU holds'!R119=0,"",'360 PU holds'!R119)</f>
        <v/>
      </c>
      <c r="R81" s="672"/>
      <c r="S81" s="660">
        <f t="shared" si="2"/>
        <v>0</v>
      </c>
      <c r="T81" s="660">
        <f>S81*'360 PU holds'!H119</f>
        <v>0</v>
      </c>
      <c r="U81" s="660">
        <f>S81*'360 PU holds'!AJ119</f>
        <v>0</v>
      </c>
    </row>
    <row r="82" ht="22.5" customHeight="1">
      <c r="A82" s="655" t="str">
        <f>'360 PU holds'!D120</f>
        <v>360-356PU</v>
      </c>
      <c r="B82" s="657">
        <f>'360 PU holds'!H120</f>
        <v>4</v>
      </c>
      <c r="C82" s="658" t="str">
        <f>IF('360 PU holds'!K120=0,"",'360 PU holds'!K120)</f>
        <v/>
      </c>
      <c r="D82" s="659"/>
      <c r="E82" s="671" t="str">
        <f>IF('360 PU holds'!L120=0,"",'360 PU holds'!L120)</f>
        <v/>
      </c>
      <c r="F82" s="659"/>
      <c r="G82" s="671" t="str">
        <f>IF('360 PU holds'!M120=0,"",'360 PU holds'!M120)</f>
        <v/>
      </c>
      <c r="H82" s="659"/>
      <c r="I82" s="671" t="str">
        <f>IF('360 PU holds'!N120=0,"",'360 PU holds'!N120)</f>
        <v/>
      </c>
      <c r="J82" s="659"/>
      <c r="K82" s="671" t="str">
        <f>IF('360 PU holds'!O120=0,"",'360 PU holds'!O120)</f>
        <v/>
      </c>
      <c r="L82" s="659"/>
      <c r="M82" s="671" t="str">
        <f>IF('360 PU holds'!P120=0,"",'360 PU holds'!P120)</f>
        <v/>
      </c>
      <c r="N82" s="659"/>
      <c r="O82" s="671" t="str">
        <f>IF('360 PU holds'!Q120=0,"",'360 PU holds'!Q120)</f>
        <v/>
      </c>
      <c r="P82" s="659"/>
      <c r="Q82" s="671" t="str">
        <f>IF('360 PU holds'!R120=0,"",'360 PU holds'!R120)</f>
        <v/>
      </c>
      <c r="R82" s="672"/>
      <c r="S82" s="660">
        <f t="shared" si="2"/>
        <v>0</v>
      </c>
      <c r="T82" s="660">
        <f>S82*'360 PU holds'!H120</f>
        <v>0</v>
      </c>
      <c r="U82" s="660">
        <f>S82*'360 PU holds'!AJ120</f>
        <v>0</v>
      </c>
    </row>
    <row r="83" ht="22.5" customHeight="1">
      <c r="A83" s="655" t="str">
        <f>'360 PU holds'!D121</f>
        <v>360-357PU</v>
      </c>
      <c r="B83" s="657">
        <f>'360 PU holds'!H121</f>
        <v>3</v>
      </c>
      <c r="C83" s="658" t="str">
        <f>IF('360 PU holds'!K121=0,"",'360 PU holds'!K121)</f>
        <v/>
      </c>
      <c r="D83" s="659"/>
      <c r="E83" s="671" t="str">
        <f>IF('360 PU holds'!L121=0,"",'360 PU holds'!L121)</f>
        <v/>
      </c>
      <c r="F83" s="659"/>
      <c r="G83" s="671" t="str">
        <f>IF('360 PU holds'!M121=0,"",'360 PU holds'!M121)</f>
        <v/>
      </c>
      <c r="H83" s="659"/>
      <c r="I83" s="671" t="str">
        <f>IF('360 PU holds'!N121=0,"",'360 PU holds'!N121)</f>
        <v/>
      </c>
      <c r="J83" s="659"/>
      <c r="K83" s="671" t="str">
        <f>IF('360 PU holds'!O121=0,"",'360 PU holds'!O121)</f>
        <v/>
      </c>
      <c r="L83" s="659"/>
      <c r="M83" s="671" t="str">
        <f>IF('360 PU holds'!P121=0,"",'360 PU holds'!P121)</f>
        <v/>
      </c>
      <c r="N83" s="659"/>
      <c r="O83" s="671" t="str">
        <f>IF('360 PU holds'!Q121=0,"",'360 PU holds'!Q121)</f>
        <v/>
      </c>
      <c r="P83" s="659"/>
      <c r="Q83" s="671" t="str">
        <f>IF('360 PU holds'!R121=0,"",'360 PU holds'!R121)</f>
        <v/>
      </c>
      <c r="R83" s="672"/>
      <c r="S83" s="660">
        <f t="shared" si="2"/>
        <v>0</v>
      </c>
      <c r="T83" s="660">
        <f>S83*'360 PU holds'!H121</f>
        <v>0</v>
      </c>
      <c r="U83" s="660">
        <f>S83*'360 PU holds'!AJ121</f>
        <v>0</v>
      </c>
    </row>
    <row r="84" ht="23.25" customHeight="1">
      <c r="A84" s="655" t="str">
        <f>'360 PU holds'!D122</f>
        <v>360-358PU</v>
      </c>
      <c r="B84" s="657">
        <f>'360 PU holds'!H122</f>
        <v>1</v>
      </c>
      <c r="C84" s="658" t="str">
        <f>IF('360 PU holds'!K122=0,"",'360 PU holds'!K122)</f>
        <v/>
      </c>
      <c r="D84" s="659"/>
      <c r="E84" s="671" t="str">
        <f>IF('360 PU holds'!L122=0,"",'360 PU holds'!L122)</f>
        <v/>
      </c>
      <c r="F84" s="659"/>
      <c r="G84" s="671" t="str">
        <f>IF('360 PU holds'!M122=0,"",'360 PU holds'!M122)</f>
        <v/>
      </c>
      <c r="H84" s="659"/>
      <c r="I84" s="671" t="str">
        <f>IF('360 PU holds'!N122=0,"",'360 PU holds'!N122)</f>
        <v/>
      </c>
      <c r="J84" s="659"/>
      <c r="K84" s="671" t="str">
        <f>IF('360 PU holds'!O122=0,"",'360 PU holds'!O122)</f>
        <v/>
      </c>
      <c r="L84" s="659"/>
      <c r="M84" s="671" t="str">
        <f>IF('360 PU holds'!P122=0,"",'360 PU holds'!P122)</f>
        <v/>
      </c>
      <c r="N84" s="659"/>
      <c r="O84" s="671" t="str">
        <f>IF('360 PU holds'!Q122=0,"",'360 PU holds'!Q122)</f>
        <v/>
      </c>
      <c r="P84" s="659"/>
      <c r="Q84" s="671" t="str">
        <f>IF('360 PU holds'!R122=0,"",'360 PU holds'!R122)</f>
        <v/>
      </c>
      <c r="R84" s="672"/>
      <c r="S84" s="660">
        <f t="shared" si="2"/>
        <v>0</v>
      </c>
      <c r="T84" s="660">
        <f>S84*'360 PU holds'!H122</f>
        <v>0</v>
      </c>
      <c r="U84" s="660">
        <f>S84*'360 PU holds'!AJ122</f>
        <v>0</v>
      </c>
    </row>
    <row r="85" ht="23.25" customHeight="1">
      <c r="A85" s="655" t="str">
        <f>'360 PU holds'!D123</f>
        <v>360-359PU</v>
      </c>
      <c r="B85" s="657">
        <f>'360 PU holds'!H123</f>
        <v>1</v>
      </c>
      <c r="C85" s="658" t="str">
        <f>IF('360 PU holds'!K123=0,"",'360 PU holds'!K123)</f>
        <v/>
      </c>
      <c r="D85" s="659"/>
      <c r="E85" s="671" t="str">
        <f>IF('360 PU holds'!L123=0,"",'360 PU holds'!L123)</f>
        <v/>
      </c>
      <c r="F85" s="659"/>
      <c r="G85" s="671" t="str">
        <f>IF('360 PU holds'!M123=0,"",'360 PU holds'!M123)</f>
        <v/>
      </c>
      <c r="H85" s="659"/>
      <c r="I85" s="671" t="str">
        <f>IF('360 PU holds'!N123=0,"",'360 PU holds'!N123)</f>
        <v/>
      </c>
      <c r="J85" s="659"/>
      <c r="K85" s="671" t="str">
        <f>IF('360 PU holds'!O123=0,"",'360 PU holds'!O123)</f>
        <v/>
      </c>
      <c r="L85" s="659"/>
      <c r="M85" s="671" t="str">
        <f>IF('360 PU holds'!P123=0,"",'360 PU holds'!P123)</f>
        <v/>
      </c>
      <c r="N85" s="659"/>
      <c r="O85" s="671" t="str">
        <f>IF('360 PU holds'!Q123=0,"",'360 PU holds'!Q123)</f>
        <v/>
      </c>
      <c r="P85" s="659"/>
      <c r="Q85" s="671" t="str">
        <f>IF('360 PU holds'!R123=0,"",'360 PU holds'!R123)</f>
        <v/>
      </c>
      <c r="R85" s="672"/>
      <c r="S85" s="660">
        <f t="shared" si="2"/>
        <v>0</v>
      </c>
      <c r="T85" s="660">
        <f>S85*'360 PU holds'!H123</f>
        <v>0</v>
      </c>
      <c r="U85" s="660">
        <f>S85*'360 PU holds'!AJ123</f>
        <v>0</v>
      </c>
    </row>
    <row r="86" ht="23.25" customHeight="1">
      <c r="A86" s="655" t="str">
        <f>'360 PU holds'!D124</f>
        <v>360-360PU</v>
      </c>
      <c r="B86" s="657">
        <f>'360 PU holds'!H124</f>
        <v>1</v>
      </c>
      <c r="C86" s="658" t="str">
        <f>IF('360 PU holds'!K124=0,"",'360 PU holds'!K124)</f>
        <v/>
      </c>
      <c r="D86" s="659"/>
      <c r="E86" s="671" t="str">
        <f>IF('360 PU holds'!L124=0,"",'360 PU holds'!L124)</f>
        <v/>
      </c>
      <c r="F86" s="659"/>
      <c r="G86" s="671" t="str">
        <f>IF('360 PU holds'!M124=0,"",'360 PU holds'!M124)</f>
        <v/>
      </c>
      <c r="H86" s="659"/>
      <c r="I86" s="671" t="str">
        <f>IF('360 PU holds'!N124=0,"",'360 PU holds'!N124)</f>
        <v/>
      </c>
      <c r="J86" s="659"/>
      <c r="K86" s="671" t="str">
        <f>IF('360 PU holds'!O124=0,"",'360 PU holds'!O124)</f>
        <v/>
      </c>
      <c r="L86" s="659"/>
      <c r="M86" s="671" t="str">
        <f>IF('360 PU holds'!P124=0,"",'360 PU holds'!P124)</f>
        <v/>
      </c>
      <c r="N86" s="659"/>
      <c r="O86" s="671" t="str">
        <f>IF('360 PU holds'!Q124=0,"",'360 PU holds'!Q124)</f>
        <v/>
      </c>
      <c r="P86" s="659"/>
      <c r="Q86" s="671" t="str">
        <f>IF('360 PU holds'!R124=0,"",'360 PU holds'!R124)</f>
        <v/>
      </c>
      <c r="R86" s="672"/>
      <c r="S86" s="660">
        <f t="shared" si="2"/>
        <v>0</v>
      </c>
      <c r="T86" s="660">
        <f>S86*'360 PU holds'!H124</f>
        <v>0</v>
      </c>
      <c r="U86" s="660">
        <f>S86*'360 PU holds'!AJ124</f>
        <v>0</v>
      </c>
    </row>
    <row r="87" ht="23.25" customHeight="1">
      <c r="A87" s="655" t="str">
        <f>'360 PU holds'!D114</f>
        <v>360-380PU</v>
      </c>
      <c r="B87" s="657">
        <f>'360 PU holds'!H114</f>
        <v>9</v>
      </c>
      <c r="C87" s="658" t="str">
        <f>IF('360 PU holds'!K114=0,"",'360 PU holds'!K114)</f>
        <v/>
      </c>
      <c r="D87" s="659"/>
      <c r="E87" s="671" t="str">
        <f>IF('360 PU holds'!L114=0,"",'360 PU holds'!L114)</f>
        <v/>
      </c>
      <c r="F87" s="659"/>
      <c r="G87" s="671" t="str">
        <f>IF('360 PU holds'!M114=0,"",'360 PU holds'!M114)</f>
        <v/>
      </c>
      <c r="H87" s="659"/>
      <c r="I87" s="671" t="str">
        <f>IF('360 PU holds'!N114=0,"",'360 PU holds'!N114)</f>
        <v/>
      </c>
      <c r="J87" s="659"/>
      <c r="K87" s="671" t="str">
        <f>IF('360 PU holds'!O114=0,"",'360 PU holds'!O114)</f>
        <v/>
      </c>
      <c r="L87" s="659"/>
      <c r="M87" s="671" t="str">
        <f>IF('360 PU holds'!P114=0,"",'360 PU holds'!P114)</f>
        <v/>
      </c>
      <c r="N87" s="659"/>
      <c r="O87" s="671" t="str">
        <f>IF('360 PU holds'!Q114=0,"",'360 PU holds'!Q114)</f>
        <v/>
      </c>
      <c r="P87" s="659"/>
      <c r="Q87" s="671" t="str">
        <f>IF('360 PU holds'!R114=0,"",'360 PU holds'!R114)</f>
        <v/>
      </c>
      <c r="R87" s="672"/>
      <c r="S87" s="660">
        <f t="shared" si="2"/>
        <v>0</v>
      </c>
      <c r="T87" s="660">
        <f>S87*'360 PU holds'!H114</f>
        <v>0</v>
      </c>
      <c r="U87" s="660">
        <f>S87*'360 PU holds'!AJ114</f>
        <v>0</v>
      </c>
    </row>
    <row r="88" ht="23.25" customHeight="1">
      <c r="A88" s="655" t="str">
        <f>'360 PU holds'!D22</f>
        <v>360-390PU</v>
      </c>
      <c r="B88" s="657">
        <f>'360 PU holds'!H22</f>
        <v>1</v>
      </c>
      <c r="C88" s="658" t="str">
        <f>IF('360 PU holds'!K22=0,"",'360 PU holds'!K22)</f>
        <v/>
      </c>
      <c r="D88" s="659"/>
      <c r="E88" s="671" t="str">
        <f>IF('360 PU holds'!L22=0,"",'360 PU holds'!L22)</f>
        <v/>
      </c>
      <c r="F88" s="659"/>
      <c r="G88" s="671" t="str">
        <f>IF('360 PU holds'!M22=0,"",'360 PU holds'!M22)</f>
        <v/>
      </c>
      <c r="H88" s="659"/>
      <c r="I88" s="671" t="str">
        <f>IF('360 PU holds'!N22=0,"",'360 PU holds'!N22)</f>
        <v/>
      </c>
      <c r="J88" s="659"/>
      <c r="K88" s="671" t="str">
        <f>IF('360 PU holds'!O22=0,"",'360 PU holds'!O22)</f>
        <v/>
      </c>
      <c r="L88" s="659"/>
      <c r="M88" s="671" t="str">
        <f>IF('360 PU holds'!P22=0,"",'360 PU holds'!P22)</f>
        <v/>
      </c>
      <c r="N88" s="659"/>
      <c r="O88" s="671" t="str">
        <f>IF('360 PU holds'!Q22=0,"",'360 PU holds'!Q22)</f>
        <v/>
      </c>
      <c r="P88" s="659"/>
      <c r="Q88" s="671" t="str">
        <f>IF('360 PU holds'!R22=0,"",'360 PU holds'!R22)</f>
        <v/>
      </c>
      <c r="R88" s="672"/>
      <c r="S88" s="660">
        <f t="shared" si="2"/>
        <v>0</v>
      </c>
      <c r="T88" s="660">
        <f>S88*'360 PU holds'!H22</f>
        <v>0</v>
      </c>
      <c r="U88" s="660">
        <f>S88*'360 PU holds'!AJ22</f>
        <v>0</v>
      </c>
    </row>
    <row r="89" ht="23.25" customHeight="1">
      <c r="A89" s="655" t="str">
        <f>'360 PU holds'!D23</f>
        <v>360-392PU</v>
      </c>
      <c r="B89" s="657">
        <f>'360 PU holds'!H23</f>
        <v>1</v>
      </c>
      <c r="C89" s="658" t="str">
        <f>IF('360 PU holds'!K23=0,"",'360 PU holds'!K23)</f>
        <v/>
      </c>
      <c r="D89" s="659"/>
      <c r="E89" s="671" t="str">
        <f>IF('360 PU holds'!L23=0,"",'360 PU holds'!L23)</f>
        <v/>
      </c>
      <c r="F89" s="659"/>
      <c r="G89" s="671" t="str">
        <f>IF('360 PU holds'!M23=0,"",'360 PU holds'!M23)</f>
        <v/>
      </c>
      <c r="H89" s="659"/>
      <c r="I89" s="671" t="str">
        <f>IF('360 PU holds'!N23=0,"",'360 PU holds'!N23)</f>
        <v/>
      </c>
      <c r="J89" s="659"/>
      <c r="K89" s="671" t="str">
        <f>IF('360 PU holds'!O23=0,"",'360 PU holds'!O23)</f>
        <v/>
      </c>
      <c r="L89" s="659"/>
      <c r="M89" s="671" t="str">
        <f>IF('360 PU holds'!P23=0,"",'360 PU holds'!P23)</f>
        <v/>
      </c>
      <c r="N89" s="659"/>
      <c r="O89" s="671" t="str">
        <f>IF('360 PU holds'!Q23=0,"",'360 PU holds'!Q23)</f>
        <v/>
      </c>
      <c r="P89" s="659"/>
      <c r="Q89" s="671" t="str">
        <f>IF('360 PU holds'!R23=0,"",'360 PU holds'!R23)</f>
        <v/>
      </c>
      <c r="R89" s="672"/>
      <c r="S89" s="660">
        <f t="shared" si="2"/>
        <v>0</v>
      </c>
      <c r="T89" s="660">
        <f>S89*'360 PU holds'!H23</f>
        <v>0</v>
      </c>
      <c r="U89" s="660">
        <f>S89*'360 PU holds'!AJ23</f>
        <v>0</v>
      </c>
    </row>
    <row r="90" ht="23.25" customHeight="1">
      <c r="A90" s="655" t="str">
        <f>'360 PU holds'!D24</f>
        <v>360-394PU</v>
      </c>
      <c r="B90" s="657">
        <f>'360 PU holds'!H29</f>
        <v>2</v>
      </c>
      <c r="C90" s="658" t="str">
        <f>IF('360 PU holds'!K24=0,"",'360 PU holds'!K24)</f>
        <v/>
      </c>
      <c r="D90" s="659"/>
      <c r="E90" s="671" t="str">
        <f>IF('360 PU holds'!L24=0,"",'360 PU holds'!L24)</f>
        <v/>
      </c>
      <c r="F90" s="659"/>
      <c r="G90" s="671" t="str">
        <f>IF('360 PU holds'!M24=0,"",'360 PU holds'!M24)</f>
        <v/>
      </c>
      <c r="H90" s="659"/>
      <c r="I90" s="671" t="str">
        <f>IF('360 PU holds'!N24=0,"",'360 PU holds'!N24)</f>
        <v/>
      </c>
      <c r="J90" s="659"/>
      <c r="K90" s="671" t="str">
        <f>IF('360 PU holds'!O24=0,"",'360 PU holds'!O24)</f>
        <v/>
      </c>
      <c r="L90" s="659"/>
      <c r="M90" s="671" t="str">
        <f>IF('360 PU holds'!P24=0,"",'360 PU holds'!P24)</f>
        <v/>
      </c>
      <c r="N90" s="659"/>
      <c r="O90" s="671" t="str">
        <f>IF('360 PU holds'!Q24=0,"",'360 PU holds'!Q24)</f>
        <v/>
      </c>
      <c r="P90" s="659"/>
      <c r="Q90" s="671" t="str">
        <f>IF('360 PU holds'!R24=0,"",'360 PU holds'!R24)</f>
        <v/>
      </c>
      <c r="R90" s="672"/>
      <c r="S90" s="660">
        <f t="shared" si="2"/>
        <v>0</v>
      </c>
      <c r="T90" s="660">
        <f>S90*'360 PU holds'!H29</f>
        <v>0</v>
      </c>
      <c r="U90" s="660">
        <f>S90*'360 PU holds'!AJ29</f>
        <v>0</v>
      </c>
    </row>
    <row r="91" ht="23.25" customHeight="1">
      <c r="A91" s="655" t="str">
        <f>'360 PU holds'!D25</f>
        <v>360-396PU</v>
      </c>
      <c r="B91" s="657">
        <f>'360 PU holds'!H30</f>
        <v>3</v>
      </c>
      <c r="C91" s="658" t="str">
        <f>IF('360 PU holds'!K25=0,"",'360 PU holds'!K25)</f>
        <v/>
      </c>
      <c r="D91" s="659"/>
      <c r="E91" s="671" t="str">
        <f>IF('360 PU holds'!L25=0,"",'360 PU holds'!L25)</f>
        <v/>
      </c>
      <c r="F91" s="659"/>
      <c r="G91" s="671" t="str">
        <f>IF('360 PU holds'!M25=0,"",'360 PU holds'!M25)</f>
        <v/>
      </c>
      <c r="H91" s="659"/>
      <c r="I91" s="671" t="str">
        <f>IF('360 PU holds'!N25=0,"",'360 PU holds'!N25)</f>
        <v/>
      </c>
      <c r="J91" s="659"/>
      <c r="K91" s="671" t="str">
        <f>IF('360 PU holds'!O25=0,"",'360 PU holds'!O25)</f>
        <v/>
      </c>
      <c r="L91" s="659"/>
      <c r="M91" s="671" t="str">
        <f>IF('360 PU holds'!P25=0,"",'360 PU holds'!P25)</f>
        <v/>
      </c>
      <c r="N91" s="659"/>
      <c r="O91" s="671" t="str">
        <f>IF('360 PU holds'!Q25=0,"",'360 PU holds'!Q25)</f>
        <v/>
      </c>
      <c r="P91" s="659"/>
      <c r="Q91" s="671" t="str">
        <f>IF('360 PU holds'!R25=0,"",'360 PU holds'!R25)</f>
        <v/>
      </c>
      <c r="R91" s="672"/>
      <c r="S91" s="660">
        <f t="shared" si="2"/>
        <v>0</v>
      </c>
      <c r="T91" s="660">
        <f>S91*'360 PU holds'!H30</f>
        <v>0</v>
      </c>
      <c r="U91" s="660">
        <f>S91*'360 PU holds'!AJ30</f>
        <v>0</v>
      </c>
    </row>
    <row r="92" ht="23.25" customHeight="1">
      <c r="A92" s="655" t="str">
        <f>'360 PU holds'!D26</f>
        <v>360-398PU</v>
      </c>
      <c r="B92" s="657">
        <f>'360 PU holds'!H26</f>
        <v>4</v>
      </c>
      <c r="C92" s="658" t="str">
        <f>IF('360 PU holds'!K26=0,"",'360 PU holds'!K26)</f>
        <v/>
      </c>
      <c r="D92" s="659"/>
      <c r="E92" s="671" t="str">
        <f>IF('360 PU holds'!L26=0,"",'360 PU holds'!L26)</f>
        <v/>
      </c>
      <c r="F92" s="659"/>
      <c r="G92" s="671" t="str">
        <f>IF('360 PU holds'!M26=0,"",'360 PU holds'!M26)</f>
        <v/>
      </c>
      <c r="H92" s="659"/>
      <c r="I92" s="671" t="str">
        <f>IF('360 PU holds'!N26=0,"",'360 PU holds'!N26)</f>
        <v/>
      </c>
      <c r="J92" s="659"/>
      <c r="K92" s="671" t="str">
        <f>IF('360 PU holds'!O26=0,"",'360 PU holds'!O26)</f>
        <v/>
      </c>
      <c r="L92" s="659"/>
      <c r="M92" s="671" t="str">
        <f>IF('360 PU holds'!P26=0,"",'360 PU holds'!P26)</f>
        <v/>
      </c>
      <c r="N92" s="659"/>
      <c r="O92" s="671" t="str">
        <f>IF('360 PU holds'!Q26=0,"",'360 PU holds'!Q26)</f>
        <v/>
      </c>
      <c r="P92" s="659"/>
      <c r="Q92" s="671" t="str">
        <f>IF('360 PU holds'!R26=0,"",'360 PU holds'!R26)</f>
        <v/>
      </c>
      <c r="R92" s="672"/>
      <c r="S92" s="660">
        <f t="shared" si="2"/>
        <v>0</v>
      </c>
      <c r="T92" s="660">
        <f>S92*'360 PU holds'!H26</f>
        <v>0</v>
      </c>
      <c r="U92" s="660">
        <f>S92*'360 PU holds'!AJ26</f>
        <v>0</v>
      </c>
    </row>
    <row r="93" ht="23.25" customHeight="1">
      <c r="A93" s="655" t="str">
        <f>'360 PU holds'!D27</f>
        <v>360-400PU</v>
      </c>
      <c r="B93" s="657">
        <f>'360 PU holds'!H27</f>
        <v>8</v>
      </c>
      <c r="C93" s="658" t="str">
        <f>IF('360 PU holds'!K27=0,"",'360 PU holds'!K27)</f>
        <v/>
      </c>
      <c r="D93" s="659"/>
      <c r="E93" s="671" t="str">
        <f>IF('360 PU holds'!L27=0,"",'360 PU holds'!L27)</f>
        <v/>
      </c>
      <c r="F93" s="659"/>
      <c r="G93" s="671" t="str">
        <f>IF('360 PU holds'!M27=0,"",'360 PU holds'!M27)</f>
        <v/>
      </c>
      <c r="H93" s="659"/>
      <c r="I93" s="671" t="str">
        <f>IF('360 PU holds'!N27=0,"",'360 PU holds'!N27)</f>
        <v/>
      </c>
      <c r="J93" s="659"/>
      <c r="K93" s="671" t="str">
        <f>IF('360 PU holds'!O27=0,"",'360 PU holds'!O27)</f>
        <v/>
      </c>
      <c r="L93" s="659"/>
      <c r="M93" s="671" t="str">
        <f>IF('360 PU holds'!P27=0,"",'360 PU holds'!P27)</f>
        <v/>
      </c>
      <c r="N93" s="659"/>
      <c r="O93" s="671" t="str">
        <f>IF('360 PU holds'!Q27=0,"",'360 PU holds'!Q27)</f>
        <v/>
      </c>
      <c r="P93" s="659"/>
      <c r="Q93" s="671" t="str">
        <f>IF('360 PU holds'!R27=0,"",'360 PU holds'!R27)</f>
        <v/>
      </c>
      <c r="R93" s="672"/>
      <c r="S93" s="660">
        <f t="shared" si="2"/>
        <v>0</v>
      </c>
      <c r="T93" s="660">
        <f>S93*'360 PU holds'!H27</f>
        <v>0</v>
      </c>
      <c r="U93" s="660">
        <f>S93*'360 PU holds'!AJ27</f>
        <v>0</v>
      </c>
    </row>
    <row r="94" ht="23.25" customHeight="1">
      <c r="A94" s="655" t="str">
        <f>'360 PU holds'!D11</f>
        <v>360-411PU</v>
      </c>
      <c r="B94" s="657">
        <f>'360 PU holds'!H11</f>
        <v>3</v>
      </c>
      <c r="C94" s="658" t="str">
        <f>IF('360 PU holds'!K11=0,"",'360 PU holds'!K11)</f>
        <v/>
      </c>
      <c r="D94" s="659"/>
      <c r="E94" s="671" t="str">
        <f>IF('360 PU holds'!L11=0,"",'360 PU holds'!L11)</f>
        <v/>
      </c>
      <c r="F94" s="659"/>
      <c r="G94" s="671" t="str">
        <f>IF('360 PU holds'!M11=0,"",'360 PU holds'!M11)</f>
        <v/>
      </c>
      <c r="H94" s="659"/>
      <c r="I94" s="671" t="str">
        <f>IF('360 PU holds'!N11=0,"",'360 PU holds'!N11)</f>
        <v/>
      </c>
      <c r="J94" s="659"/>
      <c r="K94" s="671" t="str">
        <f>IF('360 PU holds'!O11=0,"",'360 PU holds'!O11)</f>
        <v/>
      </c>
      <c r="L94" s="659"/>
      <c r="M94" s="671" t="str">
        <f>IF('360 PU holds'!P11=0,"",'360 PU holds'!P11)</f>
        <v/>
      </c>
      <c r="N94" s="659"/>
      <c r="O94" s="671" t="str">
        <f>IF('360 PU holds'!Q11=0,"",'360 PU holds'!Q11)</f>
        <v/>
      </c>
      <c r="P94" s="659"/>
      <c r="Q94" s="671" t="str">
        <f>IF('360 PU holds'!R11=0,"",'360 PU holds'!R11)</f>
        <v/>
      </c>
      <c r="R94" s="672"/>
      <c r="S94" s="660">
        <f t="shared" si="2"/>
        <v>0</v>
      </c>
      <c r="T94" s="660">
        <f>S94*'360 PU holds'!H11</f>
        <v>0</v>
      </c>
      <c r="U94" s="660">
        <f>S94*'360 PU holds'!AJ11</f>
        <v>0</v>
      </c>
    </row>
    <row r="95" ht="23.25" customHeight="1">
      <c r="A95" s="655" t="str">
        <f>'360 PU holds'!D12</f>
        <v>360-412PU</v>
      </c>
      <c r="B95" s="657">
        <f>'360 PU holds'!H12</f>
        <v>3</v>
      </c>
      <c r="C95" s="658" t="str">
        <f>IF('360 PU holds'!K12=0,"",'360 PU holds'!K12)</f>
        <v/>
      </c>
      <c r="D95" s="659"/>
      <c r="E95" s="671" t="str">
        <f>IF('360 PU holds'!L12=0,"",'360 PU holds'!L12)</f>
        <v/>
      </c>
      <c r="F95" s="659"/>
      <c r="G95" s="671" t="str">
        <f>IF('360 PU holds'!M12=0,"",'360 PU holds'!M12)</f>
        <v/>
      </c>
      <c r="H95" s="659"/>
      <c r="I95" s="671" t="str">
        <f>IF('360 PU holds'!N12=0,"",'360 PU holds'!N12)</f>
        <v/>
      </c>
      <c r="J95" s="659"/>
      <c r="K95" s="671" t="str">
        <f>IF('360 PU holds'!O12=0,"",'360 PU holds'!O12)</f>
        <v/>
      </c>
      <c r="L95" s="659"/>
      <c r="M95" s="671" t="str">
        <f>IF('360 PU holds'!P12=0,"",'360 PU holds'!P12)</f>
        <v/>
      </c>
      <c r="N95" s="659"/>
      <c r="O95" s="671" t="str">
        <f>IF('360 PU holds'!Q12=0,"",'360 PU holds'!Q12)</f>
        <v/>
      </c>
      <c r="P95" s="659"/>
      <c r="Q95" s="671" t="str">
        <f>IF('360 PU holds'!R12=0,"",'360 PU holds'!R12)</f>
        <v/>
      </c>
      <c r="R95" s="672"/>
      <c r="S95" s="660">
        <f t="shared" si="2"/>
        <v>0</v>
      </c>
      <c r="T95" s="660">
        <f>S95*'360 PU holds'!H12</f>
        <v>0</v>
      </c>
      <c r="U95" s="660">
        <f>S95*'360 PU holds'!AJ12</f>
        <v>0</v>
      </c>
    </row>
    <row r="96" ht="23.25" customHeight="1">
      <c r="A96" s="655" t="str">
        <f>'360 PU holds'!D13</f>
        <v>360-413PU</v>
      </c>
      <c r="B96" s="657">
        <f>'360 PU holds'!H13</f>
        <v>6</v>
      </c>
      <c r="C96" s="658" t="str">
        <f>IF('360 PU holds'!K13=0,"",'360 PU holds'!K13)</f>
        <v/>
      </c>
      <c r="D96" s="659"/>
      <c r="E96" s="671" t="str">
        <f>IF('360 PU holds'!L13=0,"",'360 PU holds'!L13)</f>
        <v/>
      </c>
      <c r="F96" s="659"/>
      <c r="G96" s="671" t="str">
        <f>IF('360 PU holds'!M13=0,"",'360 PU holds'!M13)</f>
        <v/>
      </c>
      <c r="H96" s="659"/>
      <c r="I96" s="671" t="str">
        <f>IF('360 PU holds'!N13=0,"",'360 PU holds'!N13)</f>
        <v/>
      </c>
      <c r="J96" s="659"/>
      <c r="K96" s="671" t="str">
        <f>IF('360 PU holds'!O13=0,"",'360 PU holds'!O13)</f>
        <v/>
      </c>
      <c r="L96" s="659"/>
      <c r="M96" s="671" t="str">
        <f>IF('360 PU holds'!P13=0,"",'360 PU holds'!P13)</f>
        <v/>
      </c>
      <c r="N96" s="659"/>
      <c r="O96" s="671" t="str">
        <f>IF('360 PU holds'!Q13=0,"",'360 PU holds'!Q13)</f>
        <v/>
      </c>
      <c r="P96" s="659"/>
      <c r="Q96" s="671" t="str">
        <f>IF('360 PU holds'!R13=0,"",'360 PU holds'!R13)</f>
        <v/>
      </c>
      <c r="R96" s="672"/>
      <c r="S96" s="660">
        <f t="shared" si="2"/>
        <v>0</v>
      </c>
      <c r="T96" s="660">
        <f>S96*'360 PU holds'!H13</f>
        <v>0</v>
      </c>
      <c r="U96" s="660">
        <f>S96*'360 PU holds'!AJ13</f>
        <v>0</v>
      </c>
    </row>
    <row r="97" ht="23.25" customHeight="1">
      <c r="A97" s="655" t="str">
        <f>'360 PU holds'!D14</f>
        <v>360-414PU</v>
      </c>
      <c r="B97" s="657">
        <f>'360 PU holds'!H14</f>
        <v>2</v>
      </c>
      <c r="C97" s="658" t="str">
        <f>IF('360 PU holds'!K14=0,"",'360 PU holds'!K14)</f>
        <v/>
      </c>
      <c r="D97" s="659"/>
      <c r="E97" s="671" t="str">
        <f>IF('360 PU holds'!L14=0,"",'360 PU holds'!L14)</f>
        <v/>
      </c>
      <c r="F97" s="659"/>
      <c r="G97" s="671" t="str">
        <f>IF('360 PU holds'!M14=0,"",'360 PU holds'!M14)</f>
        <v/>
      </c>
      <c r="H97" s="659"/>
      <c r="I97" s="671" t="str">
        <f>IF('360 PU holds'!N14=0,"",'360 PU holds'!N14)</f>
        <v/>
      </c>
      <c r="J97" s="659"/>
      <c r="K97" s="671" t="str">
        <f>IF('360 PU holds'!O14=0,"",'360 PU holds'!O14)</f>
        <v/>
      </c>
      <c r="L97" s="659"/>
      <c r="M97" s="671" t="str">
        <f>IF('360 PU holds'!P14=0,"",'360 PU holds'!P14)</f>
        <v/>
      </c>
      <c r="N97" s="659"/>
      <c r="O97" s="671" t="str">
        <f>IF('360 PU holds'!Q14=0,"",'360 PU holds'!Q14)</f>
        <v/>
      </c>
      <c r="P97" s="659"/>
      <c r="Q97" s="671" t="str">
        <f>IF('360 PU holds'!R14=0,"",'360 PU holds'!R14)</f>
        <v/>
      </c>
      <c r="R97" s="672"/>
      <c r="S97" s="660">
        <f t="shared" si="2"/>
        <v>0</v>
      </c>
      <c r="T97" s="660">
        <f>S97*'360 PU holds'!H14</f>
        <v>0</v>
      </c>
      <c r="U97" s="660">
        <f>S97*'360 PU holds'!AJ14</f>
        <v>0</v>
      </c>
    </row>
    <row r="98" ht="23.25" customHeight="1">
      <c r="A98" s="655" t="str">
        <f>'360 PU holds'!D15</f>
        <v>360-415PU</v>
      </c>
      <c r="B98" s="657">
        <f>'360 PU holds'!H15</f>
        <v>4</v>
      </c>
      <c r="C98" s="658" t="str">
        <f>IF('360 PU holds'!K15=0,"",'360 PU holds'!K15)</f>
        <v/>
      </c>
      <c r="D98" s="659"/>
      <c r="E98" s="671" t="str">
        <f>IF('360 PU holds'!L15=0,"",'360 PU holds'!L15)</f>
        <v/>
      </c>
      <c r="F98" s="659"/>
      <c r="G98" s="671" t="str">
        <f>IF('360 PU holds'!M15=0,"",'360 PU holds'!M15)</f>
        <v/>
      </c>
      <c r="H98" s="659"/>
      <c r="I98" s="671" t="str">
        <f>IF('360 PU holds'!N15=0,"",'360 PU holds'!N15)</f>
        <v/>
      </c>
      <c r="J98" s="659"/>
      <c r="K98" s="671" t="str">
        <f>IF('360 PU holds'!O15=0,"",'360 PU holds'!O15)</f>
        <v/>
      </c>
      <c r="L98" s="659"/>
      <c r="M98" s="671" t="str">
        <f>IF('360 PU holds'!P15=0,"",'360 PU holds'!P15)</f>
        <v/>
      </c>
      <c r="N98" s="659"/>
      <c r="O98" s="671" t="str">
        <f>IF('360 PU holds'!Q15=0,"",'360 PU holds'!Q15)</f>
        <v/>
      </c>
      <c r="P98" s="659"/>
      <c r="Q98" s="671" t="str">
        <f>IF('360 PU holds'!R15=0,"",'360 PU holds'!R15)</f>
        <v/>
      </c>
      <c r="R98" s="672"/>
      <c r="S98" s="660">
        <f t="shared" si="2"/>
        <v>0</v>
      </c>
      <c r="T98" s="660">
        <f>S98*'360 PU holds'!H15</f>
        <v>0</v>
      </c>
      <c r="U98" s="660">
        <f>S98*'360 PU holds'!AJ15</f>
        <v>0</v>
      </c>
    </row>
    <row r="99" ht="23.25" customHeight="1">
      <c r="A99" s="655" t="str">
        <f>'360 PU holds'!D16</f>
        <v>360-416PU</v>
      </c>
      <c r="B99" s="657">
        <f>'360 PU holds'!H16</f>
        <v>6</v>
      </c>
      <c r="C99" s="658" t="str">
        <f>IF('360 PU holds'!K16=0,"",'360 PU holds'!K16)</f>
        <v/>
      </c>
      <c r="D99" s="659"/>
      <c r="E99" s="671" t="str">
        <f>IF('360 PU holds'!L16=0,"",'360 PU holds'!L16)</f>
        <v/>
      </c>
      <c r="F99" s="659"/>
      <c r="G99" s="671" t="str">
        <f>IF('360 PU holds'!M16=0,"",'360 PU holds'!M16)</f>
        <v/>
      </c>
      <c r="H99" s="659"/>
      <c r="I99" s="671" t="str">
        <f>IF('360 PU holds'!N16=0,"",'360 PU holds'!N16)</f>
        <v/>
      </c>
      <c r="J99" s="659"/>
      <c r="K99" s="671" t="str">
        <f>IF('360 PU holds'!O16=0,"",'360 PU holds'!O16)</f>
        <v/>
      </c>
      <c r="L99" s="659"/>
      <c r="M99" s="671" t="str">
        <f>IF('360 PU holds'!P16=0,"",'360 PU holds'!P16)</f>
        <v/>
      </c>
      <c r="N99" s="659"/>
      <c r="O99" s="671" t="str">
        <f>IF('360 PU holds'!Q16=0,"",'360 PU holds'!Q16)</f>
        <v/>
      </c>
      <c r="P99" s="659"/>
      <c r="Q99" s="671" t="str">
        <f>IF('360 PU holds'!R16=0,"",'360 PU holds'!R16)</f>
        <v/>
      </c>
      <c r="R99" s="672"/>
      <c r="S99" s="660">
        <f t="shared" si="2"/>
        <v>0</v>
      </c>
      <c r="T99" s="660">
        <f>S99*'360 PU holds'!H16</f>
        <v>0</v>
      </c>
      <c r="U99" s="660">
        <f>S99*'360 PU holds'!AJ16</f>
        <v>0</v>
      </c>
    </row>
    <row r="100" ht="23.25" customHeight="1">
      <c r="A100" s="655" t="str">
        <f>'360 PU holds'!D17</f>
        <v>360-417PU</v>
      </c>
      <c r="B100" s="657">
        <f>'360 PU holds'!H17</f>
        <v>10</v>
      </c>
      <c r="C100" s="658" t="str">
        <f>IF('360 PU holds'!K17=0,"",'360 PU holds'!K17)</f>
        <v/>
      </c>
      <c r="D100" s="659"/>
      <c r="E100" s="671" t="str">
        <f>IF('360 PU holds'!L17=0,"",'360 PU holds'!L17)</f>
        <v/>
      </c>
      <c r="F100" s="659"/>
      <c r="G100" s="671" t="str">
        <f>IF('360 PU holds'!M17=0,"",'360 PU holds'!M17)</f>
        <v/>
      </c>
      <c r="H100" s="659"/>
      <c r="I100" s="671" t="str">
        <f>IF('360 PU holds'!N17=0,"",'360 PU holds'!N17)</f>
        <v/>
      </c>
      <c r="J100" s="659"/>
      <c r="K100" s="671" t="str">
        <f>IF('360 PU holds'!O17=0,"",'360 PU holds'!O17)</f>
        <v/>
      </c>
      <c r="L100" s="659"/>
      <c r="M100" s="671" t="str">
        <f>IF('360 PU holds'!P17=0,"",'360 PU holds'!P17)</f>
        <v/>
      </c>
      <c r="N100" s="659"/>
      <c r="O100" s="671" t="str">
        <f>IF('360 PU holds'!Q17=0,"",'360 PU holds'!Q17)</f>
        <v/>
      </c>
      <c r="P100" s="659"/>
      <c r="Q100" s="671" t="str">
        <f>IF('360 PU holds'!R17=0,"",'360 PU holds'!R17)</f>
        <v/>
      </c>
      <c r="R100" s="672"/>
      <c r="S100" s="660">
        <f t="shared" si="2"/>
        <v>0</v>
      </c>
      <c r="T100" s="660">
        <f>S100*'360 PU holds'!H17</f>
        <v>0</v>
      </c>
      <c r="U100" s="660">
        <f>S100*'360 PU holds'!AJ17</f>
        <v>0</v>
      </c>
    </row>
    <row r="101" ht="23.25" customHeight="1">
      <c r="A101" s="655" t="str">
        <f>'360 PU holds'!D18</f>
        <v>360-418PU</v>
      </c>
      <c r="B101" s="657">
        <f>'360 PU holds'!H18</f>
        <v>2</v>
      </c>
      <c r="C101" s="658" t="str">
        <f>IF('360 PU holds'!K18=0,"",'360 PU holds'!K18)</f>
        <v/>
      </c>
      <c r="D101" s="659"/>
      <c r="E101" s="671" t="str">
        <f>IF('360 PU holds'!L18=0,"",'360 PU holds'!L18)</f>
        <v/>
      </c>
      <c r="F101" s="659"/>
      <c r="G101" s="671" t="str">
        <f>IF('360 PU holds'!M18=0,"",'360 PU holds'!M18)</f>
        <v/>
      </c>
      <c r="H101" s="659"/>
      <c r="I101" s="671" t="str">
        <f>IF('360 PU holds'!N18=0,"",'360 PU holds'!N18)</f>
        <v/>
      </c>
      <c r="J101" s="659"/>
      <c r="K101" s="671" t="str">
        <f>IF('360 PU holds'!O18=0,"",'360 PU holds'!O18)</f>
        <v/>
      </c>
      <c r="L101" s="659"/>
      <c r="M101" s="671" t="str">
        <f>IF('360 PU holds'!P18=0,"",'360 PU holds'!P18)</f>
        <v/>
      </c>
      <c r="N101" s="659"/>
      <c r="O101" s="671" t="str">
        <f>IF('360 PU holds'!Q18=0,"",'360 PU holds'!Q18)</f>
        <v/>
      </c>
      <c r="P101" s="659"/>
      <c r="Q101" s="671" t="str">
        <f>IF('360 PU holds'!R18=0,"",'360 PU holds'!R18)</f>
        <v/>
      </c>
      <c r="R101" s="672"/>
      <c r="S101" s="660">
        <f t="shared" si="2"/>
        <v>0</v>
      </c>
      <c r="T101" s="660">
        <f>S101*'360 PU holds'!H18</f>
        <v>0</v>
      </c>
      <c r="U101" s="660">
        <f>S101*'360 PU holds'!AJ18</f>
        <v>0</v>
      </c>
    </row>
    <row r="102" ht="23.25" customHeight="1">
      <c r="A102" s="655" t="str">
        <f>'360 PU holds'!D19</f>
        <v>360-419PU</v>
      </c>
      <c r="B102" s="657">
        <f>'360 PU holds'!H19</f>
        <v>4</v>
      </c>
      <c r="C102" s="658" t="str">
        <f>IF('360 PU holds'!K19=0,"",'360 PU holds'!K19)</f>
        <v/>
      </c>
      <c r="D102" s="659"/>
      <c r="E102" s="671" t="str">
        <f>IF('360 PU holds'!L19=0,"",'360 PU holds'!L19)</f>
        <v/>
      </c>
      <c r="F102" s="659"/>
      <c r="G102" s="671" t="str">
        <f>IF('360 PU holds'!M19=0,"",'360 PU holds'!M19)</f>
        <v/>
      </c>
      <c r="H102" s="659"/>
      <c r="I102" s="671" t="str">
        <f>IF('360 PU holds'!N19=0,"",'360 PU holds'!N19)</f>
        <v/>
      </c>
      <c r="J102" s="659"/>
      <c r="K102" s="671" t="str">
        <f>IF('360 PU holds'!O19=0,"",'360 PU holds'!O19)</f>
        <v/>
      </c>
      <c r="L102" s="659"/>
      <c r="M102" s="671" t="str">
        <f>IF('360 PU holds'!P19=0,"",'360 PU holds'!P19)</f>
        <v/>
      </c>
      <c r="N102" s="659"/>
      <c r="O102" s="671" t="str">
        <f>IF('360 PU holds'!Q19=0,"",'360 PU holds'!Q19)</f>
        <v/>
      </c>
      <c r="P102" s="659"/>
      <c r="Q102" s="671" t="str">
        <f>IF('360 PU holds'!R19=0,"",'360 PU holds'!R19)</f>
        <v/>
      </c>
      <c r="R102" s="672"/>
      <c r="S102" s="660">
        <f t="shared" si="2"/>
        <v>0</v>
      </c>
      <c r="T102" s="660">
        <f>S102*'360 PU holds'!H19</f>
        <v>0</v>
      </c>
      <c r="U102" s="660">
        <f>S102*'360 PU holds'!AJ19</f>
        <v>0</v>
      </c>
    </row>
    <row r="103" ht="23.25" customHeight="1">
      <c r="A103" s="655" t="str">
        <f>'360 PU holds'!D20</f>
        <v>360-420PU</v>
      </c>
      <c r="B103" s="657">
        <f>'360 PU holds'!H20</f>
        <v>10</v>
      </c>
      <c r="C103" s="658" t="str">
        <f>IF('360 PU holds'!K20=0,"",'360 PU holds'!K20)</f>
        <v/>
      </c>
      <c r="D103" s="659"/>
      <c r="E103" s="671" t="str">
        <f>IF('360 PU holds'!L20=0,"",'360 PU holds'!L20)</f>
        <v/>
      </c>
      <c r="F103" s="659"/>
      <c r="G103" s="671" t="str">
        <f>IF('360 PU holds'!M20=0,"",'360 PU holds'!M20)</f>
        <v/>
      </c>
      <c r="H103" s="659"/>
      <c r="I103" s="671" t="str">
        <f>IF('360 PU holds'!N20=0,"",'360 PU holds'!N20)</f>
        <v/>
      </c>
      <c r="J103" s="659"/>
      <c r="K103" s="671" t="str">
        <f>IF('360 PU holds'!O20=0,"",'360 PU holds'!O20)</f>
        <v/>
      </c>
      <c r="L103" s="659"/>
      <c r="M103" s="671" t="str">
        <f>IF('360 PU holds'!P20=0,"",'360 PU holds'!P20)</f>
        <v/>
      </c>
      <c r="N103" s="659"/>
      <c r="O103" s="671" t="str">
        <f>IF('360 PU holds'!Q20=0,"",'360 PU holds'!Q20)</f>
        <v/>
      </c>
      <c r="P103" s="659"/>
      <c r="Q103" s="671" t="str">
        <f>IF('360 PU holds'!R20=0,"",'360 PU holds'!R20)</f>
        <v/>
      </c>
      <c r="R103" s="672"/>
      <c r="S103" s="660">
        <f t="shared" si="2"/>
        <v>0</v>
      </c>
      <c r="T103" s="660">
        <f>S103*'360 PU holds'!H20</f>
        <v>0</v>
      </c>
      <c r="U103" s="660">
        <f>S103*'360 PU holds'!AJ20</f>
        <v>0</v>
      </c>
    </row>
    <row r="104" ht="23.25" customHeight="1">
      <c r="A104" s="655" t="str">
        <f>'360 PU holds'!D29</f>
        <v>360-473PU</v>
      </c>
      <c r="B104" s="657">
        <f>'360 PU holds'!H29</f>
        <v>2</v>
      </c>
      <c r="C104" s="658" t="str">
        <f>IF('360 PU holds'!K29=0,"",'360 PU holds'!K29)</f>
        <v/>
      </c>
      <c r="D104" s="659"/>
      <c r="E104" s="671" t="str">
        <f>IF('360 PU holds'!L29=0,"",'360 PU holds'!L29)</f>
        <v/>
      </c>
      <c r="F104" s="659"/>
      <c r="G104" s="671" t="str">
        <f>IF('360 PU holds'!M29=0,"",'360 PU holds'!M29)</f>
        <v/>
      </c>
      <c r="H104" s="659"/>
      <c r="I104" s="671" t="str">
        <f>IF('360 PU holds'!N29=0,"",'360 PU holds'!N29)</f>
        <v/>
      </c>
      <c r="J104" s="659"/>
      <c r="K104" s="671" t="str">
        <f>IF('360 PU holds'!O29=0,"",'360 PU holds'!O29)</f>
        <v/>
      </c>
      <c r="L104" s="659"/>
      <c r="M104" s="671" t="str">
        <f>IF('360 PU holds'!P29=0,"",'360 PU holds'!P29)</f>
        <v/>
      </c>
      <c r="N104" s="659"/>
      <c r="O104" s="671" t="str">
        <f>IF('360 PU holds'!Q29=0,"",'360 PU holds'!Q29)</f>
        <v/>
      </c>
      <c r="P104" s="659"/>
      <c r="Q104" s="671" t="str">
        <f>IF('360 PU holds'!R29=0,"",'360 PU holds'!R29)</f>
        <v/>
      </c>
      <c r="R104" s="672"/>
      <c r="S104" s="660">
        <f t="shared" si="2"/>
        <v>0</v>
      </c>
      <c r="T104" s="660">
        <f>S104*'360 PU holds'!H29</f>
        <v>0</v>
      </c>
      <c r="U104" s="660">
        <f>S104*'360 PU holds'!AJ29</f>
        <v>0</v>
      </c>
    </row>
    <row r="105" ht="23.25" customHeight="1">
      <c r="A105" s="655" t="str">
        <f>'360 PU holds'!D30</f>
        <v>360-475PU</v>
      </c>
      <c r="B105" s="657">
        <f>'360 PU holds'!H30</f>
        <v>3</v>
      </c>
      <c r="C105" s="658" t="str">
        <f>IF('360 PU holds'!K30=0,"",'360 PU holds'!K30)</f>
        <v/>
      </c>
      <c r="D105" s="659"/>
      <c r="E105" s="671" t="str">
        <f>IF('360 PU holds'!L30=0,"",'360 PU holds'!L30)</f>
        <v/>
      </c>
      <c r="F105" s="659"/>
      <c r="G105" s="671" t="str">
        <f>IF('360 PU holds'!M30=0,"",'360 PU holds'!M30)</f>
        <v/>
      </c>
      <c r="H105" s="659"/>
      <c r="I105" s="671" t="str">
        <f>IF('360 PU holds'!N30=0,"",'360 PU holds'!N30)</f>
        <v/>
      </c>
      <c r="J105" s="659"/>
      <c r="K105" s="671" t="str">
        <f>IF('360 PU holds'!O30=0,"",'360 PU holds'!O30)</f>
        <v/>
      </c>
      <c r="L105" s="659"/>
      <c r="M105" s="671" t="str">
        <f>IF('360 PU holds'!P30=0,"",'360 PU holds'!P30)</f>
        <v/>
      </c>
      <c r="N105" s="659"/>
      <c r="O105" s="671" t="str">
        <f>IF('360 PU holds'!Q30=0,"",'360 PU holds'!Q30)</f>
        <v/>
      </c>
      <c r="P105" s="659"/>
      <c r="Q105" s="671" t="str">
        <f>IF('360 PU holds'!R30=0,"",'360 PU holds'!R30)</f>
        <v/>
      </c>
      <c r="R105" s="672"/>
      <c r="S105" s="660">
        <f t="shared" si="2"/>
        <v>0</v>
      </c>
      <c r="T105" s="660">
        <f>S105*'360 PU holds'!H30</f>
        <v>0</v>
      </c>
      <c r="U105" s="660">
        <f>S105*'360 PU holds'!AJ30</f>
        <v>0</v>
      </c>
    </row>
    <row r="106" ht="23.25" customHeight="1">
      <c r="A106" s="655" t="str">
        <f>'360 PU holds'!D31</f>
        <v>360-479PU</v>
      </c>
      <c r="B106" s="657">
        <f>'360 PU holds'!H31</f>
        <v>8</v>
      </c>
      <c r="C106" s="658" t="str">
        <f>IF('360 PU holds'!K31=0,"",'360 PU holds'!K31)</f>
        <v/>
      </c>
      <c r="D106" s="659"/>
      <c r="E106" s="671" t="str">
        <f>IF('360 PU holds'!L31=0,"",'360 PU holds'!L31)</f>
        <v/>
      </c>
      <c r="F106" s="659"/>
      <c r="G106" s="671" t="str">
        <f>IF('360 PU holds'!M31=0,"",'360 PU holds'!M31)</f>
        <v/>
      </c>
      <c r="H106" s="659"/>
      <c r="I106" s="671" t="str">
        <f>IF('360 PU holds'!N31=0,"",'360 PU holds'!N31)</f>
        <v/>
      </c>
      <c r="J106" s="659"/>
      <c r="K106" s="671" t="str">
        <f>IF('360 PU holds'!O31=0,"",'360 PU holds'!O31)</f>
        <v/>
      </c>
      <c r="L106" s="659"/>
      <c r="M106" s="671" t="str">
        <f>IF('360 PU holds'!P31=0,"",'360 PU holds'!P31)</f>
        <v/>
      </c>
      <c r="N106" s="659"/>
      <c r="O106" s="671" t="str">
        <f>IF('360 PU holds'!Q31=0,"",'360 PU holds'!Q31)</f>
        <v/>
      </c>
      <c r="P106" s="659"/>
      <c r="Q106" s="671" t="str">
        <f>IF('360 PU holds'!R31=0,"",'360 PU holds'!R31)</f>
        <v/>
      </c>
      <c r="R106" s="672"/>
      <c r="S106" s="660">
        <f t="shared" si="2"/>
        <v>0</v>
      </c>
      <c r="T106" s="660">
        <f>S106*'360 PU holds'!H31</f>
        <v>0</v>
      </c>
      <c r="U106" s="660">
        <f>S106*'360 PU holds'!AJ31</f>
        <v>0</v>
      </c>
    </row>
    <row r="107" ht="22.5" customHeight="1">
      <c r="A107" s="655" t="str">
        <f>'360 PU holds'!D126</f>
        <v>360-1010PU</v>
      </c>
      <c r="B107" s="657">
        <f>'360 PU holds'!H126</f>
        <v>1</v>
      </c>
      <c r="C107" s="658" t="str">
        <f>IF('360 PU holds'!K126=0,"",'360 PU holds'!K126)</f>
        <v/>
      </c>
      <c r="D107" s="659"/>
      <c r="E107" s="671" t="str">
        <f>IF('360 PU holds'!L126=0,"",'360 PU holds'!L126)</f>
        <v/>
      </c>
      <c r="F107" s="659"/>
      <c r="G107" s="671" t="str">
        <f>IF('360 PU holds'!M126=0,"",'360 PU holds'!M126)</f>
        <v/>
      </c>
      <c r="H107" s="659"/>
      <c r="I107" s="671" t="str">
        <f>IF('360 PU holds'!N126=0,"",'360 PU holds'!N126)</f>
        <v/>
      </c>
      <c r="J107" s="659"/>
      <c r="K107" s="671" t="str">
        <f>IF('360 PU holds'!O126=0,"",'360 PU holds'!O126)</f>
        <v/>
      </c>
      <c r="L107" s="659"/>
      <c r="M107" s="671" t="str">
        <f>IF('360 PU holds'!P126=0,"",'360 PU holds'!P126)</f>
        <v/>
      </c>
      <c r="N107" s="659"/>
      <c r="O107" s="671" t="str">
        <f>IF('360 PU holds'!Q126=0,"",'360 PU holds'!Q126)</f>
        <v/>
      </c>
      <c r="P107" s="659"/>
      <c r="Q107" s="671" t="str">
        <f>IF('360 PU holds'!R126=0,"",'360 PU holds'!R126)</f>
        <v/>
      </c>
      <c r="R107" s="672"/>
      <c r="S107" s="660">
        <f t="shared" si="2"/>
        <v>0</v>
      </c>
      <c r="T107" s="660">
        <f>S107*'360 PU holds'!H126</f>
        <v>0</v>
      </c>
      <c r="U107" s="660">
        <f>S107*'360 PU holds'!AJ126</f>
        <v>0</v>
      </c>
    </row>
    <row r="108" ht="22.5" customHeight="1">
      <c r="A108" s="655" t="str">
        <f>'360 PU holds'!D127</f>
        <v>360-1011PU</v>
      </c>
      <c r="B108" s="657">
        <f>'360 PU holds'!H127</f>
        <v>1</v>
      </c>
      <c r="C108" s="658" t="str">
        <f>IF('360 PU holds'!K127=0,"",'360 PU holds'!K127)</f>
        <v/>
      </c>
      <c r="D108" s="659"/>
      <c r="E108" s="671" t="str">
        <f>IF('360 PU holds'!L127=0,"",'360 PU holds'!L127)</f>
        <v/>
      </c>
      <c r="F108" s="659"/>
      <c r="G108" s="671" t="str">
        <f>IF('360 PU holds'!M127=0,"",'360 PU holds'!M127)</f>
        <v/>
      </c>
      <c r="H108" s="659"/>
      <c r="I108" s="671" t="str">
        <f>IF('360 PU holds'!N127=0,"",'360 PU holds'!N127)</f>
        <v/>
      </c>
      <c r="J108" s="659"/>
      <c r="K108" s="671" t="str">
        <f>IF('360 PU holds'!O127=0,"",'360 PU holds'!O127)</f>
        <v/>
      </c>
      <c r="L108" s="659"/>
      <c r="M108" s="671" t="str">
        <f>IF('360 PU holds'!P127=0,"",'360 PU holds'!P127)</f>
        <v/>
      </c>
      <c r="N108" s="659"/>
      <c r="O108" s="671" t="str">
        <f>IF('360 PU holds'!Q127=0,"",'360 PU holds'!Q127)</f>
        <v/>
      </c>
      <c r="P108" s="659"/>
      <c r="Q108" s="671" t="str">
        <f>IF('360 PU holds'!R127=0,"",'360 PU holds'!R127)</f>
        <v/>
      </c>
      <c r="R108" s="672"/>
      <c r="S108" s="660">
        <f t="shared" si="2"/>
        <v>0</v>
      </c>
      <c r="T108" s="660">
        <f>S108*'360 PU holds'!H127</f>
        <v>0</v>
      </c>
      <c r="U108" s="660">
        <f>S108*'360 PU holds'!AJ127</f>
        <v>0</v>
      </c>
    </row>
    <row r="109" ht="22.5" customHeight="1">
      <c r="A109" s="655" t="str">
        <f>'360 PU holds'!D128</f>
        <v>360-1012PU</v>
      </c>
      <c r="B109" s="657">
        <f>'360 PU holds'!H128</f>
        <v>1</v>
      </c>
      <c r="C109" s="658" t="str">
        <f>IF('360 PU holds'!K128=0,"",'360 PU holds'!K128)</f>
        <v/>
      </c>
      <c r="D109" s="659"/>
      <c r="E109" s="671" t="str">
        <f>IF('360 PU holds'!L128=0,"",'360 PU holds'!L128)</f>
        <v/>
      </c>
      <c r="F109" s="659"/>
      <c r="G109" s="671" t="str">
        <f>IF('360 PU holds'!M128=0,"",'360 PU holds'!M128)</f>
        <v/>
      </c>
      <c r="H109" s="659"/>
      <c r="I109" s="671" t="str">
        <f>IF('360 PU holds'!N128=0,"",'360 PU holds'!N128)</f>
        <v/>
      </c>
      <c r="J109" s="659"/>
      <c r="K109" s="671" t="str">
        <f>IF('360 PU holds'!O128=0,"",'360 PU holds'!O128)</f>
        <v/>
      </c>
      <c r="L109" s="659"/>
      <c r="M109" s="671" t="str">
        <f>IF('360 PU holds'!P128=0,"",'360 PU holds'!P128)</f>
        <v/>
      </c>
      <c r="N109" s="659"/>
      <c r="O109" s="671" t="str">
        <f>IF('360 PU holds'!Q128=0,"",'360 PU holds'!Q128)</f>
        <v/>
      </c>
      <c r="P109" s="659"/>
      <c r="Q109" s="671" t="str">
        <f>IF('360 PU holds'!R128=0,"",'360 PU holds'!R128)</f>
        <v/>
      </c>
      <c r="R109" s="672"/>
      <c r="S109" s="660">
        <f t="shared" si="2"/>
        <v>0</v>
      </c>
      <c r="T109" s="660">
        <f>S109*'360 PU holds'!H128</f>
        <v>0</v>
      </c>
      <c r="U109" s="660">
        <f>S109*'360 PU holds'!AJ128</f>
        <v>0</v>
      </c>
    </row>
    <row r="110" ht="22.5" customHeight="1">
      <c r="A110" s="655" t="str">
        <f>'360 PU holds'!D129</f>
        <v>360-1013PU</v>
      </c>
      <c r="B110" s="657">
        <f>'360 PU holds'!H129</f>
        <v>2</v>
      </c>
      <c r="C110" s="658" t="str">
        <f>IF('360 PU holds'!K129=0,"",'360 PU holds'!K129)</f>
        <v/>
      </c>
      <c r="D110" s="659"/>
      <c r="E110" s="671" t="str">
        <f>IF('360 PU holds'!L129=0,"",'360 PU holds'!L129)</f>
        <v/>
      </c>
      <c r="F110" s="659"/>
      <c r="G110" s="671" t="str">
        <f>IF('360 PU holds'!M129=0,"",'360 PU holds'!M129)</f>
        <v/>
      </c>
      <c r="H110" s="659"/>
      <c r="I110" s="671" t="str">
        <f>IF('360 PU holds'!N129=0,"",'360 PU holds'!N129)</f>
        <v/>
      </c>
      <c r="J110" s="659"/>
      <c r="K110" s="671" t="str">
        <f>IF('360 PU holds'!O129=0,"",'360 PU holds'!O129)</f>
        <v/>
      </c>
      <c r="L110" s="659"/>
      <c r="M110" s="671" t="str">
        <f>IF('360 PU holds'!P129=0,"",'360 PU holds'!P129)</f>
        <v/>
      </c>
      <c r="N110" s="659"/>
      <c r="O110" s="671" t="str">
        <f>IF('360 PU holds'!Q129=0,"",'360 PU holds'!Q129)</f>
        <v/>
      </c>
      <c r="P110" s="659"/>
      <c r="Q110" s="671" t="str">
        <f>IF('360 PU holds'!R129=0,"",'360 PU holds'!R129)</f>
        <v/>
      </c>
      <c r="R110" s="672"/>
      <c r="S110" s="660">
        <f t="shared" si="2"/>
        <v>0</v>
      </c>
      <c r="T110" s="660">
        <f>S110*'360 PU holds'!H129</f>
        <v>0</v>
      </c>
      <c r="U110" s="660">
        <f>S110*'360 PU holds'!AJ129</f>
        <v>0</v>
      </c>
    </row>
    <row r="111" ht="22.5" customHeight="1">
      <c r="A111" s="655" t="str">
        <f>'360 PU holds'!D130</f>
        <v>360-1014PU</v>
      </c>
      <c r="B111" s="657">
        <f>'360 PU holds'!H130</f>
        <v>2</v>
      </c>
      <c r="C111" s="658" t="str">
        <f>IF('360 PU holds'!K130=0,"",'360 PU holds'!K130)</f>
        <v/>
      </c>
      <c r="D111" s="659"/>
      <c r="E111" s="671" t="str">
        <f>IF('360 PU holds'!L130=0,"",'360 PU holds'!L130)</f>
        <v/>
      </c>
      <c r="F111" s="659"/>
      <c r="G111" s="671" t="str">
        <f>IF('360 PU holds'!M130=0,"",'360 PU holds'!M130)</f>
        <v/>
      </c>
      <c r="H111" s="659"/>
      <c r="I111" s="671" t="str">
        <f>IF('360 PU holds'!N130=0,"",'360 PU holds'!N130)</f>
        <v/>
      </c>
      <c r="J111" s="659"/>
      <c r="K111" s="671" t="str">
        <f>IF('360 PU holds'!O130=0,"",'360 PU holds'!O130)</f>
        <v/>
      </c>
      <c r="L111" s="659"/>
      <c r="M111" s="671" t="str">
        <f>IF('360 PU holds'!P130=0,"",'360 PU holds'!P130)</f>
        <v/>
      </c>
      <c r="N111" s="659"/>
      <c r="O111" s="671" t="str">
        <f>IF('360 PU holds'!Q130=0,"",'360 PU holds'!Q130)</f>
        <v/>
      </c>
      <c r="P111" s="659"/>
      <c r="Q111" s="671" t="str">
        <f>IF('360 PU holds'!R130=0,"",'360 PU holds'!R130)</f>
        <v/>
      </c>
      <c r="R111" s="672"/>
      <c r="S111" s="660">
        <f t="shared" si="2"/>
        <v>0</v>
      </c>
      <c r="T111" s="660">
        <f>S111*'360 PU holds'!H130</f>
        <v>0</v>
      </c>
      <c r="U111" s="660">
        <f>S111*'360 PU holds'!AJ130</f>
        <v>0</v>
      </c>
    </row>
    <row r="112" ht="22.5" customHeight="1">
      <c r="A112" s="655" t="str">
        <f>'360 PU holds'!D131</f>
        <v>360-1015PU</v>
      </c>
      <c r="B112" s="657">
        <f>'360 PU holds'!H131</f>
        <v>2</v>
      </c>
      <c r="C112" s="658" t="str">
        <f>IF('360 PU holds'!K131=0,"",'360 PU holds'!K131)</f>
        <v/>
      </c>
      <c r="D112" s="659"/>
      <c r="E112" s="671" t="str">
        <f>IF('360 PU holds'!L131=0,"",'360 PU holds'!L131)</f>
        <v/>
      </c>
      <c r="F112" s="659"/>
      <c r="G112" s="671" t="str">
        <f>IF('360 PU holds'!M131=0,"",'360 PU holds'!M131)</f>
        <v/>
      </c>
      <c r="H112" s="659"/>
      <c r="I112" s="671" t="str">
        <f>IF('360 PU holds'!N131=0,"",'360 PU holds'!N131)</f>
        <v/>
      </c>
      <c r="J112" s="659"/>
      <c r="K112" s="671" t="str">
        <f>IF('360 PU holds'!O131=0,"",'360 PU holds'!O131)</f>
        <v/>
      </c>
      <c r="L112" s="659"/>
      <c r="M112" s="671" t="str">
        <f>IF('360 PU holds'!P131=0,"",'360 PU holds'!P131)</f>
        <v/>
      </c>
      <c r="N112" s="659"/>
      <c r="O112" s="671" t="str">
        <f>IF('360 PU holds'!Q131=0,"",'360 PU holds'!Q131)</f>
        <v/>
      </c>
      <c r="P112" s="659"/>
      <c r="Q112" s="671" t="str">
        <f>IF('360 PU holds'!R131=0,"",'360 PU holds'!R131)</f>
        <v/>
      </c>
      <c r="R112" s="672"/>
      <c r="S112" s="660">
        <f t="shared" si="2"/>
        <v>0</v>
      </c>
      <c r="T112" s="660">
        <f>S112*'360 PU holds'!H131</f>
        <v>0</v>
      </c>
      <c r="U112" s="660">
        <f>S112*'360 PU holds'!AJ131</f>
        <v>0</v>
      </c>
    </row>
    <row r="113" ht="22.5" customHeight="1">
      <c r="A113" s="655" t="str">
        <f>'360 PU holds'!D132</f>
        <v>360-1016PU</v>
      </c>
      <c r="B113" s="657">
        <f>'360 PU holds'!H132</f>
        <v>2</v>
      </c>
      <c r="C113" s="658" t="str">
        <f>IF('360 PU holds'!K132=0,"",'360 PU holds'!K132)</f>
        <v/>
      </c>
      <c r="D113" s="659"/>
      <c r="E113" s="671" t="str">
        <f>IF('360 PU holds'!L132=0,"",'360 PU holds'!L132)</f>
        <v/>
      </c>
      <c r="F113" s="659"/>
      <c r="G113" s="671" t="str">
        <f>IF('360 PU holds'!M132=0,"",'360 PU holds'!M132)</f>
        <v/>
      </c>
      <c r="H113" s="659"/>
      <c r="I113" s="671" t="str">
        <f>IF('360 PU holds'!N132=0,"",'360 PU holds'!N132)</f>
        <v/>
      </c>
      <c r="J113" s="659"/>
      <c r="K113" s="671" t="str">
        <f>IF('360 PU holds'!O132=0,"",'360 PU holds'!O132)</f>
        <v/>
      </c>
      <c r="L113" s="659"/>
      <c r="M113" s="671" t="str">
        <f>IF('360 PU holds'!P132=0,"",'360 PU holds'!P132)</f>
        <v/>
      </c>
      <c r="N113" s="659"/>
      <c r="O113" s="671" t="str">
        <f>IF('360 PU holds'!Q132=0,"",'360 PU holds'!Q132)</f>
        <v/>
      </c>
      <c r="P113" s="659"/>
      <c r="Q113" s="671" t="str">
        <f>IF('360 PU holds'!R132=0,"",'360 PU holds'!R132)</f>
        <v/>
      </c>
      <c r="R113" s="672"/>
      <c r="S113" s="660">
        <f t="shared" si="2"/>
        <v>0</v>
      </c>
      <c r="T113" s="660">
        <f>S113*'360 PU holds'!H132</f>
        <v>0</v>
      </c>
      <c r="U113" s="660">
        <f>S113*'360 PU holds'!AJ132</f>
        <v>0</v>
      </c>
    </row>
    <row r="114" ht="22.5" customHeight="1">
      <c r="A114" s="655" t="str">
        <f>'360 PU holds'!D133</f>
        <v>360-1017PU</v>
      </c>
      <c r="B114" s="657">
        <f>'360 PU holds'!H133</f>
        <v>3</v>
      </c>
      <c r="C114" s="658" t="str">
        <f>IF('360 PU holds'!K133=0,"",'360 PU holds'!K133)</f>
        <v/>
      </c>
      <c r="D114" s="659"/>
      <c r="E114" s="671" t="str">
        <f>IF('360 PU holds'!L133=0,"",'360 PU holds'!L133)</f>
        <v/>
      </c>
      <c r="F114" s="659"/>
      <c r="G114" s="671" t="str">
        <f>IF('360 PU holds'!M133=0,"",'360 PU holds'!M133)</f>
        <v/>
      </c>
      <c r="H114" s="659"/>
      <c r="I114" s="671" t="str">
        <f>IF('360 PU holds'!N133=0,"",'360 PU holds'!N133)</f>
        <v/>
      </c>
      <c r="J114" s="659"/>
      <c r="K114" s="671" t="str">
        <f>IF('360 PU holds'!O133=0,"",'360 PU holds'!O133)</f>
        <v/>
      </c>
      <c r="L114" s="659"/>
      <c r="M114" s="671" t="str">
        <f>IF('360 PU holds'!P133=0,"",'360 PU holds'!P133)</f>
        <v/>
      </c>
      <c r="N114" s="659"/>
      <c r="O114" s="671" t="str">
        <f>IF('360 PU holds'!Q133=0,"",'360 PU holds'!Q133)</f>
        <v/>
      </c>
      <c r="P114" s="659"/>
      <c r="Q114" s="671" t="str">
        <f>IF('360 PU holds'!R133=0,"",'360 PU holds'!R133)</f>
        <v/>
      </c>
      <c r="R114" s="672"/>
      <c r="S114" s="660">
        <f t="shared" si="2"/>
        <v>0</v>
      </c>
      <c r="T114" s="660">
        <f>S114*'360 PU holds'!H133</f>
        <v>0</v>
      </c>
      <c r="U114" s="660">
        <f>S114*'360 PU holds'!AJ133</f>
        <v>0</v>
      </c>
    </row>
    <row r="115" ht="22.5" customHeight="1">
      <c r="A115" s="655" t="str">
        <f>'360 PU holds'!D134</f>
        <v>360-1018PU</v>
      </c>
      <c r="B115" s="657">
        <f>'360 PU holds'!H134</f>
        <v>4</v>
      </c>
      <c r="C115" s="658" t="str">
        <f>IF('360 PU holds'!K134=0,"",'360 PU holds'!K134)</f>
        <v/>
      </c>
      <c r="D115" s="659"/>
      <c r="E115" s="671" t="str">
        <f>IF('360 PU holds'!L134=0,"",'360 PU holds'!L134)</f>
        <v/>
      </c>
      <c r="F115" s="659"/>
      <c r="G115" s="671" t="str">
        <f>IF('360 PU holds'!M134=0,"",'360 PU holds'!M134)</f>
        <v/>
      </c>
      <c r="H115" s="659"/>
      <c r="I115" s="671" t="str">
        <f>IF('360 PU holds'!N134=0,"",'360 PU holds'!N134)</f>
        <v/>
      </c>
      <c r="J115" s="659"/>
      <c r="K115" s="671" t="str">
        <f>IF('360 PU holds'!O134=0,"",'360 PU holds'!O134)</f>
        <v/>
      </c>
      <c r="L115" s="659"/>
      <c r="M115" s="671" t="str">
        <f>IF('360 PU holds'!P134=0,"",'360 PU holds'!P134)</f>
        <v/>
      </c>
      <c r="N115" s="659"/>
      <c r="O115" s="671" t="str">
        <f>IF('360 PU holds'!Q134=0,"",'360 PU holds'!Q134)</f>
        <v/>
      </c>
      <c r="P115" s="659"/>
      <c r="Q115" s="671" t="str">
        <f>IF('360 PU holds'!R134=0,"",'360 PU holds'!R134)</f>
        <v/>
      </c>
      <c r="R115" s="672"/>
      <c r="S115" s="660">
        <f t="shared" si="2"/>
        <v>0</v>
      </c>
      <c r="T115" s="660">
        <f>S115*'360 PU holds'!H134</f>
        <v>0</v>
      </c>
      <c r="U115" s="660">
        <f>S115*'360 PU holds'!AJ134</f>
        <v>0</v>
      </c>
    </row>
    <row r="116" ht="22.5" customHeight="1">
      <c r="A116" s="655" t="str">
        <f>'360 PU holds'!D135</f>
        <v>360-1019PU</v>
      </c>
      <c r="B116" s="657">
        <f>'360 PU holds'!H135</f>
        <v>5</v>
      </c>
      <c r="C116" s="658" t="str">
        <f>IF('360 PU holds'!K135=0,"",'360 PU holds'!K135)</f>
        <v/>
      </c>
      <c r="D116" s="659"/>
      <c r="E116" s="671" t="str">
        <f>IF('360 PU holds'!L135=0,"",'360 PU holds'!L135)</f>
        <v/>
      </c>
      <c r="F116" s="659"/>
      <c r="G116" s="671" t="str">
        <f>IF('360 PU holds'!M135=0,"",'360 PU holds'!M135)</f>
        <v/>
      </c>
      <c r="H116" s="659"/>
      <c r="I116" s="671" t="str">
        <f>IF('360 PU holds'!N135=0,"",'360 PU holds'!N135)</f>
        <v/>
      </c>
      <c r="J116" s="659"/>
      <c r="K116" s="671" t="str">
        <f>IF('360 PU holds'!O135=0,"",'360 PU holds'!O135)</f>
        <v/>
      </c>
      <c r="L116" s="659"/>
      <c r="M116" s="671" t="str">
        <f>IF('360 PU holds'!P135=0,"",'360 PU holds'!P135)</f>
        <v/>
      </c>
      <c r="N116" s="659"/>
      <c r="O116" s="671" t="str">
        <f>IF('360 PU holds'!Q135=0,"",'360 PU holds'!Q135)</f>
        <v/>
      </c>
      <c r="P116" s="659"/>
      <c r="Q116" s="671" t="str">
        <f>IF('360 PU holds'!R135=0,"",'360 PU holds'!R135)</f>
        <v/>
      </c>
      <c r="R116" s="672"/>
      <c r="S116" s="660">
        <f t="shared" si="2"/>
        <v>0</v>
      </c>
      <c r="T116" s="660">
        <f>S116*'360 PU holds'!H135</f>
        <v>0</v>
      </c>
      <c r="U116" s="660">
        <f>S116*'360 PU holds'!AJ135</f>
        <v>0</v>
      </c>
    </row>
    <row r="117" ht="22.5" customHeight="1">
      <c r="A117" s="655" t="str">
        <f>'360 PU holds'!D136</f>
        <v>360-1020PU</v>
      </c>
      <c r="B117" s="657">
        <f>'360 PU holds'!H136</f>
        <v>5</v>
      </c>
      <c r="C117" s="658" t="str">
        <f>IF('360 PU holds'!K136=0,"",'360 PU holds'!K136)</f>
        <v/>
      </c>
      <c r="D117" s="659"/>
      <c r="E117" s="671" t="str">
        <f>IF('360 PU holds'!L136=0,"",'360 PU holds'!L136)</f>
        <v/>
      </c>
      <c r="F117" s="659"/>
      <c r="G117" s="671" t="str">
        <f>IF('360 PU holds'!M136=0,"",'360 PU holds'!M136)</f>
        <v/>
      </c>
      <c r="H117" s="659"/>
      <c r="I117" s="671" t="str">
        <f>IF('360 PU holds'!N136=0,"",'360 PU holds'!N136)</f>
        <v/>
      </c>
      <c r="J117" s="659"/>
      <c r="K117" s="671" t="str">
        <f>IF('360 PU holds'!O136=0,"",'360 PU holds'!O136)</f>
        <v/>
      </c>
      <c r="L117" s="659"/>
      <c r="M117" s="671" t="str">
        <f>IF('360 PU holds'!P136=0,"",'360 PU holds'!P136)</f>
        <v/>
      </c>
      <c r="N117" s="659"/>
      <c r="O117" s="671" t="str">
        <f>IF('360 PU holds'!Q136=0,"",'360 PU holds'!Q136)</f>
        <v/>
      </c>
      <c r="P117" s="659"/>
      <c r="Q117" s="671" t="str">
        <f>IF('360 PU holds'!R136=0,"",'360 PU holds'!R136)</f>
        <v/>
      </c>
      <c r="R117" s="672"/>
      <c r="S117" s="660">
        <f t="shared" si="2"/>
        <v>0</v>
      </c>
      <c r="T117" s="660">
        <f>S117*'360 PU holds'!H136</f>
        <v>0</v>
      </c>
      <c r="U117" s="660">
        <f>S117*'360 PU holds'!AJ136</f>
        <v>0</v>
      </c>
    </row>
    <row r="118" ht="22.5" customHeight="1">
      <c r="A118" s="655" t="str">
        <f>'360 PU holds'!D138</f>
        <v>360-1038PU</v>
      </c>
      <c r="B118" s="657">
        <f>'360 PU holds'!H138</f>
        <v>2</v>
      </c>
      <c r="C118" s="658" t="str">
        <f>IF('360 PU holds'!K138=0,"",'360 PU holds'!K138)</f>
        <v/>
      </c>
      <c r="D118" s="659"/>
      <c r="E118" s="671" t="str">
        <f>IF('360 PU holds'!L138=0,"",'360 PU holds'!L138)</f>
        <v/>
      </c>
      <c r="F118" s="659"/>
      <c r="G118" s="671" t="str">
        <f>IF('360 PU holds'!M138=0,"",'360 PU holds'!M138)</f>
        <v/>
      </c>
      <c r="H118" s="659"/>
      <c r="I118" s="671" t="str">
        <f>IF('360 PU holds'!N138=0,"",'360 PU holds'!N138)</f>
        <v/>
      </c>
      <c r="J118" s="659"/>
      <c r="K118" s="671" t="str">
        <f>IF('360 PU holds'!O138=0,"",'360 PU holds'!O138)</f>
        <v/>
      </c>
      <c r="L118" s="659"/>
      <c r="M118" s="671" t="str">
        <f>IF('360 PU holds'!P138=0,"",'360 PU holds'!P138)</f>
        <v/>
      </c>
      <c r="N118" s="659"/>
      <c r="O118" s="671" t="str">
        <f>IF('360 PU holds'!Q138=0,"",'360 PU holds'!Q138)</f>
        <v/>
      </c>
      <c r="P118" s="659"/>
      <c r="Q118" s="671" t="str">
        <f>IF('360 PU holds'!R138=0,"",'360 PU holds'!R138)</f>
        <v/>
      </c>
      <c r="R118" s="672"/>
      <c r="S118" s="660">
        <f t="shared" si="2"/>
        <v>0</v>
      </c>
      <c r="T118" s="660">
        <f>S118*'360 PU holds'!H138</f>
        <v>0</v>
      </c>
      <c r="U118" s="660">
        <f>S118*'360 PU holds'!AJ138</f>
        <v>0</v>
      </c>
    </row>
    <row r="119" ht="22.5" customHeight="1">
      <c r="A119" s="655" t="str">
        <f>'360 PU holds'!D139</f>
        <v>360-1039PU</v>
      </c>
      <c r="B119" s="657">
        <f>'360 PU holds'!H139</f>
        <v>2</v>
      </c>
      <c r="C119" s="658" t="str">
        <f>IF('360 PU holds'!K139=0,"",'360 PU holds'!K139)</f>
        <v/>
      </c>
      <c r="D119" s="659"/>
      <c r="E119" s="671" t="str">
        <f>IF('360 PU holds'!L139=0,"",'360 PU holds'!L139)</f>
        <v/>
      </c>
      <c r="F119" s="659"/>
      <c r="G119" s="671" t="str">
        <f>IF('360 PU holds'!M139=0,"",'360 PU holds'!M139)</f>
        <v/>
      </c>
      <c r="H119" s="659"/>
      <c r="I119" s="671" t="str">
        <f>IF('360 PU holds'!N139=0,"",'360 PU holds'!N139)</f>
        <v/>
      </c>
      <c r="J119" s="659"/>
      <c r="K119" s="671" t="str">
        <f>IF('360 PU holds'!O139=0,"",'360 PU holds'!O139)</f>
        <v/>
      </c>
      <c r="L119" s="659"/>
      <c r="M119" s="671" t="str">
        <f>IF('360 PU holds'!P139=0,"",'360 PU holds'!P139)</f>
        <v/>
      </c>
      <c r="N119" s="659"/>
      <c r="O119" s="671" t="str">
        <f>IF('360 PU holds'!Q139=0,"",'360 PU holds'!Q139)</f>
        <v/>
      </c>
      <c r="P119" s="659"/>
      <c r="Q119" s="671" t="str">
        <f>IF('360 PU holds'!R139=0,"",'360 PU holds'!R139)</f>
        <v/>
      </c>
      <c r="R119" s="672"/>
      <c r="S119" s="660">
        <f t="shared" si="2"/>
        <v>0</v>
      </c>
      <c r="T119" s="660">
        <f>S119*'360 PU holds'!H139</f>
        <v>0</v>
      </c>
      <c r="U119" s="660">
        <f>S119*'360 PU holds'!AJ139</f>
        <v>0</v>
      </c>
    </row>
    <row r="120" ht="22.5" customHeight="1">
      <c r="A120" s="655" t="str">
        <f>'360 PU holds'!D140</f>
        <v>360-1040PU</v>
      </c>
      <c r="B120" s="657">
        <f>'360 PU holds'!H140</f>
        <v>2</v>
      </c>
      <c r="C120" s="658" t="str">
        <f>IF('360 PU holds'!K140=0,"",'360 PU holds'!K140)</f>
        <v/>
      </c>
      <c r="D120" s="659"/>
      <c r="E120" s="671" t="str">
        <f>IF('360 PU holds'!L140=0,"",'360 PU holds'!L140)</f>
        <v/>
      </c>
      <c r="F120" s="659"/>
      <c r="G120" s="671" t="str">
        <f>IF('360 PU holds'!M140=0,"",'360 PU holds'!M140)</f>
        <v/>
      </c>
      <c r="H120" s="659"/>
      <c r="I120" s="671" t="str">
        <f>IF('360 PU holds'!N140=0,"",'360 PU holds'!N140)</f>
        <v/>
      </c>
      <c r="J120" s="659"/>
      <c r="K120" s="671" t="str">
        <f>IF('360 PU holds'!O140=0,"",'360 PU holds'!O140)</f>
        <v/>
      </c>
      <c r="L120" s="659"/>
      <c r="M120" s="671" t="str">
        <f>IF('360 PU holds'!P140=0,"",'360 PU holds'!P140)</f>
        <v/>
      </c>
      <c r="N120" s="659"/>
      <c r="O120" s="671" t="str">
        <f>IF('360 PU holds'!Q140=0,"",'360 PU holds'!Q140)</f>
        <v/>
      </c>
      <c r="P120" s="659"/>
      <c r="Q120" s="671" t="str">
        <f>IF('360 PU holds'!R140=0,"",'360 PU holds'!R140)</f>
        <v/>
      </c>
      <c r="R120" s="672"/>
      <c r="S120" s="660">
        <f t="shared" si="2"/>
        <v>0</v>
      </c>
      <c r="T120" s="660">
        <f>S120*'360 PU holds'!H140</f>
        <v>0</v>
      </c>
      <c r="U120" s="660">
        <f>S120*'360 PU holds'!AJ140</f>
        <v>0</v>
      </c>
    </row>
    <row r="121">
      <c r="A121" s="661"/>
      <c r="C121" s="50"/>
      <c r="D121" s="50"/>
      <c r="E121" s="50"/>
      <c r="F121" s="50"/>
      <c r="G121" s="50"/>
      <c r="H121" s="50"/>
      <c r="I121" s="50"/>
      <c r="J121" s="50"/>
      <c r="S121" s="50"/>
      <c r="T121" s="50"/>
      <c r="U121" s="50"/>
    </row>
    <row r="122">
      <c r="A122" s="661"/>
      <c r="C122" s="50"/>
      <c r="D122" s="50"/>
      <c r="E122" s="50"/>
      <c r="F122" s="50"/>
      <c r="G122" s="50"/>
      <c r="H122" s="50"/>
      <c r="I122" s="50"/>
      <c r="J122" s="50"/>
      <c r="S122" s="50"/>
      <c r="T122" s="50"/>
      <c r="U122" s="50"/>
    </row>
    <row r="123">
      <c r="A123" s="661"/>
      <c r="C123" s="50"/>
      <c r="D123" s="50"/>
      <c r="E123" s="50"/>
      <c r="F123" s="50"/>
      <c r="G123" s="50"/>
      <c r="H123" s="50"/>
      <c r="I123" s="50"/>
      <c r="J123" s="50"/>
      <c r="S123" s="50"/>
      <c r="T123" s="50"/>
      <c r="U123" s="50"/>
    </row>
    <row r="124">
      <c r="A124" s="661"/>
      <c r="C124" s="50"/>
      <c r="D124" s="50"/>
      <c r="E124" s="50"/>
      <c r="F124" s="50"/>
      <c r="G124" s="50"/>
      <c r="H124" s="50"/>
      <c r="I124" s="50"/>
      <c r="J124" s="50"/>
      <c r="S124" s="50"/>
      <c r="T124" s="50"/>
      <c r="U124" s="50"/>
    </row>
    <row r="125">
      <c r="A125" s="661"/>
      <c r="C125" s="50"/>
      <c r="D125" s="50"/>
      <c r="E125" s="50"/>
      <c r="F125" s="50"/>
      <c r="G125" s="50"/>
      <c r="H125" s="50"/>
      <c r="I125" s="50"/>
      <c r="J125" s="50"/>
      <c r="S125" s="50"/>
      <c r="T125" s="50"/>
      <c r="U125" s="50"/>
    </row>
    <row r="126">
      <c r="A126" s="661"/>
      <c r="C126" s="50"/>
      <c r="D126" s="50"/>
      <c r="E126" s="50"/>
      <c r="F126" s="50"/>
      <c r="G126" s="50"/>
      <c r="H126" s="50"/>
      <c r="I126" s="50"/>
      <c r="J126" s="50"/>
      <c r="S126" s="50"/>
      <c r="T126" s="50"/>
      <c r="U126" s="50"/>
    </row>
    <row r="127">
      <c r="A127" s="661"/>
      <c r="C127" s="50"/>
      <c r="D127" s="50"/>
      <c r="E127" s="50"/>
      <c r="F127" s="50"/>
      <c r="G127" s="50"/>
      <c r="H127" s="50"/>
      <c r="I127" s="50"/>
      <c r="J127" s="50"/>
      <c r="S127" s="50"/>
      <c r="T127" s="50"/>
      <c r="U127" s="50"/>
    </row>
    <row r="128">
      <c r="A128" s="661"/>
      <c r="C128" s="50"/>
      <c r="D128" s="50"/>
      <c r="E128" s="50"/>
      <c r="F128" s="50"/>
      <c r="G128" s="50"/>
      <c r="H128" s="50"/>
      <c r="I128" s="50"/>
      <c r="J128" s="50"/>
      <c r="S128" s="50"/>
      <c r="T128" s="50"/>
      <c r="U128" s="50"/>
    </row>
    <row r="129">
      <c r="A129" s="661"/>
      <c r="C129" s="50"/>
      <c r="D129" s="50"/>
      <c r="E129" s="50"/>
      <c r="F129" s="50"/>
      <c r="G129" s="50"/>
      <c r="H129" s="50"/>
      <c r="I129" s="50"/>
      <c r="J129" s="50"/>
      <c r="S129" s="50"/>
      <c r="T129" s="50"/>
      <c r="U129" s="50"/>
    </row>
    <row r="130">
      <c r="A130" s="661"/>
      <c r="C130" s="50"/>
      <c r="D130" s="50"/>
      <c r="E130" s="50"/>
      <c r="F130" s="50"/>
      <c r="G130" s="50"/>
      <c r="H130" s="50"/>
      <c r="I130" s="50"/>
      <c r="J130" s="50"/>
      <c r="S130" s="50"/>
      <c r="T130" s="50"/>
      <c r="U130" s="50"/>
    </row>
    <row r="131">
      <c r="A131" s="661"/>
      <c r="C131" s="50"/>
      <c r="D131" s="50"/>
      <c r="E131" s="50"/>
      <c r="F131" s="50"/>
      <c r="G131" s="50"/>
      <c r="H131" s="50"/>
      <c r="I131" s="50"/>
      <c r="J131" s="50"/>
      <c r="S131" s="50"/>
      <c r="T131" s="50"/>
      <c r="U131" s="50"/>
    </row>
    <row r="132">
      <c r="A132" s="661"/>
      <c r="C132" s="50"/>
      <c r="D132" s="50"/>
      <c r="E132" s="50"/>
      <c r="F132" s="50"/>
      <c r="G132" s="50"/>
      <c r="H132" s="50"/>
      <c r="I132" s="50"/>
      <c r="J132" s="50"/>
      <c r="S132" s="50"/>
      <c r="T132" s="50"/>
      <c r="U132" s="50"/>
    </row>
    <row r="133">
      <c r="A133" s="661"/>
      <c r="C133" s="50"/>
      <c r="D133" s="50"/>
      <c r="E133" s="50"/>
      <c r="F133" s="50"/>
      <c r="G133" s="50"/>
      <c r="H133" s="50"/>
      <c r="I133" s="50"/>
      <c r="J133" s="50"/>
      <c r="S133" s="50"/>
      <c r="T133" s="50"/>
      <c r="U133" s="50"/>
    </row>
    <row r="134">
      <c r="A134" s="661"/>
      <c r="C134" s="50"/>
      <c r="D134" s="50"/>
      <c r="E134" s="50"/>
      <c r="F134" s="50"/>
      <c r="G134" s="50"/>
      <c r="H134" s="50"/>
      <c r="I134" s="50"/>
      <c r="J134" s="50"/>
      <c r="S134" s="50"/>
      <c r="T134" s="50"/>
      <c r="U134" s="50"/>
    </row>
    <row r="135">
      <c r="A135" s="661"/>
      <c r="C135" s="50"/>
      <c r="D135" s="50"/>
      <c r="E135" s="50"/>
      <c r="F135" s="50"/>
      <c r="G135" s="50"/>
      <c r="H135" s="50"/>
      <c r="I135" s="50"/>
      <c r="J135" s="50"/>
      <c r="S135" s="50"/>
      <c r="T135" s="50"/>
      <c r="U135" s="50"/>
    </row>
    <row r="136">
      <c r="A136" s="661"/>
      <c r="C136" s="50"/>
      <c r="D136" s="50"/>
      <c r="E136" s="50"/>
      <c r="F136" s="50"/>
      <c r="G136" s="50"/>
      <c r="H136" s="50"/>
      <c r="I136" s="50"/>
      <c r="J136" s="50"/>
      <c r="S136" s="50"/>
      <c r="T136" s="50"/>
      <c r="U136" s="50"/>
    </row>
    <row r="137">
      <c r="A137" s="661"/>
      <c r="C137" s="50"/>
      <c r="D137" s="50"/>
      <c r="E137" s="50"/>
      <c r="F137" s="50"/>
      <c r="G137" s="50"/>
      <c r="H137" s="50"/>
      <c r="I137" s="50"/>
      <c r="J137" s="50"/>
      <c r="S137" s="50"/>
      <c r="T137" s="50"/>
      <c r="U137" s="50"/>
    </row>
    <row r="138">
      <c r="A138" s="661"/>
      <c r="C138" s="50"/>
      <c r="D138" s="50"/>
      <c r="E138" s="50"/>
      <c r="F138" s="50"/>
      <c r="G138" s="50"/>
      <c r="H138" s="50"/>
      <c r="I138" s="50"/>
      <c r="J138" s="50"/>
      <c r="S138" s="50"/>
      <c r="T138" s="50"/>
      <c r="U138" s="50"/>
    </row>
    <row r="139">
      <c r="A139" s="661"/>
      <c r="C139" s="50"/>
      <c r="D139" s="50"/>
      <c r="E139" s="50"/>
      <c r="F139" s="50"/>
      <c r="G139" s="50"/>
      <c r="H139" s="50"/>
      <c r="I139" s="50"/>
      <c r="J139" s="50"/>
      <c r="S139" s="50"/>
      <c r="T139" s="50"/>
      <c r="U139" s="50"/>
    </row>
    <row r="140">
      <c r="A140" s="661"/>
      <c r="C140" s="50"/>
      <c r="D140" s="50"/>
      <c r="E140" s="50"/>
      <c r="F140" s="50"/>
      <c r="G140" s="50"/>
      <c r="H140" s="50"/>
      <c r="I140" s="50"/>
      <c r="J140" s="50"/>
      <c r="S140" s="50"/>
      <c r="T140" s="50"/>
      <c r="U140" s="50"/>
    </row>
    <row r="141">
      <c r="A141" s="661"/>
      <c r="C141" s="50"/>
      <c r="D141" s="50"/>
      <c r="E141" s="50"/>
      <c r="F141" s="50"/>
      <c r="G141" s="50"/>
      <c r="H141" s="50"/>
      <c r="I141" s="50"/>
      <c r="J141" s="50"/>
      <c r="S141" s="50"/>
      <c r="T141" s="50"/>
      <c r="U141" s="50"/>
    </row>
    <row r="142">
      <c r="A142" s="661"/>
      <c r="C142" s="50"/>
      <c r="D142" s="50"/>
      <c r="E142" s="50"/>
      <c r="F142" s="50"/>
      <c r="G142" s="50"/>
      <c r="H142" s="50"/>
      <c r="I142" s="50"/>
      <c r="J142" s="50"/>
      <c r="S142" s="50"/>
      <c r="T142" s="50"/>
      <c r="U142" s="50"/>
    </row>
    <row r="143">
      <c r="A143" s="661"/>
      <c r="C143" s="50"/>
      <c r="D143" s="50"/>
      <c r="E143" s="50"/>
      <c r="F143" s="50"/>
      <c r="G143" s="50"/>
      <c r="H143" s="50"/>
      <c r="I143" s="50"/>
      <c r="J143" s="50"/>
      <c r="S143" s="50"/>
      <c r="T143" s="50"/>
      <c r="U143" s="50"/>
    </row>
    <row r="144">
      <c r="A144" s="661"/>
      <c r="C144" s="50"/>
      <c r="D144" s="50"/>
      <c r="E144" s="50"/>
      <c r="F144" s="50"/>
      <c r="G144" s="50"/>
      <c r="H144" s="50"/>
      <c r="I144" s="50"/>
      <c r="J144" s="50"/>
      <c r="S144" s="50"/>
      <c r="T144" s="50"/>
      <c r="U144" s="50"/>
    </row>
    <row r="145">
      <c r="A145" s="661"/>
      <c r="C145" s="50"/>
      <c r="D145" s="50"/>
      <c r="E145" s="50"/>
      <c r="F145" s="50"/>
      <c r="G145" s="50"/>
      <c r="H145" s="50"/>
      <c r="I145" s="50"/>
      <c r="J145" s="50"/>
      <c r="S145" s="50"/>
      <c r="T145" s="50"/>
      <c r="U145" s="50"/>
    </row>
    <row r="146">
      <c r="A146" s="661"/>
      <c r="C146" s="50"/>
      <c r="D146" s="50"/>
      <c r="E146" s="50"/>
      <c r="F146" s="50"/>
      <c r="G146" s="50"/>
      <c r="H146" s="50"/>
      <c r="I146" s="50"/>
      <c r="J146" s="50"/>
      <c r="S146" s="50"/>
      <c r="T146" s="50"/>
      <c r="U146" s="50"/>
    </row>
    <row r="147">
      <c r="A147" s="661"/>
      <c r="C147" s="50"/>
      <c r="D147" s="50"/>
      <c r="E147" s="50"/>
      <c r="F147" s="50"/>
      <c r="G147" s="50"/>
      <c r="H147" s="50"/>
      <c r="I147" s="50"/>
      <c r="J147" s="50"/>
      <c r="S147" s="50"/>
      <c r="T147" s="50"/>
      <c r="U147" s="50"/>
    </row>
    <row r="148">
      <c r="A148" s="661"/>
      <c r="C148" s="50"/>
      <c r="D148" s="50"/>
      <c r="E148" s="50"/>
      <c r="F148" s="50"/>
      <c r="G148" s="50"/>
      <c r="H148" s="50"/>
      <c r="I148" s="50"/>
      <c r="J148" s="50"/>
      <c r="S148" s="50"/>
      <c r="T148" s="50"/>
      <c r="U148" s="50"/>
    </row>
    <row r="149">
      <c r="A149" s="661"/>
      <c r="C149" s="50"/>
      <c r="D149" s="50"/>
      <c r="E149" s="50"/>
      <c r="F149" s="50"/>
      <c r="G149" s="50"/>
      <c r="H149" s="50"/>
      <c r="I149" s="50"/>
      <c r="J149" s="50"/>
      <c r="S149" s="50"/>
      <c r="T149" s="50"/>
      <c r="U149" s="50"/>
    </row>
    <row r="150">
      <c r="A150" s="661"/>
      <c r="C150" s="50"/>
      <c r="D150" s="50"/>
      <c r="E150" s="50"/>
      <c r="F150" s="50"/>
      <c r="G150" s="50"/>
      <c r="H150" s="50"/>
      <c r="I150" s="50"/>
      <c r="J150" s="50"/>
      <c r="S150" s="50"/>
      <c r="T150" s="50"/>
      <c r="U150" s="50"/>
    </row>
    <row r="151">
      <c r="A151" s="661"/>
      <c r="C151" s="50"/>
      <c r="D151" s="50"/>
      <c r="E151" s="50"/>
      <c r="F151" s="50"/>
      <c r="G151" s="50"/>
      <c r="H151" s="50"/>
      <c r="I151" s="50"/>
      <c r="J151" s="50"/>
      <c r="S151" s="50"/>
      <c r="T151" s="50"/>
      <c r="U151" s="50"/>
    </row>
    <row r="152">
      <c r="A152" s="661"/>
      <c r="C152" s="50"/>
      <c r="D152" s="50"/>
      <c r="E152" s="50"/>
      <c r="F152" s="50"/>
      <c r="G152" s="50"/>
      <c r="H152" s="50"/>
      <c r="I152" s="50"/>
      <c r="J152" s="50"/>
      <c r="S152" s="50"/>
      <c r="T152" s="50"/>
      <c r="U152" s="50"/>
    </row>
    <row r="153">
      <c r="A153" s="661"/>
      <c r="C153" s="50"/>
      <c r="D153" s="50"/>
      <c r="E153" s="50"/>
      <c r="F153" s="50"/>
      <c r="G153" s="50"/>
      <c r="H153" s="50"/>
      <c r="I153" s="50"/>
      <c r="J153" s="50"/>
      <c r="S153" s="50"/>
      <c r="T153" s="50"/>
      <c r="U153" s="50"/>
    </row>
    <row r="154">
      <c r="A154" s="661"/>
      <c r="C154" s="50"/>
      <c r="D154" s="50"/>
      <c r="E154" s="50"/>
      <c r="F154" s="50"/>
      <c r="G154" s="50"/>
      <c r="H154" s="50"/>
      <c r="I154" s="50"/>
      <c r="J154" s="50"/>
      <c r="S154" s="50"/>
      <c r="T154" s="50"/>
      <c r="U154" s="50"/>
    </row>
    <row r="155">
      <c r="A155" s="661"/>
      <c r="C155" s="50"/>
      <c r="D155" s="50"/>
      <c r="E155" s="50"/>
      <c r="F155" s="50"/>
      <c r="G155" s="50"/>
      <c r="H155" s="50"/>
      <c r="I155" s="50"/>
      <c r="J155" s="50"/>
      <c r="S155" s="50"/>
      <c r="T155" s="50"/>
      <c r="U155" s="50"/>
    </row>
    <row r="156">
      <c r="A156" s="661"/>
      <c r="C156" s="50"/>
      <c r="D156" s="50"/>
      <c r="E156" s="50"/>
      <c r="F156" s="50"/>
      <c r="G156" s="50"/>
      <c r="H156" s="50"/>
      <c r="I156" s="50"/>
      <c r="J156" s="50"/>
      <c r="S156" s="50"/>
      <c r="T156" s="50"/>
      <c r="U156" s="50"/>
    </row>
    <row r="157">
      <c r="A157" s="661"/>
      <c r="C157" s="50"/>
      <c r="D157" s="50"/>
      <c r="E157" s="50"/>
      <c r="F157" s="50"/>
      <c r="G157" s="50"/>
      <c r="H157" s="50"/>
      <c r="I157" s="50"/>
      <c r="J157" s="50"/>
      <c r="S157" s="50"/>
      <c r="T157" s="50"/>
      <c r="U157" s="50"/>
    </row>
    <row r="158">
      <c r="A158" s="661"/>
      <c r="C158" s="50"/>
      <c r="D158" s="50"/>
      <c r="E158" s="50"/>
      <c r="F158" s="50"/>
      <c r="G158" s="50"/>
      <c r="H158" s="50"/>
      <c r="I158" s="50"/>
      <c r="J158" s="50"/>
      <c r="S158" s="50"/>
      <c r="T158" s="50"/>
      <c r="U158" s="50"/>
    </row>
    <row r="159">
      <c r="A159" s="661"/>
      <c r="C159" s="50"/>
      <c r="D159" s="50"/>
      <c r="E159" s="50"/>
      <c r="F159" s="50"/>
      <c r="G159" s="50"/>
      <c r="H159" s="50"/>
      <c r="I159" s="50"/>
      <c r="J159" s="50"/>
      <c r="S159" s="50"/>
      <c r="T159" s="50"/>
      <c r="U159" s="50"/>
    </row>
    <row r="160">
      <c r="A160" s="661"/>
      <c r="C160" s="50"/>
      <c r="D160" s="50"/>
      <c r="E160" s="50"/>
      <c r="F160" s="50"/>
      <c r="G160" s="50"/>
      <c r="H160" s="50"/>
      <c r="I160" s="50"/>
      <c r="J160" s="50"/>
      <c r="S160" s="50"/>
      <c r="T160" s="50"/>
      <c r="U160" s="50"/>
    </row>
    <row r="161">
      <c r="A161" s="661"/>
      <c r="C161" s="50"/>
      <c r="D161" s="50"/>
      <c r="E161" s="50"/>
      <c r="F161" s="50"/>
      <c r="G161" s="50"/>
      <c r="H161" s="50"/>
      <c r="I161" s="50"/>
      <c r="J161" s="50"/>
      <c r="S161" s="50"/>
      <c r="T161" s="50"/>
      <c r="U161" s="50"/>
    </row>
    <row r="162">
      <c r="A162" s="661"/>
      <c r="C162" s="50"/>
      <c r="D162" s="50"/>
      <c r="E162" s="50"/>
      <c r="F162" s="50"/>
      <c r="G162" s="50"/>
      <c r="H162" s="50"/>
      <c r="I162" s="50"/>
      <c r="J162" s="50"/>
      <c r="S162" s="50"/>
      <c r="T162" s="50"/>
      <c r="U162" s="50"/>
    </row>
    <row r="163">
      <c r="A163" s="661"/>
      <c r="C163" s="50"/>
      <c r="D163" s="50"/>
      <c r="E163" s="50"/>
      <c r="F163" s="50"/>
      <c r="G163" s="50"/>
      <c r="H163" s="50"/>
      <c r="I163" s="50"/>
      <c r="J163" s="50"/>
      <c r="S163" s="50"/>
      <c r="T163" s="50"/>
      <c r="U163" s="50"/>
    </row>
    <row r="164">
      <c r="A164" s="661"/>
      <c r="C164" s="50"/>
      <c r="D164" s="50"/>
      <c r="E164" s="50"/>
      <c r="F164" s="50"/>
      <c r="G164" s="50"/>
      <c r="H164" s="50"/>
      <c r="I164" s="50"/>
      <c r="J164" s="50"/>
      <c r="S164" s="50"/>
      <c r="T164" s="50"/>
      <c r="U164" s="50"/>
    </row>
    <row r="165">
      <c r="A165" s="661"/>
      <c r="C165" s="50"/>
      <c r="D165" s="50"/>
      <c r="E165" s="50"/>
      <c r="F165" s="50"/>
      <c r="G165" s="50"/>
      <c r="H165" s="50"/>
      <c r="I165" s="50"/>
      <c r="J165" s="50"/>
      <c r="S165" s="50"/>
      <c r="T165" s="50"/>
      <c r="U165" s="50"/>
    </row>
    <row r="166">
      <c r="A166" s="661"/>
      <c r="C166" s="50"/>
      <c r="D166" s="50"/>
      <c r="E166" s="50"/>
      <c r="F166" s="50"/>
      <c r="G166" s="50"/>
      <c r="H166" s="50"/>
      <c r="I166" s="50"/>
      <c r="J166" s="50"/>
      <c r="S166" s="50"/>
      <c r="T166" s="50"/>
      <c r="U166" s="50"/>
    </row>
    <row r="167">
      <c r="A167" s="661"/>
      <c r="C167" s="50"/>
      <c r="D167" s="50"/>
      <c r="E167" s="50"/>
      <c r="F167" s="50"/>
      <c r="G167" s="50"/>
      <c r="H167" s="50"/>
      <c r="I167" s="50"/>
      <c r="J167" s="50"/>
      <c r="S167" s="50"/>
      <c r="T167" s="50"/>
      <c r="U167" s="50"/>
    </row>
    <row r="168">
      <c r="A168" s="661"/>
      <c r="C168" s="50"/>
      <c r="D168" s="50"/>
      <c r="E168" s="50"/>
      <c r="F168" s="50"/>
      <c r="G168" s="50"/>
      <c r="H168" s="50"/>
      <c r="I168" s="50"/>
      <c r="J168" s="50"/>
      <c r="S168" s="50"/>
      <c r="T168" s="50"/>
      <c r="U168" s="50"/>
    </row>
    <row r="169">
      <c r="A169" s="661"/>
      <c r="C169" s="50"/>
      <c r="D169" s="50"/>
      <c r="E169" s="50"/>
      <c r="F169" s="50"/>
      <c r="G169" s="50"/>
      <c r="H169" s="50"/>
      <c r="I169" s="50"/>
      <c r="J169" s="50"/>
      <c r="S169" s="50"/>
      <c r="T169" s="50"/>
      <c r="U169" s="50"/>
    </row>
    <row r="170">
      <c r="A170" s="661"/>
      <c r="C170" s="50"/>
      <c r="D170" s="50"/>
      <c r="E170" s="50"/>
      <c r="F170" s="50"/>
      <c r="G170" s="50"/>
      <c r="H170" s="50"/>
      <c r="I170" s="50"/>
      <c r="J170" s="50"/>
      <c r="S170" s="50"/>
      <c r="T170" s="50"/>
      <c r="U170" s="50"/>
    </row>
    <row r="171">
      <c r="A171" s="661"/>
      <c r="C171" s="50"/>
      <c r="D171" s="50"/>
      <c r="E171" s="50"/>
      <c r="F171" s="50"/>
      <c r="G171" s="50"/>
      <c r="H171" s="50"/>
      <c r="I171" s="50"/>
      <c r="J171" s="50"/>
      <c r="S171" s="50"/>
      <c r="T171" s="50"/>
      <c r="U171" s="50"/>
    </row>
    <row r="172">
      <c r="A172" s="661"/>
      <c r="C172" s="50"/>
      <c r="D172" s="50"/>
      <c r="E172" s="50"/>
      <c r="F172" s="50"/>
      <c r="G172" s="50"/>
      <c r="H172" s="50"/>
      <c r="I172" s="50"/>
      <c r="J172" s="50"/>
      <c r="S172" s="50"/>
      <c r="T172" s="50"/>
      <c r="U172" s="50"/>
    </row>
    <row r="173">
      <c r="A173" s="661"/>
      <c r="C173" s="50"/>
      <c r="D173" s="50"/>
      <c r="E173" s="50"/>
      <c r="F173" s="50"/>
      <c r="G173" s="50"/>
      <c r="H173" s="50"/>
      <c r="I173" s="50"/>
      <c r="J173" s="50"/>
      <c r="S173" s="50"/>
      <c r="T173" s="50"/>
      <c r="U173" s="50"/>
    </row>
    <row r="174">
      <c r="A174" s="661"/>
      <c r="C174" s="50"/>
      <c r="D174" s="50"/>
      <c r="E174" s="50"/>
      <c r="F174" s="50"/>
      <c r="G174" s="50"/>
      <c r="H174" s="50"/>
      <c r="I174" s="50"/>
      <c r="J174" s="50"/>
      <c r="S174" s="50"/>
      <c r="T174" s="50"/>
      <c r="U174" s="50"/>
    </row>
    <row r="175">
      <c r="A175" s="661"/>
      <c r="C175" s="50"/>
      <c r="D175" s="50"/>
      <c r="E175" s="50"/>
      <c r="F175" s="50"/>
      <c r="G175" s="50"/>
      <c r="H175" s="50"/>
      <c r="I175" s="50"/>
      <c r="J175" s="50"/>
      <c r="S175" s="50"/>
      <c r="T175" s="50"/>
      <c r="U175" s="50"/>
    </row>
    <row r="176">
      <c r="A176" s="661"/>
      <c r="C176" s="50"/>
      <c r="D176" s="50"/>
      <c r="E176" s="50"/>
      <c r="F176" s="50"/>
      <c r="G176" s="50"/>
      <c r="H176" s="50"/>
      <c r="I176" s="50"/>
      <c r="J176" s="50"/>
      <c r="S176" s="50"/>
      <c r="T176" s="50"/>
      <c r="U176" s="50"/>
    </row>
    <row r="177">
      <c r="A177" s="661"/>
      <c r="C177" s="50"/>
      <c r="D177" s="50"/>
      <c r="E177" s="50"/>
      <c r="F177" s="50"/>
      <c r="G177" s="50"/>
      <c r="H177" s="50"/>
      <c r="I177" s="50"/>
      <c r="J177" s="50"/>
      <c r="S177" s="50"/>
      <c r="T177" s="50"/>
      <c r="U177" s="50"/>
    </row>
    <row r="178">
      <c r="A178" s="661"/>
      <c r="C178" s="50"/>
      <c r="D178" s="50"/>
      <c r="E178" s="50"/>
      <c r="F178" s="50"/>
      <c r="G178" s="50"/>
      <c r="H178" s="50"/>
      <c r="I178" s="50"/>
      <c r="J178" s="50"/>
      <c r="S178" s="50"/>
      <c r="T178" s="50"/>
      <c r="U178" s="50"/>
    </row>
    <row r="179">
      <c r="A179" s="661"/>
      <c r="C179" s="50"/>
      <c r="D179" s="50"/>
      <c r="E179" s="50"/>
      <c r="F179" s="50"/>
      <c r="G179" s="50"/>
      <c r="H179" s="50"/>
      <c r="I179" s="50"/>
      <c r="J179" s="50"/>
      <c r="S179" s="50"/>
      <c r="T179" s="50"/>
      <c r="U179" s="50"/>
    </row>
    <row r="180">
      <c r="A180" s="661"/>
      <c r="C180" s="50"/>
      <c r="D180" s="50"/>
      <c r="E180" s="50"/>
      <c r="F180" s="50"/>
      <c r="G180" s="50"/>
      <c r="H180" s="50"/>
      <c r="I180" s="50"/>
      <c r="J180" s="50"/>
      <c r="S180" s="50"/>
      <c r="T180" s="50"/>
      <c r="U180" s="50"/>
    </row>
    <row r="181">
      <c r="A181" s="661"/>
      <c r="C181" s="50"/>
      <c r="D181" s="50"/>
      <c r="E181" s="50"/>
      <c r="F181" s="50"/>
      <c r="G181" s="50"/>
      <c r="H181" s="50"/>
      <c r="I181" s="50"/>
      <c r="J181" s="50"/>
      <c r="S181" s="50"/>
      <c r="T181" s="50"/>
      <c r="U181" s="50"/>
    </row>
    <row r="182">
      <c r="A182" s="661"/>
      <c r="C182" s="50"/>
      <c r="D182" s="50"/>
      <c r="E182" s="50"/>
      <c r="F182" s="50"/>
      <c r="G182" s="50"/>
      <c r="H182" s="50"/>
      <c r="I182" s="50"/>
      <c r="J182" s="50"/>
      <c r="S182" s="50"/>
      <c r="T182" s="50"/>
      <c r="U182" s="50"/>
    </row>
    <row r="183">
      <c r="A183" s="661"/>
      <c r="C183" s="50"/>
      <c r="D183" s="50"/>
      <c r="E183" s="50"/>
      <c r="F183" s="50"/>
      <c r="G183" s="50"/>
      <c r="H183" s="50"/>
      <c r="I183" s="50"/>
      <c r="J183" s="50"/>
      <c r="S183" s="50"/>
      <c r="T183" s="50"/>
      <c r="U183" s="50"/>
    </row>
    <row r="184">
      <c r="A184" s="661"/>
      <c r="C184" s="50"/>
      <c r="D184" s="50"/>
      <c r="E184" s="50"/>
      <c r="F184" s="50"/>
      <c r="G184" s="50"/>
      <c r="H184" s="50"/>
      <c r="I184" s="50"/>
      <c r="J184" s="50"/>
      <c r="S184" s="50"/>
      <c r="T184" s="50"/>
      <c r="U184" s="50"/>
    </row>
    <row r="185">
      <c r="A185" s="661"/>
      <c r="C185" s="50"/>
      <c r="D185" s="50"/>
      <c r="E185" s="50"/>
      <c r="F185" s="50"/>
      <c r="G185" s="50"/>
      <c r="H185" s="50"/>
      <c r="I185" s="50"/>
      <c r="J185" s="50"/>
      <c r="S185" s="50"/>
      <c r="T185" s="50"/>
      <c r="U185" s="50"/>
    </row>
    <row r="186">
      <c r="A186" s="661"/>
      <c r="C186" s="50"/>
      <c r="D186" s="50"/>
      <c r="E186" s="50"/>
      <c r="F186" s="50"/>
      <c r="G186" s="50"/>
      <c r="H186" s="50"/>
      <c r="I186" s="50"/>
      <c r="J186" s="50"/>
      <c r="S186" s="50"/>
      <c r="T186" s="50"/>
      <c r="U186" s="50"/>
    </row>
    <row r="187">
      <c r="A187" s="661"/>
      <c r="C187" s="50"/>
      <c r="D187" s="50"/>
      <c r="E187" s="50"/>
      <c r="F187" s="50"/>
      <c r="G187" s="50"/>
      <c r="H187" s="50"/>
      <c r="I187" s="50"/>
      <c r="J187" s="50"/>
      <c r="S187" s="50"/>
      <c r="T187" s="50"/>
      <c r="U187" s="50"/>
    </row>
    <row r="188">
      <c r="A188" s="661"/>
      <c r="C188" s="50"/>
      <c r="D188" s="50"/>
      <c r="E188" s="50"/>
      <c r="F188" s="50"/>
      <c r="G188" s="50"/>
      <c r="H188" s="50"/>
      <c r="I188" s="50"/>
      <c r="J188" s="50"/>
      <c r="S188" s="50"/>
      <c r="T188" s="50"/>
      <c r="U188" s="50"/>
    </row>
    <row r="189">
      <c r="A189" s="661"/>
      <c r="C189" s="50"/>
      <c r="D189" s="50"/>
      <c r="E189" s="50"/>
      <c r="F189" s="50"/>
      <c r="G189" s="50"/>
      <c r="H189" s="50"/>
      <c r="I189" s="50"/>
      <c r="J189" s="50"/>
      <c r="S189" s="50"/>
      <c r="T189" s="50"/>
      <c r="U189" s="50"/>
    </row>
    <row r="190">
      <c r="A190" s="661"/>
      <c r="C190" s="50"/>
      <c r="D190" s="50"/>
      <c r="E190" s="50"/>
      <c r="F190" s="50"/>
      <c r="G190" s="50"/>
      <c r="H190" s="50"/>
      <c r="I190" s="50"/>
      <c r="J190" s="50"/>
      <c r="S190" s="50"/>
      <c r="T190" s="50"/>
      <c r="U190" s="50"/>
    </row>
    <row r="191">
      <c r="A191" s="661"/>
      <c r="C191" s="50"/>
      <c r="D191" s="50"/>
      <c r="E191" s="50"/>
      <c r="F191" s="50"/>
      <c r="G191" s="50"/>
      <c r="H191" s="50"/>
      <c r="I191" s="50"/>
      <c r="J191" s="50"/>
      <c r="S191" s="50"/>
      <c r="T191" s="50"/>
      <c r="U191" s="50"/>
    </row>
    <row r="192">
      <c r="A192" s="661"/>
      <c r="C192" s="50"/>
      <c r="D192" s="50"/>
      <c r="E192" s="50"/>
      <c r="F192" s="50"/>
      <c r="G192" s="50"/>
      <c r="H192" s="50"/>
      <c r="I192" s="50"/>
      <c r="J192" s="50"/>
      <c r="S192" s="50"/>
      <c r="T192" s="50"/>
      <c r="U192" s="50"/>
    </row>
    <row r="193">
      <c r="A193" s="661"/>
      <c r="C193" s="50"/>
      <c r="D193" s="50"/>
      <c r="E193" s="50"/>
      <c r="F193" s="50"/>
      <c r="G193" s="50"/>
      <c r="H193" s="50"/>
      <c r="I193" s="50"/>
      <c r="J193" s="50"/>
      <c r="S193" s="50"/>
      <c r="T193" s="50"/>
      <c r="U193" s="50"/>
    </row>
    <row r="194">
      <c r="A194" s="661"/>
      <c r="C194" s="50"/>
      <c r="D194" s="50"/>
      <c r="E194" s="50"/>
      <c r="F194" s="50"/>
      <c r="G194" s="50"/>
      <c r="H194" s="50"/>
      <c r="I194" s="50"/>
      <c r="J194" s="50"/>
      <c r="S194" s="50"/>
      <c r="T194" s="50"/>
      <c r="U194" s="50"/>
    </row>
    <row r="195">
      <c r="A195" s="661"/>
      <c r="C195" s="50"/>
      <c r="D195" s="50"/>
      <c r="E195" s="50"/>
      <c r="F195" s="50"/>
      <c r="G195" s="50"/>
      <c r="H195" s="50"/>
      <c r="I195" s="50"/>
      <c r="J195" s="50"/>
      <c r="S195" s="50"/>
      <c r="T195" s="50"/>
      <c r="U195" s="50"/>
    </row>
    <row r="196">
      <c r="A196" s="661"/>
      <c r="C196" s="50"/>
      <c r="D196" s="50"/>
      <c r="E196" s="50"/>
      <c r="F196" s="50"/>
      <c r="G196" s="50"/>
      <c r="H196" s="50"/>
      <c r="I196" s="50"/>
      <c r="J196" s="50"/>
      <c r="S196" s="50"/>
      <c r="T196" s="50"/>
      <c r="U196" s="50"/>
    </row>
    <row r="197">
      <c r="A197" s="661"/>
      <c r="C197" s="50"/>
      <c r="D197" s="50"/>
      <c r="E197" s="50"/>
      <c r="F197" s="50"/>
      <c r="G197" s="50"/>
      <c r="H197" s="50"/>
      <c r="I197" s="50"/>
      <c r="J197" s="50"/>
      <c r="S197" s="50"/>
      <c r="T197" s="50"/>
      <c r="U197" s="50"/>
    </row>
    <row r="198">
      <c r="A198" s="661"/>
      <c r="C198" s="50"/>
      <c r="D198" s="50"/>
      <c r="E198" s="50"/>
      <c r="F198" s="50"/>
      <c r="G198" s="50"/>
      <c r="H198" s="50"/>
      <c r="I198" s="50"/>
      <c r="J198" s="50"/>
      <c r="S198" s="50"/>
      <c r="T198" s="50"/>
      <c r="U198" s="50"/>
    </row>
    <row r="199">
      <c r="A199" s="661"/>
      <c r="C199" s="50"/>
      <c r="D199" s="50"/>
      <c r="E199" s="50"/>
      <c r="F199" s="50"/>
      <c r="G199" s="50"/>
      <c r="H199" s="50"/>
      <c r="I199" s="50"/>
      <c r="J199" s="50"/>
      <c r="S199" s="50"/>
      <c r="T199" s="50"/>
      <c r="U199" s="50"/>
    </row>
    <row r="200">
      <c r="A200" s="661"/>
      <c r="C200" s="50"/>
      <c r="D200" s="50"/>
      <c r="E200" s="50"/>
      <c r="F200" s="50"/>
      <c r="G200" s="50"/>
      <c r="H200" s="50"/>
      <c r="I200" s="50"/>
      <c r="J200" s="50"/>
      <c r="S200" s="50"/>
      <c r="T200" s="50"/>
      <c r="U200" s="50"/>
    </row>
    <row r="201">
      <c r="A201" s="661"/>
      <c r="C201" s="50"/>
      <c r="D201" s="50"/>
      <c r="E201" s="50"/>
      <c r="F201" s="50"/>
      <c r="G201" s="50"/>
      <c r="H201" s="50"/>
      <c r="I201" s="50"/>
      <c r="J201" s="50"/>
      <c r="S201" s="50"/>
      <c r="T201" s="50"/>
      <c r="U201" s="50"/>
    </row>
    <row r="202">
      <c r="A202" s="661"/>
      <c r="C202" s="50"/>
      <c r="D202" s="50"/>
      <c r="E202" s="50"/>
      <c r="F202" s="50"/>
      <c r="G202" s="50"/>
      <c r="H202" s="50"/>
      <c r="I202" s="50"/>
      <c r="J202" s="50"/>
      <c r="S202" s="50"/>
      <c r="T202" s="50"/>
      <c r="U202" s="50"/>
    </row>
    <row r="203">
      <c r="A203" s="661"/>
      <c r="C203" s="50"/>
      <c r="D203" s="50"/>
      <c r="E203" s="50"/>
      <c r="F203" s="50"/>
      <c r="G203" s="50"/>
      <c r="H203" s="50"/>
      <c r="I203" s="50"/>
      <c r="J203" s="50"/>
      <c r="S203" s="50"/>
      <c r="T203" s="50"/>
      <c r="U203" s="50"/>
    </row>
    <row r="204">
      <c r="A204" s="661"/>
      <c r="C204" s="50"/>
      <c r="D204" s="50"/>
      <c r="E204" s="50"/>
      <c r="F204" s="50"/>
      <c r="G204" s="50"/>
      <c r="H204" s="50"/>
      <c r="I204" s="50"/>
      <c r="J204" s="50"/>
      <c r="S204" s="50"/>
      <c r="T204" s="50"/>
      <c r="U204" s="50"/>
    </row>
    <row r="205">
      <c r="A205" s="661"/>
      <c r="C205" s="50"/>
      <c r="D205" s="50"/>
      <c r="E205" s="50"/>
      <c r="F205" s="50"/>
      <c r="G205" s="50"/>
      <c r="H205" s="50"/>
      <c r="I205" s="50"/>
      <c r="J205" s="50"/>
      <c r="S205" s="50"/>
      <c r="T205" s="50"/>
      <c r="U205" s="50"/>
    </row>
    <row r="206">
      <c r="A206" s="661"/>
      <c r="C206" s="50"/>
      <c r="D206" s="50"/>
      <c r="E206" s="50"/>
      <c r="F206" s="50"/>
      <c r="G206" s="50"/>
      <c r="H206" s="50"/>
      <c r="I206" s="50"/>
      <c r="J206" s="50"/>
      <c r="S206" s="50"/>
      <c r="T206" s="50"/>
      <c r="U206" s="50"/>
    </row>
    <row r="207">
      <c r="A207" s="661"/>
      <c r="C207" s="50"/>
      <c r="D207" s="50"/>
      <c r="E207" s="50"/>
      <c r="F207" s="50"/>
      <c r="G207" s="50"/>
      <c r="H207" s="50"/>
      <c r="I207" s="50"/>
      <c r="J207" s="50"/>
      <c r="S207" s="50"/>
      <c r="T207" s="50"/>
      <c r="U207" s="50"/>
    </row>
    <row r="208">
      <c r="A208" s="661"/>
      <c r="C208" s="50"/>
      <c r="D208" s="50"/>
      <c r="E208" s="50"/>
      <c r="F208" s="50"/>
      <c r="G208" s="50"/>
      <c r="H208" s="50"/>
      <c r="I208" s="50"/>
      <c r="J208" s="50"/>
      <c r="S208" s="50"/>
      <c r="T208" s="50"/>
      <c r="U208" s="50"/>
    </row>
    <row r="209">
      <c r="A209" s="661"/>
      <c r="C209" s="50"/>
      <c r="D209" s="50"/>
      <c r="E209" s="50"/>
      <c r="F209" s="50"/>
      <c r="G209" s="50"/>
      <c r="H209" s="50"/>
      <c r="I209" s="50"/>
      <c r="J209" s="50"/>
      <c r="S209" s="50"/>
      <c r="T209" s="50"/>
      <c r="U209" s="50"/>
    </row>
    <row r="210">
      <c r="A210" s="661"/>
      <c r="C210" s="50"/>
      <c r="D210" s="50"/>
      <c r="E210" s="50"/>
      <c r="F210" s="50"/>
      <c r="G210" s="50"/>
      <c r="H210" s="50"/>
      <c r="I210" s="50"/>
      <c r="J210" s="50"/>
      <c r="S210" s="50"/>
      <c r="T210" s="50"/>
      <c r="U210" s="50"/>
    </row>
    <row r="211">
      <c r="A211" s="661"/>
      <c r="C211" s="50"/>
      <c r="D211" s="50"/>
      <c r="E211" s="50"/>
      <c r="F211" s="50"/>
      <c r="G211" s="50"/>
      <c r="H211" s="50"/>
      <c r="I211" s="50"/>
      <c r="J211" s="50"/>
      <c r="S211" s="50"/>
      <c r="T211" s="50"/>
      <c r="U211" s="50"/>
    </row>
    <row r="212">
      <c r="A212" s="661"/>
      <c r="C212" s="50"/>
      <c r="D212" s="50"/>
      <c r="E212" s="50"/>
      <c r="F212" s="50"/>
      <c r="G212" s="50"/>
      <c r="H212" s="50"/>
      <c r="I212" s="50"/>
      <c r="J212" s="50"/>
      <c r="S212" s="50"/>
      <c r="T212" s="50"/>
      <c r="U212" s="50"/>
    </row>
    <row r="213">
      <c r="A213" s="661"/>
      <c r="C213" s="50"/>
      <c r="D213" s="50"/>
      <c r="E213" s="50"/>
      <c r="F213" s="50"/>
      <c r="G213" s="50"/>
      <c r="H213" s="50"/>
      <c r="I213" s="50"/>
      <c r="J213" s="50"/>
      <c r="S213" s="50"/>
      <c r="T213" s="50"/>
      <c r="U213" s="50"/>
    </row>
    <row r="214">
      <c r="A214" s="661"/>
      <c r="C214" s="50"/>
      <c r="D214" s="50"/>
      <c r="E214" s="50"/>
      <c r="F214" s="50"/>
      <c r="G214" s="50"/>
      <c r="H214" s="50"/>
      <c r="I214" s="50"/>
      <c r="J214" s="50"/>
      <c r="S214" s="50"/>
      <c r="T214" s="50"/>
      <c r="U214" s="50"/>
    </row>
    <row r="215">
      <c r="A215" s="661"/>
      <c r="C215" s="50"/>
      <c r="D215" s="50"/>
      <c r="E215" s="50"/>
      <c r="F215" s="50"/>
      <c r="G215" s="50"/>
      <c r="H215" s="50"/>
      <c r="I215" s="50"/>
      <c r="J215" s="50"/>
      <c r="S215" s="50"/>
      <c r="T215" s="50"/>
      <c r="U215" s="50"/>
    </row>
    <row r="216">
      <c r="A216" s="661"/>
      <c r="C216" s="50"/>
      <c r="D216" s="50"/>
      <c r="E216" s="50"/>
      <c r="F216" s="50"/>
      <c r="G216" s="50"/>
      <c r="H216" s="50"/>
      <c r="I216" s="50"/>
      <c r="J216" s="50"/>
      <c r="S216" s="50"/>
      <c r="T216" s="50"/>
      <c r="U216" s="50"/>
    </row>
    <row r="217">
      <c r="A217" s="661"/>
      <c r="C217" s="50"/>
      <c r="D217" s="50"/>
      <c r="E217" s="50"/>
      <c r="F217" s="50"/>
      <c r="G217" s="50"/>
      <c r="H217" s="50"/>
      <c r="I217" s="50"/>
      <c r="J217" s="50"/>
      <c r="S217" s="50"/>
      <c r="T217" s="50"/>
      <c r="U217" s="50"/>
    </row>
    <row r="218">
      <c r="A218" s="661"/>
      <c r="C218" s="50"/>
      <c r="D218" s="50"/>
      <c r="E218" s="50"/>
      <c r="F218" s="50"/>
      <c r="G218" s="50"/>
      <c r="H218" s="50"/>
      <c r="I218" s="50"/>
      <c r="J218" s="50"/>
      <c r="S218" s="50"/>
      <c r="T218" s="50"/>
      <c r="U218" s="50"/>
    </row>
    <row r="219">
      <c r="A219" s="661"/>
      <c r="C219" s="50"/>
      <c r="D219" s="50"/>
      <c r="E219" s="50"/>
      <c r="F219" s="50"/>
      <c r="G219" s="50"/>
      <c r="H219" s="50"/>
      <c r="I219" s="50"/>
      <c r="J219" s="50"/>
      <c r="S219" s="50"/>
      <c r="T219" s="50"/>
      <c r="U219" s="50"/>
    </row>
    <row r="220">
      <c r="A220" s="661"/>
      <c r="C220" s="50"/>
      <c r="D220" s="50"/>
      <c r="E220" s="50"/>
      <c r="F220" s="50"/>
      <c r="G220" s="50"/>
      <c r="H220" s="50"/>
      <c r="I220" s="50"/>
      <c r="J220" s="50"/>
      <c r="S220" s="50"/>
      <c r="T220" s="50"/>
      <c r="U220" s="50"/>
    </row>
    <row r="221">
      <c r="A221" s="661"/>
      <c r="C221" s="50"/>
      <c r="D221" s="50"/>
      <c r="E221" s="50"/>
      <c r="F221" s="50"/>
      <c r="G221" s="50"/>
      <c r="H221" s="50"/>
      <c r="I221" s="50"/>
      <c r="J221" s="50"/>
      <c r="S221" s="50"/>
      <c r="T221" s="50"/>
      <c r="U221" s="50"/>
    </row>
    <row r="222">
      <c r="A222" s="661"/>
      <c r="C222" s="50"/>
      <c r="D222" s="50"/>
      <c r="E222" s="50"/>
      <c r="F222" s="50"/>
      <c r="G222" s="50"/>
      <c r="H222" s="50"/>
      <c r="I222" s="50"/>
      <c r="J222" s="50"/>
      <c r="S222" s="50"/>
      <c r="T222" s="50"/>
      <c r="U222" s="50"/>
    </row>
    <row r="223">
      <c r="A223" s="661"/>
      <c r="C223" s="50"/>
      <c r="D223" s="50"/>
      <c r="E223" s="50"/>
      <c r="F223" s="50"/>
      <c r="G223" s="50"/>
      <c r="H223" s="50"/>
      <c r="I223" s="50"/>
      <c r="J223" s="50"/>
      <c r="S223" s="50"/>
      <c r="T223" s="50"/>
      <c r="U223" s="50"/>
    </row>
    <row r="224">
      <c r="A224" s="661"/>
      <c r="C224" s="50"/>
      <c r="D224" s="50"/>
      <c r="E224" s="50"/>
      <c r="F224" s="50"/>
      <c r="G224" s="50"/>
      <c r="H224" s="50"/>
      <c r="I224" s="50"/>
      <c r="J224" s="50"/>
      <c r="S224" s="50"/>
      <c r="T224" s="50"/>
      <c r="U224" s="50"/>
    </row>
    <row r="225">
      <c r="A225" s="661"/>
      <c r="C225" s="50"/>
      <c r="D225" s="50"/>
      <c r="E225" s="50"/>
      <c r="F225" s="50"/>
      <c r="G225" s="50"/>
      <c r="H225" s="50"/>
      <c r="I225" s="50"/>
      <c r="J225" s="50"/>
      <c r="S225" s="50"/>
      <c r="T225" s="50"/>
      <c r="U225" s="50"/>
    </row>
    <row r="226">
      <c r="A226" s="661"/>
      <c r="C226" s="50"/>
      <c r="D226" s="50"/>
      <c r="E226" s="50"/>
      <c r="F226" s="50"/>
      <c r="G226" s="50"/>
      <c r="H226" s="50"/>
      <c r="I226" s="50"/>
      <c r="J226" s="50"/>
      <c r="S226" s="50"/>
      <c r="T226" s="50"/>
      <c r="U226" s="50"/>
    </row>
    <row r="227">
      <c r="A227" s="661"/>
      <c r="C227" s="50"/>
      <c r="D227" s="50"/>
      <c r="E227" s="50"/>
      <c r="F227" s="50"/>
      <c r="G227" s="50"/>
      <c r="H227" s="50"/>
      <c r="I227" s="50"/>
      <c r="J227" s="50"/>
      <c r="S227" s="50"/>
      <c r="T227" s="50"/>
      <c r="U227" s="50"/>
    </row>
    <row r="228">
      <c r="A228" s="661"/>
      <c r="C228" s="50"/>
      <c r="D228" s="50"/>
      <c r="E228" s="50"/>
      <c r="F228" s="50"/>
      <c r="G228" s="50"/>
      <c r="H228" s="50"/>
      <c r="I228" s="50"/>
      <c r="J228" s="50"/>
      <c r="S228" s="50"/>
      <c r="T228" s="50"/>
      <c r="U228" s="50"/>
    </row>
    <row r="229">
      <c r="A229" s="661"/>
      <c r="C229" s="50"/>
      <c r="D229" s="50"/>
      <c r="E229" s="50"/>
      <c r="F229" s="50"/>
      <c r="G229" s="50"/>
      <c r="H229" s="50"/>
      <c r="I229" s="50"/>
      <c r="J229" s="50"/>
      <c r="S229" s="50"/>
      <c r="T229" s="50"/>
      <c r="U229" s="50"/>
    </row>
    <row r="230">
      <c r="A230" s="661"/>
      <c r="C230" s="50"/>
      <c r="D230" s="50"/>
      <c r="E230" s="50"/>
      <c r="F230" s="50"/>
      <c r="G230" s="50"/>
      <c r="H230" s="50"/>
      <c r="I230" s="50"/>
      <c r="J230" s="50"/>
      <c r="S230" s="50"/>
      <c r="T230" s="50"/>
      <c r="U230" s="50"/>
    </row>
    <row r="231">
      <c r="A231" s="661"/>
      <c r="C231" s="50"/>
      <c r="D231" s="50"/>
      <c r="E231" s="50"/>
      <c r="F231" s="50"/>
      <c r="G231" s="50"/>
      <c r="H231" s="50"/>
      <c r="I231" s="50"/>
      <c r="J231" s="50"/>
      <c r="S231" s="50"/>
      <c r="T231" s="50"/>
      <c r="U231" s="50"/>
    </row>
    <row r="232">
      <c r="A232" s="661"/>
      <c r="C232" s="50"/>
      <c r="D232" s="50"/>
      <c r="E232" s="50"/>
      <c r="F232" s="50"/>
      <c r="G232" s="50"/>
      <c r="H232" s="50"/>
      <c r="I232" s="50"/>
      <c r="J232" s="50"/>
      <c r="S232" s="50"/>
      <c r="T232" s="50"/>
      <c r="U232" s="50"/>
    </row>
    <row r="233">
      <c r="A233" s="661"/>
      <c r="C233" s="50"/>
      <c r="D233" s="50"/>
      <c r="E233" s="50"/>
      <c r="F233" s="50"/>
      <c r="G233" s="50"/>
      <c r="H233" s="50"/>
      <c r="I233" s="50"/>
      <c r="J233" s="50"/>
      <c r="S233" s="50"/>
      <c r="T233" s="50"/>
      <c r="U233" s="50"/>
    </row>
    <row r="234">
      <c r="A234" s="661"/>
      <c r="C234" s="50"/>
      <c r="D234" s="50"/>
      <c r="E234" s="50"/>
      <c r="F234" s="50"/>
      <c r="G234" s="50"/>
      <c r="H234" s="50"/>
      <c r="I234" s="50"/>
      <c r="J234" s="50"/>
      <c r="S234" s="50"/>
      <c r="T234" s="50"/>
      <c r="U234" s="50"/>
    </row>
    <row r="235">
      <c r="A235" s="661"/>
      <c r="C235" s="50"/>
      <c r="D235" s="50"/>
      <c r="E235" s="50"/>
      <c r="F235" s="50"/>
      <c r="G235" s="50"/>
      <c r="H235" s="50"/>
      <c r="I235" s="50"/>
      <c r="J235" s="50"/>
      <c r="S235" s="50"/>
      <c r="T235" s="50"/>
      <c r="U235" s="50"/>
    </row>
    <row r="236">
      <c r="A236" s="661"/>
      <c r="C236" s="50"/>
      <c r="D236" s="50"/>
      <c r="E236" s="50"/>
      <c r="F236" s="50"/>
      <c r="G236" s="50"/>
      <c r="H236" s="50"/>
      <c r="I236" s="50"/>
      <c r="J236" s="50"/>
      <c r="S236" s="50"/>
      <c r="T236" s="50"/>
      <c r="U236" s="50"/>
    </row>
    <row r="237">
      <c r="A237" s="661"/>
      <c r="C237" s="50"/>
      <c r="D237" s="50"/>
      <c r="E237" s="50"/>
      <c r="F237" s="50"/>
      <c r="G237" s="50"/>
      <c r="H237" s="50"/>
      <c r="I237" s="50"/>
      <c r="J237" s="50"/>
      <c r="S237" s="50"/>
      <c r="T237" s="50"/>
      <c r="U237" s="50"/>
    </row>
    <row r="238">
      <c r="A238" s="661"/>
      <c r="C238" s="50"/>
      <c r="D238" s="50"/>
      <c r="E238" s="50"/>
      <c r="F238" s="50"/>
      <c r="G238" s="50"/>
      <c r="H238" s="50"/>
      <c r="I238" s="50"/>
      <c r="J238" s="50"/>
      <c r="S238" s="50"/>
      <c r="T238" s="50"/>
      <c r="U238" s="50"/>
    </row>
    <row r="239">
      <c r="A239" s="661"/>
      <c r="C239" s="50"/>
      <c r="D239" s="50"/>
      <c r="E239" s="50"/>
      <c r="F239" s="50"/>
      <c r="G239" s="50"/>
      <c r="H239" s="50"/>
      <c r="I239" s="50"/>
      <c r="J239" s="50"/>
      <c r="S239" s="50"/>
      <c r="T239" s="50"/>
      <c r="U239" s="50"/>
    </row>
    <row r="240">
      <c r="A240" s="661"/>
      <c r="C240" s="50"/>
      <c r="D240" s="50"/>
      <c r="E240" s="50"/>
      <c r="F240" s="50"/>
      <c r="G240" s="50"/>
      <c r="H240" s="50"/>
      <c r="I240" s="50"/>
      <c r="J240" s="50"/>
      <c r="S240" s="50"/>
      <c r="T240" s="50"/>
      <c r="U240" s="50"/>
    </row>
    <row r="241">
      <c r="A241" s="661"/>
      <c r="C241" s="50"/>
      <c r="D241" s="50"/>
      <c r="E241" s="50"/>
      <c r="F241" s="50"/>
      <c r="G241" s="50"/>
      <c r="H241" s="50"/>
      <c r="I241" s="50"/>
      <c r="J241" s="50"/>
      <c r="S241" s="50"/>
      <c r="T241" s="50"/>
      <c r="U241" s="50"/>
    </row>
    <row r="242">
      <c r="A242" s="661"/>
      <c r="C242" s="50"/>
      <c r="D242" s="50"/>
      <c r="E242" s="50"/>
      <c r="F242" s="50"/>
      <c r="G242" s="50"/>
      <c r="H242" s="50"/>
      <c r="I242" s="50"/>
      <c r="J242" s="50"/>
      <c r="S242" s="50"/>
      <c r="T242" s="50"/>
      <c r="U242" s="50"/>
    </row>
    <row r="243">
      <c r="A243" s="661"/>
      <c r="C243" s="50"/>
      <c r="D243" s="50"/>
      <c r="E243" s="50"/>
      <c r="F243" s="50"/>
      <c r="G243" s="50"/>
      <c r="H243" s="50"/>
      <c r="I243" s="50"/>
      <c r="J243" s="50"/>
      <c r="S243" s="50"/>
      <c r="T243" s="50"/>
      <c r="U243" s="50"/>
    </row>
    <row r="244">
      <c r="A244" s="661"/>
      <c r="C244" s="50"/>
      <c r="D244" s="50"/>
      <c r="E244" s="50"/>
      <c r="F244" s="50"/>
      <c r="G244" s="50"/>
      <c r="H244" s="50"/>
      <c r="I244" s="50"/>
      <c r="J244" s="50"/>
      <c r="S244" s="50"/>
      <c r="T244" s="50"/>
      <c r="U244" s="50"/>
    </row>
    <row r="245">
      <c r="A245" s="661"/>
      <c r="C245" s="50"/>
      <c r="D245" s="50"/>
      <c r="E245" s="50"/>
      <c r="F245" s="50"/>
      <c r="G245" s="50"/>
      <c r="H245" s="50"/>
      <c r="I245" s="50"/>
      <c r="J245" s="50"/>
      <c r="S245" s="50"/>
      <c r="T245" s="50"/>
      <c r="U245" s="50"/>
    </row>
    <row r="246">
      <c r="A246" s="661"/>
      <c r="C246" s="50"/>
      <c r="D246" s="50"/>
      <c r="E246" s="50"/>
      <c r="F246" s="50"/>
      <c r="G246" s="50"/>
      <c r="H246" s="50"/>
      <c r="I246" s="50"/>
      <c r="J246" s="50"/>
      <c r="S246" s="50"/>
      <c r="T246" s="50"/>
      <c r="U246" s="50"/>
    </row>
    <row r="247">
      <c r="A247" s="661"/>
      <c r="C247" s="50"/>
      <c r="D247" s="50"/>
      <c r="E247" s="50"/>
      <c r="F247" s="50"/>
      <c r="G247" s="50"/>
      <c r="H247" s="50"/>
      <c r="I247" s="50"/>
      <c r="J247" s="50"/>
      <c r="S247" s="50"/>
      <c r="T247" s="50"/>
      <c r="U247" s="50"/>
    </row>
    <row r="248">
      <c r="A248" s="661"/>
      <c r="C248" s="50"/>
      <c r="D248" s="50"/>
      <c r="E248" s="50"/>
      <c r="F248" s="50"/>
      <c r="G248" s="50"/>
      <c r="H248" s="50"/>
      <c r="I248" s="50"/>
      <c r="J248" s="50"/>
      <c r="S248" s="50"/>
      <c r="T248" s="50"/>
      <c r="U248" s="50"/>
    </row>
    <row r="249">
      <c r="A249" s="661"/>
      <c r="C249" s="50"/>
      <c r="D249" s="50"/>
      <c r="E249" s="50"/>
      <c r="F249" s="50"/>
      <c r="G249" s="50"/>
      <c r="H249" s="50"/>
      <c r="I249" s="50"/>
      <c r="J249" s="50"/>
      <c r="S249" s="50"/>
      <c r="T249" s="50"/>
      <c r="U249" s="50"/>
    </row>
    <row r="250">
      <c r="A250" s="661"/>
      <c r="C250" s="50"/>
      <c r="D250" s="50"/>
      <c r="E250" s="50"/>
      <c r="F250" s="50"/>
      <c r="G250" s="50"/>
      <c r="H250" s="50"/>
      <c r="I250" s="50"/>
      <c r="J250" s="50"/>
      <c r="S250" s="50"/>
      <c r="T250" s="50"/>
      <c r="U250" s="50"/>
    </row>
    <row r="251">
      <c r="A251" s="661"/>
      <c r="C251" s="50"/>
      <c r="D251" s="50"/>
      <c r="E251" s="50"/>
      <c r="F251" s="50"/>
      <c r="G251" s="50"/>
      <c r="H251" s="50"/>
      <c r="I251" s="50"/>
      <c r="J251" s="50"/>
      <c r="S251" s="50"/>
      <c r="T251" s="50"/>
      <c r="U251" s="50"/>
    </row>
    <row r="252">
      <c r="A252" s="661"/>
      <c r="C252" s="50"/>
      <c r="D252" s="50"/>
      <c r="E252" s="50"/>
      <c r="F252" s="50"/>
      <c r="G252" s="50"/>
      <c r="H252" s="50"/>
      <c r="I252" s="50"/>
      <c r="J252" s="50"/>
      <c r="S252" s="50"/>
      <c r="T252" s="50"/>
      <c r="U252" s="50"/>
    </row>
    <row r="253">
      <c r="A253" s="661"/>
      <c r="C253" s="50"/>
      <c r="D253" s="50"/>
      <c r="E253" s="50"/>
      <c r="F253" s="50"/>
      <c r="G253" s="50"/>
      <c r="H253" s="50"/>
      <c r="I253" s="50"/>
      <c r="J253" s="50"/>
      <c r="S253" s="50"/>
      <c r="T253" s="50"/>
      <c r="U253" s="50"/>
    </row>
    <row r="254">
      <c r="A254" s="661"/>
      <c r="C254" s="50"/>
      <c r="D254" s="50"/>
      <c r="E254" s="50"/>
      <c r="F254" s="50"/>
      <c r="G254" s="50"/>
      <c r="H254" s="50"/>
      <c r="I254" s="50"/>
      <c r="J254" s="50"/>
      <c r="S254" s="50"/>
      <c r="T254" s="50"/>
      <c r="U254" s="50"/>
    </row>
    <row r="255">
      <c r="A255" s="661"/>
      <c r="C255" s="50"/>
      <c r="D255" s="50"/>
      <c r="E255" s="50"/>
      <c r="F255" s="50"/>
      <c r="G255" s="50"/>
      <c r="H255" s="50"/>
      <c r="I255" s="50"/>
      <c r="J255" s="50"/>
      <c r="S255" s="50"/>
      <c r="T255" s="50"/>
      <c r="U255" s="50"/>
    </row>
    <row r="256">
      <c r="A256" s="661"/>
      <c r="C256" s="50"/>
      <c r="D256" s="50"/>
      <c r="E256" s="50"/>
      <c r="F256" s="50"/>
      <c r="G256" s="50"/>
      <c r="H256" s="50"/>
      <c r="I256" s="50"/>
      <c r="J256" s="50"/>
      <c r="S256" s="50"/>
      <c r="T256" s="50"/>
      <c r="U256" s="50"/>
    </row>
    <row r="257">
      <c r="A257" s="661"/>
      <c r="C257" s="50"/>
      <c r="D257" s="50"/>
      <c r="E257" s="50"/>
      <c r="F257" s="50"/>
      <c r="G257" s="50"/>
      <c r="H257" s="50"/>
      <c r="I257" s="50"/>
      <c r="J257" s="50"/>
      <c r="S257" s="50"/>
      <c r="T257" s="50"/>
      <c r="U257" s="50"/>
    </row>
    <row r="258">
      <c r="A258" s="661"/>
      <c r="C258" s="50"/>
      <c r="D258" s="50"/>
      <c r="E258" s="50"/>
      <c r="F258" s="50"/>
      <c r="G258" s="50"/>
      <c r="H258" s="50"/>
      <c r="I258" s="50"/>
      <c r="J258" s="50"/>
      <c r="S258" s="50"/>
      <c r="T258" s="50"/>
      <c r="U258" s="50"/>
    </row>
    <row r="259">
      <c r="A259" s="661"/>
      <c r="C259" s="50"/>
      <c r="D259" s="50"/>
      <c r="E259" s="50"/>
      <c r="F259" s="50"/>
      <c r="G259" s="50"/>
      <c r="H259" s="50"/>
      <c r="I259" s="50"/>
      <c r="J259" s="50"/>
      <c r="S259" s="50"/>
      <c r="T259" s="50"/>
      <c r="U259" s="50"/>
    </row>
    <row r="260">
      <c r="A260" s="661"/>
      <c r="C260" s="50"/>
      <c r="D260" s="50"/>
      <c r="E260" s="50"/>
      <c r="F260" s="50"/>
      <c r="G260" s="50"/>
      <c r="H260" s="50"/>
      <c r="I260" s="50"/>
      <c r="J260" s="50"/>
      <c r="S260" s="50"/>
      <c r="T260" s="50"/>
      <c r="U260" s="50"/>
    </row>
    <row r="261">
      <c r="A261" s="661"/>
      <c r="C261" s="50"/>
      <c r="D261" s="50"/>
      <c r="E261" s="50"/>
      <c r="F261" s="50"/>
      <c r="G261" s="50"/>
      <c r="H261" s="50"/>
      <c r="I261" s="50"/>
      <c r="J261" s="50"/>
      <c r="S261" s="50"/>
      <c r="T261" s="50"/>
      <c r="U261" s="50"/>
    </row>
    <row r="262">
      <c r="A262" s="661"/>
      <c r="C262" s="50"/>
      <c r="D262" s="50"/>
      <c r="E262" s="50"/>
      <c r="F262" s="50"/>
      <c r="G262" s="50"/>
      <c r="H262" s="50"/>
      <c r="I262" s="50"/>
      <c r="J262" s="50"/>
      <c r="S262" s="50"/>
      <c r="T262" s="50"/>
      <c r="U262" s="50"/>
    </row>
    <row r="263">
      <c r="A263" s="661"/>
      <c r="C263" s="50"/>
      <c r="D263" s="50"/>
      <c r="E263" s="50"/>
      <c r="F263" s="50"/>
      <c r="G263" s="50"/>
      <c r="H263" s="50"/>
      <c r="I263" s="50"/>
      <c r="J263" s="50"/>
      <c r="S263" s="50"/>
      <c r="T263" s="50"/>
      <c r="U263" s="50"/>
    </row>
    <row r="264">
      <c r="A264" s="661"/>
      <c r="C264" s="50"/>
      <c r="D264" s="50"/>
      <c r="E264" s="50"/>
      <c r="F264" s="50"/>
      <c r="G264" s="50"/>
      <c r="H264" s="50"/>
      <c r="I264" s="50"/>
      <c r="J264" s="50"/>
      <c r="S264" s="50"/>
      <c r="T264" s="50"/>
      <c r="U264" s="50"/>
    </row>
    <row r="265">
      <c r="A265" s="661"/>
      <c r="C265" s="50"/>
      <c r="D265" s="50"/>
      <c r="E265" s="50"/>
      <c r="F265" s="50"/>
      <c r="G265" s="50"/>
      <c r="H265" s="50"/>
      <c r="I265" s="50"/>
      <c r="J265" s="50"/>
      <c r="S265" s="50"/>
      <c r="T265" s="50"/>
      <c r="U265" s="50"/>
    </row>
    <row r="266">
      <c r="A266" s="661"/>
      <c r="C266" s="50"/>
      <c r="D266" s="50"/>
      <c r="E266" s="50"/>
      <c r="F266" s="50"/>
      <c r="G266" s="50"/>
      <c r="H266" s="50"/>
      <c r="I266" s="50"/>
      <c r="J266" s="50"/>
      <c r="S266" s="50"/>
      <c r="T266" s="50"/>
      <c r="U266" s="50"/>
    </row>
    <row r="267">
      <c r="A267" s="661"/>
      <c r="C267" s="50"/>
      <c r="D267" s="50"/>
      <c r="E267" s="50"/>
      <c r="F267" s="50"/>
      <c r="G267" s="50"/>
      <c r="H267" s="50"/>
      <c r="I267" s="50"/>
      <c r="J267" s="50"/>
      <c r="S267" s="50"/>
      <c r="T267" s="50"/>
      <c r="U267" s="50"/>
    </row>
    <row r="268">
      <c r="A268" s="661"/>
      <c r="C268" s="50"/>
      <c r="D268" s="50"/>
      <c r="E268" s="50"/>
      <c r="F268" s="50"/>
      <c r="G268" s="50"/>
      <c r="H268" s="50"/>
      <c r="I268" s="50"/>
      <c r="J268" s="50"/>
      <c r="S268" s="50"/>
      <c r="T268" s="50"/>
      <c r="U268" s="50"/>
    </row>
    <row r="269">
      <c r="A269" s="661"/>
      <c r="C269" s="50"/>
      <c r="D269" s="50"/>
      <c r="E269" s="50"/>
      <c r="F269" s="50"/>
      <c r="G269" s="50"/>
      <c r="H269" s="50"/>
      <c r="I269" s="50"/>
      <c r="J269" s="50"/>
      <c r="S269" s="50"/>
      <c r="T269" s="50"/>
      <c r="U269" s="50"/>
    </row>
    <row r="270">
      <c r="A270" s="661"/>
      <c r="C270" s="50"/>
      <c r="D270" s="50"/>
      <c r="E270" s="50"/>
      <c r="F270" s="50"/>
      <c r="G270" s="50"/>
      <c r="H270" s="50"/>
      <c r="I270" s="50"/>
      <c r="J270" s="50"/>
      <c r="S270" s="50"/>
      <c r="T270" s="50"/>
      <c r="U270" s="50"/>
    </row>
    <row r="271">
      <c r="A271" s="661"/>
      <c r="C271" s="50"/>
      <c r="D271" s="50"/>
      <c r="E271" s="50"/>
      <c r="F271" s="50"/>
      <c r="G271" s="50"/>
      <c r="H271" s="50"/>
      <c r="I271" s="50"/>
      <c r="J271" s="50"/>
      <c r="S271" s="50"/>
      <c r="T271" s="50"/>
      <c r="U271" s="50"/>
    </row>
    <row r="272">
      <c r="A272" s="661"/>
      <c r="C272" s="50"/>
      <c r="D272" s="50"/>
      <c r="E272" s="50"/>
      <c r="F272" s="50"/>
      <c r="G272" s="50"/>
      <c r="H272" s="50"/>
      <c r="I272" s="50"/>
      <c r="J272" s="50"/>
      <c r="S272" s="50"/>
      <c r="T272" s="50"/>
      <c r="U272" s="50"/>
    </row>
    <row r="273">
      <c r="A273" s="661"/>
      <c r="C273" s="50"/>
      <c r="D273" s="50"/>
      <c r="E273" s="50"/>
      <c r="F273" s="50"/>
      <c r="G273" s="50"/>
      <c r="H273" s="50"/>
      <c r="I273" s="50"/>
      <c r="J273" s="50"/>
      <c r="S273" s="50"/>
      <c r="T273" s="50"/>
      <c r="U273" s="50"/>
    </row>
    <row r="274">
      <c r="A274" s="661"/>
      <c r="C274" s="50"/>
      <c r="D274" s="50"/>
      <c r="E274" s="50"/>
      <c r="F274" s="50"/>
      <c r="G274" s="50"/>
      <c r="H274" s="50"/>
      <c r="I274" s="50"/>
      <c r="J274" s="50"/>
      <c r="S274" s="50"/>
      <c r="T274" s="50"/>
      <c r="U274" s="50"/>
    </row>
    <row r="275">
      <c r="A275" s="661"/>
      <c r="C275" s="50"/>
      <c r="D275" s="50"/>
      <c r="E275" s="50"/>
      <c r="F275" s="50"/>
      <c r="G275" s="50"/>
      <c r="H275" s="50"/>
      <c r="I275" s="50"/>
      <c r="J275" s="50"/>
      <c r="S275" s="50"/>
      <c r="T275" s="50"/>
      <c r="U275" s="50"/>
    </row>
    <row r="276">
      <c r="A276" s="661"/>
      <c r="C276" s="50"/>
      <c r="D276" s="50"/>
      <c r="E276" s="50"/>
      <c r="F276" s="50"/>
      <c r="G276" s="50"/>
      <c r="H276" s="50"/>
      <c r="I276" s="50"/>
      <c r="J276" s="50"/>
      <c r="S276" s="50"/>
      <c r="T276" s="50"/>
      <c r="U276" s="50"/>
    </row>
    <row r="277">
      <c r="A277" s="661"/>
      <c r="C277" s="50"/>
      <c r="D277" s="50"/>
      <c r="E277" s="50"/>
      <c r="F277" s="50"/>
      <c r="G277" s="50"/>
      <c r="H277" s="50"/>
      <c r="I277" s="50"/>
      <c r="J277" s="50"/>
      <c r="S277" s="50"/>
      <c r="T277" s="50"/>
      <c r="U277" s="50"/>
    </row>
    <row r="278">
      <c r="A278" s="661"/>
      <c r="C278" s="50"/>
      <c r="D278" s="50"/>
      <c r="E278" s="50"/>
      <c r="F278" s="50"/>
      <c r="G278" s="50"/>
      <c r="H278" s="50"/>
      <c r="I278" s="50"/>
      <c r="J278" s="50"/>
      <c r="S278" s="50"/>
      <c r="T278" s="50"/>
      <c r="U278" s="50"/>
    </row>
    <row r="279">
      <c r="A279" s="661"/>
      <c r="C279" s="50"/>
      <c r="D279" s="50"/>
      <c r="E279" s="50"/>
      <c r="F279" s="50"/>
      <c r="G279" s="50"/>
      <c r="H279" s="50"/>
      <c r="I279" s="50"/>
      <c r="J279" s="50"/>
      <c r="S279" s="50"/>
      <c r="T279" s="50"/>
      <c r="U279" s="50"/>
    </row>
    <row r="280">
      <c r="A280" s="661"/>
      <c r="C280" s="50"/>
      <c r="D280" s="50"/>
      <c r="E280" s="50"/>
      <c r="F280" s="50"/>
      <c r="G280" s="50"/>
      <c r="H280" s="50"/>
      <c r="I280" s="50"/>
      <c r="J280" s="50"/>
      <c r="S280" s="50"/>
      <c r="T280" s="50"/>
      <c r="U280" s="50"/>
    </row>
    <row r="281">
      <c r="A281" s="661"/>
      <c r="C281" s="50"/>
      <c r="D281" s="50"/>
      <c r="E281" s="50"/>
      <c r="F281" s="50"/>
      <c r="G281" s="50"/>
      <c r="H281" s="50"/>
      <c r="I281" s="50"/>
      <c r="J281" s="50"/>
      <c r="S281" s="50"/>
      <c r="T281" s="50"/>
      <c r="U281" s="50"/>
    </row>
    <row r="282">
      <c r="A282" s="661"/>
      <c r="C282" s="50"/>
      <c r="D282" s="50"/>
      <c r="E282" s="50"/>
      <c r="F282" s="50"/>
      <c r="G282" s="50"/>
      <c r="H282" s="50"/>
      <c r="I282" s="50"/>
      <c r="J282" s="50"/>
      <c r="S282" s="50"/>
      <c r="T282" s="50"/>
      <c r="U282" s="50"/>
    </row>
    <row r="283">
      <c r="A283" s="661"/>
      <c r="C283" s="50"/>
      <c r="D283" s="50"/>
      <c r="E283" s="50"/>
      <c r="F283" s="50"/>
      <c r="G283" s="50"/>
      <c r="H283" s="50"/>
      <c r="I283" s="50"/>
      <c r="J283" s="50"/>
      <c r="S283" s="50"/>
      <c r="T283" s="50"/>
      <c r="U283" s="50"/>
    </row>
    <row r="284">
      <c r="A284" s="661"/>
      <c r="C284" s="50"/>
      <c r="D284" s="50"/>
      <c r="E284" s="50"/>
      <c r="F284" s="50"/>
      <c r="G284" s="50"/>
      <c r="H284" s="50"/>
      <c r="I284" s="50"/>
      <c r="J284" s="50"/>
      <c r="S284" s="50"/>
      <c r="T284" s="50"/>
      <c r="U284" s="50"/>
    </row>
    <row r="285">
      <c r="A285" s="661"/>
      <c r="C285" s="50"/>
      <c r="D285" s="50"/>
      <c r="E285" s="50"/>
      <c r="F285" s="50"/>
      <c r="G285" s="50"/>
      <c r="H285" s="50"/>
      <c r="I285" s="50"/>
      <c r="J285" s="50"/>
      <c r="S285" s="50"/>
      <c r="T285" s="50"/>
      <c r="U285" s="50"/>
    </row>
    <row r="286">
      <c r="A286" s="661"/>
      <c r="C286" s="50"/>
      <c r="D286" s="50"/>
      <c r="E286" s="50"/>
      <c r="F286" s="50"/>
      <c r="G286" s="50"/>
      <c r="H286" s="50"/>
      <c r="I286" s="50"/>
      <c r="J286" s="50"/>
      <c r="S286" s="50"/>
      <c r="T286" s="50"/>
      <c r="U286" s="50"/>
    </row>
    <row r="287">
      <c r="A287" s="661"/>
      <c r="C287" s="50"/>
      <c r="D287" s="50"/>
      <c r="E287" s="50"/>
      <c r="F287" s="50"/>
      <c r="G287" s="50"/>
      <c r="H287" s="50"/>
      <c r="I287" s="50"/>
      <c r="J287" s="50"/>
      <c r="S287" s="50"/>
      <c r="T287" s="50"/>
      <c r="U287" s="50"/>
    </row>
    <row r="288">
      <c r="A288" s="661"/>
      <c r="C288" s="50"/>
      <c r="D288" s="50"/>
      <c r="E288" s="50"/>
      <c r="F288" s="50"/>
      <c r="G288" s="50"/>
      <c r="H288" s="50"/>
      <c r="I288" s="50"/>
      <c r="J288" s="50"/>
      <c r="S288" s="50"/>
      <c r="T288" s="50"/>
      <c r="U288" s="50"/>
    </row>
    <row r="289">
      <c r="A289" s="661"/>
      <c r="C289" s="50"/>
      <c r="D289" s="50"/>
      <c r="E289" s="50"/>
      <c r="F289" s="50"/>
      <c r="G289" s="50"/>
      <c r="H289" s="50"/>
      <c r="I289" s="50"/>
      <c r="J289" s="50"/>
      <c r="S289" s="50"/>
      <c r="T289" s="50"/>
      <c r="U289" s="50"/>
    </row>
    <row r="290">
      <c r="A290" s="661"/>
      <c r="C290" s="50"/>
      <c r="D290" s="50"/>
      <c r="E290" s="50"/>
      <c r="F290" s="50"/>
      <c r="G290" s="50"/>
      <c r="H290" s="50"/>
      <c r="I290" s="50"/>
      <c r="J290" s="50"/>
      <c r="S290" s="50"/>
      <c r="T290" s="50"/>
      <c r="U290" s="50"/>
    </row>
    <row r="291">
      <c r="A291" s="661"/>
      <c r="C291" s="50"/>
      <c r="D291" s="50"/>
      <c r="E291" s="50"/>
      <c r="F291" s="50"/>
      <c r="G291" s="50"/>
      <c r="H291" s="50"/>
      <c r="I291" s="50"/>
      <c r="J291" s="50"/>
      <c r="S291" s="50"/>
      <c r="T291" s="50"/>
      <c r="U291" s="50"/>
    </row>
    <row r="292">
      <c r="A292" s="661"/>
      <c r="C292" s="50"/>
      <c r="D292" s="50"/>
      <c r="E292" s="50"/>
      <c r="F292" s="50"/>
      <c r="G292" s="50"/>
      <c r="H292" s="50"/>
      <c r="I292" s="50"/>
      <c r="J292" s="50"/>
      <c r="S292" s="50"/>
      <c r="T292" s="50"/>
      <c r="U292" s="50"/>
    </row>
    <row r="293">
      <c r="A293" s="661"/>
      <c r="C293" s="50"/>
      <c r="D293" s="50"/>
      <c r="E293" s="50"/>
      <c r="F293" s="50"/>
      <c r="G293" s="50"/>
      <c r="H293" s="50"/>
      <c r="I293" s="50"/>
      <c r="J293" s="50"/>
      <c r="S293" s="50"/>
      <c r="T293" s="50"/>
      <c r="U293" s="50"/>
    </row>
    <row r="294">
      <c r="A294" s="661"/>
      <c r="C294" s="50"/>
      <c r="D294" s="50"/>
      <c r="E294" s="50"/>
      <c r="F294" s="50"/>
      <c r="G294" s="50"/>
      <c r="H294" s="50"/>
      <c r="I294" s="50"/>
      <c r="J294" s="50"/>
      <c r="S294" s="50"/>
      <c r="T294" s="50"/>
      <c r="U294" s="50"/>
    </row>
    <row r="295">
      <c r="A295" s="661"/>
      <c r="C295" s="50"/>
      <c r="D295" s="50"/>
      <c r="E295" s="50"/>
      <c r="F295" s="50"/>
      <c r="G295" s="50"/>
      <c r="H295" s="50"/>
      <c r="I295" s="50"/>
      <c r="J295" s="50"/>
      <c r="S295" s="50"/>
      <c r="T295" s="50"/>
      <c r="U295" s="50"/>
    </row>
    <row r="296">
      <c r="A296" s="661"/>
      <c r="C296" s="50"/>
      <c r="D296" s="50"/>
      <c r="E296" s="50"/>
      <c r="F296" s="50"/>
      <c r="G296" s="50"/>
      <c r="H296" s="50"/>
      <c r="I296" s="50"/>
      <c r="J296" s="50"/>
      <c r="S296" s="50"/>
      <c r="T296" s="50"/>
      <c r="U296" s="50"/>
    </row>
    <row r="297">
      <c r="A297" s="661"/>
      <c r="C297" s="50"/>
      <c r="D297" s="50"/>
      <c r="E297" s="50"/>
      <c r="F297" s="50"/>
      <c r="G297" s="50"/>
      <c r="H297" s="50"/>
      <c r="I297" s="50"/>
      <c r="J297" s="50"/>
      <c r="S297" s="50"/>
      <c r="T297" s="50"/>
      <c r="U297" s="50"/>
    </row>
    <row r="298">
      <c r="A298" s="661"/>
      <c r="C298" s="50"/>
      <c r="D298" s="50"/>
      <c r="E298" s="50"/>
      <c r="F298" s="50"/>
      <c r="G298" s="50"/>
      <c r="H298" s="50"/>
      <c r="I298" s="50"/>
      <c r="J298" s="50"/>
      <c r="S298" s="50"/>
      <c r="T298" s="50"/>
      <c r="U298" s="50"/>
    </row>
    <row r="299">
      <c r="A299" s="661"/>
      <c r="C299" s="50"/>
      <c r="D299" s="50"/>
      <c r="E299" s="50"/>
      <c r="F299" s="50"/>
      <c r="G299" s="50"/>
      <c r="H299" s="50"/>
      <c r="I299" s="50"/>
      <c r="J299" s="50"/>
      <c r="S299" s="50"/>
      <c r="T299" s="50"/>
      <c r="U299" s="50"/>
    </row>
    <row r="300">
      <c r="A300" s="661"/>
      <c r="C300" s="50"/>
      <c r="D300" s="50"/>
      <c r="E300" s="50"/>
      <c r="F300" s="50"/>
      <c r="G300" s="50"/>
      <c r="H300" s="50"/>
      <c r="I300" s="50"/>
      <c r="J300" s="50"/>
      <c r="S300" s="50"/>
      <c r="T300" s="50"/>
      <c r="U300" s="50"/>
    </row>
    <row r="301">
      <c r="A301" s="661"/>
      <c r="C301" s="50"/>
      <c r="D301" s="50"/>
      <c r="E301" s="50"/>
      <c r="F301" s="50"/>
      <c r="G301" s="50"/>
      <c r="H301" s="50"/>
      <c r="I301" s="50"/>
      <c r="J301" s="50"/>
      <c r="S301" s="50"/>
      <c r="T301" s="50"/>
      <c r="U301" s="50"/>
    </row>
    <row r="302">
      <c r="A302" s="661"/>
      <c r="C302" s="50"/>
      <c r="D302" s="50"/>
      <c r="E302" s="50"/>
      <c r="F302" s="50"/>
      <c r="G302" s="50"/>
      <c r="H302" s="50"/>
      <c r="I302" s="50"/>
      <c r="J302" s="50"/>
      <c r="S302" s="50"/>
      <c r="T302" s="50"/>
      <c r="U302" s="50"/>
    </row>
    <row r="303">
      <c r="A303" s="661"/>
      <c r="C303" s="50"/>
      <c r="D303" s="50"/>
      <c r="E303" s="50"/>
      <c r="F303" s="50"/>
      <c r="G303" s="50"/>
      <c r="H303" s="50"/>
      <c r="I303" s="50"/>
      <c r="J303" s="50"/>
      <c r="S303" s="50"/>
      <c r="T303" s="50"/>
      <c r="U303" s="50"/>
    </row>
    <row r="304">
      <c r="A304" s="661"/>
      <c r="C304" s="50"/>
      <c r="D304" s="50"/>
      <c r="E304" s="50"/>
      <c r="F304" s="50"/>
      <c r="G304" s="50"/>
      <c r="H304" s="50"/>
      <c r="I304" s="50"/>
      <c r="J304" s="50"/>
      <c r="S304" s="50"/>
      <c r="T304" s="50"/>
      <c r="U304" s="50"/>
    </row>
    <row r="305">
      <c r="A305" s="661"/>
      <c r="C305" s="50"/>
      <c r="D305" s="50"/>
      <c r="E305" s="50"/>
      <c r="F305" s="50"/>
      <c r="G305" s="50"/>
      <c r="H305" s="50"/>
      <c r="I305" s="50"/>
      <c r="J305" s="50"/>
      <c r="S305" s="50"/>
      <c r="T305" s="50"/>
      <c r="U305" s="50"/>
    </row>
    <row r="306">
      <c r="A306" s="661"/>
      <c r="C306" s="50"/>
      <c r="D306" s="50"/>
      <c r="E306" s="50"/>
      <c r="F306" s="50"/>
      <c r="G306" s="50"/>
      <c r="H306" s="50"/>
      <c r="I306" s="50"/>
      <c r="J306" s="50"/>
      <c r="S306" s="50"/>
      <c r="T306" s="50"/>
      <c r="U306" s="50"/>
    </row>
    <row r="307">
      <c r="A307" s="661"/>
      <c r="C307" s="50"/>
      <c r="D307" s="50"/>
      <c r="E307" s="50"/>
      <c r="F307" s="50"/>
      <c r="G307" s="50"/>
      <c r="H307" s="50"/>
      <c r="I307" s="50"/>
      <c r="J307" s="50"/>
      <c r="S307" s="50"/>
      <c r="T307" s="50"/>
      <c r="U307" s="50"/>
    </row>
    <row r="308">
      <c r="A308" s="661"/>
      <c r="C308" s="50"/>
      <c r="D308" s="50"/>
      <c r="E308" s="50"/>
      <c r="F308" s="50"/>
      <c r="G308" s="50"/>
      <c r="H308" s="50"/>
      <c r="I308" s="50"/>
      <c r="J308" s="50"/>
      <c r="S308" s="50"/>
      <c r="T308" s="50"/>
      <c r="U308" s="50"/>
    </row>
    <row r="309">
      <c r="A309" s="661"/>
      <c r="C309" s="50"/>
      <c r="D309" s="50"/>
      <c r="E309" s="50"/>
      <c r="F309" s="50"/>
      <c r="G309" s="50"/>
      <c r="H309" s="50"/>
      <c r="I309" s="50"/>
      <c r="J309" s="50"/>
      <c r="S309" s="50"/>
      <c r="T309" s="50"/>
      <c r="U309" s="50"/>
    </row>
    <row r="310">
      <c r="A310" s="661"/>
      <c r="C310" s="50"/>
      <c r="D310" s="50"/>
      <c r="E310" s="50"/>
      <c r="F310" s="50"/>
      <c r="G310" s="50"/>
      <c r="H310" s="50"/>
      <c r="I310" s="50"/>
      <c r="J310" s="50"/>
      <c r="S310" s="50"/>
      <c r="T310" s="50"/>
      <c r="U310" s="50"/>
    </row>
    <row r="311">
      <c r="A311" s="661"/>
      <c r="C311" s="50"/>
      <c r="D311" s="50"/>
      <c r="E311" s="50"/>
      <c r="F311" s="50"/>
      <c r="G311" s="50"/>
      <c r="H311" s="50"/>
      <c r="I311" s="50"/>
      <c r="J311" s="50"/>
      <c r="S311" s="50"/>
      <c r="T311" s="50"/>
      <c r="U311" s="50"/>
    </row>
    <row r="312">
      <c r="A312" s="661"/>
      <c r="C312" s="50"/>
      <c r="D312" s="50"/>
      <c r="E312" s="50"/>
      <c r="F312" s="50"/>
      <c r="G312" s="50"/>
      <c r="H312" s="50"/>
      <c r="I312" s="50"/>
      <c r="J312" s="50"/>
      <c r="S312" s="50"/>
      <c r="T312" s="50"/>
      <c r="U312" s="50"/>
    </row>
    <row r="313">
      <c r="A313" s="661"/>
      <c r="C313" s="50"/>
      <c r="D313" s="50"/>
      <c r="E313" s="50"/>
      <c r="F313" s="50"/>
      <c r="G313" s="50"/>
      <c r="H313" s="50"/>
      <c r="I313" s="50"/>
      <c r="J313" s="50"/>
      <c r="S313" s="50"/>
      <c r="T313" s="50"/>
      <c r="U313" s="50"/>
    </row>
    <row r="314">
      <c r="A314" s="661"/>
      <c r="C314" s="50"/>
      <c r="D314" s="50"/>
      <c r="E314" s="50"/>
      <c r="F314" s="50"/>
      <c r="G314" s="50"/>
      <c r="H314" s="50"/>
      <c r="I314" s="50"/>
      <c r="J314" s="50"/>
      <c r="S314" s="50"/>
      <c r="T314" s="50"/>
      <c r="U314" s="50"/>
    </row>
    <row r="315">
      <c r="A315" s="661"/>
      <c r="C315" s="50"/>
      <c r="D315" s="50"/>
      <c r="E315" s="50"/>
      <c r="F315" s="50"/>
      <c r="G315" s="50"/>
      <c r="H315" s="50"/>
      <c r="I315" s="50"/>
      <c r="J315" s="50"/>
      <c r="S315" s="50"/>
      <c r="T315" s="50"/>
      <c r="U315" s="50"/>
    </row>
    <row r="316">
      <c r="A316" s="661"/>
      <c r="C316" s="50"/>
      <c r="D316" s="50"/>
      <c r="E316" s="50"/>
      <c r="F316" s="50"/>
      <c r="G316" s="50"/>
      <c r="H316" s="50"/>
      <c r="I316" s="50"/>
      <c r="J316" s="50"/>
      <c r="S316" s="50"/>
      <c r="T316" s="50"/>
      <c r="U316" s="50"/>
    </row>
    <row r="317">
      <c r="A317" s="661"/>
      <c r="C317" s="50"/>
      <c r="D317" s="50"/>
      <c r="E317" s="50"/>
      <c r="F317" s="50"/>
      <c r="G317" s="50"/>
      <c r="H317" s="50"/>
      <c r="I317" s="50"/>
      <c r="J317" s="50"/>
      <c r="S317" s="50"/>
      <c r="T317" s="50"/>
      <c r="U317" s="50"/>
    </row>
    <row r="318">
      <c r="A318" s="661"/>
      <c r="C318" s="50"/>
      <c r="D318" s="50"/>
      <c r="E318" s="50"/>
      <c r="F318" s="50"/>
      <c r="G318" s="50"/>
      <c r="H318" s="50"/>
      <c r="I318" s="50"/>
      <c r="J318" s="50"/>
      <c r="S318" s="50"/>
      <c r="T318" s="50"/>
      <c r="U318" s="50"/>
    </row>
    <row r="319">
      <c r="A319" s="661"/>
      <c r="C319" s="50"/>
      <c r="D319" s="50"/>
      <c r="E319" s="50"/>
      <c r="F319" s="50"/>
      <c r="G319" s="50"/>
      <c r="H319" s="50"/>
      <c r="I319" s="50"/>
      <c r="J319" s="50"/>
      <c r="S319" s="50"/>
      <c r="T319" s="50"/>
      <c r="U319" s="50"/>
    </row>
    <row r="320">
      <c r="A320" s="661"/>
      <c r="C320" s="50"/>
      <c r="D320" s="50"/>
      <c r="E320" s="50"/>
      <c r="F320" s="50"/>
      <c r="G320" s="50"/>
      <c r="H320" s="50"/>
      <c r="I320" s="50"/>
      <c r="J320" s="50"/>
      <c r="S320" s="50"/>
      <c r="T320" s="50"/>
      <c r="U320" s="50"/>
    </row>
    <row r="321">
      <c r="A321" s="661"/>
      <c r="C321" s="50"/>
      <c r="D321" s="50"/>
      <c r="E321" s="50"/>
      <c r="F321" s="50"/>
      <c r="G321" s="50"/>
      <c r="H321" s="50"/>
      <c r="I321" s="50"/>
      <c r="J321" s="50"/>
      <c r="S321" s="50"/>
      <c r="T321" s="50"/>
      <c r="U321" s="50"/>
    </row>
    <row r="322">
      <c r="A322" s="661"/>
      <c r="C322" s="50"/>
      <c r="D322" s="50"/>
      <c r="E322" s="50"/>
      <c r="F322" s="50"/>
      <c r="G322" s="50"/>
      <c r="H322" s="50"/>
      <c r="I322" s="50"/>
      <c r="J322" s="50"/>
      <c r="S322" s="50"/>
      <c r="T322" s="50"/>
      <c r="U322" s="50"/>
    </row>
    <row r="323">
      <c r="A323" s="661"/>
      <c r="C323" s="50"/>
      <c r="D323" s="50"/>
      <c r="E323" s="50"/>
      <c r="F323" s="50"/>
      <c r="G323" s="50"/>
      <c r="H323" s="50"/>
      <c r="I323" s="50"/>
      <c r="J323" s="50"/>
      <c r="S323" s="50"/>
      <c r="T323" s="50"/>
      <c r="U323" s="50"/>
    </row>
    <row r="324">
      <c r="A324" s="661"/>
      <c r="C324" s="50"/>
      <c r="D324" s="50"/>
      <c r="E324" s="50"/>
      <c r="F324" s="50"/>
      <c r="G324" s="50"/>
      <c r="H324" s="50"/>
      <c r="I324" s="50"/>
      <c r="J324" s="50"/>
      <c r="S324" s="50"/>
      <c r="T324" s="50"/>
      <c r="U324" s="50"/>
    </row>
    <row r="325">
      <c r="A325" s="661"/>
      <c r="C325" s="50"/>
      <c r="D325" s="50"/>
      <c r="E325" s="50"/>
      <c r="F325" s="50"/>
      <c r="G325" s="50"/>
      <c r="H325" s="50"/>
      <c r="I325" s="50"/>
      <c r="J325" s="50"/>
      <c r="S325" s="50"/>
      <c r="T325" s="50"/>
      <c r="U325" s="50"/>
    </row>
    <row r="326">
      <c r="A326" s="661"/>
      <c r="C326" s="50"/>
      <c r="D326" s="50"/>
      <c r="E326" s="50"/>
      <c r="F326" s="50"/>
      <c r="G326" s="50"/>
      <c r="H326" s="50"/>
      <c r="I326" s="50"/>
      <c r="J326" s="50"/>
      <c r="S326" s="50"/>
      <c r="T326" s="50"/>
      <c r="U326" s="50"/>
    </row>
    <row r="327">
      <c r="A327" s="661"/>
      <c r="C327" s="50"/>
      <c r="D327" s="50"/>
      <c r="E327" s="50"/>
      <c r="F327" s="50"/>
      <c r="G327" s="50"/>
      <c r="H327" s="50"/>
      <c r="I327" s="50"/>
      <c r="J327" s="50"/>
      <c r="S327" s="50"/>
      <c r="T327" s="50"/>
      <c r="U327" s="50"/>
    </row>
    <row r="328">
      <c r="A328" s="661"/>
      <c r="C328" s="50"/>
      <c r="D328" s="50"/>
      <c r="E328" s="50"/>
      <c r="F328" s="50"/>
      <c r="G328" s="50"/>
      <c r="H328" s="50"/>
      <c r="I328" s="50"/>
      <c r="J328" s="50"/>
      <c r="S328" s="50"/>
      <c r="T328" s="50"/>
      <c r="U328" s="50"/>
    </row>
    <row r="329">
      <c r="A329" s="661"/>
      <c r="C329" s="50"/>
      <c r="D329" s="50"/>
      <c r="E329" s="50"/>
      <c r="F329" s="50"/>
      <c r="G329" s="50"/>
      <c r="H329" s="50"/>
      <c r="I329" s="50"/>
      <c r="J329" s="50"/>
      <c r="S329" s="50"/>
      <c r="T329" s="50"/>
      <c r="U329" s="50"/>
    </row>
    <row r="330">
      <c r="A330" s="661"/>
      <c r="C330" s="50"/>
      <c r="D330" s="50"/>
      <c r="E330" s="50"/>
      <c r="F330" s="50"/>
      <c r="G330" s="50"/>
      <c r="H330" s="50"/>
      <c r="I330" s="50"/>
      <c r="J330" s="50"/>
      <c r="S330" s="50"/>
      <c r="T330" s="50"/>
      <c r="U330" s="50"/>
    </row>
    <row r="331">
      <c r="A331" s="661"/>
      <c r="C331" s="50"/>
      <c r="D331" s="50"/>
      <c r="E331" s="50"/>
      <c r="F331" s="50"/>
      <c r="G331" s="50"/>
      <c r="H331" s="50"/>
      <c r="I331" s="50"/>
      <c r="J331" s="50"/>
      <c r="S331" s="50"/>
      <c r="T331" s="50"/>
      <c r="U331" s="50"/>
    </row>
    <row r="332">
      <c r="A332" s="661"/>
      <c r="C332" s="50"/>
      <c r="D332" s="50"/>
      <c r="E332" s="50"/>
      <c r="F332" s="50"/>
      <c r="G332" s="50"/>
      <c r="H332" s="50"/>
      <c r="I332" s="50"/>
      <c r="J332" s="50"/>
      <c r="S332" s="50"/>
      <c r="T332" s="50"/>
      <c r="U332" s="50"/>
    </row>
    <row r="333">
      <c r="A333" s="661"/>
      <c r="C333" s="50"/>
      <c r="D333" s="50"/>
      <c r="E333" s="50"/>
      <c r="F333" s="50"/>
      <c r="G333" s="50"/>
      <c r="H333" s="50"/>
      <c r="I333" s="50"/>
      <c r="J333" s="50"/>
      <c r="S333" s="50"/>
      <c r="T333" s="50"/>
      <c r="U333" s="50"/>
    </row>
    <row r="334">
      <c r="A334" s="661"/>
      <c r="C334" s="50"/>
      <c r="D334" s="50"/>
      <c r="E334" s="50"/>
      <c r="F334" s="50"/>
      <c r="G334" s="50"/>
      <c r="H334" s="50"/>
      <c r="I334" s="50"/>
      <c r="J334" s="50"/>
      <c r="S334" s="50"/>
      <c r="T334" s="50"/>
      <c r="U334" s="50"/>
    </row>
    <row r="335">
      <c r="A335" s="661"/>
      <c r="C335" s="50"/>
      <c r="D335" s="50"/>
      <c r="E335" s="50"/>
      <c r="F335" s="50"/>
      <c r="G335" s="50"/>
      <c r="H335" s="50"/>
      <c r="I335" s="50"/>
      <c r="J335" s="50"/>
      <c r="S335" s="50"/>
      <c r="T335" s="50"/>
      <c r="U335" s="50"/>
    </row>
    <row r="336">
      <c r="A336" s="661"/>
      <c r="C336" s="50"/>
      <c r="D336" s="50"/>
      <c r="E336" s="50"/>
      <c r="F336" s="50"/>
      <c r="G336" s="50"/>
      <c r="H336" s="50"/>
      <c r="I336" s="50"/>
      <c r="J336" s="50"/>
      <c r="S336" s="50"/>
      <c r="T336" s="50"/>
      <c r="U336" s="50"/>
    </row>
    <row r="337">
      <c r="A337" s="661"/>
      <c r="C337" s="50"/>
      <c r="D337" s="50"/>
      <c r="E337" s="50"/>
      <c r="F337" s="50"/>
      <c r="G337" s="50"/>
      <c r="H337" s="50"/>
      <c r="I337" s="50"/>
      <c r="J337" s="50"/>
      <c r="S337" s="50"/>
      <c r="T337" s="50"/>
      <c r="U337" s="50"/>
    </row>
    <row r="338">
      <c r="A338" s="661"/>
      <c r="C338" s="50"/>
      <c r="D338" s="50"/>
      <c r="E338" s="50"/>
      <c r="F338" s="50"/>
      <c r="G338" s="50"/>
      <c r="H338" s="50"/>
      <c r="I338" s="50"/>
      <c r="J338" s="50"/>
      <c r="S338" s="50"/>
      <c r="T338" s="50"/>
      <c r="U338" s="50"/>
    </row>
    <row r="339">
      <c r="A339" s="661"/>
      <c r="C339" s="50"/>
      <c r="D339" s="50"/>
      <c r="E339" s="50"/>
      <c r="F339" s="50"/>
      <c r="G339" s="50"/>
      <c r="H339" s="50"/>
      <c r="I339" s="50"/>
      <c r="J339" s="50"/>
      <c r="S339" s="50"/>
      <c r="T339" s="50"/>
      <c r="U339" s="50"/>
    </row>
    <row r="340">
      <c r="A340" s="661"/>
      <c r="C340" s="50"/>
      <c r="D340" s="50"/>
      <c r="E340" s="50"/>
      <c r="F340" s="50"/>
      <c r="G340" s="50"/>
      <c r="H340" s="50"/>
      <c r="I340" s="50"/>
      <c r="J340" s="50"/>
      <c r="S340" s="50"/>
      <c r="T340" s="50"/>
      <c r="U340" s="50"/>
    </row>
    <row r="341">
      <c r="A341" s="661"/>
      <c r="C341" s="50"/>
      <c r="D341" s="50"/>
      <c r="E341" s="50"/>
      <c r="F341" s="50"/>
      <c r="G341" s="50"/>
      <c r="H341" s="50"/>
      <c r="I341" s="50"/>
      <c r="J341" s="50"/>
      <c r="S341" s="50"/>
      <c r="T341" s="50"/>
      <c r="U341" s="50"/>
    </row>
    <row r="342">
      <c r="A342" s="661"/>
      <c r="C342" s="50"/>
      <c r="D342" s="50"/>
      <c r="E342" s="50"/>
      <c r="F342" s="50"/>
      <c r="G342" s="50"/>
      <c r="H342" s="50"/>
      <c r="I342" s="50"/>
      <c r="J342" s="50"/>
      <c r="S342" s="50"/>
      <c r="T342" s="50"/>
      <c r="U342" s="50"/>
    </row>
    <row r="343">
      <c r="A343" s="661"/>
      <c r="C343" s="50"/>
      <c r="D343" s="50"/>
      <c r="E343" s="50"/>
      <c r="F343" s="50"/>
      <c r="G343" s="50"/>
      <c r="H343" s="50"/>
      <c r="I343" s="50"/>
      <c r="J343" s="50"/>
      <c r="S343" s="50"/>
      <c r="T343" s="50"/>
      <c r="U343" s="50"/>
    </row>
    <row r="344">
      <c r="A344" s="661"/>
      <c r="C344" s="50"/>
      <c r="D344" s="50"/>
      <c r="E344" s="50"/>
      <c r="F344" s="50"/>
      <c r="G344" s="50"/>
      <c r="H344" s="50"/>
      <c r="I344" s="50"/>
      <c r="J344" s="50"/>
      <c r="S344" s="50"/>
      <c r="T344" s="50"/>
      <c r="U344" s="50"/>
    </row>
    <row r="345">
      <c r="A345" s="661"/>
      <c r="C345" s="50"/>
      <c r="D345" s="50"/>
      <c r="E345" s="50"/>
      <c r="F345" s="50"/>
      <c r="G345" s="50"/>
      <c r="H345" s="50"/>
      <c r="I345" s="50"/>
      <c r="J345" s="50"/>
      <c r="S345" s="50"/>
      <c r="T345" s="50"/>
      <c r="U345" s="50"/>
    </row>
    <row r="346">
      <c r="A346" s="661"/>
      <c r="C346" s="50"/>
      <c r="D346" s="50"/>
      <c r="E346" s="50"/>
      <c r="F346" s="50"/>
      <c r="G346" s="50"/>
      <c r="H346" s="50"/>
      <c r="I346" s="50"/>
      <c r="J346" s="50"/>
      <c r="S346" s="50"/>
      <c r="T346" s="50"/>
      <c r="U346" s="50"/>
    </row>
    <row r="347">
      <c r="A347" s="661"/>
      <c r="C347" s="50"/>
      <c r="D347" s="50"/>
      <c r="E347" s="50"/>
      <c r="F347" s="50"/>
      <c r="G347" s="50"/>
      <c r="H347" s="50"/>
      <c r="I347" s="50"/>
      <c r="J347" s="50"/>
      <c r="S347" s="50"/>
      <c r="T347" s="50"/>
      <c r="U347" s="50"/>
    </row>
    <row r="348">
      <c r="A348" s="661"/>
      <c r="C348" s="50"/>
      <c r="D348" s="50"/>
      <c r="E348" s="50"/>
      <c r="F348" s="50"/>
      <c r="G348" s="50"/>
      <c r="H348" s="50"/>
      <c r="I348" s="50"/>
      <c r="J348" s="50"/>
      <c r="S348" s="50"/>
      <c r="T348" s="50"/>
      <c r="U348" s="50"/>
    </row>
    <row r="349">
      <c r="A349" s="661"/>
      <c r="C349" s="50"/>
      <c r="D349" s="50"/>
      <c r="E349" s="50"/>
      <c r="F349" s="50"/>
      <c r="G349" s="50"/>
      <c r="H349" s="50"/>
      <c r="I349" s="50"/>
      <c r="J349" s="50"/>
      <c r="S349" s="50"/>
      <c r="T349" s="50"/>
      <c r="U349" s="50"/>
    </row>
    <row r="350">
      <c r="A350" s="661"/>
      <c r="C350" s="50"/>
      <c r="D350" s="50"/>
      <c r="E350" s="50"/>
      <c r="F350" s="50"/>
      <c r="G350" s="50"/>
      <c r="H350" s="50"/>
      <c r="I350" s="50"/>
      <c r="J350" s="50"/>
      <c r="S350" s="50"/>
      <c r="T350" s="50"/>
      <c r="U350" s="50"/>
    </row>
    <row r="351">
      <c r="A351" s="661"/>
      <c r="C351" s="50"/>
      <c r="D351" s="50"/>
      <c r="E351" s="50"/>
      <c r="F351" s="50"/>
      <c r="G351" s="50"/>
      <c r="H351" s="50"/>
      <c r="I351" s="50"/>
      <c r="J351" s="50"/>
      <c r="S351" s="50"/>
      <c r="T351" s="50"/>
      <c r="U351" s="50"/>
    </row>
    <row r="352">
      <c r="A352" s="661"/>
      <c r="C352" s="50"/>
      <c r="D352" s="50"/>
      <c r="E352" s="50"/>
      <c r="F352" s="50"/>
      <c r="G352" s="50"/>
      <c r="H352" s="50"/>
      <c r="I352" s="50"/>
      <c r="J352" s="50"/>
      <c r="S352" s="50"/>
      <c r="T352" s="50"/>
      <c r="U352" s="50"/>
    </row>
    <row r="353">
      <c r="A353" s="661"/>
      <c r="C353" s="50"/>
      <c r="D353" s="50"/>
      <c r="E353" s="50"/>
      <c r="F353" s="50"/>
      <c r="G353" s="50"/>
      <c r="H353" s="50"/>
      <c r="I353" s="50"/>
      <c r="J353" s="50"/>
      <c r="S353" s="50"/>
      <c r="T353" s="50"/>
      <c r="U353" s="50"/>
    </row>
    <row r="354">
      <c r="A354" s="661"/>
      <c r="C354" s="50"/>
      <c r="D354" s="50"/>
      <c r="E354" s="50"/>
      <c r="F354" s="50"/>
      <c r="G354" s="50"/>
      <c r="H354" s="50"/>
      <c r="I354" s="50"/>
      <c r="J354" s="50"/>
      <c r="S354" s="50"/>
      <c r="T354" s="50"/>
      <c r="U354" s="50"/>
    </row>
    <row r="355">
      <c r="A355" s="661"/>
      <c r="C355" s="50"/>
      <c r="D355" s="50"/>
      <c r="E355" s="50"/>
      <c r="F355" s="50"/>
      <c r="G355" s="50"/>
      <c r="H355" s="50"/>
      <c r="I355" s="50"/>
      <c r="J355" s="50"/>
      <c r="S355" s="50"/>
      <c r="T355" s="50"/>
      <c r="U355" s="50"/>
    </row>
    <row r="356">
      <c r="A356" s="661"/>
      <c r="C356" s="50"/>
      <c r="D356" s="50"/>
      <c r="E356" s="50"/>
      <c r="F356" s="50"/>
      <c r="G356" s="50"/>
      <c r="H356" s="50"/>
      <c r="I356" s="50"/>
      <c r="J356" s="50"/>
      <c r="S356" s="50"/>
      <c r="T356" s="50"/>
      <c r="U356" s="50"/>
    </row>
    <row r="357">
      <c r="A357" s="661"/>
      <c r="C357" s="50"/>
      <c r="D357" s="50"/>
      <c r="E357" s="50"/>
      <c r="F357" s="50"/>
      <c r="G357" s="50"/>
      <c r="H357" s="50"/>
      <c r="I357" s="50"/>
      <c r="J357" s="50"/>
      <c r="S357" s="50"/>
      <c r="T357" s="50"/>
      <c r="U357" s="50"/>
    </row>
    <row r="358">
      <c r="A358" s="661"/>
      <c r="C358" s="50"/>
      <c r="D358" s="50"/>
      <c r="E358" s="50"/>
      <c r="F358" s="50"/>
      <c r="G358" s="50"/>
      <c r="H358" s="50"/>
      <c r="I358" s="50"/>
      <c r="J358" s="50"/>
      <c r="S358" s="50"/>
      <c r="T358" s="50"/>
      <c r="U358" s="50"/>
    </row>
    <row r="359">
      <c r="A359" s="661"/>
      <c r="C359" s="50"/>
      <c r="D359" s="50"/>
      <c r="E359" s="50"/>
      <c r="F359" s="50"/>
      <c r="G359" s="50"/>
      <c r="H359" s="50"/>
      <c r="I359" s="50"/>
      <c r="J359" s="50"/>
      <c r="S359" s="50"/>
      <c r="T359" s="50"/>
      <c r="U359" s="50"/>
    </row>
    <row r="360">
      <c r="A360" s="661"/>
      <c r="C360" s="50"/>
      <c r="D360" s="50"/>
      <c r="E360" s="50"/>
      <c r="F360" s="50"/>
      <c r="G360" s="50"/>
      <c r="H360" s="50"/>
      <c r="I360" s="50"/>
      <c r="J360" s="50"/>
      <c r="S360" s="50"/>
      <c r="T360" s="50"/>
      <c r="U360" s="50"/>
    </row>
    <row r="361">
      <c r="A361" s="661"/>
      <c r="C361" s="50"/>
      <c r="D361" s="50"/>
      <c r="E361" s="50"/>
      <c r="F361" s="50"/>
      <c r="G361" s="50"/>
      <c r="H361" s="50"/>
      <c r="I361" s="50"/>
      <c r="J361" s="50"/>
      <c r="S361" s="50"/>
      <c r="T361" s="50"/>
      <c r="U361" s="50"/>
    </row>
    <row r="362">
      <c r="A362" s="661"/>
      <c r="C362" s="50"/>
      <c r="D362" s="50"/>
      <c r="E362" s="50"/>
      <c r="F362" s="50"/>
      <c r="G362" s="50"/>
      <c r="H362" s="50"/>
      <c r="I362" s="50"/>
      <c r="J362" s="50"/>
      <c r="S362" s="50"/>
      <c r="T362" s="50"/>
      <c r="U362" s="50"/>
    </row>
    <row r="363">
      <c r="A363" s="661"/>
      <c r="C363" s="50"/>
      <c r="D363" s="50"/>
      <c r="E363" s="50"/>
      <c r="F363" s="50"/>
      <c r="G363" s="50"/>
      <c r="H363" s="50"/>
      <c r="I363" s="50"/>
      <c r="J363" s="50"/>
      <c r="S363" s="50"/>
      <c r="T363" s="50"/>
      <c r="U363" s="50"/>
    </row>
    <row r="364">
      <c r="A364" s="661"/>
      <c r="C364" s="50"/>
      <c r="D364" s="50"/>
      <c r="E364" s="50"/>
      <c r="F364" s="50"/>
      <c r="G364" s="50"/>
      <c r="H364" s="50"/>
      <c r="I364" s="50"/>
      <c r="J364" s="50"/>
      <c r="S364" s="50"/>
      <c r="T364" s="50"/>
      <c r="U364" s="50"/>
    </row>
    <row r="365">
      <c r="A365" s="661"/>
      <c r="C365" s="50"/>
      <c r="D365" s="50"/>
      <c r="E365" s="50"/>
      <c r="F365" s="50"/>
      <c r="G365" s="50"/>
      <c r="H365" s="50"/>
      <c r="I365" s="50"/>
      <c r="J365" s="50"/>
      <c r="S365" s="50"/>
      <c r="T365" s="50"/>
      <c r="U365" s="50"/>
    </row>
    <row r="366">
      <c r="A366" s="661"/>
      <c r="C366" s="50"/>
      <c r="D366" s="50"/>
      <c r="E366" s="50"/>
      <c r="F366" s="50"/>
      <c r="G366" s="50"/>
      <c r="H366" s="50"/>
      <c r="I366" s="50"/>
      <c r="J366" s="50"/>
      <c r="S366" s="50"/>
      <c r="T366" s="50"/>
      <c r="U366" s="50"/>
    </row>
    <row r="367">
      <c r="A367" s="661"/>
      <c r="C367" s="50"/>
      <c r="D367" s="50"/>
      <c r="E367" s="50"/>
      <c r="F367" s="50"/>
      <c r="G367" s="50"/>
      <c r="H367" s="50"/>
      <c r="I367" s="50"/>
      <c r="J367" s="50"/>
      <c r="S367" s="50"/>
      <c r="T367" s="50"/>
      <c r="U367" s="50"/>
    </row>
    <row r="368">
      <c r="A368" s="661"/>
      <c r="C368" s="50"/>
      <c r="D368" s="50"/>
      <c r="E368" s="50"/>
      <c r="F368" s="50"/>
      <c r="G368" s="50"/>
      <c r="H368" s="50"/>
      <c r="I368" s="50"/>
      <c r="J368" s="50"/>
      <c r="S368" s="50"/>
      <c r="T368" s="50"/>
      <c r="U368" s="50"/>
    </row>
    <row r="369">
      <c r="A369" s="661"/>
      <c r="C369" s="50"/>
      <c r="D369" s="50"/>
      <c r="E369" s="50"/>
      <c r="F369" s="50"/>
      <c r="G369" s="50"/>
      <c r="H369" s="50"/>
      <c r="I369" s="50"/>
      <c r="J369" s="50"/>
      <c r="S369" s="50"/>
      <c r="T369" s="50"/>
      <c r="U369" s="50"/>
    </row>
    <row r="370">
      <c r="A370" s="661"/>
      <c r="C370" s="50"/>
      <c r="D370" s="50"/>
      <c r="E370" s="50"/>
      <c r="F370" s="50"/>
      <c r="G370" s="50"/>
      <c r="H370" s="50"/>
      <c r="I370" s="50"/>
      <c r="J370" s="50"/>
      <c r="S370" s="50"/>
      <c r="T370" s="50"/>
      <c r="U370" s="50"/>
    </row>
    <row r="371">
      <c r="A371" s="661"/>
      <c r="C371" s="50"/>
      <c r="D371" s="50"/>
      <c r="E371" s="50"/>
      <c r="F371" s="50"/>
      <c r="G371" s="50"/>
      <c r="H371" s="50"/>
      <c r="I371" s="50"/>
      <c r="J371" s="50"/>
      <c r="S371" s="50"/>
      <c r="T371" s="50"/>
      <c r="U371" s="50"/>
    </row>
    <row r="372">
      <c r="A372" s="661"/>
      <c r="C372" s="50"/>
      <c r="D372" s="50"/>
      <c r="E372" s="50"/>
      <c r="F372" s="50"/>
      <c r="G372" s="50"/>
      <c r="H372" s="50"/>
      <c r="I372" s="50"/>
      <c r="J372" s="50"/>
      <c r="S372" s="50"/>
      <c r="T372" s="50"/>
      <c r="U372" s="50"/>
    </row>
    <row r="373">
      <c r="A373" s="661"/>
      <c r="C373" s="50"/>
      <c r="D373" s="50"/>
      <c r="E373" s="50"/>
      <c r="F373" s="50"/>
      <c r="G373" s="50"/>
      <c r="H373" s="50"/>
      <c r="I373" s="50"/>
      <c r="J373" s="50"/>
      <c r="S373" s="50"/>
      <c r="T373" s="50"/>
      <c r="U373" s="50"/>
    </row>
    <row r="374">
      <c r="A374" s="661"/>
      <c r="C374" s="50"/>
      <c r="D374" s="50"/>
      <c r="E374" s="50"/>
      <c r="F374" s="50"/>
      <c r="G374" s="50"/>
      <c r="H374" s="50"/>
      <c r="I374" s="50"/>
      <c r="J374" s="50"/>
      <c r="S374" s="50"/>
      <c r="T374" s="50"/>
      <c r="U374" s="50"/>
    </row>
    <row r="375">
      <c r="A375" s="661"/>
      <c r="C375" s="50"/>
      <c r="D375" s="50"/>
      <c r="E375" s="50"/>
      <c r="F375" s="50"/>
      <c r="G375" s="50"/>
      <c r="H375" s="50"/>
      <c r="I375" s="50"/>
      <c r="J375" s="50"/>
      <c r="S375" s="50"/>
      <c r="T375" s="50"/>
      <c r="U375" s="50"/>
    </row>
    <row r="376">
      <c r="A376" s="661"/>
      <c r="C376" s="50"/>
      <c r="D376" s="50"/>
      <c r="E376" s="50"/>
      <c r="F376" s="50"/>
      <c r="G376" s="50"/>
      <c r="H376" s="50"/>
      <c r="I376" s="50"/>
      <c r="J376" s="50"/>
      <c r="S376" s="50"/>
      <c r="T376" s="50"/>
      <c r="U376" s="50"/>
    </row>
    <row r="377">
      <c r="A377" s="661"/>
      <c r="C377" s="50"/>
      <c r="D377" s="50"/>
      <c r="E377" s="50"/>
      <c r="F377" s="50"/>
      <c r="G377" s="50"/>
      <c r="H377" s="50"/>
      <c r="I377" s="50"/>
      <c r="J377" s="50"/>
      <c r="S377" s="50"/>
      <c r="T377" s="50"/>
      <c r="U377" s="50"/>
    </row>
    <row r="378">
      <c r="A378" s="661"/>
      <c r="C378" s="50"/>
      <c r="D378" s="50"/>
      <c r="E378" s="50"/>
      <c r="F378" s="50"/>
      <c r="G378" s="50"/>
      <c r="H378" s="50"/>
      <c r="I378" s="50"/>
      <c r="J378" s="50"/>
      <c r="S378" s="50"/>
      <c r="T378" s="50"/>
      <c r="U378" s="50"/>
    </row>
    <row r="379">
      <c r="A379" s="661"/>
      <c r="C379" s="50"/>
      <c r="D379" s="50"/>
      <c r="E379" s="50"/>
      <c r="F379" s="50"/>
      <c r="G379" s="50"/>
      <c r="H379" s="50"/>
      <c r="I379" s="50"/>
      <c r="J379" s="50"/>
      <c r="S379" s="50"/>
      <c r="T379" s="50"/>
      <c r="U379" s="50"/>
    </row>
    <row r="380">
      <c r="A380" s="661"/>
      <c r="C380" s="50"/>
      <c r="D380" s="50"/>
      <c r="E380" s="50"/>
      <c r="F380" s="50"/>
      <c r="G380" s="50"/>
      <c r="H380" s="50"/>
      <c r="I380" s="50"/>
      <c r="J380" s="50"/>
      <c r="S380" s="50"/>
      <c r="T380" s="50"/>
      <c r="U380" s="50"/>
    </row>
    <row r="381">
      <c r="A381" s="661"/>
      <c r="C381" s="50"/>
      <c r="D381" s="50"/>
      <c r="E381" s="50"/>
      <c r="F381" s="50"/>
      <c r="G381" s="50"/>
      <c r="H381" s="50"/>
      <c r="I381" s="50"/>
      <c r="J381" s="50"/>
      <c r="S381" s="50"/>
      <c r="T381" s="50"/>
      <c r="U381" s="50"/>
    </row>
    <row r="382">
      <c r="A382" s="661"/>
      <c r="C382" s="50"/>
      <c r="D382" s="50"/>
      <c r="E382" s="50"/>
      <c r="F382" s="50"/>
      <c r="G382" s="50"/>
      <c r="H382" s="50"/>
      <c r="I382" s="50"/>
      <c r="J382" s="50"/>
      <c r="S382" s="50"/>
      <c r="T382" s="50"/>
      <c r="U382" s="50"/>
    </row>
    <row r="383">
      <c r="A383" s="661"/>
      <c r="C383" s="50"/>
      <c r="D383" s="50"/>
      <c r="E383" s="50"/>
      <c r="F383" s="50"/>
      <c r="G383" s="50"/>
      <c r="H383" s="50"/>
      <c r="I383" s="50"/>
      <c r="J383" s="50"/>
      <c r="S383" s="50"/>
      <c r="T383" s="50"/>
      <c r="U383" s="50"/>
    </row>
    <row r="384">
      <c r="A384" s="661"/>
      <c r="C384" s="50"/>
      <c r="D384" s="50"/>
      <c r="E384" s="50"/>
      <c r="F384" s="50"/>
      <c r="G384" s="50"/>
      <c r="H384" s="50"/>
      <c r="I384" s="50"/>
      <c r="J384" s="50"/>
      <c r="S384" s="50"/>
      <c r="T384" s="50"/>
      <c r="U384" s="50"/>
    </row>
    <row r="385">
      <c r="A385" s="661"/>
      <c r="C385" s="50"/>
      <c r="D385" s="50"/>
      <c r="E385" s="50"/>
      <c r="F385" s="50"/>
      <c r="G385" s="50"/>
      <c r="H385" s="50"/>
      <c r="I385" s="50"/>
      <c r="J385" s="50"/>
      <c r="S385" s="50"/>
      <c r="T385" s="50"/>
      <c r="U385" s="50"/>
    </row>
    <row r="386">
      <c r="A386" s="661"/>
      <c r="C386" s="50"/>
      <c r="D386" s="50"/>
      <c r="E386" s="50"/>
      <c r="F386" s="50"/>
      <c r="G386" s="50"/>
      <c r="H386" s="50"/>
      <c r="I386" s="50"/>
      <c r="J386" s="50"/>
      <c r="S386" s="50"/>
      <c r="T386" s="50"/>
      <c r="U386" s="50"/>
    </row>
    <row r="387">
      <c r="A387" s="661"/>
      <c r="C387" s="50"/>
      <c r="D387" s="50"/>
      <c r="E387" s="50"/>
      <c r="F387" s="50"/>
      <c r="G387" s="50"/>
      <c r="H387" s="50"/>
      <c r="I387" s="50"/>
      <c r="J387" s="50"/>
      <c r="S387" s="50"/>
      <c r="T387" s="50"/>
      <c r="U387" s="50"/>
    </row>
    <row r="388">
      <c r="A388" s="661"/>
      <c r="C388" s="50"/>
      <c r="D388" s="50"/>
      <c r="E388" s="50"/>
      <c r="F388" s="50"/>
      <c r="G388" s="50"/>
      <c r="H388" s="50"/>
      <c r="I388" s="50"/>
      <c r="J388" s="50"/>
      <c r="S388" s="50"/>
      <c r="T388" s="50"/>
      <c r="U388" s="50"/>
    </row>
    <row r="389">
      <c r="A389" s="661"/>
      <c r="C389" s="50"/>
      <c r="D389" s="50"/>
      <c r="E389" s="50"/>
      <c r="F389" s="50"/>
      <c r="G389" s="50"/>
      <c r="H389" s="50"/>
      <c r="I389" s="50"/>
      <c r="J389" s="50"/>
      <c r="S389" s="50"/>
      <c r="T389" s="50"/>
      <c r="U389" s="50"/>
    </row>
    <row r="390">
      <c r="A390" s="661"/>
      <c r="C390" s="50"/>
      <c r="D390" s="50"/>
      <c r="E390" s="50"/>
      <c r="F390" s="50"/>
      <c r="G390" s="50"/>
      <c r="H390" s="50"/>
      <c r="I390" s="50"/>
      <c r="J390" s="50"/>
      <c r="S390" s="50"/>
      <c r="T390" s="50"/>
      <c r="U390" s="50"/>
    </row>
    <row r="391">
      <c r="A391" s="661"/>
      <c r="C391" s="50"/>
      <c r="D391" s="50"/>
      <c r="E391" s="50"/>
      <c r="F391" s="50"/>
      <c r="G391" s="50"/>
      <c r="H391" s="50"/>
      <c r="I391" s="50"/>
      <c r="J391" s="50"/>
      <c r="S391" s="50"/>
      <c r="T391" s="50"/>
      <c r="U391" s="50"/>
    </row>
    <row r="392">
      <c r="A392" s="661"/>
      <c r="C392" s="50"/>
      <c r="D392" s="50"/>
      <c r="E392" s="50"/>
      <c r="F392" s="50"/>
      <c r="G392" s="50"/>
      <c r="H392" s="50"/>
      <c r="I392" s="50"/>
      <c r="J392" s="50"/>
      <c r="S392" s="50"/>
      <c r="T392" s="50"/>
      <c r="U392" s="50"/>
    </row>
    <row r="393">
      <c r="A393" s="661"/>
      <c r="C393" s="50"/>
      <c r="D393" s="50"/>
      <c r="E393" s="50"/>
      <c r="F393" s="50"/>
      <c r="G393" s="50"/>
      <c r="H393" s="50"/>
      <c r="I393" s="50"/>
      <c r="J393" s="50"/>
      <c r="S393" s="50"/>
      <c r="T393" s="50"/>
      <c r="U393" s="50"/>
    </row>
    <row r="394">
      <c r="A394" s="661"/>
      <c r="C394" s="50"/>
      <c r="D394" s="50"/>
      <c r="E394" s="50"/>
      <c r="F394" s="50"/>
      <c r="G394" s="50"/>
      <c r="H394" s="50"/>
      <c r="I394" s="50"/>
      <c r="J394" s="50"/>
      <c r="S394" s="50"/>
      <c r="T394" s="50"/>
      <c r="U394" s="50"/>
    </row>
    <row r="395">
      <c r="A395" s="661"/>
      <c r="C395" s="50"/>
      <c r="D395" s="50"/>
      <c r="E395" s="50"/>
      <c r="F395" s="50"/>
      <c r="G395" s="50"/>
      <c r="H395" s="50"/>
      <c r="I395" s="50"/>
      <c r="J395" s="50"/>
      <c r="S395" s="50"/>
      <c r="T395" s="50"/>
      <c r="U395" s="50"/>
    </row>
    <row r="396">
      <c r="A396" s="661"/>
      <c r="C396" s="50"/>
      <c r="D396" s="50"/>
      <c r="E396" s="50"/>
      <c r="F396" s="50"/>
      <c r="G396" s="50"/>
      <c r="H396" s="50"/>
      <c r="I396" s="50"/>
      <c r="J396" s="50"/>
      <c r="S396" s="50"/>
      <c r="T396" s="50"/>
      <c r="U396" s="50"/>
    </row>
    <row r="397">
      <c r="A397" s="661"/>
      <c r="C397" s="50"/>
      <c r="D397" s="50"/>
      <c r="E397" s="50"/>
      <c r="F397" s="50"/>
      <c r="G397" s="50"/>
      <c r="H397" s="50"/>
      <c r="I397" s="50"/>
      <c r="J397" s="50"/>
      <c r="S397" s="50"/>
      <c r="T397" s="50"/>
      <c r="U397" s="50"/>
    </row>
    <row r="398">
      <c r="A398" s="661"/>
      <c r="C398" s="50"/>
      <c r="D398" s="50"/>
      <c r="E398" s="50"/>
      <c r="F398" s="50"/>
      <c r="G398" s="50"/>
      <c r="H398" s="50"/>
      <c r="I398" s="50"/>
      <c r="J398" s="50"/>
      <c r="S398" s="50"/>
      <c r="T398" s="50"/>
      <c r="U398" s="50"/>
    </row>
    <row r="399">
      <c r="A399" s="661"/>
      <c r="C399" s="50"/>
      <c r="D399" s="50"/>
      <c r="E399" s="50"/>
      <c r="F399" s="50"/>
      <c r="G399" s="50"/>
      <c r="H399" s="50"/>
      <c r="I399" s="50"/>
      <c r="J399" s="50"/>
      <c r="S399" s="50"/>
      <c r="T399" s="50"/>
      <c r="U399" s="50"/>
    </row>
    <row r="400">
      <c r="A400" s="661"/>
      <c r="C400" s="50"/>
      <c r="D400" s="50"/>
      <c r="E400" s="50"/>
      <c r="F400" s="50"/>
      <c r="G400" s="50"/>
      <c r="H400" s="50"/>
      <c r="I400" s="50"/>
      <c r="J400" s="50"/>
      <c r="S400" s="50"/>
      <c r="T400" s="50"/>
      <c r="U400" s="50"/>
    </row>
    <row r="401">
      <c r="A401" s="661"/>
      <c r="C401" s="50"/>
      <c r="D401" s="50"/>
      <c r="E401" s="50"/>
      <c r="F401" s="50"/>
      <c r="G401" s="50"/>
      <c r="H401" s="50"/>
      <c r="I401" s="50"/>
      <c r="J401" s="50"/>
      <c r="S401" s="50"/>
      <c r="T401" s="50"/>
      <c r="U401" s="50"/>
    </row>
    <row r="402">
      <c r="A402" s="661"/>
      <c r="C402" s="50"/>
      <c r="D402" s="50"/>
      <c r="E402" s="50"/>
      <c r="F402" s="50"/>
      <c r="G402" s="50"/>
      <c r="H402" s="50"/>
      <c r="I402" s="50"/>
      <c r="J402" s="50"/>
      <c r="S402" s="50"/>
      <c r="T402" s="50"/>
      <c r="U402" s="50"/>
    </row>
    <row r="403">
      <c r="A403" s="661"/>
      <c r="C403" s="50"/>
      <c r="D403" s="50"/>
      <c r="E403" s="50"/>
      <c r="F403" s="50"/>
      <c r="G403" s="50"/>
      <c r="H403" s="50"/>
      <c r="I403" s="50"/>
      <c r="J403" s="50"/>
      <c r="S403" s="50"/>
      <c r="T403" s="50"/>
      <c r="U403" s="50"/>
    </row>
    <row r="404">
      <c r="A404" s="661"/>
      <c r="C404" s="50"/>
      <c r="D404" s="50"/>
      <c r="E404" s="50"/>
      <c r="F404" s="50"/>
      <c r="G404" s="50"/>
      <c r="H404" s="50"/>
      <c r="I404" s="50"/>
      <c r="J404" s="50"/>
      <c r="S404" s="50"/>
      <c r="T404" s="50"/>
      <c r="U404" s="50"/>
    </row>
    <row r="405">
      <c r="A405" s="661"/>
      <c r="C405" s="50"/>
      <c r="D405" s="50"/>
      <c r="E405" s="50"/>
      <c r="F405" s="50"/>
      <c r="G405" s="50"/>
      <c r="H405" s="50"/>
      <c r="I405" s="50"/>
      <c r="J405" s="50"/>
      <c r="S405" s="50"/>
      <c r="T405" s="50"/>
      <c r="U405" s="50"/>
    </row>
    <row r="406">
      <c r="A406" s="661"/>
      <c r="C406" s="50"/>
      <c r="D406" s="50"/>
      <c r="E406" s="50"/>
      <c r="F406" s="50"/>
      <c r="G406" s="50"/>
      <c r="H406" s="50"/>
      <c r="I406" s="50"/>
      <c r="J406" s="50"/>
      <c r="S406" s="50"/>
      <c r="T406" s="50"/>
      <c r="U406" s="50"/>
    </row>
    <row r="407">
      <c r="A407" s="661"/>
      <c r="C407" s="50"/>
      <c r="D407" s="50"/>
      <c r="E407" s="50"/>
      <c r="F407" s="50"/>
      <c r="G407" s="50"/>
      <c r="H407" s="50"/>
      <c r="I407" s="50"/>
      <c r="J407" s="50"/>
      <c r="S407" s="50"/>
      <c r="T407" s="50"/>
      <c r="U407" s="50"/>
    </row>
    <row r="408">
      <c r="A408" s="661"/>
      <c r="C408" s="50"/>
      <c r="D408" s="50"/>
      <c r="E408" s="50"/>
      <c r="F408" s="50"/>
      <c r="G408" s="50"/>
      <c r="H408" s="50"/>
      <c r="I408" s="50"/>
      <c r="J408" s="50"/>
      <c r="S408" s="50"/>
      <c r="T408" s="50"/>
      <c r="U408" s="50"/>
    </row>
    <row r="409">
      <c r="A409" s="661"/>
      <c r="C409" s="50"/>
      <c r="D409" s="50"/>
      <c r="E409" s="50"/>
      <c r="F409" s="50"/>
      <c r="G409" s="50"/>
      <c r="H409" s="50"/>
      <c r="I409" s="50"/>
      <c r="J409" s="50"/>
      <c r="S409" s="50"/>
      <c r="T409" s="50"/>
      <c r="U409" s="50"/>
    </row>
    <row r="410">
      <c r="A410" s="661"/>
      <c r="C410" s="50"/>
      <c r="D410" s="50"/>
      <c r="E410" s="50"/>
      <c r="F410" s="50"/>
      <c r="G410" s="50"/>
      <c r="H410" s="50"/>
      <c r="I410" s="50"/>
      <c r="J410" s="50"/>
      <c r="S410" s="50"/>
      <c r="T410" s="50"/>
      <c r="U410" s="50"/>
    </row>
    <row r="411">
      <c r="A411" s="661"/>
      <c r="C411" s="50"/>
      <c r="D411" s="50"/>
      <c r="E411" s="50"/>
      <c r="F411" s="50"/>
      <c r="G411" s="50"/>
      <c r="H411" s="50"/>
      <c r="I411" s="50"/>
      <c r="J411" s="50"/>
      <c r="S411" s="50"/>
      <c r="T411" s="50"/>
      <c r="U411" s="50"/>
    </row>
    <row r="412">
      <c r="A412" s="661"/>
      <c r="C412" s="50"/>
      <c r="D412" s="50"/>
      <c r="E412" s="50"/>
      <c r="F412" s="50"/>
      <c r="G412" s="50"/>
      <c r="H412" s="50"/>
      <c r="I412" s="50"/>
      <c r="J412" s="50"/>
      <c r="S412" s="50"/>
      <c r="T412" s="50"/>
      <c r="U412" s="50"/>
    </row>
    <row r="413">
      <c r="A413" s="661"/>
      <c r="C413" s="50"/>
      <c r="D413" s="50"/>
      <c r="E413" s="50"/>
      <c r="F413" s="50"/>
      <c r="G413" s="50"/>
      <c r="H413" s="50"/>
      <c r="I413" s="50"/>
      <c r="J413" s="50"/>
      <c r="S413" s="50"/>
      <c r="T413" s="50"/>
      <c r="U413" s="50"/>
    </row>
    <row r="414">
      <c r="A414" s="661"/>
      <c r="C414" s="50"/>
      <c r="D414" s="50"/>
      <c r="E414" s="50"/>
      <c r="F414" s="50"/>
      <c r="G414" s="50"/>
      <c r="H414" s="50"/>
      <c r="I414" s="50"/>
      <c r="J414" s="50"/>
      <c r="S414" s="50"/>
      <c r="T414" s="50"/>
      <c r="U414" s="50"/>
    </row>
    <row r="415">
      <c r="A415" s="661"/>
      <c r="C415" s="50"/>
      <c r="D415" s="50"/>
      <c r="E415" s="50"/>
      <c r="F415" s="50"/>
      <c r="G415" s="50"/>
      <c r="H415" s="50"/>
      <c r="I415" s="50"/>
      <c r="J415" s="50"/>
      <c r="S415" s="50"/>
      <c r="T415" s="50"/>
      <c r="U415" s="50"/>
    </row>
    <row r="416">
      <c r="A416" s="661"/>
      <c r="C416" s="50"/>
      <c r="D416" s="50"/>
      <c r="E416" s="50"/>
      <c r="F416" s="50"/>
      <c r="G416" s="50"/>
      <c r="H416" s="50"/>
      <c r="I416" s="50"/>
      <c r="J416" s="50"/>
      <c r="S416" s="50"/>
      <c r="T416" s="50"/>
      <c r="U416" s="50"/>
    </row>
    <row r="417">
      <c r="A417" s="661"/>
      <c r="C417" s="50"/>
      <c r="D417" s="50"/>
      <c r="E417" s="50"/>
      <c r="F417" s="50"/>
      <c r="G417" s="50"/>
      <c r="H417" s="50"/>
      <c r="I417" s="50"/>
      <c r="J417" s="50"/>
      <c r="S417" s="50"/>
      <c r="T417" s="50"/>
      <c r="U417" s="50"/>
    </row>
    <row r="418">
      <c r="A418" s="661"/>
      <c r="C418" s="50"/>
      <c r="D418" s="50"/>
      <c r="E418" s="50"/>
      <c r="F418" s="50"/>
      <c r="G418" s="50"/>
      <c r="H418" s="50"/>
      <c r="I418" s="50"/>
      <c r="J418" s="50"/>
      <c r="S418" s="50"/>
      <c r="T418" s="50"/>
      <c r="U418" s="50"/>
    </row>
    <row r="419">
      <c r="A419" s="661"/>
      <c r="C419" s="50"/>
      <c r="D419" s="50"/>
      <c r="E419" s="50"/>
      <c r="F419" s="50"/>
      <c r="G419" s="50"/>
      <c r="H419" s="50"/>
      <c r="I419" s="50"/>
      <c r="J419" s="50"/>
      <c r="S419" s="50"/>
      <c r="T419" s="50"/>
      <c r="U419" s="50"/>
    </row>
    <row r="420">
      <c r="A420" s="661"/>
      <c r="C420" s="50"/>
      <c r="D420" s="50"/>
      <c r="E420" s="50"/>
      <c r="F420" s="50"/>
      <c r="G420" s="50"/>
      <c r="H420" s="50"/>
      <c r="I420" s="50"/>
      <c r="J420" s="50"/>
      <c r="S420" s="50"/>
      <c r="T420" s="50"/>
      <c r="U420" s="50"/>
    </row>
    <row r="421">
      <c r="A421" s="661"/>
      <c r="C421" s="50"/>
      <c r="D421" s="50"/>
      <c r="E421" s="50"/>
      <c r="F421" s="50"/>
      <c r="G421" s="50"/>
      <c r="H421" s="50"/>
      <c r="I421" s="50"/>
      <c r="J421" s="50"/>
      <c r="S421" s="50"/>
      <c r="T421" s="50"/>
      <c r="U421" s="50"/>
    </row>
    <row r="422">
      <c r="A422" s="661"/>
      <c r="C422" s="50"/>
      <c r="D422" s="50"/>
      <c r="E422" s="50"/>
      <c r="F422" s="50"/>
      <c r="G422" s="50"/>
      <c r="H422" s="50"/>
      <c r="I422" s="50"/>
      <c r="J422" s="50"/>
      <c r="S422" s="50"/>
      <c r="T422" s="50"/>
      <c r="U422" s="50"/>
    </row>
    <row r="423">
      <c r="A423" s="661"/>
      <c r="C423" s="50"/>
      <c r="D423" s="50"/>
      <c r="E423" s="50"/>
      <c r="F423" s="50"/>
      <c r="G423" s="50"/>
      <c r="H423" s="50"/>
      <c r="I423" s="50"/>
      <c r="J423" s="50"/>
      <c r="S423" s="50"/>
      <c r="T423" s="50"/>
      <c r="U423" s="50"/>
    </row>
    <row r="424">
      <c r="A424" s="661"/>
      <c r="C424" s="50"/>
      <c r="D424" s="50"/>
      <c r="E424" s="50"/>
      <c r="F424" s="50"/>
      <c r="G424" s="50"/>
      <c r="H424" s="50"/>
      <c r="I424" s="50"/>
      <c r="J424" s="50"/>
      <c r="S424" s="50"/>
      <c r="T424" s="50"/>
      <c r="U424" s="50"/>
    </row>
    <row r="425">
      <c r="A425" s="661"/>
      <c r="C425" s="50"/>
      <c r="D425" s="50"/>
      <c r="E425" s="50"/>
      <c r="F425" s="50"/>
      <c r="G425" s="50"/>
      <c r="H425" s="50"/>
      <c r="I425" s="50"/>
      <c r="J425" s="50"/>
      <c r="S425" s="50"/>
      <c r="T425" s="50"/>
      <c r="U425" s="50"/>
    </row>
    <row r="426">
      <c r="A426" s="661"/>
      <c r="C426" s="50"/>
      <c r="D426" s="50"/>
      <c r="E426" s="50"/>
      <c r="F426" s="50"/>
      <c r="G426" s="50"/>
      <c r="H426" s="50"/>
      <c r="I426" s="50"/>
      <c r="J426" s="50"/>
      <c r="S426" s="50"/>
      <c r="T426" s="50"/>
      <c r="U426" s="50"/>
    </row>
    <row r="427">
      <c r="A427" s="661"/>
      <c r="C427" s="50"/>
      <c r="D427" s="50"/>
      <c r="E427" s="50"/>
      <c r="F427" s="50"/>
      <c r="G427" s="50"/>
      <c r="H427" s="50"/>
      <c r="I427" s="50"/>
      <c r="J427" s="50"/>
      <c r="S427" s="50"/>
      <c r="T427" s="50"/>
      <c r="U427" s="50"/>
    </row>
    <row r="428">
      <c r="A428" s="661"/>
      <c r="C428" s="50"/>
      <c r="D428" s="50"/>
      <c r="E428" s="50"/>
      <c r="F428" s="50"/>
      <c r="G428" s="50"/>
      <c r="H428" s="50"/>
      <c r="I428" s="50"/>
      <c r="J428" s="50"/>
      <c r="S428" s="50"/>
      <c r="T428" s="50"/>
      <c r="U428" s="50"/>
    </row>
    <row r="429">
      <c r="A429" s="661"/>
      <c r="C429" s="50"/>
      <c r="D429" s="50"/>
      <c r="E429" s="50"/>
      <c r="F429" s="50"/>
      <c r="G429" s="50"/>
      <c r="H429" s="50"/>
      <c r="I429" s="50"/>
      <c r="J429" s="50"/>
      <c r="S429" s="50"/>
      <c r="T429" s="50"/>
      <c r="U429" s="50"/>
    </row>
    <row r="430">
      <c r="A430" s="661"/>
      <c r="C430" s="50"/>
      <c r="D430" s="50"/>
      <c r="E430" s="50"/>
      <c r="F430" s="50"/>
      <c r="G430" s="50"/>
      <c r="H430" s="50"/>
      <c r="I430" s="50"/>
      <c r="J430" s="50"/>
      <c r="S430" s="50"/>
      <c r="T430" s="50"/>
      <c r="U430" s="50"/>
    </row>
    <row r="431">
      <c r="A431" s="661"/>
      <c r="C431" s="50"/>
      <c r="D431" s="50"/>
      <c r="E431" s="50"/>
      <c r="F431" s="50"/>
      <c r="G431" s="50"/>
      <c r="H431" s="50"/>
      <c r="I431" s="50"/>
      <c r="J431" s="50"/>
      <c r="S431" s="50"/>
      <c r="T431" s="50"/>
      <c r="U431" s="50"/>
    </row>
    <row r="432">
      <c r="A432" s="661"/>
      <c r="C432" s="50"/>
      <c r="D432" s="50"/>
      <c r="E432" s="50"/>
      <c r="F432" s="50"/>
      <c r="G432" s="50"/>
      <c r="H432" s="50"/>
      <c r="I432" s="50"/>
      <c r="J432" s="50"/>
      <c r="S432" s="50"/>
      <c r="T432" s="50"/>
      <c r="U432" s="50"/>
    </row>
    <row r="433">
      <c r="A433" s="661"/>
      <c r="C433" s="50"/>
      <c r="D433" s="50"/>
      <c r="E433" s="50"/>
      <c r="F433" s="50"/>
      <c r="G433" s="50"/>
      <c r="H433" s="50"/>
      <c r="I433" s="50"/>
      <c r="J433" s="50"/>
      <c r="S433" s="50"/>
      <c r="T433" s="50"/>
      <c r="U433" s="50"/>
    </row>
    <row r="434">
      <c r="A434" s="661"/>
      <c r="C434" s="50"/>
      <c r="D434" s="50"/>
      <c r="E434" s="50"/>
      <c r="F434" s="50"/>
      <c r="G434" s="50"/>
      <c r="H434" s="50"/>
      <c r="I434" s="50"/>
      <c r="J434" s="50"/>
      <c r="S434" s="50"/>
      <c r="T434" s="50"/>
      <c r="U434" s="50"/>
    </row>
    <row r="435">
      <c r="A435" s="661"/>
      <c r="C435" s="50"/>
      <c r="D435" s="50"/>
      <c r="E435" s="50"/>
      <c r="F435" s="50"/>
      <c r="G435" s="50"/>
      <c r="H435" s="50"/>
      <c r="I435" s="50"/>
      <c r="J435" s="50"/>
      <c r="S435" s="50"/>
      <c r="T435" s="50"/>
      <c r="U435" s="50"/>
    </row>
    <row r="436">
      <c r="A436" s="661"/>
      <c r="C436" s="50"/>
      <c r="D436" s="50"/>
      <c r="E436" s="50"/>
      <c r="F436" s="50"/>
      <c r="G436" s="50"/>
      <c r="H436" s="50"/>
      <c r="I436" s="50"/>
      <c r="J436" s="50"/>
      <c r="S436" s="50"/>
      <c r="T436" s="50"/>
      <c r="U436" s="50"/>
    </row>
    <row r="437">
      <c r="A437" s="661"/>
      <c r="C437" s="50"/>
      <c r="D437" s="50"/>
      <c r="E437" s="50"/>
      <c r="F437" s="50"/>
      <c r="G437" s="50"/>
      <c r="H437" s="50"/>
      <c r="I437" s="50"/>
      <c r="J437" s="50"/>
      <c r="S437" s="50"/>
      <c r="T437" s="50"/>
      <c r="U437" s="50"/>
    </row>
    <row r="438">
      <c r="A438" s="661"/>
      <c r="C438" s="50"/>
      <c r="D438" s="50"/>
      <c r="E438" s="50"/>
      <c r="F438" s="50"/>
      <c r="G438" s="50"/>
      <c r="H438" s="50"/>
      <c r="I438" s="50"/>
      <c r="J438" s="50"/>
      <c r="S438" s="50"/>
      <c r="T438" s="50"/>
      <c r="U438" s="50"/>
    </row>
    <row r="439">
      <c r="A439" s="661"/>
      <c r="C439" s="50"/>
      <c r="D439" s="50"/>
      <c r="E439" s="50"/>
      <c r="F439" s="50"/>
      <c r="G439" s="50"/>
      <c r="H439" s="50"/>
      <c r="I439" s="50"/>
      <c r="J439" s="50"/>
      <c r="S439" s="50"/>
      <c r="T439" s="50"/>
      <c r="U439" s="50"/>
    </row>
    <row r="440">
      <c r="A440" s="661"/>
      <c r="C440" s="50"/>
      <c r="D440" s="50"/>
      <c r="E440" s="50"/>
      <c r="F440" s="50"/>
      <c r="G440" s="50"/>
      <c r="H440" s="50"/>
      <c r="I440" s="50"/>
      <c r="J440" s="50"/>
      <c r="S440" s="50"/>
      <c r="T440" s="50"/>
      <c r="U440" s="50"/>
    </row>
    <row r="441">
      <c r="A441" s="661"/>
      <c r="C441" s="50"/>
      <c r="D441" s="50"/>
      <c r="E441" s="50"/>
      <c r="F441" s="50"/>
      <c r="G441" s="50"/>
      <c r="H441" s="50"/>
      <c r="I441" s="50"/>
      <c r="J441" s="50"/>
      <c r="S441" s="50"/>
      <c r="T441" s="50"/>
      <c r="U441" s="50"/>
    </row>
    <row r="442">
      <c r="A442" s="661"/>
      <c r="C442" s="50"/>
      <c r="D442" s="50"/>
      <c r="E442" s="50"/>
      <c r="F442" s="50"/>
      <c r="G442" s="50"/>
      <c r="H442" s="50"/>
      <c r="I442" s="50"/>
      <c r="J442" s="50"/>
      <c r="S442" s="50"/>
      <c r="T442" s="50"/>
      <c r="U442" s="50"/>
    </row>
    <row r="443">
      <c r="A443" s="661"/>
      <c r="C443" s="50"/>
      <c r="D443" s="50"/>
      <c r="E443" s="50"/>
      <c r="F443" s="50"/>
      <c r="G443" s="50"/>
      <c r="H443" s="50"/>
      <c r="I443" s="50"/>
      <c r="J443" s="50"/>
      <c r="S443" s="50"/>
      <c r="T443" s="50"/>
      <c r="U443" s="50"/>
    </row>
    <row r="444">
      <c r="A444" s="661"/>
      <c r="C444" s="50"/>
      <c r="D444" s="50"/>
      <c r="E444" s="50"/>
      <c r="F444" s="50"/>
      <c r="G444" s="50"/>
      <c r="H444" s="50"/>
      <c r="I444" s="50"/>
      <c r="J444" s="50"/>
      <c r="S444" s="50"/>
      <c r="T444" s="50"/>
      <c r="U444" s="50"/>
    </row>
    <row r="445">
      <c r="A445" s="661"/>
      <c r="C445" s="50"/>
      <c r="D445" s="50"/>
      <c r="E445" s="50"/>
      <c r="F445" s="50"/>
      <c r="G445" s="50"/>
      <c r="H445" s="50"/>
      <c r="I445" s="50"/>
      <c r="J445" s="50"/>
      <c r="S445" s="50"/>
      <c r="T445" s="50"/>
      <c r="U445" s="50"/>
    </row>
    <row r="446">
      <c r="A446" s="661"/>
      <c r="C446" s="50"/>
      <c r="D446" s="50"/>
      <c r="E446" s="50"/>
      <c r="F446" s="50"/>
      <c r="G446" s="50"/>
      <c r="H446" s="50"/>
      <c r="I446" s="50"/>
      <c r="J446" s="50"/>
      <c r="S446" s="50"/>
      <c r="T446" s="50"/>
      <c r="U446" s="50"/>
    </row>
    <row r="447">
      <c r="A447" s="661"/>
      <c r="C447" s="50"/>
      <c r="D447" s="50"/>
      <c r="E447" s="50"/>
      <c r="F447" s="50"/>
      <c r="G447" s="50"/>
      <c r="H447" s="50"/>
      <c r="I447" s="50"/>
      <c r="J447" s="50"/>
      <c r="S447" s="50"/>
      <c r="T447" s="50"/>
      <c r="U447" s="50"/>
    </row>
    <row r="448">
      <c r="A448" s="661"/>
      <c r="C448" s="50"/>
      <c r="D448" s="50"/>
      <c r="E448" s="50"/>
      <c r="F448" s="50"/>
      <c r="G448" s="50"/>
      <c r="H448" s="50"/>
      <c r="I448" s="50"/>
      <c r="J448" s="50"/>
      <c r="S448" s="50"/>
      <c r="T448" s="50"/>
      <c r="U448" s="50"/>
    </row>
    <row r="449">
      <c r="A449" s="661"/>
      <c r="C449" s="50"/>
      <c r="D449" s="50"/>
      <c r="E449" s="50"/>
      <c r="F449" s="50"/>
      <c r="G449" s="50"/>
      <c r="H449" s="50"/>
      <c r="I449" s="50"/>
      <c r="J449" s="50"/>
      <c r="S449" s="50"/>
      <c r="T449" s="50"/>
      <c r="U449" s="50"/>
    </row>
    <row r="450">
      <c r="A450" s="661"/>
      <c r="C450" s="50"/>
      <c r="D450" s="50"/>
      <c r="E450" s="50"/>
      <c r="F450" s="50"/>
      <c r="G450" s="50"/>
      <c r="H450" s="50"/>
      <c r="I450" s="50"/>
      <c r="J450" s="50"/>
      <c r="S450" s="50"/>
      <c r="T450" s="50"/>
      <c r="U450" s="50"/>
    </row>
    <row r="451">
      <c r="A451" s="661"/>
      <c r="C451" s="50"/>
      <c r="D451" s="50"/>
      <c r="E451" s="50"/>
      <c r="F451" s="50"/>
      <c r="G451" s="50"/>
      <c r="H451" s="50"/>
      <c r="I451" s="50"/>
      <c r="J451" s="50"/>
      <c r="S451" s="50"/>
      <c r="T451" s="50"/>
      <c r="U451" s="50"/>
    </row>
    <row r="452">
      <c r="A452" s="661"/>
      <c r="C452" s="50"/>
      <c r="D452" s="50"/>
      <c r="E452" s="50"/>
      <c r="F452" s="50"/>
      <c r="G452" s="50"/>
      <c r="H452" s="50"/>
      <c r="I452" s="50"/>
      <c r="J452" s="50"/>
      <c r="S452" s="50"/>
      <c r="T452" s="50"/>
      <c r="U452" s="50"/>
    </row>
    <row r="453">
      <c r="A453" s="661"/>
      <c r="C453" s="50"/>
      <c r="D453" s="50"/>
      <c r="E453" s="50"/>
      <c r="F453" s="50"/>
      <c r="G453" s="50"/>
      <c r="H453" s="50"/>
      <c r="I453" s="50"/>
      <c r="J453" s="50"/>
      <c r="S453" s="50"/>
      <c r="T453" s="50"/>
      <c r="U453" s="50"/>
    </row>
    <row r="454">
      <c r="A454" s="661"/>
      <c r="C454" s="50"/>
      <c r="D454" s="50"/>
      <c r="E454" s="50"/>
      <c r="F454" s="50"/>
      <c r="G454" s="50"/>
      <c r="H454" s="50"/>
      <c r="I454" s="50"/>
      <c r="J454" s="50"/>
      <c r="S454" s="50"/>
      <c r="T454" s="50"/>
      <c r="U454" s="50"/>
    </row>
    <row r="455">
      <c r="A455" s="661"/>
      <c r="C455" s="50"/>
      <c r="D455" s="50"/>
      <c r="E455" s="50"/>
      <c r="F455" s="50"/>
      <c r="G455" s="50"/>
      <c r="H455" s="50"/>
      <c r="I455" s="50"/>
      <c r="J455" s="50"/>
      <c r="S455" s="50"/>
      <c r="T455" s="50"/>
      <c r="U455" s="50"/>
    </row>
    <row r="456">
      <c r="A456" s="661"/>
      <c r="C456" s="50"/>
      <c r="D456" s="50"/>
      <c r="E456" s="50"/>
      <c r="F456" s="50"/>
      <c r="G456" s="50"/>
      <c r="H456" s="50"/>
      <c r="I456" s="50"/>
      <c r="J456" s="50"/>
      <c r="S456" s="50"/>
      <c r="T456" s="50"/>
      <c r="U456" s="50"/>
    </row>
    <row r="457">
      <c r="A457" s="661"/>
      <c r="C457" s="50"/>
      <c r="D457" s="50"/>
      <c r="E457" s="50"/>
      <c r="F457" s="50"/>
      <c r="G457" s="50"/>
      <c r="H457" s="50"/>
      <c r="I457" s="50"/>
      <c r="J457" s="50"/>
      <c r="S457" s="50"/>
      <c r="T457" s="50"/>
      <c r="U457" s="50"/>
    </row>
    <row r="458">
      <c r="A458" s="661"/>
      <c r="C458" s="50"/>
      <c r="D458" s="50"/>
      <c r="E458" s="50"/>
      <c r="F458" s="50"/>
      <c r="G458" s="50"/>
      <c r="H458" s="50"/>
      <c r="I458" s="50"/>
      <c r="J458" s="50"/>
      <c r="S458" s="50"/>
      <c r="T458" s="50"/>
      <c r="U458" s="50"/>
    </row>
    <row r="459">
      <c r="A459" s="661"/>
      <c r="C459" s="50"/>
      <c r="D459" s="50"/>
      <c r="E459" s="50"/>
      <c r="F459" s="50"/>
      <c r="G459" s="50"/>
      <c r="H459" s="50"/>
      <c r="I459" s="50"/>
      <c r="J459" s="50"/>
      <c r="S459" s="50"/>
      <c r="T459" s="50"/>
      <c r="U459" s="50"/>
    </row>
    <row r="460">
      <c r="A460" s="661"/>
      <c r="C460" s="50"/>
      <c r="D460" s="50"/>
      <c r="E460" s="50"/>
      <c r="F460" s="50"/>
      <c r="G460" s="50"/>
      <c r="H460" s="50"/>
      <c r="I460" s="50"/>
      <c r="J460" s="50"/>
      <c r="S460" s="50"/>
      <c r="T460" s="50"/>
      <c r="U460" s="50"/>
    </row>
    <row r="461">
      <c r="A461" s="661"/>
      <c r="C461" s="50"/>
      <c r="D461" s="50"/>
      <c r="E461" s="50"/>
      <c r="F461" s="50"/>
      <c r="G461" s="50"/>
      <c r="H461" s="50"/>
      <c r="I461" s="50"/>
      <c r="J461" s="50"/>
      <c r="S461" s="50"/>
      <c r="T461" s="50"/>
      <c r="U461" s="50"/>
    </row>
    <row r="462">
      <c r="A462" s="661"/>
      <c r="C462" s="50"/>
      <c r="D462" s="50"/>
      <c r="E462" s="50"/>
      <c r="F462" s="50"/>
      <c r="G462" s="50"/>
      <c r="H462" s="50"/>
      <c r="I462" s="50"/>
      <c r="J462" s="50"/>
      <c r="S462" s="50"/>
      <c r="T462" s="50"/>
      <c r="U462" s="50"/>
    </row>
    <row r="463">
      <c r="A463" s="661"/>
      <c r="C463" s="50"/>
      <c r="D463" s="50"/>
      <c r="E463" s="50"/>
      <c r="F463" s="50"/>
      <c r="G463" s="50"/>
      <c r="H463" s="50"/>
      <c r="I463" s="50"/>
      <c r="J463" s="50"/>
      <c r="S463" s="50"/>
      <c r="T463" s="50"/>
      <c r="U463" s="50"/>
    </row>
    <row r="464">
      <c r="A464" s="661"/>
      <c r="C464" s="50"/>
      <c r="D464" s="50"/>
      <c r="E464" s="50"/>
      <c r="F464" s="50"/>
      <c r="G464" s="50"/>
      <c r="H464" s="50"/>
      <c r="I464" s="50"/>
      <c r="J464" s="50"/>
      <c r="S464" s="50"/>
      <c r="T464" s="50"/>
      <c r="U464" s="50"/>
    </row>
    <row r="465">
      <c r="A465" s="661"/>
      <c r="C465" s="50"/>
      <c r="D465" s="50"/>
      <c r="E465" s="50"/>
      <c r="F465" s="50"/>
      <c r="G465" s="50"/>
      <c r="H465" s="50"/>
      <c r="I465" s="50"/>
      <c r="J465" s="50"/>
      <c r="S465" s="50"/>
      <c r="T465" s="50"/>
      <c r="U465" s="50"/>
    </row>
    <row r="466">
      <c r="A466" s="661"/>
      <c r="C466" s="50"/>
      <c r="D466" s="50"/>
      <c r="E466" s="50"/>
      <c r="F466" s="50"/>
      <c r="G466" s="50"/>
      <c r="H466" s="50"/>
      <c r="I466" s="50"/>
      <c r="J466" s="50"/>
      <c r="S466" s="50"/>
      <c r="T466" s="50"/>
      <c r="U466" s="50"/>
    </row>
    <row r="467">
      <c r="A467" s="661"/>
      <c r="C467" s="50"/>
      <c r="D467" s="50"/>
      <c r="E467" s="50"/>
      <c r="F467" s="50"/>
      <c r="G467" s="50"/>
      <c r="H467" s="50"/>
      <c r="I467" s="50"/>
      <c r="J467" s="50"/>
      <c r="S467" s="50"/>
      <c r="T467" s="50"/>
      <c r="U467" s="50"/>
    </row>
    <row r="468">
      <c r="A468" s="661"/>
      <c r="C468" s="50"/>
      <c r="D468" s="50"/>
      <c r="E468" s="50"/>
      <c r="F468" s="50"/>
      <c r="G468" s="50"/>
      <c r="H468" s="50"/>
      <c r="I468" s="50"/>
      <c r="J468" s="50"/>
      <c r="S468" s="50"/>
      <c r="T468" s="50"/>
      <c r="U468" s="50"/>
    </row>
    <row r="469">
      <c r="A469" s="661"/>
      <c r="C469" s="50"/>
      <c r="D469" s="50"/>
      <c r="E469" s="50"/>
      <c r="F469" s="50"/>
      <c r="G469" s="50"/>
      <c r="H469" s="50"/>
      <c r="I469" s="50"/>
      <c r="J469" s="50"/>
      <c r="S469" s="50"/>
      <c r="T469" s="50"/>
      <c r="U469" s="50"/>
    </row>
    <row r="470">
      <c r="A470" s="661"/>
      <c r="C470" s="50"/>
      <c r="D470" s="50"/>
      <c r="E470" s="50"/>
      <c r="F470" s="50"/>
      <c r="G470" s="50"/>
      <c r="H470" s="50"/>
      <c r="I470" s="50"/>
      <c r="J470" s="50"/>
      <c r="S470" s="50"/>
      <c r="T470" s="50"/>
      <c r="U470" s="50"/>
    </row>
    <row r="471">
      <c r="A471" s="661"/>
      <c r="C471" s="50"/>
      <c r="D471" s="50"/>
      <c r="E471" s="50"/>
      <c r="F471" s="50"/>
      <c r="G471" s="50"/>
      <c r="H471" s="50"/>
      <c r="I471" s="50"/>
      <c r="J471" s="50"/>
      <c r="S471" s="50"/>
      <c r="T471" s="50"/>
      <c r="U471" s="50"/>
    </row>
    <row r="472">
      <c r="A472" s="661"/>
      <c r="C472" s="50"/>
      <c r="D472" s="50"/>
      <c r="E472" s="50"/>
      <c r="F472" s="50"/>
      <c r="G472" s="50"/>
      <c r="H472" s="50"/>
      <c r="I472" s="50"/>
      <c r="J472" s="50"/>
      <c r="S472" s="50"/>
      <c r="T472" s="50"/>
      <c r="U472" s="50"/>
    </row>
    <row r="473">
      <c r="A473" s="661"/>
      <c r="C473" s="50"/>
      <c r="D473" s="50"/>
      <c r="E473" s="50"/>
      <c r="F473" s="50"/>
      <c r="G473" s="50"/>
      <c r="H473" s="50"/>
      <c r="I473" s="50"/>
      <c r="J473" s="50"/>
      <c r="S473" s="50"/>
      <c r="T473" s="50"/>
      <c r="U473" s="50"/>
    </row>
    <row r="474">
      <c r="A474" s="661"/>
      <c r="C474" s="50"/>
      <c r="D474" s="50"/>
      <c r="E474" s="50"/>
      <c r="F474" s="50"/>
      <c r="G474" s="50"/>
      <c r="H474" s="50"/>
      <c r="I474" s="50"/>
      <c r="J474" s="50"/>
      <c r="S474" s="50"/>
      <c r="T474" s="50"/>
      <c r="U474" s="50"/>
    </row>
    <row r="475">
      <c r="A475" s="661"/>
      <c r="C475" s="50"/>
      <c r="D475" s="50"/>
      <c r="E475" s="50"/>
      <c r="F475" s="50"/>
      <c r="G475" s="50"/>
      <c r="H475" s="50"/>
      <c r="I475" s="50"/>
      <c r="J475" s="50"/>
      <c r="S475" s="50"/>
      <c r="T475" s="50"/>
      <c r="U475" s="50"/>
    </row>
    <row r="476">
      <c r="A476" s="661"/>
      <c r="C476" s="50"/>
      <c r="D476" s="50"/>
      <c r="E476" s="50"/>
      <c r="F476" s="50"/>
      <c r="G476" s="50"/>
      <c r="H476" s="50"/>
      <c r="I476" s="50"/>
      <c r="J476" s="50"/>
      <c r="S476" s="50"/>
      <c r="T476" s="50"/>
      <c r="U476" s="50"/>
    </row>
    <row r="477">
      <c r="A477" s="661"/>
      <c r="C477" s="50"/>
      <c r="D477" s="50"/>
      <c r="E477" s="50"/>
      <c r="F477" s="50"/>
      <c r="G477" s="50"/>
      <c r="H477" s="50"/>
      <c r="I477" s="50"/>
      <c r="J477" s="50"/>
      <c r="S477" s="50"/>
      <c r="T477" s="50"/>
      <c r="U477" s="50"/>
    </row>
    <row r="478">
      <c r="A478" s="661"/>
      <c r="C478" s="50"/>
      <c r="D478" s="50"/>
      <c r="E478" s="50"/>
      <c r="F478" s="50"/>
      <c r="G478" s="50"/>
      <c r="H478" s="50"/>
      <c r="I478" s="50"/>
      <c r="J478" s="50"/>
      <c r="S478" s="50"/>
      <c r="T478" s="50"/>
      <c r="U478" s="50"/>
    </row>
    <row r="479">
      <c r="A479" s="661"/>
      <c r="C479" s="50"/>
      <c r="D479" s="50"/>
      <c r="E479" s="50"/>
      <c r="F479" s="50"/>
      <c r="G479" s="50"/>
      <c r="H479" s="50"/>
      <c r="I479" s="50"/>
      <c r="J479" s="50"/>
      <c r="S479" s="50"/>
      <c r="T479" s="50"/>
      <c r="U479" s="50"/>
    </row>
    <row r="480">
      <c r="A480" s="661"/>
      <c r="C480" s="50"/>
      <c r="D480" s="50"/>
      <c r="E480" s="50"/>
      <c r="F480" s="50"/>
      <c r="G480" s="50"/>
      <c r="H480" s="50"/>
      <c r="I480" s="50"/>
      <c r="J480" s="50"/>
      <c r="S480" s="50"/>
      <c r="T480" s="50"/>
      <c r="U480" s="50"/>
    </row>
    <row r="481">
      <c r="A481" s="661"/>
      <c r="C481" s="50"/>
      <c r="D481" s="50"/>
      <c r="E481" s="50"/>
      <c r="F481" s="50"/>
      <c r="G481" s="50"/>
      <c r="H481" s="50"/>
      <c r="I481" s="50"/>
      <c r="J481" s="50"/>
      <c r="S481" s="50"/>
      <c r="T481" s="50"/>
      <c r="U481" s="50"/>
    </row>
    <row r="482">
      <c r="A482" s="661"/>
      <c r="C482" s="50"/>
      <c r="D482" s="50"/>
      <c r="E482" s="50"/>
      <c r="F482" s="50"/>
      <c r="G482" s="50"/>
      <c r="H482" s="50"/>
      <c r="I482" s="50"/>
      <c r="J482" s="50"/>
      <c r="S482" s="50"/>
      <c r="T482" s="50"/>
      <c r="U482" s="50"/>
    </row>
    <row r="483">
      <c r="A483" s="661"/>
      <c r="C483" s="50"/>
      <c r="D483" s="50"/>
      <c r="E483" s="50"/>
      <c r="F483" s="50"/>
      <c r="G483" s="50"/>
      <c r="H483" s="50"/>
      <c r="I483" s="50"/>
      <c r="J483" s="50"/>
      <c r="S483" s="50"/>
      <c r="T483" s="50"/>
      <c r="U483" s="50"/>
    </row>
    <row r="484">
      <c r="A484" s="661"/>
      <c r="C484" s="50"/>
      <c r="D484" s="50"/>
      <c r="E484" s="50"/>
      <c r="F484" s="50"/>
      <c r="G484" s="50"/>
      <c r="H484" s="50"/>
      <c r="I484" s="50"/>
      <c r="J484" s="50"/>
      <c r="S484" s="50"/>
      <c r="T484" s="50"/>
      <c r="U484" s="50"/>
    </row>
    <row r="485">
      <c r="A485" s="661"/>
      <c r="C485" s="50"/>
      <c r="D485" s="50"/>
      <c r="E485" s="50"/>
      <c r="F485" s="50"/>
      <c r="G485" s="50"/>
      <c r="H485" s="50"/>
      <c r="I485" s="50"/>
      <c r="J485" s="50"/>
      <c r="S485" s="50"/>
      <c r="T485" s="50"/>
      <c r="U485" s="50"/>
    </row>
    <row r="486">
      <c r="A486" s="661"/>
      <c r="C486" s="50"/>
      <c r="D486" s="50"/>
      <c r="E486" s="50"/>
      <c r="F486" s="50"/>
      <c r="G486" s="50"/>
      <c r="H486" s="50"/>
      <c r="I486" s="50"/>
      <c r="J486" s="50"/>
      <c r="S486" s="50"/>
      <c r="T486" s="50"/>
      <c r="U486" s="50"/>
    </row>
    <row r="487">
      <c r="A487" s="661"/>
      <c r="C487" s="50"/>
      <c r="D487" s="50"/>
      <c r="E487" s="50"/>
      <c r="F487" s="50"/>
      <c r="G487" s="50"/>
      <c r="H487" s="50"/>
      <c r="I487" s="50"/>
      <c r="J487" s="50"/>
      <c r="S487" s="50"/>
      <c r="T487" s="50"/>
      <c r="U487" s="50"/>
    </row>
    <row r="488">
      <c r="A488" s="661"/>
      <c r="C488" s="50"/>
      <c r="D488" s="50"/>
      <c r="E488" s="50"/>
      <c r="F488" s="50"/>
      <c r="G488" s="50"/>
      <c r="H488" s="50"/>
      <c r="I488" s="50"/>
      <c r="J488" s="50"/>
      <c r="S488" s="50"/>
      <c r="T488" s="50"/>
      <c r="U488" s="50"/>
    </row>
    <row r="489">
      <c r="A489" s="661"/>
      <c r="C489" s="50"/>
      <c r="D489" s="50"/>
      <c r="E489" s="50"/>
      <c r="F489" s="50"/>
      <c r="G489" s="50"/>
      <c r="H489" s="50"/>
      <c r="I489" s="50"/>
      <c r="J489" s="50"/>
      <c r="S489" s="50"/>
      <c r="T489" s="50"/>
      <c r="U489" s="50"/>
    </row>
    <row r="490">
      <c r="A490" s="661"/>
      <c r="C490" s="50"/>
      <c r="D490" s="50"/>
      <c r="E490" s="50"/>
      <c r="F490" s="50"/>
      <c r="G490" s="50"/>
      <c r="H490" s="50"/>
      <c r="I490" s="50"/>
      <c r="J490" s="50"/>
      <c r="S490" s="50"/>
      <c r="T490" s="50"/>
      <c r="U490" s="50"/>
    </row>
    <row r="491">
      <c r="A491" s="661"/>
      <c r="C491" s="50"/>
      <c r="D491" s="50"/>
      <c r="E491" s="50"/>
      <c r="F491" s="50"/>
      <c r="G491" s="50"/>
      <c r="H491" s="50"/>
      <c r="I491" s="50"/>
      <c r="J491" s="50"/>
      <c r="S491" s="50"/>
      <c r="T491" s="50"/>
      <c r="U491" s="50"/>
    </row>
    <row r="492">
      <c r="A492" s="661"/>
      <c r="C492" s="50"/>
      <c r="D492" s="50"/>
      <c r="E492" s="50"/>
      <c r="F492" s="50"/>
      <c r="G492" s="50"/>
      <c r="H492" s="50"/>
      <c r="I492" s="50"/>
      <c r="J492" s="50"/>
      <c r="S492" s="50"/>
      <c r="T492" s="50"/>
      <c r="U492" s="50"/>
    </row>
    <row r="493">
      <c r="A493" s="661"/>
      <c r="C493" s="50"/>
      <c r="D493" s="50"/>
      <c r="E493" s="50"/>
      <c r="F493" s="50"/>
      <c r="G493" s="50"/>
      <c r="H493" s="50"/>
      <c r="I493" s="50"/>
      <c r="J493" s="50"/>
      <c r="S493" s="50"/>
      <c r="T493" s="50"/>
      <c r="U493" s="50"/>
    </row>
    <row r="494">
      <c r="A494" s="661"/>
      <c r="C494" s="50"/>
      <c r="D494" s="50"/>
      <c r="E494" s="50"/>
      <c r="F494" s="50"/>
      <c r="G494" s="50"/>
      <c r="H494" s="50"/>
      <c r="I494" s="50"/>
      <c r="J494" s="50"/>
      <c r="S494" s="50"/>
      <c r="T494" s="50"/>
      <c r="U494" s="50"/>
    </row>
    <row r="495">
      <c r="A495" s="661"/>
      <c r="C495" s="50"/>
      <c r="D495" s="50"/>
      <c r="E495" s="50"/>
      <c r="F495" s="50"/>
      <c r="G495" s="50"/>
      <c r="H495" s="50"/>
      <c r="I495" s="50"/>
      <c r="J495" s="50"/>
      <c r="S495" s="50"/>
      <c r="T495" s="50"/>
      <c r="U495" s="50"/>
    </row>
    <row r="496">
      <c r="A496" s="661"/>
      <c r="C496" s="50"/>
      <c r="D496" s="50"/>
      <c r="E496" s="50"/>
      <c r="F496" s="50"/>
      <c r="G496" s="50"/>
      <c r="H496" s="50"/>
      <c r="I496" s="50"/>
      <c r="J496" s="50"/>
      <c r="S496" s="50"/>
      <c r="T496" s="50"/>
      <c r="U496" s="50"/>
    </row>
    <row r="497">
      <c r="A497" s="661"/>
      <c r="C497" s="50"/>
      <c r="D497" s="50"/>
      <c r="E497" s="50"/>
      <c r="F497" s="50"/>
      <c r="G497" s="50"/>
      <c r="H497" s="50"/>
      <c r="I497" s="50"/>
      <c r="J497" s="50"/>
      <c r="S497" s="50"/>
      <c r="T497" s="50"/>
      <c r="U497" s="50"/>
    </row>
    <row r="498">
      <c r="A498" s="661"/>
      <c r="C498" s="50"/>
      <c r="D498" s="50"/>
      <c r="E498" s="50"/>
      <c r="F498" s="50"/>
      <c r="G498" s="50"/>
      <c r="H498" s="50"/>
      <c r="I498" s="50"/>
      <c r="J498" s="50"/>
      <c r="S498" s="50"/>
      <c r="T498" s="50"/>
      <c r="U498" s="50"/>
    </row>
    <row r="499">
      <c r="A499" s="661"/>
      <c r="C499" s="50"/>
      <c r="D499" s="50"/>
      <c r="E499" s="50"/>
      <c r="F499" s="50"/>
      <c r="G499" s="50"/>
      <c r="H499" s="50"/>
      <c r="I499" s="50"/>
      <c r="J499" s="50"/>
      <c r="S499" s="50"/>
      <c r="T499" s="50"/>
      <c r="U499" s="50"/>
    </row>
    <row r="500">
      <c r="A500" s="661"/>
      <c r="C500" s="50"/>
      <c r="D500" s="50"/>
      <c r="E500" s="50"/>
      <c r="F500" s="50"/>
      <c r="G500" s="50"/>
      <c r="H500" s="50"/>
      <c r="I500" s="50"/>
      <c r="J500" s="50"/>
      <c r="S500" s="50"/>
      <c r="T500" s="50"/>
      <c r="U500" s="50"/>
    </row>
    <row r="501">
      <c r="A501" s="661"/>
      <c r="C501" s="50"/>
      <c r="D501" s="50"/>
      <c r="E501" s="50"/>
      <c r="F501" s="50"/>
      <c r="G501" s="50"/>
      <c r="H501" s="50"/>
      <c r="I501" s="50"/>
      <c r="J501" s="50"/>
      <c r="S501" s="50"/>
      <c r="T501" s="50"/>
      <c r="U501" s="50"/>
    </row>
    <row r="502">
      <c r="A502" s="661"/>
      <c r="C502" s="50"/>
      <c r="D502" s="50"/>
      <c r="E502" s="50"/>
      <c r="F502" s="50"/>
      <c r="G502" s="50"/>
      <c r="H502" s="50"/>
      <c r="I502" s="50"/>
      <c r="J502" s="50"/>
      <c r="S502" s="50"/>
      <c r="T502" s="50"/>
      <c r="U502" s="50"/>
    </row>
    <row r="503">
      <c r="A503" s="661"/>
      <c r="C503" s="50"/>
      <c r="D503" s="50"/>
      <c r="E503" s="50"/>
      <c r="F503" s="50"/>
      <c r="G503" s="50"/>
      <c r="H503" s="50"/>
      <c r="I503" s="50"/>
      <c r="J503" s="50"/>
      <c r="S503" s="50"/>
      <c r="T503" s="50"/>
      <c r="U503" s="50"/>
    </row>
    <row r="504">
      <c r="A504" s="661"/>
      <c r="C504" s="50"/>
      <c r="D504" s="50"/>
      <c r="E504" s="50"/>
      <c r="F504" s="50"/>
      <c r="G504" s="50"/>
      <c r="H504" s="50"/>
      <c r="I504" s="50"/>
      <c r="J504" s="50"/>
      <c r="S504" s="50"/>
      <c r="T504" s="50"/>
      <c r="U504" s="50"/>
    </row>
    <row r="505">
      <c r="A505" s="661"/>
      <c r="C505" s="50"/>
      <c r="D505" s="50"/>
      <c r="E505" s="50"/>
      <c r="F505" s="50"/>
      <c r="G505" s="50"/>
      <c r="H505" s="50"/>
      <c r="I505" s="50"/>
      <c r="J505" s="50"/>
      <c r="S505" s="50"/>
      <c r="T505" s="50"/>
      <c r="U505" s="50"/>
    </row>
    <row r="506">
      <c r="A506" s="661"/>
      <c r="C506" s="50"/>
      <c r="D506" s="50"/>
      <c r="E506" s="50"/>
      <c r="F506" s="50"/>
      <c r="G506" s="50"/>
      <c r="H506" s="50"/>
      <c r="I506" s="50"/>
      <c r="J506" s="50"/>
      <c r="S506" s="50"/>
      <c r="T506" s="50"/>
      <c r="U506" s="50"/>
    </row>
    <row r="507">
      <c r="A507" s="661"/>
      <c r="C507" s="50"/>
      <c r="D507" s="50"/>
      <c r="E507" s="50"/>
      <c r="F507" s="50"/>
      <c r="G507" s="50"/>
      <c r="H507" s="50"/>
      <c r="I507" s="50"/>
      <c r="J507" s="50"/>
      <c r="S507" s="50"/>
      <c r="T507" s="50"/>
      <c r="U507" s="50"/>
    </row>
    <row r="508">
      <c r="A508" s="661"/>
      <c r="C508" s="50"/>
      <c r="D508" s="50"/>
      <c r="E508" s="50"/>
      <c r="F508" s="50"/>
      <c r="G508" s="50"/>
      <c r="H508" s="50"/>
      <c r="I508" s="50"/>
      <c r="J508" s="50"/>
      <c r="S508" s="50"/>
      <c r="T508" s="50"/>
      <c r="U508" s="50"/>
    </row>
    <row r="509">
      <c r="A509" s="661"/>
      <c r="C509" s="50"/>
      <c r="D509" s="50"/>
      <c r="E509" s="50"/>
      <c r="F509" s="50"/>
      <c r="G509" s="50"/>
      <c r="H509" s="50"/>
      <c r="I509" s="50"/>
      <c r="J509" s="50"/>
      <c r="S509" s="50"/>
      <c r="T509" s="50"/>
      <c r="U509" s="50"/>
    </row>
    <row r="510">
      <c r="A510" s="661"/>
      <c r="C510" s="50"/>
      <c r="D510" s="50"/>
      <c r="E510" s="50"/>
      <c r="F510" s="50"/>
      <c r="G510" s="50"/>
      <c r="H510" s="50"/>
      <c r="I510" s="50"/>
      <c r="J510" s="50"/>
      <c r="S510" s="50"/>
      <c r="T510" s="50"/>
      <c r="U510" s="50"/>
    </row>
    <row r="511">
      <c r="A511" s="661"/>
      <c r="C511" s="50"/>
      <c r="D511" s="50"/>
      <c r="E511" s="50"/>
      <c r="F511" s="50"/>
      <c r="G511" s="50"/>
      <c r="H511" s="50"/>
      <c r="I511" s="50"/>
      <c r="J511" s="50"/>
      <c r="S511" s="50"/>
      <c r="T511" s="50"/>
      <c r="U511" s="50"/>
    </row>
    <row r="512">
      <c r="A512" s="661"/>
      <c r="C512" s="50"/>
      <c r="D512" s="50"/>
      <c r="E512" s="50"/>
      <c r="F512" s="50"/>
      <c r="G512" s="50"/>
      <c r="H512" s="50"/>
      <c r="I512" s="50"/>
      <c r="J512" s="50"/>
      <c r="S512" s="50"/>
      <c r="T512" s="50"/>
      <c r="U512" s="50"/>
    </row>
    <row r="513">
      <c r="A513" s="661"/>
      <c r="C513" s="50"/>
      <c r="D513" s="50"/>
      <c r="E513" s="50"/>
      <c r="F513" s="50"/>
      <c r="G513" s="50"/>
      <c r="H513" s="50"/>
      <c r="I513" s="50"/>
      <c r="J513" s="50"/>
      <c r="S513" s="50"/>
      <c r="T513" s="50"/>
      <c r="U513" s="50"/>
    </row>
    <row r="514">
      <c r="A514" s="661"/>
      <c r="C514" s="50"/>
      <c r="D514" s="50"/>
      <c r="E514" s="50"/>
      <c r="F514" s="50"/>
      <c r="G514" s="50"/>
      <c r="H514" s="50"/>
      <c r="I514" s="50"/>
      <c r="J514" s="50"/>
      <c r="S514" s="50"/>
      <c r="T514" s="50"/>
      <c r="U514" s="50"/>
    </row>
    <row r="515">
      <c r="A515" s="661"/>
      <c r="C515" s="50"/>
      <c r="D515" s="50"/>
      <c r="E515" s="50"/>
      <c r="F515" s="50"/>
      <c r="G515" s="50"/>
      <c r="H515" s="50"/>
      <c r="I515" s="50"/>
      <c r="J515" s="50"/>
      <c r="S515" s="50"/>
      <c r="T515" s="50"/>
      <c r="U515" s="50"/>
    </row>
    <row r="516">
      <c r="A516" s="661"/>
      <c r="C516" s="50"/>
      <c r="D516" s="50"/>
      <c r="E516" s="50"/>
      <c r="F516" s="50"/>
      <c r="G516" s="50"/>
      <c r="H516" s="50"/>
      <c r="I516" s="50"/>
      <c r="J516" s="50"/>
      <c r="S516" s="50"/>
      <c r="T516" s="50"/>
      <c r="U516" s="50"/>
    </row>
    <row r="517">
      <c r="A517" s="661"/>
      <c r="C517" s="50"/>
      <c r="D517" s="50"/>
      <c r="E517" s="50"/>
      <c r="F517" s="50"/>
      <c r="G517" s="50"/>
      <c r="H517" s="50"/>
      <c r="I517" s="50"/>
      <c r="J517" s="50"/>
      <c r="S517" s="50"/>
      <c r="T517" s="50"/>
      <c r="U517" s="50"/>
    </row>
    <row r="518">
      <c r="A518" s="661"/>
      <c r="C518" s="50"/>
      <c r="D518" s="50"/>
      <c r="E518" s="50"/>
      <c r="F518" s="50"/>
      <c r="G518" s="50"/>
      <c r="H518" s="50"/>
      <c r="I518" s="50"/>
      <c r="J518" s="50"/>
      <c r="S518" s="50"/>
      <c r="T518" s="50"/>
      <c r="U518" s="50"/>
    </row>
    <row r="519">
      <c r="A519" s="661"/>
      <c r="C519" s="50"/>
      <c r="D519" s="50"/>
      <c r="E519" s="50"/>
      <c r="F519" s="50"/>
      <c r="G519" s="50"/>
      <c r="H519" s="50"/>
      <c r="I519" s="50"/>
      <c r="J519" s="50"/>
      <c r="S519" s="50"/>
      <c r="T519" s="50"/>
      <c r="U519" s="50"/>
    </row>
    <row r="520">
      <c r="A520" s="661"/>
      <c r="C520" s="50"/>
      <c r="D520" s="50"/>
      <c r="E520" s="50"/>
      <c r="F520" s="50"/>
      <c r="G520" s="50"/>
      <c r="H520" s="50"/>
      <c r="I520" s="50"/>
      <c r="J520" s="50"/>
      <c r="S520" s="50"/>
      <c r="T520" s="50"/>
      <c r="U520" s="50"/>
    </row>
    <row r="521">
      <c r="A521" s="661"/>
      <c r="C521" s="50"/>
      <c r="D521" s="50"/>
      <c r="E521" s="50"/>
      <c r="F521" s="50"/>
      <c r="G521" s="50"/>
      <c r="H521" s="50"/>
      <c r="I521" s="50"/>
      <c r="J521" s="50"/>
      <c r="S521" s="50"/>
      <c r="T521" s="50"/>
      <c r="U521" s="50"/>
    </row>
    <row r="522">
      <c r="A522" s="661"/>
      <c r="C522" s="50"/>
      <c r="D522" s="50"/>
      <c r="E522" s="50"/>
      <c r="F522" s="50"/>
      <c r="G522" s="50"/>
      <c r="H522" s="50"/>
      <c r="I522" s="50"/>
      <c r="J522" s="50"/>
      <c r="S522" s="50"/>
      <c r="T522" s="50"/>
      <c r="U522" s="50"/>
    </row>
    <row r="523">
      <c r="A523" s="661"/>
      <c r="C523" s="50"/>
      <c r="D523" s="50"/>
      <c r="E523" s="50"/>
      <c r="F523" s="50"/>
      <c r="G523" s="50"/>
      <c r="H523" s="50"/>
      <c r="I523" s="50"/>
      <c r="J523" s="50"/>
      <c r="S523" s="50"/>
      <c r="T523" s="50"/>
      <c r="U523" s="50"/>
    </row>
    <row r="524">
      <c r="A524" s="661"/>
      <c r="C524" s="50"/>
      <c r="D524" s="50"/>
      <c r="E524" s="50"/>
      <c r="F524" s="50"/>
      <c r="G524" s="50"/>
      <c r="H524" s="50"/>
      <c r="I524" s="50"/>
      <c r="J524" s="50"/>
      <c r="S524" s="50"/>
      <c r="T524" s="50"/>
      <c r="U524" s="50"/>
    </row>
    <row r="525">
      <c r="A525" s="661"/>
      <c r="C525" s="50"/>
      <c r="D525" s="50"/>
      <c r="E525" s="50"/>
      <c r="F525" s="50"/>
      <c r="G525" s="50"/>
      <c r="H525" s="50"/>
      <c r="I525" s="50"/>
      <c r="J525" s="50"/>
      <c r="S525" s="50"/>
      <c r="T525" s="50"/>
      <c r="U525" s="50"/>
    </row>
    <row r="526">
      <c r="A526" s="661"/>
      <c r="C526" s="50"/>
      <c r="D526" s="50"/>
      <c r="E526" s="50"/>
      <c r="F526" s="50"/>
      <c r="G526" s="50"/>
      <c r="H526" s="50"/>
      <c r="I526" s="50"/>
      <c r="J526" s="50"/>
      <c r="S526" s="50"/>
      <c r="T526" s="50"/>
      <c r="U526" s="50"/>
    </row>
    <row r="527">
      <c r="A527" s="661"/>
      <c r="C527" s="50"/>
      <c r="D527" s="50"/>
      <c r="E527" s="50"/>
      <c r="F527" s="50"/>
      <c r="G527" s="50"/>
      <c r="H527" s="50"/>
      <c r="I527" s="50"/>
      <c r="J527" s="50"/>
      <c r="S527" s="50"/>
      <c r="T527" s="50"/>
      <c r="U527" s="50"/>
    </row>
    <row r="528">
      <c r="A528" s="661"/>
      <c r="C528" s="50"/>
      <c r="D528" s="50"/>
      <c r="E528" s="50"/>
      <c r="F528" s="50"/>
      <c r="G528" s="50"/>
      <c r="H528" s="50"/>
      <c r="I528" s="50"/>
      <c r="J528" s="50"/>
      <c r="S528" s="50"/>
      <c r="T528" s="50"/>
      <c r="U528" s="50"/>
    </row>
    <row r="529">
      <c r="A529" s="661"/>
      <c r="C529" s="50"/>
      <c r="D529" s="50"/>
      <c r="E529" s="50"/>
      <c r="F529" s="50"/>
      <c r="G529" s="50"/>
      <c r="H529" s="50"/>
      <c r="I529" s="50"/>
      <c r="J529" s="50"/>
      <c r="S529" s="50"/>
      <c r="T529" s="50"/>
      <c r="U529" s="50"/>
    </row>
    <row r="530">
      <c r="A530" s="661"/>
      <c r="C530" s="50"/>
      <c r="D530" s="50"/>
      <c r="E530" s="50"/>
      <c r="F530" s="50"/>
      <c r="G530" s="50"/>
      <c r="H530" s="50"/>
      <c r="I530" s="50"/>
      <c r="J530" s="50"/>
      <c r="S530" s="50"/>
      <c r="T530" s="50"/>
      <c r="U530" s="50"/>
    </row>
    <row r="531">
      <c r="A531" s="661"/>
      <c r="C531" s="50"/>
      <c r="D531" s="50"/>
      <c r="E531" s="50"/>
      <c r="F531" s="50"/>
      <c r="G531" s="50"/>
      <c r="H531" s="50"/>
      <c r="I531" s="50"/>
      <c r="J531" s="50"/>
      <c r="S531" s="50"/>
      <c r="T531" s="50"/>
      <c r="U531" s="50"/>
    </row>
    <row r="532">
      <c r="A532" s="661"/>
      <c r="C532" s="50"/>
      <c r="D532" s="50"/>
      <c r="E532" s="50"/>
      <c r="F532" s="50"/>
      <c r="G532" s="50"/>
      <c r="H532" s="50"/>
      <c r="I532" s="50"/>
      <c r="J532" s="50"/>
      <c r="S532" s="50"/>
      <c r="T532" s="50"/>
      <c r="U532" s="50"/>
    </row>
    <row r="533">
      <c r="A533" s="661"/>
      <c r="C533" s="50"/>
      <c r="D533" s="50"/>
      <c r="E533" s="50"/>
      <c r="F533" s="50"/>
      <c r="G533" s="50"/>
      <c r="H533" s="50"/>
      <c r="I533" s="50"/>
      <c r="J533" s="50"/>
      <c r="S533" s="50"/>
      <c r="T533" s="50"/>
      <c r="U533" s="50"/>
    </row>
    <row r="534">
      <c r="A534" s="661"/>
      <c r="C534" s="50"/>
      <c r="D534" s="50"/>
      <c r="E534" s="50"/>
      <c r="F534" s="50"/>
      <c r="G534" s="50"/>
      <c r="H534" s="50"/>
      <c r="I534" s="50"/>
      <c r="J534" s="50"/>
      <c r="S534" s="50"/>
      <c r="T534" s="50"/>
      <c r="U534" s="50"/>
    </row>
    <row r="535">
      <c r="A535" s="661"/>
      <c r="C535" s="50"/>
      <c r="D535" s="50"/>
      <c r="E535" s="50"/>
      <c r="F535" s="50"/>
      <c r="G535" s="50"/>
      <c r="H535" s="50"/>
      <c r="I535" s="50"/>
      <c r="J535" s="50"/>
      <c r="S535" s="50"/>
      <c r="T535" s="50"/>
      <c r="U535" s="50"/>
    </row>
    <row r="536">
      <c r="A536" s="661"/>
      <c r="C536" s="50"/>
      <c r="D536" s="50"/>
      <c r="E536" s="50"/>
      <c r="F536" s="50"/>
      <c r="G536" s="50"/>
      <c r="H536" s="50"/>
      <c r="I536" s="50"/>
      <c r="J536" s="50"/>
      <c r="S536" s="50"/>
      <c r="T536" s="50"/>
      <c r="U536" s="50"/>
    </row>
    <row r="537">
      <c r="A537" s="661"/>
      <c r="C537" s="50"/>
      <c r="D537" s="50"/>
      <c r="E537" s="50"/>
      <c r="F537" s="50"/>
      <c r="G537" s="50"/>
      <c r="H537" s="50"/>
      <c r="I537" s="50"/>
      <c r="J537" s="50"/>
      <c r="S537" s="50"/>
      <c r="T537" s="50"/>
      <c r="U537" s="50"/>
    </row>
    <row r="538">
      <c r="A538" s="661"/>
      <c r="C538" s="50"/>
      <c r="D538" s="50"/>
      <c r="E538" s="50"/>
      <c r="F538" s="50"/>
      <c r="G538" s="50"/>
      <c r="H538" s="50"/>
      <c r="I538" s="50"/>
      <c r="J538" s="50"/>
      <c r="S538" s="50"/>
      <c r="T538" s="50"/>
      <c r="U538" s="50"/>
    </row>
    <row r="539">
      <c r="A539" s="661"/>
      <c r="C539" s="50"/>
      <c r="D539" s="50"/>
      <c r="E539" s="50"/>
      <c r="F539" s="50"/>
      <c r="G539" s="50"/>
      <c r="H539" s="50"/>
      <c r="I539" s="50"/>
      <c r="J539" s="50"/>
      <c r="S539" s="50"/>
      <c r="T539" s="50"/>
      <c r="U539" s="50"/>
    </row>
    <row r="540">
      <c r="A540" s="661"/>
      <c r="C540" s="50"/>
      <c r="D540" s="50"/>
      <c r="E540" s="50"/>
      <c r="F540" s="50"/>
      <c r="G540" s="50"/>
      <c r="H540" s="50"/>
      <c r="I540" s="50"/>
      <c r="J540" s="50"/>
      <c r="S540" s="50"/>
      <c r="T540" s="50"/>
      <c r="U540" s="50"/>
    </row>
    <row r="541">
      <c r="A541" s="661"/>
      <c r="C541" s="50"/>
      <c r="D541" s="50"/>
      <c r="E541" s="50"/>
      <c r="F541" s="50"/>
      <c r="G541" s="50"/>
      <c r="H541" s="50"/>
      <c r="I541" s="50"/>
      <c r="J541" s="50"/>
      <c r="S541" s="50"/>
      <c r="T541" s="50"/>
      <c r="U541" s="50"/>
    </row>
    <row r="542">
      <c r="A542" s="661"/>
      <c r="C542" s="50"/>
      <c r="D542" s="50"/>
      <c r="E542" s="50"/>
      <c r="F542" s="50"/>
      <c r="G542" s="50"/>
      <c r="H542" s="50"/>
      <c r="I542" s="50"/>
      <c r="J542" s="50"/>
      <c r="S542" s="50"/>
      <c r="T542" s="50"/>
      <c r="U542" s="50"/>
    </row>
    <row r="543">
      <c r="A543" s="661"/>
      <c r="C543" s="50"/>
      <c r="D543" s="50"/>
      <c r="E543" s="50"/>
      <c r="F543" s="50"/>
      <c r="G543" s="50"/>
      <c r="H543" s="50"/>
      <c r="I543" s="50"/>
      <c r="J543" s="50"/>
      <c r="S543" s="50"/>
      <c r="T543" s="50"/>
      <c r="U543" s="50"/>
    </row>
    <row r="544">
      <c r="A544" s="661"/>
      <c r="C544" s="50"/>
      <c r="D544" s="50"/>
      <c r="E544" s="50"/>
      <c r="F544" s="50"/>
      <c r="G544" s="50"/>
      <c r="H544" s="50"/>
      <c r="I544" s="50"/>
      <c r="J544" s="50"/>
      <c r="S544" s="50"/>
      <c r="T544" s="50"/>
      <c r="U544" s="50"/>
    </row>
    <row r="545">
      <c r="A545" s="661"/>
      <c r="C545" s="50"/>
      <c r="D545" s="50"/>
      <c r="E545" s="50"/>
      <c r="F545" s="50"/>
      <c r="G545" s="50"/>
      <c r="H545" s="50"/>
      <c r="I545" s="50"/>
      <c r="J545" s="50"/>
      <c r="S545" s="50"/>
      <c r="T545" s="50"/>
      <c r="U545" s="50"/>
    </row>
    <row r="546">
      <c r="A546" s="661"/>
      <c r="C546" s="50"/>
      <c r="D546" s="50"/>
      <c r="E546" s="50"/>
      <c r="F546" s="50"/>
      <c r="G546" s="50"/>
      <c r="H546" s="50"/>
      <c r="I546" s="50"/>
      <c r="J546" s="50"/>
      <c r="S546" s="50"/>
      <c r="T546" s="50"/>
      <c r="U546" s="50"/>
    </row>
    <row r="547">
      <c r="A547" s="661"/>
      <c r="C547" s="50"/>
      <c r="D547" s="50"/>
      <c r="E547" s="50"/>
      <c r="F547" s="50"/>
      <c r="G547" s="50"/>
      <c r="H547" s="50"/>
      <c r="I547" s="50"/>
      <c r="J547" s="50"/>
      <c r="S547" s="50"/>
      <c r="T547" s="50"/>
      <c r="U547" s="50"/>
    </row>
    <row r="548">
      <c r="A548" s="661"/>
      <c r="C548" s="50"/>
      <c r="D548" s="50"/>
      <c r="E548" s="50"/>
      <c r="F548" s="50"/>
      <c r="G548" s="50"/>
      <c r="H548" s="50"/>
      <c r="I548" s="50"/>
      <c r="J548" s="50"/>
      <c r="S548" s="50"/>
      <c r="T548" s="50"/>
      <c r="U548" s="50"/>
    </row>
    <row r="549">
      <c r="A549" s="661"/>
      <c r="C549" s="50"/>
      <c r="D549" s="50"/>
      <c r="E549" s="50"/>
      <c r="F549" s="50"/>
      <c r="G549" s="50"/>
      <c r="H549" s="50"/>
      <c r="I549" s="50"/>
      <c r="J549" s="50"/>
      <c r="S549" s="50"/>
      <c r="T549" s="50"/>
      <c r="U549" s="50"/>
    </row>
    <row r="550">
      <c r="A550" s="661"/>
      <c r="C550" s="50"/>
      <c r="D550" s="50"/>
      <c r="E550" s="50"/>
      <c r="F550" s="50"/>
      <c r="G550" s="50"/>
      <c r="H550" s="50"/>
      <c r="I550" s="50"/>
      <c r="J550" s="50"/>
      <c r="S550" s="50"/>
      <c r="T550" s="50"/>
      <c r="U550" s="50"/>
    </row>
    <row r="551">
      <c r="A551" s="661"/>
      <c r="C551" s="50"/>
      <c r="D551" s="50"/>
      <c r="E551" s="50"/>
      <c r="F551" s="50"/>
      <c r="G551" s="50"/>
      <c r="H551" s="50"/>
      <c r="I551" s="50"/>
      <c r="J551" s="50"/>
      <c r="S551" s="50"/>
      <c r="T551" s="50"/>
      <c r="U551" s="50"/>
    </row>
    <row r="552">
      <c r="A552" s="661"/>
      <c r="C552" s="50"/>
      <c r="D552" s="50"/>
      <c r="E552" s="50"/>
      <c r="F552" s="50"/>
      <c r="G552" s="50"/>
      <c r="H552" s="50"/>
      <c r="I552" s="50"/>
      <c r="J552" s="50"/>
      <c r="S552" s="50"/>
      <c r="T552" s="50"/>
      <c r="U552" s="50"/>
    </row>
    <row r="553">
      <c r="A553" s="661"/>
      <c r="C553" s="50"/>
      <c r="D553" s="50"/>
      <c r="E553" s="50"/>
      <c r="F553" s="50"/>
      <c r="G553" s="50"/>
      <c r="H553" s="50"/>
      <c r="I553" s="50"/>
      <c r="J553" s="50"/>
      <c r="S553" s="50"/>
      <c r="T553" s="50"/>
      <c r="U553" s="50"/>
    </row>
    <row r="554">
      <c r="A554" s="661"/>
      <c r="C554" s="50"/>
      <c r="D554" s="50"/>
      <c r="E554" s="50"/>
      <c r="F554" s="50"/>
      <c r="G554" s="50"/>
      <c r="H554" s="50"/>
      <c r="I554" s="50"/>
      <c r="J554" s="50"/>
      <c r="S554" s="50"/>
      <c r="T554" s="50"/>
      <c r="U554" s="50"/>
    </row>
    <row r="555">
      <c r="A555" s="661"/>
      <c r="C555" s="50"/>
      <c r="D555" s="50"/>
      <c r="E555" s="50"/>
      <c r="F555" s="50"/>
      <c r="G555" s="50"/>
      <c r="H555" s="50"/>
      <c r="I555" s="50"/>
      <c r="J555" s="50"/>
      <c r="S555" s="50"/>
      <c r="T555" s="50"/>
      <c r="U555" s="50"/>
    </row>
    <row r="556">
      <c r="A556" s="661"/>
      <c r="C556" s="50"/>
      <c r="D556" s="50"/>
      <c r="E556" s="50"/>
      <c r="F556" s="50"/>
      <c r="G556" s="50"/>
      <c r="H556" s="50"/>
      <c r="I556" s="50"/>
      <c r="J556" s="50"/>
      <c r="S556" s="50"/>
      <c r="T556" s="50"/>
      <c r="U556" s="50"/>
    </row>
    <row r="557">
      <c r="A557" s="661"/>
      <c r="C557" s="50"/>
      <c r="D557" s="50"/>
      <c r="E557" s="50"/>
      <c r="F557" s="50"/>
      <c r="G557" s="50"/>
      <c r="H557" s="50"/>
      <c r="I557" s="50"/>
      <c r="J557" s="50"/>
      <c r="S557" s="50"/>
      <c r="T557" s="50"/>
      <c r="U557" s="50"/>
    </row>
    <row r="558">
      <c r="A558" s="661"/>
      <c r="C558" s="50"/>
      <c r="D558" s="50"/>
      <c r="E558" s="50"/>
      <c r="F558" s="50"/>
      <c r="G558" s="50"/>
      <c r="H558" s="50"/>
      <c r="I558" s="50"/>
      <c r="J558" s="50"/>
      <c r="S558" s="50"/>
      <c r="T558" s="50"/>
      <c r="U558" s="50"/>
    </row>
    <row r="559">
      <c r="A559" s="661"/>
      <c r="C559" s="50"/>
      <c r="D559" s="50"/>
      <c r="E559" s="50"/>
      <c r="F559" s="50"/>
      <c r="G559" s="50"/>
      <c r="H559" s="50"/>
      <c r="I559" s="50"/>
      <c r="J559" s="50"/>
      <c r="S559" s="50"/>
      <c r="T559" s="50"/>
      <c r="U559" s="50"/>
    </row>
    <row r="560">
      <c r="A560" s="661"/>
      <c r="C560" s="50"/>
      <c r="D560" s="50"/>
      <c r="E560" s="50"/>
      <c r="F560" s="50"/>
      <c r="G560" s="50"/>
      <c r="H560" s="50"/>
      <c r="I560" s="50"/>
      <c r="J560" s="50"/>
      <c r="S560" s="50"/>
      <c r="T560" s="50"/>
      <c r="U560" s="50"/>
    </row>
    <row r="561">
      <c r="A561" s="661"/>
      <c r="C561" s="50"/>
      <c r="D561" s="50"/>
      <c r="E561" s="50"/>
      <c r="F561" s="50"/>
      <c r="G561" s="50"/>
      <c r="H561" s="50"/>
      <c r="I561" s="50"/>
      <c r="J561" s="50"/>
      <c r="S561" s="50"/>
      <c r="T561" s="50"/>
      <c r="U561" s="50"/>
    </row>
    <row r="562">
      <c r="A562" s="661"/>
      <c r="C562" s="50"/>
      <c r="D562" s="50"/>
      <c r="E562" s="50"/>
      <c r="F562" s="50"/>
      <c r="G562" s="50"/>
      <c r="H562" s="50"/>
      <c r="I562" s="50"/>
      <c r="J562" s="50"/>
      <c r="S562" s="50"/>
      <c r="T562" s="50"/>
      <c r="U562" s="50"/>
    </row>
    <row r="563">
      <c r="A563" s="661"/>
      <c r="C563" s="50"/>
      <c r="D563" s="50"/>
      <c r="E563" s="50"/>
      <c r="F563" s="50"/>
      <c r="G563" s="50"/>
      <c r="H563" s="50"/>
      <c r="I563" s="50"/>
      <c r="J563" s="50"/>
      <c r="S563" s="50"/>
      <c r="T563" s="50"/>
      <c r="U563" s="50"/>
    </row>
    <row r="564">
      <c r="A564" s="661"/>
      <c r="C564" s="50"/>
      <c r="D564" s="50"/>
      <c r="E564" s="50"/>
      <c r="F564" s="50"/>
      <c r="G564" s="50"/>
      <c r="H564" s="50"/>
      <c r="I564" s="50"/>
      <c r="J564" s="50"/>
      <c r="S564" s="50"/>
      <c r="T564" s="50"/>
      <c r="U564" s="50"/>
    </row>
    <row r="565">
      <c r="A565" s="661"/>
      <c r="C565" s="50"/>
      <c r="D565" s="50"/>
      <c r="E565" s="50"/>
      <c r="F565" s="50"/>
      <c r="G565" s="50"/>
      <c r="H565" s="50"/>
      <c r="I565" s="50"/>
      <c r="J565" s="50"/>
      <c r="S565" s="50"/>
      <c r="T565" s="50"/>
      <c r="U565" s="50"/>
    </row>
    <row r="566">
      <c r="A566" s="661"/>
      <c r="C566" s="50"/>
      <c r="D566" s="50"/>
      <c r="E566" s="50"/>
      <c r="F566" s="50"/>
      <c r="G566" s="50"/>
      <c r="H566" s="50"/>
      <c r="I566" s="50"/>
      <c r="J566" s="50"/>
      <c r="S566" s="50"/>
      <c r="T566" s="50"/>
      <c r="U566" s="50"/>
    </row>
    <row r="567">
      <c r="A567" s="661"/>
      <c r="C567" s="50"/>
      <c r="D567" s="50"/>
      <c r="E567" s="50"/>
      <c r="F567" s="50"/>
      <c r="G567" s="50"/>
      <c r="H567" s="50"/>
      <c r="I567" s="50"/>
      <c r="J567" s="50"/>
      <c r="S567" s="50"/>
      <c r="T567" s="50"/>
      <c r="U567" s="50"/>
    </row>
    <row r="568">
      <c r="A568" s="661"/>
      <c r="C568" s="50"/>
      <c r="D568" s="50"/>
      <c r="E568" s="50"/>
      <c r="F568" s="50"/>
      <c r="G568" s="50"/>
      <c r="H568" s="50"/>
      <c r="I568" s="50"/>
      <c r="J568" s="50"/>
      <c r="S568" s="50"/>
      <c r="T568" s="50"/>
      <c r="U568" s="50"/>
    </row>
    <row r="569">
      <c r="A569" s="661"/>
      <c r="C569" s="50"/>
      <c r="D569" s="50"/>
      <c r="E569" s="50"/>
      <c r="F569" s="50"/>
      <c r="G569" s="50"/>
      <c r="H569" s="50"/>
      <c r="I569" s="50"/>
      <c r="J569" s="50"/>
      <c r="S569" s="50"/>
      <c r="T569" s="50"/>
      <c r="U569" s="50"/>
    </row>
    <row r="570">
      <c r="A570" s="661"/>
      <c r="C570" s="50"/>
      <c r="D570" s="50"/>
      <c r="E570" s="50"/>
      <c r="F570" s="50"/>
      <c r="G570" s="50"/>
      <c r="H570" s="50"/>
      <c r="I570" s="50"/>
      <c r="J570" s="50"/>
      <c r="S570" s="50"/>
      <c r="T570" s="50"/>
      <c r="U570" s="50"/>
    </row>
    <row r="571">
      <c r="A571" s="661"/>
      <c r="C571" s="50"/>
      <c r="D571" s="50"/>
      <c r="E571" s="50"/>
      <c r="F571" s="50"/>
      <c r="G571" s="50"/>
      <c r="H571" s="50"/>
      <c r="I571" s="50"/>
      <c r="J571" s="50"/>
      <c r="S571" s="50"/>
      <c r="T571" s="50"/>
      <c r="U571" s="50"/>
    </row>
    <row r="572">
      <c r="A572" s="661"/>
      <c r="C572" s="50"/>
      <c r="D572" s="50"/>
      <c r="E572" s="50"/>
      <c r="F572" s="50"/>
      <c r="G572" s="50"/>
      <c r="H572" s="50"/>
      <c r="I572" s="50"/>
      <c r="J572" s="50"/>
      <c r="S572" s="50"/>
      <c r="T572" s="50"/>
      <c r="U572" s="50"/>
    </row>
    <row r="573">
      <c r="A573" s="661"/>
      <c r="C573" s="50"/>
      <c r="D573" s="50"/>
      <c r="E573" s="50"/>
      <c r="F573" s="50"/>
      <c r="G573" s="50"/>
      <c r="H573" s="50"/>
      <c r="I573" s="50"/>
      <c r="J573" s="50"/>
      <c r="S573" s="50"/>
      <c r="T573" s="50"/>
      <c r="U573" s="50"/>
    </row>
    <row r="574">
      <c r="A574" s="661"/>
      <c r="C574" s="50"/>
      <c r="D574" s="50"/>
      <c r="E574" s="50"/>
      <c r="F574" s="50"/>
      <c r="G574" s="50"/>
      <c r="H574" s="50"/>
      <c r="I574" s="50"/>
      <c r="J574" s="50"/>
      <c r="S574" s="50"/>
      <c r="T574" s="50"/>
      <c r="U574" s="50"/>
    </row>
    <row r="575">
      <c r="A575" s="661"/>
      <c r="C575" s="50"/>
      <c r="D575" s="50"/>
      <c r="E575" s="50"/>
      <c r="F575" s="50"/>
      <c r="G575" s="50"/>
      <c r="H575" s="50"/>
      <c r="I575" s="50"/>
      <c r="J575" s="50"/>
      <c r="S575" s="50"/>
      <c r="T575" s="50"/>
      <c r="U575" s="50"/>
    </row>
    <row r="576">
      <c r="A576" s="661"/>
      <c r="C576" s="50"/>
      <c r="D576" s="50"/>
      <c r="E576" s="50"/>
      <c r="F576" s="50"/>
      <c r="G576" s="50"/>
      <c r="H576" s="50"/>
      <c r="I576" s="50"/>
      <c r="J576" s="50"/>
      <c r="S576" s="50"/>
      <c r="T576" s="50"/>
      <c r="U576" s="50"/>
    </row>
    <row r="577">
      <c r="A577" s="661"/>
      <c r="C577" s="50"/>
      <c r="D577" s="50"/>
      <c r="E577" s="50"/>
      <c r="F577" s="50"/>
      <c r="G577" s="50"/>
      <c r="H577" s="50"/>
      <c r="I577" s="50"/>
      <c r="J577" s="50"/>
      <c r="S577" s="50"/>
      <c r="T577" s="50"/>
      <c r="U577" s="50"/>
    </row>
    <row r="578">
      <c r="A578" s="661"/>
      <c r="C578" s="50"/>
      <c r="D578" s="50"/>
      <c r="E578" s="50"/>
      <c r="F578" s="50"/>
      <c r="G578" s="50"/>
      <c r="H578" s="50"/>
      <c r="I578" s="50"/>
      <c r="J578" s="50"/>
      <c r="S578" s="50"/>
      <c r="T578" s="50"/>
      <c r="U578" s="50"/>
    </row>
    <row r="579">
      <c r="A579" s="661"/>
      <c r="C579" s="50"/>
      <c r="D579" s="50"/>
      <c r="E579" s="50"/>
      <c r="F579" s="50"/>
      <c r="G579" s="50"/>
      <c r="H579" s="50"/>
      <c r="I579" s="50"/>
      <c r="J579" s="50"/>
      <c r="S579" s="50"/>
      <c r="T579" s="50"/>
      <c r="U579" s="50"/>
    </row>
    <row r="580">
      <c r="A580" s="661"/>
      <c r="C580" s="50"/>
      <c r="D580" s="50"/>
      <c r="E580" s="50"/>
      <c r="F580" s="50"/>
      <c r="G580" s="50"/>
      <c r="H580" s="50"/>
      <c r="I580" s="50"/>
      <c r="J580" s="50"/>
      <c r="S580" s="50"/>
      <c r="T580" s="50"/>
      <c r="U580" s="50"/>
    </row>
    <row r="581">
      <c r="A581" s="661"/>
      <c r="C581" s="50"/>
      <c r="D581" s="50"/>
      <c r="E581" s="50"/>
      <c r="F581" s="50"/>
      <c r="G581" s="50"/>
      <c r="H581" s="50"/>
      <c r="I581" s="50"/>
      <c r="J581" s="50"/>
      <c r="S581" s="50"/>
      <c r="T581" s="50"/>
      <c r="U581" s="50"/>
    </row>
    <row r="582">
      <c r="A582" s="661"/>
      <c r="C582" s="50"/>
      <c r="D582" s="50"/>
      <c r="E582" s="50"/>
      <c r="F582" s="50"/>
      <c r="G582" s="50"/>
      <c r="H582" s="50"/>
      <c r="I582" s="50"/>
      <c r="J582" s="50"/>
      <c r="S582" s="50"/>
      <c r="T582" s="50"/>
      <c r="U582" s="50"/>
    </row>
    <row r="583">
      <c r="A583" s="661"/>
      <c r="C583" s="50"/>
      <c r="D583" s="50"/>
      <c r="E583" s="50"/>
      <c r="F583" s="50"/>
      <c r="G583" s="50"/>
      <c r="H583" s="50"/>
      <c r="I583" s="50"/>
      <c r="J583" s="50"/>
      <c r="S583" s="50"/>
      <c r="T583" s="50"/>
      <c r="U583" s="50"/>
    </row>
    <row r="584">
      <c r="A584" s="661"/>
      <c r="C584" s="50"/>
      <c r="D584" s="50"/>
      <c r="E584" s="50"/>
      <c r="F584" s="50"/>
      <c r="G584" s="50"/>
      <c r="H584" s="50"/>
      <c r="I584" s="50"/>
      <c r="J584" s="50"/>
      <c r="S584" s="50"/>
      <c r="T584" s="50"/>
      <c r="U584" s="50"/>
    </row>
    <row r="585">
      <c r="A585" s="661"/>
      <c r="C585" s="50"/>
      <c r="D585" s="50"/>
      <c r="E585" s="50"/>
      <c r="F585" s="50"/>
      <c r="G585" s="50"/>
      <c r="H585" s="50"/>
      <c r="I585" s="50"/>
      <c r="J585" s="50"/>
      <c r="S585" s="50"/>
      <c r="T585" s="50"/>
      <c r="U585" s="50"/>
    </row>
    <row r="586">
      <c r="A586" s="661"/>
      <c r="C586" s="50"/>
      <c r="D586" s="50"/>
      <c r="E586" s="50"/>
      <c r="F586" s="50"/>
      <c r="G586" s="50"/>
      <c r="H586" s="50"/>
      <c r="I586" s="50"/>
      <c r="J586" s="50"/>
      <c r="S586" s="50"/>
      <c r="T586" s="50"/>
      <c r="U586" s="50"/>
    </row>
    <row r="587">
      <c r="A587" s="661"/>
      <c r="C587" s="50"/>
      <c r="D587" s="50"/>
      <c r="E587" s="50"/>
      <c r="F587" s="50"/>
      <c r="G587" s="50"/>
      <c r="H587" s="50"/>
      <c r="I587" s="50"/>
      <c r="J587" s="50"/>
      <c r="S587" s="50"/>
      <c r="T587" s="50"/>
      <c r="U587" s="50"/>
    </row>
    <row r="588">
      <c r="A588" s="661"/>
      <c r="C588" s="50"/>
      <c r="D588" s="50"/>
      <c r="E588" s="50"/>
      <c r="F588" s="50"/>
      <c r="G588" s="50"/>
      <c r="H588" s="50"/>
      <c r="I588" s="50"/>
      <c r="J588" s="50"/>
      <c r="S588" s="50"/>
      <c r="T588" s="50"/>
      <c r="U588" s="50"/>
    </row>
    <row r="589">
      <c r="A589" s="661"/>
      <c r="C589" s="50"/>
      <c r="D589" s="50"/>
      <c r="E589" s="50"/>
      <c r="F589" s="50"/>
      <c r="G589" s="50"/>
      <c r="H589" s="50"/>
      <c r="I589" s="50"/>
      <c r="J589" s="50"/>
      <c r="S589" s="50"/>
      <c r="T589" s="50"/>
      <c r="U589" s="50"/>
    </row>
    <row r="590">
      <c r="A590" s="661"/>
      <c r="C590" s="50"/>
      <c r="D590" s="50"/>
      <c r="E590" s="50"/>
      <c r="F590" s="50"/>
      <c r="G590" s="50"/>
      <c r="H590" s="50"/>
      <c r="I590" s="50"/>
      <c r="J590" s="50"/>
      <c r="S590" s="50"/>
      <c r="T590" s="50"/>
      <c r="U590" s="50"/>
    </row>
    <row r="591">
      <c r="A591" s="661"/>
      <c r="C591" s="50"/>
      <c r="D591" s="50"/>
      <c r="E591" s="50"/>
      <c r="F591" s="50"/>
      <c r="G591" s="50"/>
      <c r="H591" s="50"/>
      <c r="I591" s="50"/>
      <c r="J591" s="50"/>
      <c r="S591" s="50"/>
      <c r="T591" s="50"/>
      <c r="U591" s="50"/>
    </row>
    <row r="592">
      <c r="A592" s="661"/>
      <c r="C592" s="50"/>
      <c r="D592" s="50"/>
      <c r="E592" s="50"/>
      <c r="F592" s="50"/>
      <c r="G592" s="50"/>
      <c r="H592" s="50"/>
      <c r="I592" s="50"/>
      <c r="J592" s="50"/>
      <c r="S592" s="50"/>
      <c r="T592" s="50"/>
      <c r="U592" s="50"/>
    </row>
    <row r="593">
      <c r="A593" s="661"/>
      <c r="C593" s="50"/>
      <c r="D593" s="50"/>
      <c r="E593" s="50"/>
      <c r="F593" s="50"/>
      <c r="G593" s="50"/>
      <c r="H593" s="50"/>
      <c r="I593" s="50"/>
      <c r="J593" s="50"/>
      <c r="S593" s="50"/>
      <c r="T593" s="50"/>
      <c r="U593" s="50"/>
    </row>
    <row r="594">
      <c r="A594" s="661"/>
      <c r="C594" s="50"/>
      <c r="D594" s="50"/>
      <c r="E594" s="50"/>
      <c r="F594" s="50"/>
      <c r="G594" s="50"/>
      <c r="H594" s="50"/>
      <c r="I594" s="50"/>
      <c r="J594" s="50"/>
      <c r="S594" s="50"/>
      <c r="T594" s="50"/>
      <c r="U594" s="50"/>
    </row>
    <row r="595">
      <c r="A595" s="661"/>
      <c r="C595" s="50"/>
      <c r="D595" s="50"/>
      <c r="E595" s="50"/>
      <c r="F595" s="50"/>
      <c r="G595" s="50"/>
      <c r="H595" s="50"/>
      <c r="I595" s="50"/>
      <c r="J595" s="50"/>
      <c r="S595" s="50"/>
      <c r="T595" s="50"/>
      <c r="U595" s="50"/>
    </row>
    <row r="596">
      <c r="A596" s="661"/>
      <c r="C596" s="50"/>
      <c r="D596" s="50"/>
      <c r="E596" s="50"/>
      <c r="F596" s="50"/>
      <c r="G596" s="50"/>
      <c r="H596" s="50"/>
      <c r="I596" s="50"/>
      <c r="J596" s="50"/>
      <c r="S596" s="50"/>
      <c r="T596" s="50"/>
      <c r="U596" s="50"/>
    </row>
    <row r="597">
      <c r="A597" s="661"/>
      <c r="C597" s="50"/>
      <c r="D597" s="50"/>
      <c r="E597" s="50"/>
      <c r="F597" s="50"/>
      <c r="G597" s="50"/>
      <c r="H597" s="50"/>
      <c r="I597" s="50"/>
      <c r="J597" s="50"/>
      <c r="S597" s="50"/>
      <c r="T597" s="50"/>
      <c r="U597" s="50"/>
    </row>
    <row r="598">
      <c r="A598" s="661"/>
      <c r="C598" s="50"/>
      <c r="D598" s="50"/>
      <c r="E598" s="50"/>
      <c r="F598" s="50"/>
      <c r="G598" s="50"/>
      <c r="H598" s="50"/>
      <c r="I598" s="50"/>
      <c r="J598" s="50"/>
      <c r="S598" s="50"/>
      <c r="T598" s="50"/>
      <c r="U598" s="50"/>
    </row>
    <row r="599">
      <c r="A599" s="661"/>
      <c r="C599" s="50"/>
      <c r="D599" s="50"/>
      <c r="E599" s="50"/>
      <c r="F599" s="50"/>
      <c r="G599" s="50"/>
      <c r="H599" s="50"/>
      <c r="I599" s="50"/>
      <c r="J599" s="50"/>
      <c r="S599" s="50"/>
      <c r="T599" s="50"/>
      <c r="U599" s="50"/>
    </row>
    <row r="600">
      <c r="A600" s="661"/>
      <c r="C600" s="50"/>
      <c r="D600" s="50"/>
      <c r="E600" s="50"/>
      <c r="F600" s="50"/>
      <c r="G600" s="50"/>
      <c r="H600" s="50"/>
      <c r="I600" s="50"/>
      <c r="J600" s="50"/>
      <c r="S600" s="50"/>
      <c r="T600" s="50"/>
      <c r="U600" s="50"/>
    </row>
    <row r="601">
      <c r="A601" s="661"/>
      <c r="C601" s="50"/>
      <c r="D601" s="50"/>
      <c r="E601" s="50"/>
      <c r="F601" s="50"/>
      <c r="G601" s="50"/>
      <c r="H601" s="50"/>
      <c r="I601" s="50"/>
      <c r="J601" s="50"/>
      <c r="S601" s="50"/>
      <c r="T601" s="50"/>
      <c r="U601" s="50"/>
    </row>
    <row r="602">
      <c r="A602" s="661"/>
      <c r="C602" s="50"/>
      <c r="D602" s="50"/>
      <c r="E602" s="50"/>
      <c r="F602" s="50"/>
      <c r="G602" s="50"/>
      <c r="H602" s="50"/>
      <c r="I602" s="50"/>
      <c r="J602" s="50"/>
      <c r="S602" s="50"/>
      <c r="T602" s="50"/>
      <c r="U602" s="50"/>
    </row>
    <row r="603">
      <c r="A603" s="661"/>
      <c r="C603" s="50"/>
      <c r="D603" s="50"/>
      <c r="E603" s="50"/>
      <c r="F603" s="50"/>
      <c r="G603" s="50"/>
      <c r="H603" s="50"/>
      <c r="I603" s="50"/>
      <c r="J603" s="50"/>
      <c r="S603" s="50"/>
      <c r="T603" s="50"/>
      <c r="U603" s="50"/>
    </row>
    <row r="604">
      <c r="A604" s="661"/>
      <c r="C604" s="50"/>
      <c r="D604" s="50"/>
      <c r="E604" s="50"/>
      <c r="F604" s="50"/>
      <c r="G604" s="50"/>
      <c r="H604" s="50"/>
      <c r="I604" s="50"/>
      <c r="J604" s="50"/>
      <c r="S604" s="50"/>
      <c r="T604" s="50"/>
      <c r="U604" s="50"/>
    </row>
    <row r="605">
      <c r="A605" s="661"/>
      <c r="C605" s="50"/>
      <c r="D605" s="50"/>
      <c r="E605" s="50"/>
      <c r="F605" s="50"/>
      <c r="G605" s="50"/>
      <c r="H605" s="50"/>
      <c r="I605" s="50"/>
      <c r="J605" s="50"/>
      <c r="S605" s="50"/>
      <c r="T605" s="50"/>
      <c r="U605" s="50"/>
    </row>
    <row r="606">
      <c r="A606" s="661"/>
      <c r="C606" s="50"/>
      <c r="D606" s="50"/>
      <c r="E606" s="50"/>
      <c r="F606" s="50"/>
      <c r="G606" s="50"/>
      <c r="H606" s="50"/>
      <c r="I606" s="50"/>
      <c r="J606" s="50"/>
      <c r="S606" s="50"/>
      <c r="T606" s="50"/>
      <c r="U606" s="50"/>
    </row>
    <row r="607">
      <c r="A607" s="661"/>
      <c r="C607" s="50"/>
      <c r="D607" s="50"/>
      <c r="E607" s="50"/>
      <c r="F607" s="50"/>
      <c r="G607" s="50"/>
      <c r="H607" s="50"/>
      <c r="I607" s="50"/>
      <c r="J607" s="50"/>
      <c r="S607" s="50"/>
      <c r="T607" s="50"/>
      <c r="U607" s="50"/>
    </row>
    <row r="608">
      <c r="A608" s="661"/>
      <c r="C608" s="50"/>
      <c r="D608" s="50"/>
      <c r="E608" s="50"/>
      <c r="F608" s="50"/>
      <c r="G608" s="50"/>
      <c r="H608" s="50"/>
      <c r="I608" s="50"/>
      <c r="J608" s="50"/>
      <c r="S608" s="50"/>
      <c r="T608" s="50"/>
      <c r="U608" s="50"/>
    </row>
    <row r="609">
      <c r="A609" s="661"/>
      <c r="C609" s="50"/>
      <c r="D609" s="50"/>
      <c r="E609" s="50"/>
      <c r="F609" s="50"/>
      <c r="G609" s="50"/>
      <c r="H609" s="50"/>
      <c r="I609" s="50"/>
      <c r="J609" s="50"/>
      <c r="S609" s="50"/>
      <c r="T609" s="50"/>
      <c r="U609" s="50"/>
    </row>
    <row r="610">
      <c r="A610" s="661"/>
      <c r="C610" s="50"/>
      <c r="D610" s="50"/>
      <c r="E610" s="50"/>
      <c r="F610" s="50"/>
      <c r="G610" s="50"/>
      <c r="H610" s="50"/>
      <c r="I610" s="50"/>
      <c r="J610" s="50"/>
      <c r="S610" s="50"/>
      <c r="T610" s="50"/>
      <c r="U610" s="50"/>
    </row>
    <row r="611">
      <c r="A611" s="661"/>
      <c r="C611" s="50"/>
      <c r="D611" s="50"/>
      <c r="E611" s="50"/>
      <c r="F611" s="50"/>
      <c r="G611" s="50"/>
      <c r="H611" s="50"/>
      <c r="I611" s="50"/>
      <c r="J611" s="50"/>
      <c r="S611" s="50"/>
      <c r="T611" s="50"/>
      <c r="U611" s="50"/>
    </row>
    <row r="612">
      <c r="A612" s="661"/>
      <c r="C612" s="50"/>
      <c r="D612" s="50"/>
      <c r="E612" s="50"/>
      <c r="F612" s="50"/>
      <c r="G612" s="50"/>
      <c r="H612" s="50"/>
      <c r="I612" s="50"/>
      <c r="J612" s="50"/>
      <c r="S612" s="50"/>
      <c r="T612" s="50"/>
      <c r="U612" s="50"/>
    </row>
    <row r="613">
      <c r="A613" s="661"/>
      <c r="C613" s="50"/>
      <c r="D613" s="50"/>
      <c r="E613" s="50"/>
      <c r="F613" s="50"/>
      <c r="G613" s="50"/>
      <c r="H613" s="50"/>
      <c r="I613" s="50"/>
      <c r="J613" s="50"/>
      <c r="S613" s="50"/>
      <c r="T613" s="50"/>
      <c r="U613" s="50"/>
    </row>
    <row r="614">
      <c r="A614" s="661"/>
      <c r="C614" s="50"/>
      <c r="D614" s="50"/>
      <c r="E614" s="50"/>
      <c r="F614" s="50"/>
      <c r="G614" s="50"/>
      <c r="H614" s="50"/>
      <c r="I614" s="50"/>
      <c r="J614" s="50"/>
      <c r="S614" s="50"/>
      <c r="T614" s="50"/>
      <c r="U614" s="50"/>
    </row>
    <row r="615">
      <c r="A615" s="661"/>
      <c r="C615" s="50"/>
      <c r="D615" s="50"/>
      <c r="E615" s="50"/>
      <c r="F615" s="50"/>
      <c r="G615" s="50"/>
      <c r="H615" s="50"/>
      <c r="I615" s="50"/>
      <c r="J615" s="50"/>
      <c r="S615" s="50"/>
      <c r="T615" s="50"/>
      <c r="U615" s="50"/>
    </row>
    <row r="616">
      <c r="A616" s="661"/>
      <c r="C616" s="50"/>
      <c r="D616" s="50"/>
      <c r="E616" s="50"/>
      <c r="F616" s="50"/>
      <c r="G616" s="50"/>
      <c r="H616" s="50"/>
      <c r="I616" s="50"/>
      <c r="J616" s="50"/>
      <c r="S616" s="50"/>
      <c r="T616" s="50"/>
      <c r="U616" s="50"/>
    </row>
    <row r="617">
      <c r="A617" s="661"/>
      <c r="C617" s="50"/>
      <c r="D617" s="50"/>
      <c r="E617" s="50"/>
      <c r="F617" s="50"/>
      <c r="G617" s="50"/>
      <c r="H617" s="50"/>
      <c r="I617" s="50"/>
      <c r="J617" s="50"/>
      <c r="S617" s="50"/>
      <c r="T617" s="50"/>
      <c r="U617" s="50"/>
    </row>
    <row r="618">
      <c r="A618" s="661"/>
      <c r="C618" s="50"/>
      <c r="D618" s="50"/>
      <c r="E618" s="50"/>
      <c r="F618" s="50"/>
      <c r="G618" s="50"/>
      <c r="H618" s="50"/>
      <c r="I618" s="50"/>
      <c r="J618" s="50"/>
      <c r="S618" s="50"/>
      <c r="T618" s="50"/>
      <c r="U618" s="50"/>
    </row>
    <row r="619">
      <c r="A619" s="661"/>
      <c r="C619" s="50"/>
      <c r="D619" s="50"/>
      <c r="E619" s="50"/>
      <c r="F619" s="50"/>
      <c r="G619" s="50"/>
      <c r="H619" s="50"/>
      <c r="I619" s="50"/>
      <c r="J619" s="50"/>
      <c r="S619" s="50"/>
      <c r="T619" s="50"/>
      <c r="U619" s="50"/>
    </row>
    <row r="620">
      <c r="A620" s="661"/>
      <c r="C620" s="50"/>
      <c r="D620" s="50"/>
      <c r="E620" s="50"/>
      <c r="F620" s="50"/>
      <c r="G620" s="50"/>
      <c r="H620" s="50"/>
      <c r="I620" s="50"/>
      <c r="J620" s="50"/>
      <c r="S620" s="50"/>
      <c r="T620" s="50"/>
      <c r="U620" s="50"/>
    </row>
    <row r="621">
      <c r="A621" s="661"/>
      <c r="C621" s="50"/>
      <c r="D621" s="50"/>
      <c r="E621" s="50"/>
      <c r="F621" s="50"/>
      <c r="G621" s="50"/>
      <c r="H621" s="50"/>
      <c r="I621" s="50"/>
      <c r="J621" s="50"/>
      <c r="S621" s="50"/>
      <c r="T621" s="50"/>
      <c r="U621" s="50"/>
    </row>
    <row r="622">
      <c r="A622" s="661"/>
      <c r="C622" s="50"/>
      <c r="D622" s="50"/>
      <c r="E622" s="50"/>
      <c r="F622" s="50"/>
      <c r="G622" s="50"/>
      <c r="H622" s="50"/>
      <c r="I622" s="50"/>
      <c r="J622" s="50"/>
      <c r="S622" s="50"/>
      <c r="T622" s="50"/>
      <c r="U622" s="50"/>
    </row>
    <row r="623">
      <c r="A623" s="661"/>
      <c r="C623" s="50"/>
      <c r="D623" s="50"/>
      <c r="E623" s="50"/>
      <c r="F623" s="50"/>
      <c r="G623" s="50"/>
      <c r="H623" s="50"/>
      <c r="I623" s="50"/>
      <c r="J623" s="50"/>
      <c r="S623" s="50"/>
      <c r="T623" s="50"/>
      <c r="U623" s="50"/>
    </row>
    <row r="624">
      <c r="A624" s="661"/>
      <c r="C624" s="50"/>
      <c r="D624" s="50"/>
      <c r="E624" s="50"/>
      <c r="F624" s="50"/>
      <c r="G624" s="50"/>
      <c r="H624" s="50"/>
      <c r="I624" s="50"/>
      <c r="J624" s="50"/>
      <c r="S624" s="50"/>
      <c r="T624" s="50"/>
      <c r="U624" s="50"/>
    </row>
    <row r="625">
      <c r="A625" s="661"/>
      <c r="C625" s="50"/>
      <c r="D625" s="50"/>
      <c r="E625" s="50"/>
      <c r="F625" s="50"/>
      <c r="G625" s="50"/>
      <c r="H625" s="50"/>
      <c r="I625" s="50"/>
      <c r="J625" s="50"/>
      <c r="S625" s="50"/>
      <c r="T625" s="50"/>
      <c r="U625" s="50"/>
    </row>
    <row r="626">
      <c r="A626" s="661"/>
      <c r="C626" s="50"/>
      <c r="D626" s="50"/>
      <c r="E626" s="50"/>
      <c r="F626" s="50"/>
      <c r="G626" s="50"/>
      <c r="H626" s="50"/>
      <c r="I626" s="50"/>
      <c r="J626" s="50"/>
      <c r="S626" s="50"/>
      <c r="T626" s="50"/>
      <c r="U626" s="50"/>
    </row>
    <row r="627">
      <c r="A627" s="661"/>
      <c r="C627" s="50"/>
      <c r="D627" s="50"/>
      <c r="E627" s="50"/>
      <c r="F627" s="50"/>
      <c r="G627" s="50"/>
      <c r="H627" s="50"/>
      <c r="I627" s="50"/>
      <c r="J627" s="50"/>
      <c r="S627" s="50"/>
      <c r="T627" s="50"/>
      <c r="U627" s="50"/>
    </row>
    <row r="628">
      <c r="A628" s="661"/>
      <c r="C628" s="50"/>
      <c r="D628" s="50"/>
      <c r="E628" s="50"/>
      <c r="F628" s="50"/>
      <c r="G628" s="50"/>
      <c r="H628" s="50"/>
      <c r="I628" s="50"/>
      <c r="J628" s="50"/>
      <c r="S628" s="50"/>
      <c r="T628" s="50"/>
      <c r="U628" s="50"/>
    </row>
    <row r="629">
      <c r="A629" s="661"/>
      <c r="C629" s="50"/>
      <c r="D629" s="50"/>
      <c r="E629" s="50"/>
      <c r="F629" s="50"/>
      <c r="G629" s="50"/>
      <c r="H629" s="50"/>
      <c r="I629" s="50"/>
      <c r="J629" s="50"/>
      <c r="S629" s="50"/>
      <c r="T629" s="50"/>
      <c r="U629" s="50"/>
    </row>
    <row r="630">
      <c r="A630" s="661"/>
      <c r="C630" s="50"/>
      <c r="D630" s="50"/>
      <c r="E630" s="50"/>
      <c r="F630" s="50"/>
      <c r="G630" s="50"/>
      <c r="H630" s="50"/>
      <c r="I630" s="50"/>
      <c r="J630" s="50"/>
      <c r="S630" s="50"/>
      <c r="T630" s="50"/>
      <c r="U630" s="50"/>
    </row>
    <row r="631">
      <c r="A631" s="661"/>
      <c r="C631" s="50"/>
      <c r="D631" s="50"/>
      <c r="E631" s="50"/>
      <c r="F631" s="50"/>
      <c r="G631" s="50"/>
      <c r="H631" s="50"/>
      <c r="I631" s="50"/>
      <c r="J631" s="50"/>
      <c r="S631" s="50"/>
      <c r="T631" s="50"/>
      <c r="U631" s="50"/>
    </row>
    <row r="632">
      <c r="A632" s="661"/>
      <c r="C632" s="50"/>
      <c r="D632" s="50"/>
      <c r="E632" s="50"/>
      <c r="F632" s="50"/>
      <c r="G632" s="50"/>
      <c r="H632" s="50"/>
      <c r="I632" s="50"/>
      <c r="J632" s="50"/>
      <c r="S632" s="50"/>
      <c r="T632" s="50"/>
      <c r="U632" s="50"/>
    </row>
    <row r="633">
      <c r="A633" s="661"/>
      <c r="C633" s="50"/>
      <c r="D633" s="50"/>
      <c r="E633" s="50"/>
      <c r="F633" s="50"/>
      <c r="G633" s="50"/>
      <c r="H633" s="50"/>
      <c r="I633" s="50"/>
      <c r="J633" s="50"/>
      <c r="S633" s="50"/>
      <c r="T633" s="50"/>
      <c r="U633" s="50"/>
    </row>
    <row r="634">
      <c r="A634" s="661"/>
      <c r="C634" s="50"/>
      <c r="D634" s="50"/>
      <c r="E634" s="50"/>
      <c r="F634" s="50"/>
      <c r="G634" s="50"/>
      <c r="H634" s="50"/>
      <c r="I634" s="50"/>
      <c r="J634" s="50"/>
      <c r="S634" s="50"/>
      <c r="T634" s="50"/>
      <c r="U634" s="50"/>
    </row>
    <row r="635">
      <c r="A635" s="661"/>
      <c r="C635" s="50"/>
      <c r="D635" s="50"/>
      <c r="E635" s="50"/>
      <c r="F635" s="50"/>
      <c r="G635" s="50"/>
      <c r="H635" s="50"/>
      <c r="I635" s="50"/>
      <c r="J635" s="50"/>
      <c r="S635" s="50"/>
      <c r="T635" s="50"/>
      <c r="U635" s="50"/>
    </row>
    <row r="636">
      <c r="A636" s="661"/>
      <c r="C636" s="50"/>
      <c r="D636" s="50"/>
      <c r="E636" s="50"/>
      <c r="F636" s="50"/>
      <c r="G636" s="50"/>
      <c r="H636" s="50"/>
      <c r="I636" s="50"/>
      <c r="J636" s="50"/>
      <c r="S636" s="50"/>
      <c r="T636" s="50"/>
      <c r="U636" s="50"/>
    </row>
    <row r="637">
      <c r="A637" s="661"/>
      <c r="C637" s="50"/>
      <c r="D637" s="50"/>
      <c r="E637" s="50"/>
      <c r="F637" s="50"/>
      <c r="G637" s="50"/>
      <c r="H637" s="50"/>
      <c r="I637" s="50"/>
      <c r="J637" s="50"/>
      <c r="S637" s="50"/>
      <c r="T637" s="50"/>
      <c r="U637" s="50"/>
    </row>
    <row r="638">
      <c r="A638" s="661"/>
      <c r="C638" s="50"/>
      <c r="D638" s="50"/>
      <c r="E638" s="50"/>
      <c r="F638" s="50"/>
      <c r="G638" s="50"/>
      <c r="H638" s="50"/>
      <c r="I638" s="50"/>
      <c r="J638" s="50"/>
      <c r="S638" s="50"/>
      <c r="T638" s="50"/>
      <c r="U638" s="50"/>
    </row>
    <row r="639">
      <c r="A639" s="661"/>
      <c r="C639" s="50"/>
      <c r="D639" s="50"/>
      <c r="E639" s="50"/>
      <c r="F639" s="50"/>
      <c r="G639" s="50"/>
      <c r="H639" s="50"/>
      <c r="I639" s="50"/>
      <c r="J639" s="50"/>
      <c r="S639" s="50"/>
      <c r="T639" s="50"/>
      <c r="U639" s="50"/>
    </row>
    <row r="640">
      <c r="A640" s="661"/>
      <c r="C640" s="50"/>
      <c r="D640" s="50"/>
      <c r="E640" s="50"/>
      <c r="F640" s="50"/>
      <c r="G640" s="50"/>
      <c r="H640" s="50"/>
      <c r="I640" s="50"/>
      <c r="J640" s="50"/>
      <c r="S640" s="50"/>
      <c r="T640" s="50"/>
      <c r="U640" s="50"/>
    </row>
    <row r="641">
      <c r="A641" s="661"/>
      <c r="C641" s="50"/>
      <c r="D641" s="50"/>
      <c r="E641" s="50"/>
      <c r="F641" s="50"/>
      <c r="G641" s="50"/>
      <c r="H641" s="50"/>
      <c r="I641" s="50"/>
      <c r="J641" s="50"/>
      <c r="S641" s="50"/>
      <c r="T641" s="50"/>
      <c r="U641" s="50"/>
    </row>
    <row r="642">
      <c r="A642" s="661"/>
      <c r="C642" s="50"/>
      <c r="D642" s="50"/>
      <c r="E642" s="50"/>
      <c r="F642" s="50"/>
      <c r="G642" s="50"/>
      <c r="H642" s="50"/>
      <c r="I642" s="50"/>
      <c r="J642" s="50"/>
      <c r="S642" s="50"/>
      <c r="T642" s="50"/>
      <c r="U642" s="50"/>
    </row>
    <row r="643">
      <c r="A643" s="661"/>
      <c r="C643" s="50"/>
      <c r="D643" s="50"/>
      <c r="E643" s="50"/>
      <c r="F643" s="50"/>
      <c r="G643" s="50"/>
      <c r="H643" s="50"/>
      <c r="I643" s="50"/>
      <c r="J643" s="50"/>
      <c r="S643" s="50"/>
      <c r="T643" s="50"/>
      <c r="U643" s="50"/>
    </row>
    <row r="644">
      <c r="A644" s="661"/>
      <c r="C644" s="50"/>
      <c r="D644" s="50"/>
      <c r="E644" s="50"/>
      <c r="F644" s="50"/>
      <c r="G644" s="50"/>
      <c r="H644" s="50"/>
      <c r="I644" s="50"/>
      <c r="J644" s="50"/>
      <c r="S644" s="50"/>
      <c r="T644" s="50"/>
      <c r="U644" s="50"/>
    </row>
    <row r="645">
      <c r="A645" s="661"/>
      <c r="C645" s="50"/>
      <c r="D645" s="50"/>
      <c r="E645" s="50"/>
      <c r="F645" s="50"/>
      <c r="G645" s="50"/>
      <c r="H645" s="50"/>
      <c r="I645" s="50"/>
      <c r="J645" s="50"/>
      <c r="S645" s="50"/>
      <c r="T645" s="50"/>
      <c r="U645" s="50"/>
    </row>
    <row r="646">
      <c r="A646" s="661"/>
      <c r="C646" s="50"/>
      <c r="D646" s="50"/>
      <c r="E646" s="50"/>
      <c r="F646" s="50"/>
      <c r="G646" s="50"/>
      <c r="H646" s="50"/>
      <c r="I646" s="50"/>
      <c r="J646" s="50"/>
      <c r="S646" s="50"/>
      <c r="T646" s="50"/>
      <c r="U646" s="50"/>
    </row>
    <row r="647">
      <c r="A647" s="661"/>
      <c r="C647" s="50"/>
      <c r="D647" s="50"/>
      <c r="E647" s="50"/>
      <c r="F647" s="50"/>
      <c r="G647" s="50"/>
      <c r="H647" s="50"/>
      <c r="I647" s="50"/>
      <c r="J647" s="50"/>
      <c r="S647" s="50"/>
      <c r="T647" s="50"/>
      <c r="U647" s="50"/>
    </row>
    <row r="648">
      <c r="A648" s="661"/>
      <c r="C648" s="50"/>
      <c r="D648" s="50"/>
      <c r="E648" s="50"/>
      <c r="F648" s="50"/>
      <c r="G648" s="50"/>
      <c r="H648" s="50"/>
      <c r="I648" s="50"/>
      <c r="J648" s="50"/>
      <c r="S648" s="50"/>
      <c r="T648" s="50"/>
      <c r="U648" s="50"/>
    </row>
    <row r="649">
      <c r="A649" s="661"/>
      <c r="C649" s="50"/>
      <c r="D649" s="50"/>
      <c r="E649" s="50"/>
      <c r="F649" s="50"/>
      <c r="G649" s="50"/>
      <c r="H649" s="50"/>
      <c r="I649" s="50"/>
      <c r="J649" s="50"/>
      <c r="S649" s="50"/>
      <c r="T649" s="50"/>
      <c r="U649" s="50"/>
    </row>
    <row r="650">
      <c r="A650" s="661"/>
      <c r="C650" s="50"/>
      <c r="D650" s="50"/>
      <c r="E650" s="50"/>
      <c r="F650" s="50"/>
      <c r="G650" s="50"/>
      <c r="H650" s="50"/>
      <c r="I650" s="50"/>
      <c r="J650" s="50"/>
      <c r="S650" s="50"/>
      <c r="T650" s="50"/>
      <c r="U650" s="50"/>
    </row>
    <row r="651">
      <c r="A651" s="661"/>
      <c r="C651" s="50"/>
      <c r="D651" s="50"/>
      <c r="E651" s="50"/>
      <c r="F651" s="50"/>
      <c r="G651" s="50"/>
      <c r="H651" s="50"/>
      <c r="I651" s="50"/>
      <c r="J651" s="50"/>
      <c r="S651" s="50"/>
      <c r="T651" s="50"/>
      <c r="U651" s="50"/>
    </row>
    <row r="652">
      <c r="A652" s="661"/>
      <c r="C652" s="50"/>
      <c r="D652" s="50"/>
      <c r="E652" s="50"/>
      <c r="F652" s="50"/>
      <c r="G652" s="50"/>
      <c r="H652" s="50"/>
      <c r="I652" s="50"/>
      <c r="J652" s="50"/>
      <c r="S652" s="50"/>
      <c r="T652" s="50"/>
      <c r="U652" s="50"/>
    </row>
    <row r="653">
      <c r="A653" s="661"/>
      <c r="C653" s="50"/>
      <c r="D653" s="50"/>
      <c r="E653" s="50"/>
      <c r="F653" s="50"/>
      <c r="G653" s="50"/>
      <c r="H653" s="50"/>
      <c r="I653" s="50"/>
      <c r="J653" s="50"/>
      <c r="S653" s="50"/>
      <c r="T653" s="50"/>
      <c r="U653" s="50"/>
    </row>
    <row r="654">
      <c r="A654" s="661"/>
      <c r="C654" s="50"/>
      <c r="D654" s="50"/>
      <c r="E654" s="50"/>
      <c r="F654" s="50"/>
      <c r="G654" s="50"/>
      <c r="H654" s="50"/>
      <c r="I654" s="50"/>
      <c r="J654" s="50"/>
      <c r="S654" s="50"/>
      <c r="T654" s="50"/>
      <c r="U654" s="50"/>
    </row>
    <row r="655">
      <c r="A655" s="661"/>
      <c r="C655" s="50"/>
      <c r="D655" s="50"/>
      <c r="E655" s="50"/>
      <c r="F655" s="50"/>
      <c r="G655" s="50"/>
      <c r="H655" s="50"/>
      <c r="I655" s="50"/>
      <c r="J655" s="50"/>
      <c r="S655" s="50"/>
      <c r="T655" s="50"/>
      <c r="U655" s="50"/>
    </row>
    <row r="656">
      <c r="A656" s="661"/>
      <c r="C656" s="50"/>
      <c r="D656" s="50"/>
      <c r="E656" s="50"/>
      <c r="F656" s="50"/>
      <c r="G656" s="50"/>
      <c r="H656" s="50"/>
      <c r="I656" s="50"/>
      <c r="J656" s="50"/>
      <c r="S656" s="50"/>
      <c r="T656" s="50"/>
      <c r="U656" s="50"/>
    </row>
    <row r="657">
      <c r="A657" s="661"/>
      <c r="C657" s="50"/>
      <c r="D657" s="50"/>
      <c r="E657" s="50"/>
      <c r="F657" s="50"/>
      <c r="G657" s="50"/>
      <c r="H657" s="50"/>
      <c r="I657" s="50"/>
      <c r="J657" s="50"/>
      <c r="S657" s="50"/>
      <c r="T657" s="50"/>
      <c r="U657" s="50"/>
    </row>
    <row r="658">
      <c r="A658" s="661"/>
      <c r="C658" s="50"/>
      <c r="D658" s="50"/>
      <c r="E658" s="50"/>
      <c r="F658" s="50"/>
      <c r="G658" s="50"/>
      <c r="H658" s="50"/>
      <c r="I658" s="50"/>
      <c r="J658" s="50"/>
      <c r="S658" s="50"/>
      <c r="T658" s="50"/>
      <c r="U658" s="50"/>
    </row>
    <row r="659">
      <c r="A659" s="661"/>
      <c r="C659" s="50"/>
      <c r="D659" s="50"/>
      <c r="E659" s="50"/>
      <c r="F659" s="50"/>
      <c r="G659" s="50"/>
      <c r="H659" s="50"/>
      <c r="I659" s="50"/>
      <c r="J659" s="50"/>
      <c r="S659" s="50"/>
      <c r="T659" s="50"/>
      <c r="U659" s="50"/>
    </row>
    <row r="660">
      <c r="A660" s="661"/>
      <c r="C660" s="50"/>
      <c r="D660" s="50"/>
      <c r="E660" s="50"/>
      <c r="F660" s="50"/>
      <c r="G660" s="50"/>
      <c r="H660" s="50"/>
      <c r="I660" s="50"/>
      <c r="J660" s="50"/>
      <c r="S660" s="50"/>
      <c r="T660" s="50"/>
      <c r="U660" s="50"/>
    </row>
    <row r="661">
      <c r="A661" s="661"/>
      <c r="C661" s="50"/>
      <c r="D661" s="50"/>
      <c r="E661" s="50"/>
      <c r="F661" s="50"/>
      <c r="G661" s="50"/>
      <c r="H661" s="50"/>
      <c r="I661" s="50"/>
      <c r="J661" s="50"/>
      <c r="S661" s="50"/>
      <c r="T661" s="50"/>
      <c r="U661" s="50"/>
    </row>
    <row r="662">
      <c r="A662" s="661"/>
      <c r="C662" s="50"/>
      <c r="D662" s="50"/>
      <c r="E662" s="50"/>
      <c r="F662" s="50"/>
      <c r="G662" s="50"/>
      <c r="H662" s="50"/>
      <c r="I662" s="50"/>
      <c r="J662" s="50"/>
      <c r="S662" s="50"/>
      <c r="T662" s="50"/>
      <c r="U662" s="50"/>
    </row>
    <row r="663">
      <c r="A663" s="661"/>
      <c r="C663" s="50"/>
      <c r="D663" s="50"/>
      <c r="E663" s="50"/>
      <c r="F663" s="50"/>
      <c r="G663" s="50"/>
      <c r="H663" s="50"/>
      <c r="I663" s="50"/>
      <c r="J663" s="50"/>
      <c r="S663" s="50"/>
      <c r="T663" s="50"/>
      <c r="U663" s="50"/>
    </row>
    <row r="664">
      <c r="A664" s="661"/>
      <c r="C664" s="50"/>
      <c r="D664" s="50"/>
      <c r="E664" s="50"/>
      <c r="F664" s="50"/>
      <c r="G664" s="50"/>
      <c r="H664" s="50"/>
      <c r="I664" s="50"/>
      <c r="J664" s="50"/>
      <c r="S664" s="50"/>
      <c r="T664" s="50"/>
      <c r="U664" s="50"/>
    </row>
    <row r="665">
      <c r="A665" s="661"/>
      <c r="C665" s="50"/>
      <c r="D665" s="50"/>
      <c r="E665" s="50"/>
      <c r="F665" s="50"/>
      <c r="G665" s="50"/>
      <c r="H665" s="50"/>
      <c r="I665" s="50"/>
      <c r="J665" s="50"/>
      <c r="S665" s="50"/>
      <c r="T665" s="50"/>
      <c r="U665" s="50"/>
    </row>
    <row r="666">
      <c r="A666" s="661"/>
      <c r="C666" s="50"/>
      <c r="D666" s="50"/>
      <c r="E666" s="50"/>
      <c r="F666" s="50"/>
      <c r="G666" s="50"/>
      <c r="H666" s="50"/>
      <c r="I666" s="50"/>
      <c r="J666" s="50"/>
      <c r="S666" s="50"/>
      <c r="T666" s="50"/>
      <c r="U666" s="50"/>
    </row>
    <row r="667">
      <c r="A667" s="661"/>
      <c r="C667" s="50"/>
      <c r="D667" s="50"/>
      <c r="E667" s="50"/>
      <c r="F667" s="50"/>
      <c r="G667" s="50"/>
      <c r="H667" s="50"/>
      <c r="I667" s="50"/>
      <c r="J667" s="50"/>
      <c r="S667" s="50"/>
      <c r="T667" s="50"/>
      <c r="U667" s="50"/>
    </row>
    <row r="668">
      <c r="A668" s="661"/>
      <c r="C668" s="50"/>
      <c r="D668" s="50"/>
      <c r="E668" s="50"/>
      <c r="F668" s="50"/>
      <c r="G668" s="50"/>
      <c r="H668" s="50"/>
      <c r="I668" s="50"/>
      <c r="J668" s="50"/>
      <c r="S668" s="50"/>
      <c r="T668" s="50"/>
      <c r="U668" s="50"/>
    </row>
    <row r="669">
      <c r="A669" s="661"/>
      <c r="C669" s="50"/>
      <c r="D669" s="50"/>
      <c r="E669" s="50"/>
      <c r="F669" s="50"/>
      <c r="G669" s="50"/>
      <c r="H669" s="50"/>
      <c r="I669" s="50"/>
      <c r="J669" s="50"/>
      <c r="S669" s="50"/>
      <c r="T669" s="50"/>
      <c r="U669" s="50"/>
    </row>
    <row r="670">
      <c r="A670" s="661"/>
      <c r="C670" s="50"/>
      <c r="D670" s="50"/>
      <c r="E670" s="50"/>
      <c r="F670" s="50"/>
      <c r="G670" s="50"/>
      <c r="H670" s="50"/>
      <c r="I670" s="50"/>
      <c r="J670" s="50"/>
      <c r="S670" s="50"/>
      <c r="T670" s="50"/>
      <c r="U670" s="50"/>
    </row>
    <row r="671">
      <c r="A671" s="661"/>
      <c r="C671" s="50"/>
      <c r="D671" s="50"/>
      <c r="E671" s="50"/>
      <c r="F671" s="50"/>
      <c r="G671" s="50"/>
      <c r="H671" s="50"/>
      <c r="I671" s="50"/>
      <c r="J671" s="50"/>
      <c r="S671" s="50"/>
      <c r="T671" s="50"/>
      <c r="U671" s="50"/>
    </row>
    <row r="672">
      <c r="A672" s="661"/>
      <c r="C672" s="50"/>
      <c r="D672" s="50"/>
      <c r="E672" s="50"/>
      <c r="F672" s="50"/>
      <c r="G672" s="50"/>
      <c r="H672" s="50"/>
      <c r="I672" s="50"/>
      <c r="J672" s="50"/>
      <c r="S672" s="50"/>
      <c r="T672" s="50"/>
      <c r="U672" s="50"/>
    </row>
    <row r="673">
      <c r="A673" s="661"/>
      <c r="C673" s="50"/>
      <c r="D673" s="50"/>
      <c r="E673" s="50"/>
      <c r="F673" s="50"/>
      <c r="G673" s="50"/>
      <c r="H673" s="50"/>
      <c r="I673" s="50"/>
      <c r="J673" s="50"/>
      <c r="S673" s="50"/>
      <c r="T673" s="50"/>
      <c r="U673" s="50"/>
    </row>
    <row r="674">
      <c r="A674" s="661"/>
      <c r="C674" s="50"/>
      <c r="D674" s="50"/>
      <c r="E674" s="50"/>
      <c r="F674" s="50"/>
      <c r="G674" s="50"/>
      <c r="H674" s="50"/>
      <c r="I674" s="50"/>
      <c r="J674" s="50"/>
      <c r="S674" s="50"/>
      <c r="T674" s="50"/>
      <c r="U674" s="50"/>
    </row>
    <row r="675">
      <c r="A675" s="661"/>
      <c r="C675" s="50"/>
      <c r="D675" s="50"/>
      <c r="E675" s="50"/>
      <c r="F675" s="50"/>
      <c r="G675" s="50"/>
      <c r="H675" s="50"/>
      <c r="I675" s="50"/>
      <c r="J675" s="50"/>
      <c r="S675" s="50"/>
      <c r="T675" s="50"/>
      <c r="U675" s="50"/>
    </row>
    <row r="676">
      <c r="A676" s="661"/>
      <c r="C676" s="50"/>
      <c r="D676" s="50"/>
      <c r="E676" s="50"/>
      <c r="F676" s="50"/>
      <c r="G676" s="50"/>
      <c r="H676" s="50"/>
      <c r="I676" s="50"/>
      <c r="J676" s="50"/>
      <c r="S676" s="50"/>
      <c r="T676" s="50"/>
      <c r="U676" s="50"/>
    </row>
    <row r="677">
      <c r="A677" s="661"/>
      <c r="C677" s="50"/>
      <c r="D677" s="50"/>
      <c r="E677" s="50"/>
      <c r="F677" s="50"/>
      <c r="G677" s="50"/>
      <c r="H677" s="50"/>
      <c r="I677" s="50"/>
      <c r="J677" s="50"/>
      <c r="S677" s="50"/>
      <c r="T677" s="50"/>
      <c r="U677" s="50"/>
    </row>
    <row r="678">
      <c r="A678" s="661"/>
      <c r="C678" s="50"/>
      <c r="D678" s="50"/>
      <c r="E678" s="50"/>
      <c r="F678" s="50"/>
      <c r="G678" s="50"/>
      <c r="H678" s="50"/>
      <c r="I678" s="50"/>
      <c r="J678" s="50"/>
      <c r="S678" s="50"/>
      <c r="T678" s="50"/>
      <c r="U678" s="50"/>
    </row>
    <row r="679">
      <c r="A679" s="661"/>
      <c r="C679" s="50"/>
      <c r="D679" s="50"/>
      <c r="E679" s="50"/>
      <c r="F679" s="50"/>
      <c r="G679" s="50"/>
      <c r="H679" s="50"/>
      <c r="I679" s="50"/>
      <c r="J679" s="50"/>
      <c r="S679" s="50"/>
      <c r="T679" s="50"/>
      <c r="U679" s="50"/>
    </row>
    <row r="680">
      <c r="A680" s="661"/>
      <c r="C680" s="50"/>
      <c r="D680" s="50"/>
      <c r="E680" s="50"/>
      <c r="F680" s="50"/>
      <c r="G680" s="50"/>
      <c r="H680" s="50"/>
      <c r="I680" s="50"/>
      <c r="J680" s="50"/>
      <c r="S680" s="50"/>
      <c r="T680" s="50"/>
      <c r="U680" s="50"/>
    </row>
    <row r="681">
      <c r="A681" s="661"/>
      <c r="C681" s="50"/>
      <c r="D681" s="50"/>
      <c r="E681" s="50"/>
      <c r="F681" s="50"/>
      <c r="G681" s="50"/>
      <c r="H681" s="50"/>
      <c r="I681" s="50"/>
      <c r="J681" s="50"/>
      <c r="S681" s="50"/>
      <c r="T681" s="50"/>
      <c r="U681" s="50"/>
    </row>
    <row r="682">
      <c r="A682" s="661"/>
      <c r="C682" s="50"/>
      <c r="D682" s="50"/>
      <c r="E682" s="50"/>
      <c r="F682" s="50"/>
      <c r="G682" s="50"/>
      <c r="H682" s="50"/>
      <c r="I682" s="50"/>
      <c r="J682" s="50"/>
      <c r="S682" s="50"/>
      <c r="T682" s="50"/>
      <c r="U682" s="50"/>
    </row>
    <row r="683">
      <c r="A683" s="661"/>
      <c r="C683" s="50"/>
      <c r="D683" s="50"/>
      <c r="E683" s="50"/>
      <c r="F683" s="50"/>
      <c r="G683" s="50"/>
      <c r="H683" s="50"/>
      <c r="I683" s="50"/>
      <c r="J683" s="50"/>
      <c r="S683" s="50"/>
      <c r="T683" s="50"/>
      <c r="U683" s="50"/>
    </row>
    <row r="684">
      <c r="A684" s="661"/>
      <c r="C684" s="50"/>
      <c r="D684" s="50"/>
      <c r="E684" s="50"/>
      <c r="F684" s="50"/>
      <c r="G684" s="50"/>
      <c r="H684" s="50"/>
      <c r="I684" s="50"/>
      <c r="J684" s="50"/>
      <c r="S684" s="50"/>
      <c r="T684" s="50"/>
      <c r="U684" s="50"/>
    </row>
    <row r="685">
      <c r="A685" s="661"/>
      <c r="C685" s="50"/>
      <c r="D685" s="50"/>
      <c r="E685" s="50"/>
      <c r="F685" s="50"/>
      <c r="G685" s="50"/>
      <c r="H685" s="50"/>
      <c r="I685" s="50"/>
      <c r="J685" s="50"/>
      <c r="S685" s="50"/>
      <c r="T685" s="50"/>
      <c r="U685" s="50"/>
    </row>
    <row r="686">
      <c r="A686" s="661"/>
      <c r="C686" s="50"/>
      <c r="D686" s="50"/>
      <c r="E686" s="50"/>
      <c r="F686" s="50"/>
      <c r="G686" s="50"/>
      <c r="H686" s="50"/>
      <c r="I686" s="50"/>
      <c r="J686" s="50"/>
      <c r="S686" s="50"/>
      <c r="T686" s="50"/>
      <c r="U686" s="50"/>
    </row>
    <row r="687">
      <c r="A687" s="661"/>
      <c r="C687" s="50"/>
      <c r="D687" s="50"/>
      <c r="E687" s="50"/>
      <c r="F687" s="50"/>
      <c r="G687" s="50"/>
      <c r="H687" s="50"/>
      <c r="I687" s="50"/>
      <c r="J687" s="50"/>
      <c r="S687" s="50"/>
      <c r="T687" s="50"/>
      <c r="U687" s="50"/>
    </row>
    <row r="688">
      <c r="A688" s="661"/>
      <c r="C688" s="50"/>
      <c r="D688" s="50"/>
      <c r="E688" s="50"/>
      <c r="F688" s="50"/>
      <c r="G688" s="50"/>
      <c r="H688" s="50"/>
      <c r="I688" s="50"/>
      <c r="J688" s="50"/>
      <c r="S688" s="50"/>
      <c r="T688" s="50"/>
      <c r="U688" s="50"/>
    </row>
    <row r="689">
      <c r="A689" s="661"/>
      <c r="C689" s="50"/>
      <c r="D689" s="50"/>
      <c r="E689" s="50"/>
      <c r="F689" s="50"/>
      <c r="G689" s="50"/>
      <c r="H689" s="50"/>
      <c r="I689" s="50"/>
      <c r="J689" s="50"/>
      <c r="S689" s="50"/>
      <c r="T689" s="50"/>
      <c r="U689" s="50"/>
    </row>
    <row r="690">
      <c r="A690" s="661"/>
      <c r="C690" s="50"/>
      <c r="D690" s="50"/>
      <c r="E690" s="50"/>
      <c r="F690" s="50"/>
      <c r="G690" s="50"/>
      <c r="H690" s="50"/>
      <c r="I690" s="50"/>
      <c r="J690" s="50"/>
      <c r="S690" s="50"/>
      <c r="T690" s="50"/>
      <c r="U690" s="50"/>
    </row>
    <row r="691">
      <c r="A691" s="661"/>
      <c r="C691" s="50"/>
      <c r="D691" s="50"/>
      <c r="E691" s="50"/>
      <c r="F691" s="50"/>
      <c r="G691" s="50"/>
      <c r="H691" s="50"/>
      <c r="I691" s="50"/>
      <c r="J691" s="50"/>
      <c r="S691" s="50"/>
      <c r="T691" s="50"/>
      <c r="U691" s="50"/>
    </row>
    <row r="692">
      <c r="A692" s="661"/>
      <c r="C692" s="50"/>
      <c r="D692" s="50"/>
      <c r="E692" s="50"/>
      <c r="F692" s="50"/>
      <c r="G692" s="50"/>
      <c r="H692" s="50"/>
      <c r="I692" s="50"/>
      <c r="J692" s="50"/>
      <c r="S692" s="50"/>
      <c r="T692" s="50"/>
      <c r="U692" s="50"/>
    </row>
    <row r="693">
      <c r="A693" s="661"/>
      <c r="C693" s="50"/>
      <c r="D693" s="50"/>
      <c r="E693" s="50"/>
      <c r="F693" s="50"/>
      <c r="G693" s="50"/>
      <c r="H693" s="50"/>
      <c r="I693" s="50"/>
      <c r="J693" s="50"/>
      <c r="S693" s="50"/>
      <c r="T693" s="50"/>
      <c r="U693" s="50"/>
    </row>
    <row r="694">
      <c r="A694" s="661"/>
      <c r="C694" s="50"/>
      <c r="D694" s="50"/>
      <c r="E694" s="50"/>
      <c r="F694" s="50"/>
      <c r="G694" s="50"/>
      <c r="H694" s="50"/>
      <c r="I694" s="50"/>
      <c r="J694" s="50"/>
      <c r="S694" s="50"/>
      <c r="T694" s="50"/>
      <c r="U694" s="50"/>
    </row>
    <row r="695">
      <c r="A695" s="661"/>
      <c r="C695" s="50"/>
      <c r="D695" s="50"/>
      <c r="E695" s="50"/>
      <c r="F695" s="50"/>
      <c r="G695" s="50"/>
      <c r="H695" s="50"/>
      <c r="I695" s="50"/>
      <c r="J695" s="50"/>
      <c r="S695" s="50"/>
      <c r="T695" s="50"/>
      <c r="U695" s="50"/>
    </row>
    <row r="696">
      <c r="A696" s="661"/>
      <c r="C696" s="50"/>
      <c r="D696" s="50"/>
      <c r="E696" s="50"/>
      <c r="F696" s="50"/>
      <c r="G696" s="50"/>
      <c r="H696" s="50"/>
      <c r="I696" s="50"/>
      <c r="J696" s="50"/>
      <c r="S696" s="50"/>
      <c r="T696" s="50"/>
      <c r="U696" s="50"/>
    </row>
    <row r="697">
      <c r="A697" s="661"/>
      <c r="C697" s="50"/>
      <c r="D697" s="50"/>
      <c r="E697" s="50"/>
      <c r="F697" s="50"/>
      <c r="G697" s="50"/>
      <c r="H697" s="50"/>
      <c r="I697" s="50"/>
      <c r="J697" s="50"/>
      <c r="S697" s="50"/>
      <c r="T697" s="50"/>
      <c r="U697" s="50"/>
    </row>
    <row r="698">
      <c r="A698" s="661"/>
      <c r="C698" s="50"/>
      <c r="D698" s="50"/>
      <c r="E698" s="50"/>
      <c r="F698" s="50"/>
      <c r="G698" s="50"/>
      <c r="H698" s="50"/>
      <c r="I698" s="50"/>
      <c r="J698" s="50"/>
      <c r="S698" s="50"/>
      <c r="T698" s="50"/>
      <c r="U698" s="50"/>
    </row>
    <row r="699">
      <c r="A699" s="661"/>
      <c r="C699" s="50"/>
      <c r="D699" s="50"/>
      <c r="E699" s="50"/>
      <c r="F699" s="50"/>
      <c r="G699" s="50"/>
      <c r="H699" s="50"/>
      <c r="I699" s="50"/>
      <c r="J699" s="50"/>
      <c r="S699" s="50"/>
      <c r="T699" s="50"/>
      <c r="U699" s="50"/>
    </row>
    <row r="700">
      <c r="A700" s="661"/>
      <c r="C700" s="50"/>
      <c r="D700" s="50"/>
      <c r="E700" s="50"/>
      <c r="F700" s="50"/>
      <c r="G700" s="50"/>
      <c r="H700" s="50"/>
      <c r="I700" s="50"/>
      <c r="J700" s="50"/>
      <c r="S700" s="50"/>
      <c r="T700" s="50"/>
      <c r="U700" s="50"/>
    </row>
    <row r="701">
      <c r="A701" s="661"/>
      <c r="C701" s="50"/>
      <c r="D701" s="50"/>
      <c r="E701" s="50"/>
      <c r="F701" s="50"/>
      <c r="G701" s="50"/>
      <c r="H701" s="50"/>
      <c r="I701" s="50"/>
      <c r="J701" s="50"/>
      <c r="S701" s="50"/>
      <c r="T701" s="50"/>
      <c r="U701" s="50"/>
    </row>
    <row r="702">
      <c r="A702" s="661"/>
      <c r="C702" s="50"/>
      <c r="D702" s="50"/>
      <c r="E702" s="50"/>
      <c r="F702" s="50"/>
      <c r="G702" s="50"/>
      <c r="H702" s="50"/>
      <c r="I702" s="50"/>
      <c r="J702" s="50"/>
      <c r="S702" s="50"/>
      <c r="T702" s="50"/>
      <c r="U702" s="50"/>
    </row>
    <row r="703">
      <c r="A703" s="661"/>
      <c r="C703" s="50"/>
      <c r="D703" s="50"/>
      <c r="E703" s="50"/>
      <c r="F703" s="50"/>
      <c r="G703" s="50"/>
      <c r="H703" s="50"/>
      <c r="I703" s="50"/>
      <c r="J703" s="50"/>
      <c r="S703" s="50"/>
      <c r="T703" s="50"/>
      <c r="U703" s="50"/>
    </row>
    <row r="704">
      <c r="A704" s="661"/>
      <c r="C704" s="50"/>
      <c r="D704" s="50"/>
      <c r="E704" s="50"/>
      <c r="F704" s="50"/>
      <c r="G704" s="50"/>
      <c r="H704" s="50"/>
      <c r="I704" s="50"/>
      <c r="J704" s="50"/>
      <c r="S704" s="50"/>
      <c r="T704" s="50"/>
      <c r="U704" s="50"/>
    </row>
    <row r="705">
      <c r="A705" s="661"/>
      <c r="C705" s="50"/>
      <c r="D705" s="50"/>
      <c r="E705" s="50"/>
      <c r="F705" s="50"/>
      <c r="G705" s="50"/>
      <c r="H705" s="50"/>
      <c r="I705" s="50"/>
      <c r="J705" s="50"/>
      <c r="S705" s="50"/>
      <c r="T705" s="50"/>
      <c r="U705" s="50"/>
    </row>
    <row r="706">
      <c r="A706" s="661"/>
      <c r="C706" s="50"/>
      <c r="D706" s="50"/>
      <c r="E706" s="50"/>
      <c r="F706" s="50"/>
      <c r="G706" s="50"/>
      <c r="H706" s="50"/>
      <c r="I706" s="50"/>
      <c r="J706" s="50"/>
      <c r="S706" s="50"/>
      <c r="T706" s="50"/>
      <c r="U706" s="50"/>
    </row>
    <row r="707">
      <c r="A707" s="661"/>
      <c r="C707" s="50"/>
      <c r="D707" s="50"/>
      <c r="E707" s="50"/>
      <c r="F707" s="50"/>
      <c r="G707" s="50"/>
      <c r="H707" s="50"/>
      <c r="I707" s="50"/>
      <c r="J707" s="50"/>
      <c r="S707" s="50"/>
      <c r="T707" s="50"/>
      <c r="U707" s="50"/>
    </row>
    <row r="708">
      <c r="A708" s="661"/>
      <c r="C708" s="50"/>
      <c r="D708" s="50"/>
      <c r="E708" s="50"/>
      <c r="F708" s="50"/>
      <c r="G708" s="50"/>
      <c r="H708" s="50"/>
      <c r="I708" s="50"/>
      <c r="J708" s="50"/>
      <c r="S708" s="50"/>
      <c r="T708" s="50"/>
      <c r="U708" s="50"/>
    </row>
    <row r="709">
      <c r="A709" s="661"/>
      <c r="C709" s="50"/>
      <c r="D709" s="50"/>
      <c r="E709" s="50"/>
      <c r="F709" s="50"/>
      <c r="G709" s="50"/>
      <c r="H709" s="50"/>
      <c r="I709" s="50"/>
      <c r="J709" s="50"/>
      <c r="S709" s="50"/>
      <c r="T709" s="50"/>
      <c r="U709" s="50"/>
    </row>
    <row r="710">
      <c r="A710" s="661"/>
      <c r="C710" s="50"/>
      <c r="D710" s="50"/>
      <c r="E710" s="50"/>
      <c r="F710" s="50"/>
      <c r="G710" s="50"/>
      <c r="H710" s="50"/>
      <c r="I710" s="50"/>
      <c r="J710" s="50"/>
      <c r="S710" s="50"/>
      <c r="T710" s="50"/>
      <c r="U710" s="50"/>
    </row>
    <row r="711">
      <c r="A711" s="661"/>
      <c r="C711" s="50"/>
      <c r="D711" s="50"/>
      <c r="E711" s="50"/>
      <c r="F711" s="50"/>
      <c r="G711" s="50"/>
      <c r="H711" s="50"/>
      <c r="I711" s="50"/>
      <c r="J711" s="50"/>
      <c r="S711" s="50"/>
      <c r="T711" s="50"/>
      <c r="U711" s="50"/>
    </row>
    <row r="712">
      <c r="A712" s="661"/>
      <c r="C712" s="50"/>
      <c r="D712" s="50"/>
      <c r="E712" s="50"/>
      <c r="F712" s="50"/>
      <c r="G712" s="50"/>
      <c r="H712" s="50"/>
      <c r="I712" s="50"/>
      <c r="J712" s="50"/>
      <c r="S712" s="50"/>
      <c r="T712" s="50"/>
      <c r="U712" s="50"/>
    </row>
    <row r="713">
      <c r="A713" s="661"/>
      <c r="C713" s="50"/>
      <c r="D713" s="50"/>
      <c r="E713" s="50"/>
      <c r="F713" s="50"/>
      <c r="G713" s="50"/>
      <c r="H713" s="50"/>
      <c r="I713" s="50"/>
      <c r="J713" s="50"/>
      <c r="S713" s="50"/>
      <c r="T713" s="50"/>
      <c r="U713" s="50"/>
    </row>
    <row r="714">
      <c r="A714" s="661"/>
      <c r="C714" s="50"/>
      <c r="D714" s="50"/>
      <c r="E714" s="50"/>
      <c r="F714" s="50"/>
      <c r="G714" s="50"/>
      <c r="H714" s="50"/>
      <c r="I714" s="50"/>
      <c r="J714" s="50"/>
      <c r="S714" s="50"/>
      <c r="T714" s="50"/>
      <c r="U714" s="50"/>
    </row>
    <row r="715">
      <c r="A715" s="661"/>
      <c r="C715" s="50"/>
      <c r="D715" s="50"/>
      <c r="E715" s="50"/>
      <c r="F715" s="50"/>
      <c r="G715" s="50"/>
      <c r="H715" s="50"/>
      <c r="I715" s="50"/>
      <c r="J715" s="50"/>
      <c r="S715" s="50"/>
      <c r="T715" s="50"/>
      <c r="U715" s="50"/>
    </row>
    <row r="716">
      <c r="A716" s="661"/>
      <c r="C716" s="50"/>
      <c r="D716" s="50"/>
      <c r="E716" s="50"/>
      <c r="F716" s="50"/>
      <c r="G716" s="50"/>
      <c r="H716" s="50"/>
      <c r="I716" s="50"/>
      <c r="J716" s="50"/>
      <c r="S716" s="50"/>
      <c r="T716" s="50"/>
      <c r="U716" s="50"/>
    </row>
    <row r="717">
      <c r="A717" s="661"/>
      <c r="C717" s="50"/>
      <c r="D717" s="50"/>
      <c r="E717" s="50"/>
      <c r="F717" s="50"/>
      <c r="G717" s="50"/>
      <c r="H717" s="50"/>
      <c r="I717" s="50"/>
      <c r="J717" s="50"/>
      <c r="S717" s="50"/>
      <c r="T717" s="50"/>
      <c r="U717" s="50"/>
    </row>
    <row r="718">
      <c r="A718" s="661"/>
      <c r="C718" s="50"/>
      <c r="D718" s="50"/>
      <c r="E718" s="50"/>
      <c r="F718" s="50"/>
      <c r="G718" s="50"/>
      <c r="H718" s="50"/>
      <c r="I718" s="50"/>
      <c r="J718" s="50"/>
      <c r="S718" s="50"/>
      <c r="T718" s="50"/>
      <c r="U718" s="50"/>
    </row>
    <row r="719">
      <c r="A719" s="661"/>
      <c r="C719" s="50"/>
      <c r="D719" s="50"/>
      <c r="E719" s="50"/>
      <c r="F719" s="50"/>
      <c r="G719" s="50"/>
      <c r="H719" s="50"/>
      <c r="I719" s="50"/>
      <c r="J719" s="50"/>
      <c r="S719" s="50"/>
      <c r="T719" s="50"/>
      <c r="U719" s="50"/>
    </row>
    <row r="720">
      <c r="A720" s="661"/>
      <c r="C720" s="50"/>
      <c r="D720" s="50"/>
      <c r="E720" s="50"/>
      <c r="F720" s="50"/>
      <c r="G720" s="50"/>
      <c r="H720" s="50"/>
      <c r="I720" s="50"/>
      <c r="J720" s="50"/>
      <c r="S720" s="50"/>
      <c r="T720" s="50"/>
      <c r="U720" s="50"/>
    </row>
    <row r="721">
      <c r="A721" s="661"/>
      <c r="C721" s="50"/>
      <c r="D721" s="50"/>
      <c r="E721" s="50"/>
      <c r="F721" s="50"/>
      <c r="G721" s="50"/>
      <c r="H721" s="50"/>
      <c r="I721" s="50"/>
      <c r="J721" s="50"/>
      <c r="S721" s="50"/>
      <c r="T721" s="50"/>
      <c r="U721" s="50"/>
    </row>
    <row r="722">
      <c r="A722" s="661"/>
      <c r="C722" s="50"/>
      <c r="D722" s="50"/>
      <c r="E722" s="50"/>
      <c r="F722" s="50"/>
      <c r="G722" s="50"/>
      <c r="H722" s="50"/>
      <c r="I722" s="50"/>
      <c r="J722" s="50"/>
      <c r="S722" s="50"/>
      <c r="T722" s="50"/>
      <c r="U722" s="50"/>
    </row>
    <row r="723">
      <c r="A723" s="661"/>
      <c r="C723" s="50"/>
      <c r="D723" s="50"/>
      <c r="E723" s="50"/>
      <c r="F723" s="50"/>
      <c r="G723" s="50"/>
      <c r="H723" s="50"/>
      <c r="I723" s="50"/>
      <c r="J723" s="50"/>
      <c r="S723" s="50"/>
      <c r="T723" s="50"/>
      <c r="U723" s="50"/>
    </row>
    <row r="724">
      <c r="A724" s="661"/>
      <c r="C724" s="50"/>
      <c r="D724" s="50"/>
      <c r="E724" s="50"/>
      <c r="F724" s="50"/>
      <c r="G724" s="50"/>
      <c r="H724" s="50"/>
      <c r="I724" s="50"/>
      <c r="J724" s="50"/>
      <c r="S724" s="50"/>
      <c r="T724" s="50"/>
      <c r="U724" s="50"/>
    </row>
    <row r="725">
      <c r="A725" s="661"/>
      <c r="C725" s="50"/>
      <c r="D725" s="50"/>
      <c r="E725" s="50"/>
      <c r="F725" s="50"/>
      <c r="G725" s="50"/>
      <c r="H725" s="50"/>
      <c r="I725" s="50"/>
      <c r="J725" s="50"/>
      <c r="S725" s="50"/>
      <c r="T725" s="50"/>
      <c r="U725" s="50"/>
    </row>
    <row r="726">
      <c r="A726" s="661"/>
      <c r="C726" s="50"/>
      <c r="D726" s="50"/>
      <c r="E726" s="50"/>
      <c r="F726" s="50"/>
      <c r="G726" s="50"/>
      <c r="H726" s="50"/>
      <c r="I726" s="50"/>
      <c r="J726" s="50"/>
      <c r="S726" s="50"/>
      <c r="T726" s="50"/>
      <c r="U726" s="50"/>
    </row>
    <row r="727">
      <c r="A727" s="661"/>
      <c r="C727" s="50"/>
      <c r="D727" s="50"/>
      <c r="E727" s="50"/>
      <c r="F727" s="50"/>
      <c r="G727" s="50"/>
      <c r="H727" s="50"/>
      <c r="I727" s="50"/>
      <c r="J727" s="50"/>
      <c r="S727" s="50"/>
      <c r="T727" s="50"/>
      <c r="U727" s="50"/>
    </row>
    <row r="728">
      <c r="A728" s="661"/>
      <c r="C728" s="50"/>
      <c r="D728" s="50"/>
      <c r="E728" s="50"/>
      <c r="F728" s="50"/>
      <c r="G728" s="50"/>
      <c r="H728" s="50"/>
      <c r="I728" s="50"/>
      <c r="J728" s="50"/>
      <c r="S728" s="50"/>
      <c r="T728" s="50"/>
      <c r="U728" s="50"/>
    </row>
    <row r="729">
      <c r="A729" s="661"/>
      <c r="C729" s="50"/>
      <c r="D729" s="50"/>
      <c r="E729" s="50"/>
      <c r="F729" s="50"/>
      <c r="G729" s="50"/>
      <c r="H729" s="50"/>
      <c r="I729" s="50"/>
      <c r="J729" s="50"/>
      <c r="S729" s="50"/>
      <c r="T729" s="50"/>
      <c r="U729" s="50"/>
    </row>
    <row r="730">
      <c r="A730" s="661"/>
      <c r="C730" s="50"/>
      <c r="D730" s="50"/>
      <c r="E730" s="50"/>
      <c r="F730" s="50"/>
      <c r="G730" s="50"/>
      <c r="H730" s="50"/>
      <c r="I730" s="50"/>
      <c r="J730" s="50"/>
      <c r="S730" s="50"/>
      <c r="T730" s="50"/>
      <c r="U730" s="50"/>
    </row>
    <row r="731">
      <c r="A731" s="661"/>
      <c r="C731" s="50"/>
      <c r="D731" s="50"/>
      <c r="E731" s="50"/>
      <c r="F731" s="50"/>
      <c r="G731" s="50"/>
      <c r="H731" s="50"/>
      <c r="I731" s="50"/>
      <c r="J731" s="50"/>
      <c r="S731" s="50"/>
      <c r="T731" s="50"/>
      <c r="U731" s="50"/>
    </row>
    <row r="732">
      <c r="A732" s="661"/>
      <c r="C732" s="50"/>
      <c r="D732" s="50"/>
      <c r="E732" s="50"/>
      <c r="F732" s="50"/>
      <c r="G732" s="50"/>
      <c r="H732" s="50"/>
      <c r="I732" s="50"/>
      <c r="J732" s="50"/>
      <c r="S732" s="50"/>
      <c r="T732" s="50"/>
      <c r="U732" s="50"/>
    </row>
    <row r="733">
      <c r="A733" s="661"/>
      <c r="C733" s="50"/>
      <c r="D733" s="50"/>
      <c r="E733" s="50"/>
      <c r="F733" s="50"/>
      <c r="G733" s="50"/>
      <c r="H733" s="50"/>
      <c r="I733" s="50"/>
      <c r="J733" s="50"/>
      <c r="S733" s="50"/>
      <c r="T733" s="50"/>
      <c r="U733" s="50"/>
    </row>
    <row r="734">
      <c r="A734" s="661"/>
      <c r="C734" s="50"/>
      <c r="D734" s="50"/>
      <c r="E734" s="50"/>
      <c r="F734" s="50"/>
      <c r="G734" s="50"/>
      <c r="H734" s="50"/>
      <c r="I734" s="50"/>
      <c r="J734" s="50"/>
      <c r="S734" s="50"/>
      <c r="T734" s="50"/>
      <c r="U734" s="50"/>
    </row>
    <row r="735">
      <c r="A735" s="661"/>
      <c r="C735" s="50"/>
      <c r="D735" s="50"/>
      <c r="E735" s="50"/>
      <c r="F735" s="50"/>
      <c r="G735" s="50"/>
      <c r="H735" s="50"/>
      <c r="I735" s="50"/>
      <c r="J735" s="50"/>
      <c r="S735" s="50"/>
      <c r="T735" s="50"/>
      <c r="U735" s="50"/>
    </row>
    <row r="736">
      <c r="A736" s="661"/>
      <c r="C736" s="50"/>
      <c r="D736" s="50"/>
      <c r="E736" s="50"/>
      <c r="F736" s="50"/>
      <c r="G736" s="50"/>
      <c r="H736" s="50"/>
      <c r="I736" s="50"/>
      <c r="J736" s="50"/>
      <c r="S736" s="50"/>
      <c r="T736" s="50"/>
      <c r="U736" s="50"/>
    </row>
    <row r="737">
      <c r="A737" s="661"/>
      <c r="C737" s="50"/>
      <c r="D737" s="50"/>
      <c r="E737" s="50"/>
      <c r="F737" s="50"/>
      <c r="G737" s="50"/>
      <c r="H737" s="50"/>
      <c r="I737" s="50"/>
      <c r="J737" s="50"/>
      <c r="S737" s="50"/>
      <c r="T737" s="50"/>
      <c r="U737" s="50"/>
    </row>
    <row r="738">
      <c r="A738" s="661"/>
      <c r="C738" s="50"/>
      <c r="D738" s="50"/>
      <c r="E738" s="50"/>
      <c r="F738" s="50"/>
      <c r="G738" s="50"/>
      <c r="H738" s="50"/>
      <c r="I738" s="50"/>
      <c r="J738" s="50"/>
      <c r="S738" s="50"/>
      <c r="T738" s="50"/>
      <c r="U738" s="50"/>
    </row>
    <row r="739">
      <c r="A739" s="661"/>
      <c r="C739" s="50"/>
      <c r="D739" s="50"/>
      <c r="E739" s="50"/>
      <c r="F739" s="50"/>
      <c r="G739" s="50"/>
      <c r="H739" s="50"/>
      <c r="I739" s="50"/>
      <c r="J739" s="50"/>
      <c r="S739" s="50"/>
      <c r="T739" s="50"/>
      <c r="U739" s="50"/>
    </row>
    <row r="740">
      <c r="A740" s="661"/>
      <c r="C740" s="50"/>
      <c r="D740" s="50"/>
      <c r="E740" s="50"/>
      <c r="F740" s="50"/>
      <c r="G740" s="50"/>
      <c r="H740" s="50"/>
      <c r="I740" s="50"/>
      <c r="J740" s="50"/>
      <c r="S740" s="50"/>
      <c r="T740" s="50"/>
      <c r="U740" s="50"/>
    </row>
    <row r="741">
      <c r="A741" s="661"/>
      <c r="C741" s="50"/>
      <c r="D741" s="50"/>
      <c r="E741" s="50"/>
      <c r="F741" s="50"/>
      <c r="G741" s="50"/>
      <c r="H741" s="50"/>
      <c r="I741" s="50"/>
      <c r="J741" s="50"/>
      <c r="S741" s="50"/>
      <c r="T741" s="50"/>
      <c r="U741" s="50"/>
    </row>
    <row r="742">
      <c r="A742" s="661"/>
      <c r="C742" s="50"/>
      <c r="D742" s="50"/>
      <c r="E742" s="50"/>
      <c r="F742" s="50"/>
      <c r="G742" s="50"/>
      <c r="H742" s="50"/>
      <c r="I742" s="50"/>
      <c r="J742" s="50"/>
      <c r="S742" s="50"/>
      <c r="T742" s="50"/>
      <c r="U742" s="50"/>
    </row>
    <row r="743">
      <c r="A743" s="661"/>
      <c r="C743" s="50"/>
      <c r="D743" s="50"/>
      <c r="E743" s="50"/>
      <c r="F743" s="50"/>
      <c r="G743" s="50"/>
      <c r="H743" s="50"/>
      <c r="I743" s="50"/>
      <c r="J743" s="50"/>
      <c r="S743" s="50"/>
      <c r="T743" s="50"/>
      <c r="U743" s="50"/>
    </row>
    <row r="744">
      <c r="A744" s="661"/>
      <c r="C744" s="50"/>
      <c r="D744" s="50"/>
      <c r="E744" s="50"/>
      <c r="F744" s="50"/>
      <c r="G744" s="50"/>
      <c r="H744" s="50"/>
      <c r="I744" s="50"/>
      <c r="J744" s="50"/>
      <c r="S744" s="50"/>
      <c r="T744" s="50"/>
      <c r="U744" s="50"/>
    </row>
    <row r="745">
      <c r="A745" s="661"/>
      <c r="C745" s="50"/>
      <c r="D745" s="50"/>
      <c r="E745" s="50"/>
      <c r="F745" s="50"/>
      <c r="G745" s="50"/>
      <c r="H745" s="50"/>
      <c r="I745" s="50"/>
      <c r="J745" s="50"/>
      <c r="S745" s="50"/>
      <c r="T745" s="50"/>
      <c r="U745" s="50"/>
    </row>
    <row r="746">
      <c r="A746" s="661"/>
      <c r="C746" s="50"/>
      <c r="D746" s="50"/>
      <c r="E746" s="50"/>
      <c r="F746" s="50"/>
      <c r="G746" s="50"/>
      <c r="H746" s="50"/>
      <c r="I746" s="50"/>
      <c r="J746" s="50"/>
      <c r="S746" s="50"/>
      <c r="T746" s="50"/>
      <c r="U746" s="50"/>
    </row>
    <row r="747">
      <c r="A747" s="661"/>
      <c r="C747" s="50"/>
      <c r="D747" s="50"/>
      <c r="E747" s="50"/>
      <c r="F747" s="50"/>
      <c r="G747" s="50"/>
      <c r="H747" s="50"/>
      <c r="I747" s="50"/>
      <c r="J747" s="50"/>
      <c r="S747" s="50"/>
      <c r="T747" s="50"/>
      <c r="U747" s="50"/>
    </row>
    <row r="748">
      <c r="A748" s="661"/>
      <c r="C748" s="50"/>
      <c r="D748" s="50"/>
      <c r="E748" s="50"/>
      <c r="F748" s="50"/>
      <c r="G748" s="50"/>
      <c r="H748" s="50"/>
      <c r="I748" s="50"/>
      <c r="J748" s="50"/>
      <c r="S748" s="50"/>
      <c r="T748" s="50"/>
      <c r="U748" s="50"/>
    </row>
    <row r="749">
      <c r="A749" s="661"/>
      <c r="C749" s="50"/>
      <c r="D749" s="50"/>
      <c r="E749" s="50"/>
      <c r="F749" s="50"/>
      <c r="G749" s="50"/>
      <c r="H749" s="50"/>
      <c r="I749" s="50"/>
      <c r="J749" s="50"/>
      <c r="S749" s="50"/>
      <c r="T749" s="50"/>
      <c r="U749" s="50"/>
    </row>
    <row r="750">
      <c r="A750" s="661"/>
      <c r="C750" s="50"/>
      <c r="D750" s="50"/>
      <c r="E750" s="50"/>
      <c r="F750" s="50"/>
      <c r="G750" s="50"/>
      <c r="H750" s="50"/>
      <c r="I750" s="50"/>
      <c r="J750" s="50"/>
      <c r="S750" s="50"/>
      <c r="T750" s="50"/>
      <c r="U750" s="50"/>
    </row>
    <row r="751">
      <c r="A751" s="661"/>
      <c r="C751" s="50"/>
      <c r="D751" s="50"/>
      <c r="E751" s="50"/>
      <c r="F751" s="50"/>
      <c r="G751" s="50"/>
      <c r="H751" s="50"/>
      <c r="I751" s="50"/>
      <c r="J751" s="50"/>
      <c r="S751" s="50"/>
      <c r="T751" s="50"/>
      <c r="U751" s="50"/>
    </row>
    <row r="752">
      <c r="A752" s="661"/>
      <c r="C752" s="50"/>
      <c r="D752" s="50"/>
      <c r="E752" s="50"/>
      <c r="F752" s="50"/>
      <c r="G752" s="50"/>
      <c r="H752" s="50"/>
      <c r="I752" s="50"/>
      <c r="J752" s="50"/>
      <c r="S752" s="50"/>
      <c r="T752" s="50"/>
      <c r="U752" s="50"/>
    </row>
    <row r="753">
      <c r="A753" s="661"/>
      <c r="C753" s="50"/>
      <c r="D753" s="50"/>
      <c r="E753" s="50"/>
      <c r="F753" s="50"/>
      <c r="G753" s="50"/>
      <c r="H753" s="50"/>
      <c r="I753" s="50"/>
      <c r="J753" s="50"/>
      <c r="S753" s="50"/>
      <c r="T753" s="50"/>
      <c r="U753" s="50"/>
    </row>
    <row r="754">
      <c r="A754" s="661"/>
      <c r="C754" s="50"/>
      <c r="D754" s="50"/>
      <c r="E754" s="50"/>
      <c r="F754" s="50"/>
      <c r="G754" s="50"/>
      <c r="H754" s="50"/>
      <c r="I754" s="50"/>
      <c r="J754" s="50"/>
      <c r="S754" s="50"/>
      <c r="T754" s="50"/>
      <c r="U754" s="50"/>
    </row>
    <row r="755">
      <c r="A755" s="661"/>
      <c r="C755" s="50"/>
      <c r="D755" s="50"/>
      <c r="E755" s="50"/>
      <c r="F755" s="50"/>
      <c r="G755" s="50"/>
      <c r="H755" s="50"/>
      <c r="I755" s="50"/>
      <c r="J755" s="50"/>
      <c r="S755" s="50"/>
      <c r="T755" s="50"/>
      <c r="U755" s="50"/>
    </row>
    <row r="756">
      <c r="A756" s="661"/>
      <c r="C756" s="50"/>
      <c r="D756" s="50"/>
      <c r="E756" s="50"/>
      <c r="F756" s="50"/>
      <c r="G756" s="50"/>
      <c r="H756" s="50"/>
      <c r="I756" s="50"/>
      <c r="J756" s="50"/>
      <c r="S756" s="50"/>
      <c r="T756" s="50"/>
      <c r="U756" s="50"/>
    </row>
    <row r="757">
      <c r="A757" s="661"/>
      <c r="C757" s="50"/>
      <c r="D757" s="50"/>
      <c r="E757" s="50"/>
      <c r="F757" s="50"/>
      <c r="G757" s="50"/>
      <c r="H757" s="50"/>
      <c r="I757" s="50"/>
      <c r="J757" s="50"/>
      <c r="S757" s="50"/>
      <c r="T757" s="50"/>
      <c r="U757" s="50"/>
    </row>
    <row r="758">
      <c r="A758" s="661"/>
      <c r="C758" s="50"/>
      <c r="D758" s="50"/>
      <c r="E758" s="50"/>
      <c r="F758" s="50"/>
      <c r="G758" s="50"/>
      <c r="H758" s="50"/>
      <c r="I758" s="50"/>
      <c r="J758" s="50"/>
      <c r="S758" s="50"/>
      <c r="T758" s="50"/>
      <c r="U758" s="50"/>
    </row>
    <row r="759">
      <c r="A759" s="661"/>
      <c r="C759" s="50"/>
      <c r="D759" s="50"/>
      <c r="E759" s="50"/>
      <c r="F759" s="50"/>
      <c r="G759" s="50"/>
      <c r="H759" s="50"/>
      <c r="I759" s="50"/>
      <c r="J759" s="50"/>
      <c r="S759" s="50"/>
      <c r="T759" s="50"/>
      <c r="U759" s="50"/>
    </row>
    <row r="760">
      <c r="A760" s="661"/>
      <c r="C760" s="50"/>
      <c r="D760" s="50"/>
      <c r="E760" s="50"/>
      <c r="F760" s="50"/>
      <c r="G760" s="50"/>
      <c r="H760" s="50"/>
      <c r="I760" s="50"/>
      <c r="J760" s="50"/>
      <c r="S760" s="50"/>
      <c r="T760" s="50"/>
      <c r="U760" s="50"/>
    </row>
    <row r="761">
      <c r="A761" s="661"/>
      <c r="C761" s="50"/>
      <c r="D761" s="50"/>
      <c r="E761" s="50"/>
      <c r="F761" s="50"/>
      <c r="G761" s="50"/>
      <c r="H761" s="50"/>
      <c r="I761" s="50"/>
      <c r="J761" s="50"/>
      <c r="S761" s="50"/>
      <c r="T761" s="50"/>
      <c r="U761" s="50"/>
    </row>
    <row r="762">
      <c r="A762" s="661"/>
      <c r="C762" s="50"/>
      <c r="D762" s="50"/>
      <c r="E762" s="50"/>
      <c r="F762" s="50"/>
      <c r="G762" s="50"/>
      <c r="H762" s="50"/>
      <c r="I762" s="50"/>
      <c r="J762" s="50"/>
      <c r="S762" s="50"/>
      <c r="T762" s="50"/>
      <c r="U762" s="50"/>
    </row>
    <row r="763">
      <c r="A763" s="661"/>
      <c r="C763" s="50"/>
      <c r="D763" s="50"/>
      <c r="E763" s="50"/>
      <c r="F763" s="50"/>
      <c r="G763" s="50"/>
      <c r="H763" s="50"/>
      <c r="I763" s="50"/>
      <c r="J763" s="50"/>
      <c r="S763" s="50"/>
      <c r="T763" s="50"/>
      <c r="U763" s="50"/>
    </row>
    <row r="764">
      <c r="A764" s="661"/>
      <c r="C764" s="50"/>
      <c r="D764" s="50"/>
      <c r="E764" s="50"/>
      <c r="F764" s="50"/>
      <c r="G764" s="50"/>
      <c r="H764" s="50"/>
      <c r="I764" s="50"/>
      <c r="J764" s="50"/>
      <c r="S764" s="50"/>
      <c r="T764" s="50"/>
      <c r="U764" s="50"/>
    </row>
    <row r="765">
      <c r="A765" s="661"/>
      <c r="C765" s="50"/>
      <c r="D765" s="50"/>
      <c r="E765" s="50"/>
      <c r="F765" s="50"/>
      <c r="G765" s="50"/>
      <c r="H765" s="50"/>
      <c r="I765" s="50"/>
      <c r="J765" s="50"/>
      <c r="S765" s="50"/>
      <c r="T765" s="50"/>
      <c r="U765" s="50"/>
    </row>
    <row r="766">
      <c r="A766" s="661"/>
      <c r="C766" s="50"/>
      <c r="D766" s="50"/>
      <c r="E766" s="50"/>
      <c r="F766" s="50"/>
      <c r="G766" s="50"/>
      <c r="H766" s="50"/>
      <c r="I766" s="50"/>
      <c r="J766" s="50"/>
      <c r="S766" s="50"/>
      <c r="T766" s="50"/>
      <c r="U766" s="50"/>
    </row>
    <row r="767">
      <c r="A767" s="661"/>
      <c r="C767" s="50"/>
      <c r="D767" s="50"/>
      <c r="E767" s="50"/>
      <c r="F767" s="50"/>
      <c r="G767" s="50"/>
      <c r="H767" s="50"/>
      <c r="I767" s="50"/>
      <c r="J767" s="50"/>
      <c r="S767" s="50"/>
      <c r="T767" s="50"/>
      <c r="U767" s="50"/>
    </row>
    <row r="768">
      <c r="A768" s="661"/>
      <c r="C768" s="50"/>
      <c r="D768" s="50"/>
      <c r="E768" s="50"/>
      <c r="F768" s="50"/>
      <c r="G768" s="50"/>
      <c r="H768" s="50"/>
      <c r="I768" s="50"/>
      <c r="J768" s="50"/>
      <c r="S768" s="50"/>
      <c r="T768" s="50"/>
      <c r="U768" s="50"/>
    </row>
    <row r="769">
      <c r="A769" s="661"/>
      <c r="C769" s="50"/>
      <c r="D769" s="50"/>
      <c r="E769" s="50"/>
      <c r="F769" s="50"/>
      <c r="G769" s="50"/>
      <c r="H769" s="50"/>
      <c r="I769" s="50"/>
      <c r="J769" s="50"/>
      <c r="S769" s="50"/>
      <c r="T769" s="50"/>
      <c r="U769" s="50"/>
    </row>
    <row r="770">
      <c r="A770" s="661"/>
      <c r="C770" s="50"/>
      <c r="D770" s="50"/>
      <c r="E770" s="50"/>
      <c r="F770" s="50"/>
      <c r="G770" s="50"/>
      <c r="H770" s="50"/>
      <c r="I770" s="50"/>
      <c r="J770" s="50"/>
      <c r="S770" s="50"/>
      <c r="T770" s="50"/>
      <c r="U770" s="50"/>
    </row>
    <row r="771">
      <c r="A771" s="661"/>
      <c r="C771" s="50"/>
      <c r="D771" s="50"/>
      <c r="E771" s="50"/>
      <c r="F771" s="50"/>
      <c r="G771" s="50"/>
      <c r="H771" s="50"/>
      <c r="I771" s="50"/>
      <c r="J771" s="50"/>
      <c r="S771" s="50"/>
      <c r="T771" s="50"/>
      <c r="U771" s="50"/>
    </row>
    <row r="772">
      <c r="A772" s="661"/>
      <c r="C772" s="50"/>
      <c r="D772" s="50"/>
      <c r="E772" s="50"/>
      <c r="F772" s="50"/>
      <c r="G772" s="50"/>
      <c r="H772" s="50"/>
      <c r="I772" s="50"/>
      <c r="J772" s="50"/>
      <c r="S772" s="50"/>
      <c r="T772" s="50"/>
      <c r="U772" s="50"/>
    </row>
    <row r="773">
      <c r="A773" s="661"/>
      <c r="C773" s="50"/>
      <c r="D773" s="50"/>
      <c r="E773" s="50"/>
      <c r="F773" s="50"/>
      <c r="G773" s="50"/>
      <c r="H773" s="50"/>
      <c r="I773" s="50"/>
      <c r="J773" s="50"/>
      <c r="S773" s="50"/>
      <c r="T773" s="50"/>
      <c r="U773" s="50"/>
    </row>
    <row r="774">
      <c r="A774" s="661"/>
      <c r="C774" s="50"/>
      <c r="D774" s="50"/>
      <c r="E774" s="50"/>
      <c r="F774" s="50"/>
      <c r="G774" s="50"/>
      <c r="H774" s="50"/>
      <c r="I774" s="50"/>
      <c r="J774" s="50"/>
      <c r="S774" s="50"/>
      <c r="T774" s="50"/>
      <c r="U774" s="50"/>
    </row>
    <row r="775">
      <c r="A775" s="661"/>
      <c r="C775" s="50"/>
      <c r="D775" s="50"/>
      <c r="E775" s="50"/>
      <c r="F775" s="50"/>
      <c r="G775" s="50"/>
      <c r="H775" s="50"/>
      <c r="I775" s="50"/>
      <c r="J775" s="50"/>
      <c r="S775" s="50"/>
      <c r="T775" s="50"/>
      <c r="U775" s="50"/>
    </row>
    <row r="776">
      <c r="A776" s="661"/>
      <c r="C776" s="50"/>
      <c r="D776" s="50"/>
      <c r="E776" s="50"/>
      <c r="F776" s="50"/>
      <c r="G776" s="50"/>
      <c r="H776" s="50"/>
      <c r="I776" s="50"/>
      <c r="J776" s="50"/>
      <c r="S776" s="50"/>
      <c r="T776" s="50"/>
      <c r="U776" s="50"/>
    </row>
    <row r="777">
      <c r="A777" s="661"/>
      <c r="C777" s="50"/>
      <c r="D777" s="50"/>
      <c r="E777" s="50"/>
      <c r="F777" s="50"/>
      <c r="G777" s="50"/>
      <c r="H777" s="50"/>
      <c r="I777" s="50"/>
      <c r="J777" s="50"/>
      <c r="S777" s="50"/>
      <c r="T777" s="50"/>
      <c r="U777" s="50"/>
    </row>
    <row r="778">
      <c r="A778" s="661"/>
      <c r="C778" s="50"/>
      <c r="D778" s="50"/>
      <c r="E778" s="50"/>
      <c r="F778" s="50"/>
      <c r="G778" s="50"/>
      <c r="H778" s="50"/>
      <c r="I778" s="50"/>
      <c r="J778" s="50"/>
      <c r="S778" s="50"/>
      <c r="T778" s="50"/>
      <c r="U778" s="50"/>
    </row>
    <row r="779">
      <c r="A779" s="661"/>
      <c r="C779" s="50"/>
      <c r="D779" s="50"/>
      <c r="E779" s="50"/>
      <c r="F779" s="50"/>
      <c r="G779" s="50"/>
      <c r="H779" s="50"/>
      <c r="I779" s="50"/>
      <c r="J779" s="50"/>
      <c r="S779" s="50"/>
      <c r="T779" s="50"/>
      <c r="U779" s="50"/>
    </row>
    <row r="780">
      <c r="A780" s="661"/>
      <c r="C780" s="50"/>
      <c r="D780" s="50"/>
      <c r="E780" s="50"/>
      <c r="F780" s="50"/>
      <c r="G780" s="50"/>
      <c r="H780" s="50"/>
      <c r="I780" s="50"/>
      <c r="J780" s="50"/>
      <c r="S780" s="50"/>
      <c r="T780" s="50"/>
      <c r="U780" s="50"/>
    </row>
    <row r="781">
      <c r="A781" s="661"/>
      <c r="C781" s="50"/>
      <c r="D781" s="50"/>
      <c r="E781" s="50"/>
      <c r="F781" s="50"/>
      <c r="G781" s="50"/>
      <c r="H781" s="50"/>
      <c r="I781" s="50"/>
      <c r="J781" s="50"/>
      <c r="S781" s="50"/>
      <c r="T781" s="50"/>
      <c r="U781" s="50"/>
    </row>
    <row r="782">
      <c r="A782" s="661"/>
      <c r="C782" s="50"/>
      <c r="D782" s="50"/>
      <c r="E782" s="50"/>
      <c r="F782" s="50"/>
      <c r="G782" s="50"/>
      <c r="H782" s="50"/>
      <c r="I782" s="50"/>
      <c r="J782" s="50"/>
      <c r="S782" s="50"/>
      <c r="T782" s="50"/>
      <c r="U782" s="50"/>
    </row>
    <row r="783">
      <c r="A783" s="661"/>
      <c r="C783" s="50"/>
      <c r="D783" s="50"/>
      <c r="E783" s="50"/>
      <c r="F783" s="50"/>
      <c r="G783" s="50"/>
      <c r="H783" s="50"/>
      <c r="I783" s="50"/>
      <c r="J783" s="50"/>
      <c r="S783" s="50"/>
      <c r="T783" s="50"/>
      <c r="U783" s="50"/>
    </row>
    <row r="784">
      <c r="A784" s="661"/>
      <c r="C784" s="50"/>
      <c r="D784" s="50"/>
      <c r="E784" s="50"/>
      <c r="F784" s="50"/>
      <c r="G784" s="50"/>
      <c r="H784" s="50"/>
      <c r="I784" s="50"/>
      <c r="J784" s="50"/>
      <c r="S784" s="50"/>
      <c r="T784" s="50"/>
      <c r="U784" s="50"/>
    </row>
    <row r="785">
      <c r="A785" s="661"/>
      <c r="C785" s="50"/>
      <c r="D785" s="50"/>
      <c r="E785" s="50"/>
      <c r="F785" s="50"/>
      <c r="G785" s="50"/>
      <c r="H785" s="50"/>
      <c r="I785" s="50"/>
      <c r="J785" s="50"/>
      <c r="S785" s="50"/>
      <c r="T785" s="50"/>
      <c r="U785" s="50"/>
    </row>
    <row r="786">
      <c r="A786" s="661"/>
      <c r="C786" s="50"/>
      <c r="D786" s="50"/>
      <c r="E786" s="50"/>
      <c r="F786" s="50"/>
      <c r="G786" s="50"/>
      <c r="H786" s="50"/>
      <c r="I786" s="50"/>
      <c r="J786" s="50"/>
      <c r="S786" s="50"/>
      <c r="T786" s="50"/>
      <c r="U786" s="50"/>
    </row>
    <row r="787">
      <c r="A787" s="661"/>
      <c r="C787" s="50"/>
      <c r="D787" s="50"/>
      <c r="E787" s="50"/>
      <c r="F787" s="50"/>
      <c r="G787" s="50"/>
      <c r="H787" s="50"/>
      <c r="I787" s="50"/>
      <c r="J787" s="50"/>
      <c r="S787" s="50"/>
      <c r="T787" s="50"/>
      <c r="U787" s="50"/>
    </row>
    <row r="788">
      <c r="A788" s="661"/>
      <c r="C788" s="50"/>
      <c r="D788" s="50"/>
      <c r="E788" s="50"/>
      <c r="F788" s="50"/>
      <c r="G788" s="50"/>
      <c r="H788" s="50"/>
      <c r="I788" s="50"/>
      <c r="J788" s="50"/>
      <c r="S788" s="50"/>
      <c r="T788" s="50"/>
      <c r="U788" s="50"/>
    </row>
    <row r="789">
      <c r="A789" s="661"/>
      <c r="C789" s="50"/>
      <c r="D789" s="50"/>
      <c r="E789" s="50"/>
      <c r="F789" s="50"/>
      <c r="G789" s="50"/>
      <c r="H789" s="50"/>
      <c r="I789" s="50"/>
      <c r="J789" s="50"/>
      <c r="S789" s="50"/>
      <c r="T789" s="50"/>
      <c r="U789" s="50"/>
    </row>
    <row r="790">
      <c r="A790" s="661"/>
      <c r="C790" s="50"/>
      <c r="D790" s="50"/>
      <c r="E790" s="50"/>
      <c r="F790" s="50"/>
      <c r="G790" s="50"/>
      <c r="H790" s="50"/>
      <c r="I790" s="50"/>
      <c r="J790" s="50"/>
      <c r="S790" s="50"/>
      <c r="T790" s="50"/>
      <c r="U790" s="50"/>
    </row>
    <row r="791">
      <c r="A791" s="661"/>
      <c r="C791" s="50"/>
      <c r="D791" s="50"/>
      <c r="E791" s="50"/>
      <c r="F791" s="50"/>
      <c r="G791" s="50"/>
      <c r="H791" s="50"/>
      <c r="I791" s="50"/>
      <c r="J791" s="50"/>
      <c r="S791" s="50"/>
      <c r="T791" s="50"/>
      <c r="U791" s="50"/>
    </row>
    <row r="792">
      <c r="A792" s="661"/>
      <c r="C792" s="50"/>
      <c r="D792" s="50"/>
      <c r="E792" s="50"/>
      <c r="F792" s="50"/>
      <c r="G792" s="50"/>
      <c r="H792" s="50"/>
      <c r="I792" s="50"/>
      <c r="J792" s="50"/>
      <c r="S792" s="50"/>
      <c r="T792" s="50"/>
      <c r="U792" s="50"/>
    </row>
    <row r="793">
      <c r="A793" s="661"/>
      <c r="C793" s="50"/>
      <c r="D793" s="50"/>
      <c r="E793" s="50"/>
      <c r="F793" s="50"/>
      <c r="G793" s="50"/>
      <c r="H793" s="50"/>
      <c r="I793" s="50"/>
      <c r="J793" s="50"/>
      <c r="S793" s="50"/>
      <c r="T793" s="50"/>
      <c r="U793" s="50"/>
    </row>
    <row r="794">
      <c r="A794" s="661"/>
      <c r="C794" s="50"/>
      <c r="D794" s="50"/>
      <c r="E794" s="50"/>
      <c r="F794" s="50"/>
      <c r="G794" s="50"/>
      <c r="H794" s="50"/>
      <c r="I794" s="50"/>
      <c r="J794" s="50"/>
      <c r="S794" s="50"/>
      <c r="T794" s="50"/>
      <c r="U794" s="50"/>
    </row>
    <row r="795">
      <c r="A795" s="661"/>
      <c r="C795" s="50"/>
      <c r="D795" s="50"/>
      <c r="E795" s="50"/>
      <c r="F795" s="50"/>
      <c r="G795" s="50"/>
      <c r="H795" s="50"/>
      <c r="I795" s="50"/>
      <c r="J795" s="50"/>
      <c r="S795" s="50"/>
      <c r="T795" s="50"/>
      <c r="U795" s="50"/>
    </row>
    <row r="796">
      <c r="A796" s="661"/>
      <c r="C796" s="50"/>
      <c r="D796" s="50"/>
      <c r="E796" s="50"/>
      <c r="F796" s="50"/>
      <c r="G796" s="50"/>
      <c r="H796" s="50"/>
      <c r="I796" s="50"/>
      <c r="J796" s="50"/>
      <c r="S796" s="50"/>
      <c r="T796" s="50"/>
      <c r="U796" s="50"/>
    </row>
    <row r="797">
      <c r="A797" s="661"/>
      <c r="C797" s="50"/>
      <c r="D797" s="50"/>
      <c r="E797" s="50"/>
      <c r="F797" s="50"/>
      <c r="G797" s="50"/>
      <c r="H797" s="50"/>
      <c r="I797" s="50"/>
      <c r="J797" s="50"/>
      <c r="S797" s="50"/>
      <c r="T797" s="50"/>
      <c r="U797" s="50"/>
    </row>
    <row r="798">
      <c r="A798" s="661"/>
      <c r="C798" s="50"/>
      <c r="D798" s="50"/>
      <c r="E798" s="50"/>
      <c r="F798" s="50"/>
      <c r="G798" s="50"/>
      <c r="H798" s="50"/>
      <c r="I798" s="50"/>
      <c r="J798" s="50"/>
      <c r="S798" s="50"/>
      <c r="T798" s="50"/>
      <c r="U798" s="50"/>
    </row>
    <row r="799">
      <c r="A799" s="661"/>
      <c r="C799" s="50"/>
      <c r="D799" s="50"/>
      <c r="E799" s="50"/>
      <c r="F799" s="50"/>
      <c r="G799" s="50"/>
      <c r="H799" s="50"/>
      <c r="I799" s="50"/>
      <c r="J799" s="50"/>
      <c r="S799" s="50"/>
      <c r="T799" s="50"/>
      <c r="U799" s="50"/>
    </row>
    <row r="800">
      <c r="A800" s="661"/>
      <c r="C800" s="50"/>
      <c r="D800" s="50"/>
      <c r="E800" s="50"/>
      <c r="F800" s="50"/>
      <c r="G800" s="50"/>
      <c r="H800" s="50"/>
      <c r="I800" s="50"/>
      <c r="J800" s="50"/>
      <c r="S800" s="50"/>
      <c r="T800" s="50"/>
      <c r="U800" s="50"/>
    </row>
    <row r="801">
      <c r="A801" s="661"/>
      <c r="C801" s="50"/>
      <c r="D801" s="50"/>
      <c r="E801" s="50"/>
      <c r="F801" s="50"/>
      <c r="G801" s="50"/>
      <c r="H801" s="50"/>
      <c r="I801" s="50"/>
      <c r="J801" s="50"/>
      <c r="S801" s="50"/>
      <c r="T801" s="50"/>
      <c r="U801" s="50"/>
    </row>
    <row r="802">
      <c r="A802" s="661"/>
      <c r="C802" s="50"/>
      <c r="D802" s="50"/>
      <c r="E802" s="50"/>
      <c r="F802" s="50"/>
      <c r="G802" s="50"/>
      <c r="H802" s="50"/>
      <c r="I802" s="50"/>
      <c r="J802" s="50"/>
      <c r="S802" s="50"/>
      <c r="T802" s="50"/>
      <c r="U802" s="50"/>
    </row>
    <row r="803">
      <c r="A803" s="661"/>
      <c r="C803" s="50"/>
      <c r="D803" s="50"/>
      <c r="E803" s="50"/>
      <c r="F803" s="50"/>
      <c r="G803" s="50"/>
      <c r="H803" s="50"/>
      <c r="I803" s="50"/>
      <c r="J803" s="50"/>
      <c r="S803" s="50"/>
      <c r="T803" s="50"/>
      <c r="U803" s="50"/>
    </row>
    <row r="804">
      <c r="A804" s="661"/>
      <c r="C804" s="50"/>
      <c r="D804" s="50"/>
      <c r="E804" s="50"/>
      <c r="F804" s="50"/>
      <c r="G804" s="50"/>
      <c r="H804" s="50"/>
      <c r="I804" s="50"/>
      <c r="J804" s="50"/>
      <c r="S804" s="50"/>
      <c r="T804" s="50"/>
      <c r="U804" s="50"/>
    </row>
    <row r="805">
      <c r="A805" s="661"/>
      <c r="C805" s="50"/>
      <c r="D805" s="50"/>
      <c r="E805" s="50"/>
      <c r="F805" s="50"/>
      <c r="G805" s="50"/>
      <c r="H805" s="50"/>
      <c r="I805" s="50"/>
      <c r="J805" s="50"/>
      <c r="S805" s="50"/>
      <c r="T805" s="50"/>
      <c r="U805" s="50"/>
    </row>
    <row r="806">
      <c r="A806" s="661"/>
      <c r="C806" s="50"/>
      <c r="D806" s="50"/>
      <c r="E806" s="50"/>
      <c r="F806" s="50"/>
      <c r="G806" s="50"/>
      <c r="H806" s="50"/>
      <c r="I806" s="50"/>
      <c r="J806" s="50"/>
      <c r="S806" s="50"/>
      <c r="T806" s="50"/>
      <c r="U806" s="50"/>
    </row>
    <row r="807">
      <c r="A807" s="661"/>
      <c r="C807" s="50"/>
      <c r="D807" s="50"/>
      <c r="E807" s="50"/>
      <c r="F807" s="50"/>
      <c r="G807" s="50"/>
      <c r="H807" s="50"/>
      <c r="I807" s="50"/>
      <c r="J807" s="50"/>
      <c r="S807" s="50"/>
      <c r="T807" s="50"/>
      <c r="U807" s="50"/>
    </row>
    <row r="808">
      <c r="A808" s="661"/>
      <c r="C808" s="50"/>
      <c r="D808" s="50"/>
      <c r="E808" s="50"/>
      <c r="F808" s="50"/>
      <c r="G808" s="50"/>
      <c r="H808" s="50"/>
      <c r="I808" s="50"/>
      <c r="J808" s="50"/>
      <c r="S808" s="50"/>
      <c r="T808" s="50"/>
      <c r="U808" s="50"/>
    </row>
    <row r="809">
      <c r="A809" s="661"/>
      <c r="C809" s="50"/>
      <c r="D809" s="50"/>
      <c r="E809" s="50"/>
      <c r="F809" s="50"/>
      <c r="G809" s="50"/>
      <c r="H809" s="50"/>
      <c r="I809" s="50"/>
      <c r="J809" s="50"/>
      <c r="S809" s="50"/>
      <c r="T809" s="50"/>
      <c r="U809" s="50"/>
    </row>
    <row r="810">
      <c r="A810" s="661"/>
      <c r="C810" s="50"/>
      <c r="D810" s="50"/>
      <c r="E810" s="50"/>
      <c r="F810" s="50"/>
      <c r="G810" s="50"/>
      <c r="H810" s="50"/>
      <c r="I810" s="50"/>
      <c r="J810" s="50"/>
      <c r="S810" s="50"/>
      <c r="T810" s="50"/>
      <c r="U810" s="50"/>
    </row>
    <row r="811">
      <c r="A811" s="661"/>
      <c r="C811" s="50"/>
      <c r="D811" s="50"/>
      <c r="E811" s="50"/>
      <c r="F811" s="50"/>
      <c r="G811" s="50"/>
      <c r="H811" s="50"/>
      <c r="I811" s="50"/>
      <c r="J811" s="50"/>
      <c r="S811" s="50"/>
      <c r="T811" s="50"/>
      <c r="U811" s="50"/>
    </row>
    <row r="812">
      <c r="A812" s="661"/>
      <c r="C812" s="50"/>
      <c r="D812" s="50"/>
      <c r="E812" s="50"/>
      <c r="F812" s="50"/>
      <c r="G812" s="50"/>
      <c r="H812" s="50"/>
      <c r="I812" s="50"/>
      <c r="J812" s="50"/>
      <c r="S812" s="50"/>
      <c r="T812" s="50"/>
      <c r="U812" s="50"/>
    </row>
    <row r="813">
      <c r="A813" s="661"/>
      <c r="C813" s="50"/>
      <c r="D813" s="50"/>
      <c r="E813" s="50"/>
      <c r="F813" s="50"/>
      <c r="G813" s="50"/>
      <c r="H813" s="50"/>
      <c r="I813" s="50"/>
      <c r="J813" s="50"/>
      <c r="S813" s="50"/>
      <c r="T813" s="50"/>
      <c r="U813" s="50"/>
    </row>
    <row r="814">
      <c r="A814" s="661"/>
      <c r="C814" s="50"/>
      <c r="D814" s="50"/>
      <c r="E814" s="50"/>
      <c r="F814" s="50"/>
      <c r="G814" s="50"/>
      <c r="H814" s="50"/>
      <c r="I814" s="50"/>
      <c r="J814" s="50"/>
      <c r="S814" s="50"/>
      <c r="T814" s="50"/>
      <c r="U814" s="50"/>
    </row>
    <row r="815">
      <c r="A815" s="661"/>
      <c r="C815" s="50"/>
      <c r="D815" s="50"/>
      <c r="E815" s="50"/>
      <c r="F815" s="50"/>
      <c r="G815" s="50"/>
      <c r="H815" s="50"/>
      <c r="I815" s="50"/>
      <c r="J815" s="50"/>
      <c r="S815" s="50"/>
      <c r="T815" s="50"/>
      <c r="U815" s="50"/>
    </row>
    <row r="816">
      <c r="A816" s="661"/>
      <c r="C816" s="50"/>
      <c r="D816" s="50"/>
      <c r="E816" s="50"/>
      <c r="F816" s="50"/>
      <c r="G816" s="50"/>
      <c r="H816" s="50"/>
      <c r="I816" s="50"/>
      <c r="J816" s="50"/>
      <c r="S816" s="50"/>
      <c r="T816" s="50"/>
      <c r="U816" s="50"/>
    </row>
    <row r="817">
      <c r="A817" s="661"/>
      <c r="C817" s="50"/>
      <c r="D817" s="50"/>
      <c r="E817" s="50"/>
      <c r="F817" s="50"/>
      <c r="G817" s="50"/>
      <c r="H817" s="50"/>
      <c r="I817" s="50"/>
      <c r="J817" s="50"/>
      <c r="S817" s="50"/>
      <c r="T817" s="50"/>
      <c r="U817" s="50"/>
    </row>
    <row r="818">
      <c r="A818" s="661"/>
      <c r="C818" s="50"/>
      <c r="D818" s="50"/>
      <c r="E818" s="50"/>
      <c r="F818" s="50"/>
      <c r="G818" s="50"/>
      <c r="H818" s="50"/>
      <c r="I818" s="50"/>
      <c r="J818" s="50"/>
      <c r="S818" s="50"/>
      <c r="T818" s="50"/>
      <c r="U818" s="50"/>
    </row>
    <row r="819">
      <c r="A819" s="661"/>
      <c r="C819" s="50"/>
      <c r="D819" s="50"/>
      <c r="E819" s="50"/>
      <c r="F819" s="50"/>
      <c r="G819" s="50"/>
      <c r="H819" s="50"/>
      <c r="I819" s="50"/>
      <c r="J819" s="50"/>
      <c r="S819" s="50"/>
      <c r="T819" s="50"/>
      <c r="U819" s="50"/>
    </row>
    <row r="820">
      <c r="A820" s="661"/>
      <c r="C820" s="50"/>
      <c r="D820" s="50"/>
      <c r="E820" s="50"/>
      <c r="F820" s="50"/>
      <c r="G820" s="50"/>
      <c r="H820" s="50"/>
      <c r="I820" s="50"/>
      <c r="J820" s="50"/>
      <c r="S820" s="50"/>
      <c r="T820" s="50"/>
      <c r="U820" s="50"/>
    </row>
    <row r="821">
      <c r="A821" s="661"/>
      <c r="C821" s="50"/>
      <c r="D821" s="50"/>
      <c r="E821" s="50"/>
      <c r="F821" s="50"/>
      <c r="G821" s="50"/>
      <c r="H821" s="50"/>
      <c r="I821" s="50"/>
      <c r="J821" s="50"/>
      <c r="S821" s="50"/>
      <c r="T821" s="50"/>
      <c r="U821" s="50"/>
    </row>
    <row r="822">
      <c r="A822" s="661"/>
      <c r="C822" s="50"/>
      <c r="D822" s="50"/>
      <c r="E822" s="50"/>
      <c r="F822" s="50"/>
      <c r="G822" s="50"/>
      <c r="H822" s="50"/>
      <c r="I822" s="50"/>
      <c r="J822" s="50"/>
      <c r="S822" s="50"/>
      <c r="T822" s="50"/>
      <c r="U822" s="50"/>
    </row>
    <row r="823">
      <c r="A823" s="661"/>
      <c r="C823" s="50"/>
      <c r="D823" s="50"/>
      <c r="E823" s="50"/>
      <c r="F823" s="50"/>
      <c r="G823" s="50"/>
      <c r="H823" s="50"/>
      <c r="I823" s="50"/>
      <c r="J823" s="50"/>
      <c r="S823" s="50"/>
      <c r="T823" s="50"/>
      <c r="U823" s="50"/>
    </row>
    <row r="824">
      <c r="A824" s="661"/>
      <c r="C824" s="50"/>
      <c r="D824" s="50"/>
      <c r="E824" s="50"/>
      <c r="F824" s="50"/>
      <c r="G824" s="50"/>
      <c r="H824" s="50"/>
      <c r="I824" s="50"/>
      <c r="J824" s="50"/>
      <c r="S824" s="50"/>
      <c r="T824" s="50"/>
      <c r="U824" s="50"/>
    </row>
    <row r="825">
      <c r="A825" s="661"/>
      <c r="C825" s="50"/>
      <c r="D825" s="50"/>
      <c r="E825" s="50"/>
      <c r="F825" s="50"/>
      <c r="G825" s="50"/>
      <c r="H825" s="50"/>
      <c r="I825" s="50"/>
      <c r="J825" s="50"/>
      <c r="S825" s="50"/>
      <c r="T825" s="50"/>
      <c r="U825" s="50"/>
    </row>
    <row r="826">
      <c r="A826" s="661"/>
      <c r="C826" s="50"/>
      <c r="D826" s="50"/>
      <c r="E826" s="50"/>
      <c r="F826" s="50"/>
      <c r="G826" s="50"/>
      <c r="H826" s="50"/>
      <c r="I826" s="50"/>
      <c r="J826" s="50"/>
      <c r="S826" s="50"/>
      <c r="T826" s="50"/>
      <c r="U826" s="50"/>
    </row>
    <row r="827">
      <c r="A827" s="661"/>
      <c r="C827" s="50"/>
      <c r="D827" s="50"/>
      <c r="E827" s="50"/>
      <c r="F827" s="50"/>
      <c r="G827" s="50"/>
      <c r="H827" s="50"/>
      <c r="I827" s="50"/>
      <c r="J827" s="50"/>
      <c r="S827" s="50"/>
      <c r="T827" s="50"/>
      <c r="U827" s="50"/>
    </row>
    <row r="828">
      <c r="A828" s="661"/>
      <c r="C828" s="50"/>
      <c r="D828" s="50"/>
      <c r="E828" s="50"/>
      <c r="F828" s="50"/>
      <c r="G828" s="50"/>
      <c r="H828" s="50"/>
      <c r="I828" s="50"/>
      <c r="J828" s="50"/>
      <c r="S828" s="50"/>
      <c r="T828" s="50"/>
      <c r="U828" s="50"/>
    </row>
    <row r="829">
      <c r="A829" s="661"/>
      <c r="C829" s="50"/>
      <c r="D829" s="50"/>
      <c r="E829" s="50"/>
      <c r="F829" s="50"/>
      <c r="G829" s="50"/>
      <c r="H829" s="50"/>
      <c r="I829" s="50"/>
      <c r="J829" s="50"/>
      <c r="S829" s="50"/>
      <c r="T829" s="50"/>
      <c r="U829" s="50"/>
    </row>
    <row r="830">
      <c r="A830" s="661"/>
      <c r="C830" s="50"/>
      <c r="D830" s="50"/>
      <c r="E830" s="50"/>
      <c r="F830" s="50"/>
      <c r="G830" s="50"/>
      <c r="H830" s="50"/>
      <c r="I830" s="50"/>
      <c r="J830" s="50"/>
      <c r="S830" s="50"/>
      <c r="T830" s="50"/>
      <c r="U830" s="50"/>
    </row>
    <row r="831">
      <c r="A831" s="661"/>
      <c r="C831" s="50"/>
      <c r="D831" s="50"/>
      <c r="E831" s="50"/>
      <c r="F831" s="50"/>
      <c r="G831" s="50"/>
      <c r="H831" s="50"/>
      <c r="I831" s="50"/>
      <c r="J831" s="50"/>
      <c r="S831" s="50"/>
      <c r="T831" s="50"/>
      <c r="U831" s="50"/>
    </row>
    <row r="832">
      <c r="A832" s="661"/>
      <c r="C832" s="50"/>
      <c r="D832" s="50"/>
      <c r="E832" s="50"/>
      <c r="F832" s="50"/>
      <c r="G832" s="50"/>
      <c r="H832" s="50"/>
      <c r="I832" s="50"/>
      <c r="J832" s="50"/>
      <c r="S832" s="50"/>
      <c r="T832" s="50"/>
      <c r="U832" s="50"/>
    </row>
    <row r="833">
      <c r="A833" s="661"/>
      <c r="C833" s="50"/>
      <c r="D833" s="50"/>
      <c r="E833" s="50"/>
      <c r="F833" s="50"/>
      <c r="G833" s="50"/>
      <c r="H833" s="50"/>
      <c r="I833" s="50"/>
      <c r="J833" s="50"/>
      <c r="S833" s="50"/>
      <c r="T833" s="50"/>
      <c r="U833" s="50"/>
    </row>
    <row r="834">
      <c r="A834" s="661"/>
      <c r="C834" s="50"/>
      <c r="D834" s="50"/>
      <c r="E834" s="50"/>
      <c r="F834" s="50"/>
      <c r="G834" s="50"/>
      <c r="H834" s="50"/>
      <c r="I834" s="50"/>
      <c r="J834" s="50"/>
      <c r="S834" s="50"/>
      <c r="T834" s="50"/>
      <c r="U834" s="50"/>
    </row>
    <row r="835">
      <c r="A835" s="661"/>
      <c r="C835" s="50"/>
      <c r="D835" s="50"/>
      <c r="E835" s="50"/>
      <c r="F835" s="50"/>
      <c r="G835" s="50"/>
      <c r="H835" s="50"/>
      <c r="I835" s="50"/>
      <c r="J835" s="50"/>
      <c r="S835" s="50"/>
      <c r="T835" s="50"/>
      <c r="U835" s="50"/>
    </row>
    <row r="836">
      <c r="A836" s="661"/>
      <c r="C836" s="50"/>
      <c r="D836" s="50"/>
      <c r="E836" s="50"/>
      <c r="F836" s="50"/>
      <c r="G836" s="50"/>
      <c r="H836" s="50"/>
      <c r="I836" s="50"/>
      <c r="J836" s="50"/>
      <c r="S836" s="50"/>
      <c r="T836" s="50"/>
      <c r="U836" s="50"/>
    </row>
    <row r="837">
      <c r="A837" s="661"/>
      <c r="C837" s="50"/>
      <c r="D837" s="50"/>
      <c r="E837" s="50"/>
      <c r="F837" s="50"/>
      <c r="G837" s="50"/>
      <c r="H837" s="50"/>
      <c r="I837" s="50"/>
      <c r="J837" s="50"/>
      <c r="S837" s="50"/>
      <c r="T837" s="50"/>
      <c r="U837" s="50"/>
    </row>
    <row r="838">
      <c r="A838" s="661"/>
      <c r="C838" s="50"/>
      <c r="D838" s="50"/>
      <c r="E838" s="50"/>
      <c r="F838" s="50"/>
      <c r="G838" s="50"/>
      <c r="H838" s="50"/>
      <c r="I838" s="50"/>
      <c r="J838" s="50"/>
      <c r="S838" s="50"/>
      <c r="T838" s="50"/>
      <c r="U838" s="50"/>
    </row>
    <row r="839">
      <c r="A839" s="661"/>
      <c r="C839" s="50"/>
      <c r="D839" s="50"/>
      <c r="E839" s="50"/>
      <c r="F839" s="50"/>
      <c r="G839" s="50"/>
      <c r="H839" s="50"/>
      <c r="I839" s="50"/>
      <c r="J839" s="50"/>
      <c r="S839" s="50"/>
      <c r="T839" s="50"/>
      <c r="U839" s="50"/>
    </row>
    <row r="840">
      <c r="A840" s="661"/>
      <c r="C840" s="50"/>
      <c r="D840" s="50"/>
      <c r="E840" s="50"/>
      <c r="F840" s="50"/>
      <c r="G840" s="50"/>
      <c r="H840" s="50"/>
      <c r="I840" s="50"/>
      <c r="J840" s="50"/>
      <c r="S840" s="50"/>
      <c r="T840" s="50"/>
      <c r="U840" s="50"/>
    </row>
    <row r="841">
      <c r="A841" s="661"/>
      <c r="C841" s="50"/>
      <c r="D841" s="50"/>
      <c r="E841" s="50"/>
      <c r="F841" s="50"/>
      <c r="G841" s="50"/>
      <c r="H841" s="50"/>
      <c r="I841" s="50"/>
      <c r="J841" s="50"/>
      <c r="S841" s="50"/>
      <c r="T841" s="50"/>
      <c r="U841" s="50"/>
    </row>
    <row r="842">
      <c r="A842" s="661"/>
      <c r="C842" s="50"/>
      <c r="D842" s="50"/>
      <c r="E842" s="50"/>
      <c r="F842" s="50"/>
      <c r="G842" s="50"/>
      <c r="H842" s="50"/>
      <c r="I842" s="50"/>
      <c r="J842" s="50"/>
      <c r="S842" s="50"/>
      <c r="T842" s="50"/>
      <c r="U842" s="50"/>
    </row>
    <row r="843">
      <c r="A843" s="661"/>
      <c r="C843" s="50"/>
      <c r="D843" s="50"/>
      <c r="E843" s="50"/>
      <c r="F843" s="50"/>
      <c r="G843" s="50"/>
      <c r="H843" s="50"/>
      <c r="I843" s="50"/>
      <c r="J843" s="50"/>
      <c r="S843" s="50"/>
      <c r="T843" s="50"/>
      <c r="U843" s="50"/>
    </row>
    <row r="844">
      <c r="A844" s="661"/>
      <c r="C844" s="50"/>
      <c r="D844" s="50"/>
      <c r="E844" s="50"/>
      <c r="F844" s="50"/>
      <c r="G844" s="50"/>
      <c r="H844" s="50"/>
      <c r="I844" s="50"/>
      <c r="J844" s="50"/>
      <c r="S844" s="50"/>
      <c r="T844" s="50"/>
      <c r="U844" s="50"/>
    </row>
    <row r="845">
      <c r="A845" s="661"/>
      <c r="C845" s="50"/>
      <c r="D845" s="50"/>
      <c r="E845" s="50"/>
      <c r="F845" s="50"/>
      <c r="G845" s="50"/>
      <c r="H845" s="50"/>
      <c r="I845" s="50"/>
      <c r="J845" s="50"/>
      <c r="S845" s="50"/>
      <c r="T845" s="50"/>
      <c r="U845" s="50"/>
    </row>
    <row r="846">
      <c r="A846" s="661"/>
      <c r="C846" s="50"/>
      <c r="D846" s="50"/>
      <c r="E846" s="50"/>
      <c r="F846" s="50"/>
      <c r="G846" s="50"/>
      <c r="H846" s="50"/>
      <c r="I846" s="50"/>
      <c r="J846" s="50"/>
      <c r="S846" s="50"/>
      <c r="T846" s="50"/>
      <c r="U846" s="50"/>
    </row>
    <row r="847">
      <c r="A847" s="661"/>
      <c r="C847" s="50"/>
      <c r="D847" s="50"/>
      <c r="E847" s="50"/>
      <c r="F847" s="50"/>
      <c r="G847" s="50"/>
      <c r="H847" s="50"/>
      <c r="I847" s="50"/>
      <c r="J847" s="50"/>
      <c r="S847" s="50"/>
      <c r="T847" s="50"/>
      <c r="U847" s="50"/>
    </row>
    <row r="848">
      <c r="A848" s="661"/>
      <c r="C848" s="50"/>
      <c r="D848" s="50"/>
      <c r="E848" s="50"/>
      <c r="F848" s="50"/>
      <c r="G848" s="50"/>
      <c r="H848" s="50"/>
      <c r="I848" s="50"/>
      <c r="J848" s="50"/>
      <c r="S848" s="50"/>
      <c r="T848" s="50"/>
      <c r="U848" s="50"/>
    </row>
    <row r="849">
      <c r="A849" s="661"/>
      <c r="C849" s="50"/>
      <c r="D849" s="50"/>
      <c r="E849" s="50"/>
      <c r="F849" s="50"/>
      <c r="G849" s="50"/>
      <c r="H849" s="50"/>
      <c r="I849" s="50"/>
      <c r="J849" s="50"/>
      <c r="S849" s="50"/>
      <c r="T849" s="50"/>
      <c r="U849" s="50"/>
    </row>
    <row r="850">
      <c r="A850" s="661"/>
      <c r="C850" s="50"/>
      <c r="D850" s="50"/>
      <c r="E850" s="50"/>
      <c r="F850" s="50"/>
      <c r="G850" s="50"/>
      <c r="H850" s="50"/>
      <c r="I850" s="50"/>
      <c r="J850" s="50"/>
      <c r="S850" s="50"/>
      <c r="T850" s="50"/>
      <c r="U850" s="50"/>
    </row>
    <row r="851">
      <c r="A851" s="661"/>
      <c r="C851" s="50"/>
      <c r="D851" s="50"/>
      <c r="E851" s="50"/>
      <c r="F851" s="50"/>
      <c r="G851" s="50"/>
      <c r="H851" s="50"/>
      <c r="I851" s="50"/>
      <c r="J851" s="50"/>
      <c r="S851" s="50"/>
      <c r="T851" s="50"/>
      <c r="U851" s="50"/>
    </row>
    <row r="852">
      <c r="A852" s="661"/>
      <c r="C852" s="50"/>
      <c r="D852" s="50"/>
      <c r="E852" s="50"/>
      <c r="F852" s="50"/>
      <c r="G852" s="50"/>
      <c r="H852" s="50"/>
      <c r="I852" s="50"/>
      <c r="J852" s="50"/>
      <c r="S852" s="50"/>
      <c r="T852" s="50"/>
      <c r="U852" s="50"/>
    </row>
    <row r="853">
      <c r="A853" s="661"/>
      <c r="C853" s="50"/>
      <c r="D853" s="50"/>
      <c r="E853" s="50"/>
      <c r="F853" s="50"/>
      <c r="G853" s="50"/>
      <c r="H853" s="50"/>
      <c r="I853" s="50"/>
      <c r="J853" s="50"/>
      <c r="S853" s="50"/>
      <c r="T853" s="50"/>
      <c r="U853" s="50"/>
    </row>
    <row r="854">
      <c r="A854" s="661"/>
      <c r="C854" s="50"/>
      <c r="D854" s="50"/>
      <c r="E854" s="50"/>
      <c r="F854" s="50"/>
      <c r="G854" s="50"/>
      <c r="H854" s="50"/>
      <c r="I854" s="50"/>
      <c r="J854" s="50"/>
      <c r="S854" s="50"/>
      <c r="T854" s="50"/>
      <c r="U854" s="50"/>
    </row>
    <row r="855">
      <c r="A855" s="661"/>
      <c r="C855" s="50"/>
      <c r="D855" s="50"/>
      <c r="E855" s="50"/>
      <c r="F855" s="50"/>
      <c r="G855" s="50"/>
      <c r="H855" s="50"/>
      <c r="I855" s="50"/>
      <c r="J855" s="50"/>
      <c r="S855" s="50"/>
      <c r="T855" s="50"/>
      <c r="U855" s="50"/>
    </row>
    <row r="856">
      <c r="A856" s="661"/>
      <c r="C856" s="50"/>
      <c r="D856" s="50"/>
      <c r="E856" s="50"/>
      <c r="F856" s="50"/>
      <c r="G856" s="50"/>
      <c r="H856" s="50"/>
      <c r="I856" s="50"/>
      <c r="J856" s="50"/>
      <c r="S856" s="50"/>
      <c r="T856" s="50"/>
      <c r="U856" s="50"/>
    </row>
    <row r="857">
      <c r="A857" s="661"/>
      <c r="C857" s="50"/>
      <c r="D857" s="50"/>
      <c r="E857" s="50"/>
      <c r="F857" s="50"/>
      <c r="G857" s="50"/>
      <c r="H857" s="50"/>
      <c r="I857" s="50"/>
      <c r="J857" s="50"/>
      <c r="S857" s="50"/>
      <c r="T857" s="50"/>
      <c r="U857" s="50"/>
    </row>
    <row r="858">
      <c r="A858" s="661"/>
      <c r="C858" s="50"/>
      <c r="D858" s="50"/>
      <c r="E858" s="50"/>
      <c r="F858" s="50"/>
      <c r="G858" s="50"/>
      <c r="H858" s="50"/>
      <c r="I858" s="50"/>
      <c r="J858" s="50"/>
      <c r="S858" s="50"/>
      <c r="T858" s="50"/>
      <c r="U858" s="50"/>
    </row>
    <row r="859">
      <c r="A859" s="661"/>
      <c r="C859" s="50"/>
      <c r="D859" s="50"/>
      <c r="E859" s="50"/>
      <c r="F859" s="50"/>
      <c r="G859" s="50"/>
      <c r="H859" s="50"/>
      <c r="I859" s="50"/>
      <c r="J859" s="50"/>
      <c r="S859" s="50"/>
      <c r="T859" s="50"/>
      <c r="U859" s="50"/>
    </row>
    <row r="860">
      <c r="A860" s="661"/>
      <c r="C860" s="50"/>
      <c r="D860" s="50"/>
      <c r="E860" s="50"/>
      <c r="F860" s="50"/>
      <c r="G860" s="50"/>
      <c r="H860" s="50"/>
      <c r="I860" s="50"/>
      <c r="J860" s="50"/>
      <c r="S860" s="50"/>
      <c r="T860" s="50"/>
      <c r="U860" s="50"/>
    </row>
    <row r="861">
      <c r="A861" s="661"/>
      <c r="C861" s="50"/>
      <c r="D861" s="50"/>
      <c r="E861" s="50"/>
      <c r="F861" s="50"/>
      <c r="G861" s="50"/>
      <c r="H861" s="50"/>
      <c r="I861" s="50"/>
      <c r="J861" s="50"/>
      <c r="S861" s="50"/>
      <c r="T861" s="50"/>
      <c r="U861" s="50"/>
    </row>
    <row r="862">
      <c r="A862" s="661"/>
      <c r="C862" s="50"/>
      <c r="D862" s="50"/>
      <c r="E862" s="50"/>
      <c r="F862" s="50"/>
      <c r="G862" s="50"/>
      <c r="H862" s="50"/>
      <c r="I862" s="50"/>
      <c r="J862" s="50"/>
      <c r="S862" s="50"/>
      <c r="T862" s="50"/>
      <c r="U862" s="50"/>
    </row>
    <row r="863">
      <c r="A863" s="661"/>
      <c r="C863" s="50"/>
      <c r="D863" s="50"/>
      <c r="E863" s="50"/>
      <c r="F863" s="50"/>
      <c r="G863" s="50"/>
      <c r="H863" s="50"/>
      <c r="I863" s="50"/>
      <c r="J863" s="50"/>
      <c r="S863" s="50"/>
      <c r="T863" s="50"/>
      <c r="U863" s="50"/>
    </row>
    <row r="864">
      <c r="A864" s="661"/>
      <c r="C864" s="50"/>
      <c r="D864" s="50"/>
      <c r="E864" s="50"/>
      <c r="F864" s="50"/>
      <c r="G864" s="50"/>
      <c r="H864" s="50"/>
      <c r="I864" s="50"/>
      <c r="J864" s="50"/>
      <c r="S864" s="50"/>
      <c r="T864" s="50"/>
      <c r="U864" s="50"/>
    </row>
    <row r="865">
      <c r="A865" s="661"/>
      <c r="C865" s="50"/>
      <c r="D865" s="50"/>
      <c r="E865" s="50"/>
      <c r="F865" s="50"/>
      <c r="G865" s="50"/>
      <c r="H865" s="50"/>
      <c r="I865" s="50"/>
      <c r="J865" s="50"/>
      <c r="S865" s="50"/>
      <c r="T865" s="50"/>
      <c r="U865" s="50"/>
    </row>
    <row r="866">
      <c r="A866" s="661"/>
      <c r="C866" s="50"/>
      <c r="D866" s="50"/>
      <c r="E866" s="50"/>
      <c r="F866" s="50"/>
      <c r="G866" s="50"/>
      <c r="H866" s="50"/>
      <c r="I866" s="50"/>
      <c r="J866" s="50"/>
      <c r="S866" s="50"/>
      <c r="T866" s="50"/>
      <c r="U866" s="50"/>
    </row>
    <row r="867">
      <c r="A867" s="661"/>
      <c r="C867" s="50"/>
      <c r="D867" s="50"/>
      <c r="E867" s="50"/>
      <c r="F867" s="50"/>
      <c r="G867" s="50"/>
      <c r="H867" s="50"/>
      <c r="I867" s="50"/>
      <c r="J867" s="50"/>
      <c r="S867" s="50"/>
      <c r="T867" s="50"/>
      <c r="U867" s="50"/>
    </row>
    <row r="868">
      <c r="A868" s="661"/>
      <c r="C868" s="50"/>
      <c r="D868" s="50"/>
      <c r="E868" s="50"/>
      <c r="F868" s="50"/>
      <c r="G868" s="50"/>
      <c r="H868" s="50"/>
      <c r="I868" s="50"/>
      <c r="J868" s="50"/>
      <c r="S868" s="50"/>
      <c r="T868" s="50"/>
      <c r="U868" s="50"/>
    </row>
    <row r="869">
      <c r="A869" s="661"/>
      <c r="C869" s="50"/>
      <c r="D869" s="50"/>
      <c r="E869" s="50"/>
      <c r="F869" s="50"/>
      <c r="G869" s="50"/>
      <c r="H869" s="50"/>
      <c r="I869" s="50"/>
      <c r="J869" s="50"/>
      <c r="S869" s="50"/>
      <c r="T869" s="50"/>
      <c r="U869" s="50"/>
    </row>
    <row r="870">
      <c r="A870" s="661"/>
      <c r="C870" s="50"/>
      <c r="D870" s="50"/>
      <c r="E870" s="50"/>
      <c r="F870" s="50"/>
      <c r="G870" s="50"/>
      <c r="H870" s="50"/>
      <c r="I870" s="50"/>
      <c r="J870" s="50"/>
      <c r="S870" s="50"/>
      <c r="T870" s="50"/>
      <c r="U870" s="50"/>
    </row>
    <row r="871">
      <c r="A871" s="661"/>
      <c r="C871" s="50"/>
      <c r="D871" s="50"/>
      <c r="E871" s="50"/>
      <c r="F871" s="50"/>
      <c r="G871" s="50"/>
      <c r="H871" s="50"/>
      <c r="I871" s="50"/>
      <c r="J871" s="50"/>
      <c r="S871" s="50"/>
      <c r="T871" s="50"/>
      <c r="U871" s="50"/>
    </row>
    <row r="872">
      <c r="A872" s="661"/>
      <c r="C872" s="50"/>
      <c r="D872" s="50"/>
      <c r="E872" s="50"/>
      <c r="F872" s="50"/>
      <c r="G872" s="50"/>
      <c r="H872" s="50"/>
      <c r="I872" s="50"/>
      <c r="J872" s="50"/>
      <c r="S872" s="50"/>
      <c r="T872" s="50"/>
      <c r="U872" s="50"/>
    </row>
    <row r="873">
      <c r="A873" s="661"/>
      <c r="C873" s="50"/>
      <c r="D873" s="50"/>
      <c r="E873" s="50"/>
      <c r="F873" s="50"/>
      <c r="G873" s="50"/>
      <c r="H873" s="50"/>
      <c r="I873" s="50"/>
      <c r="J873" s="50"/>
      <c r="S873" s="50"/>
      <c r="T873" s="50"/>
      <c r="U873" s="50"/>
    </row>
    <row r="874">
      <c r="A874" s="661"/>
      <c r="C874" s="50"/>
      <c r="D874" s="50"/>
      <c r="E874" s="50"/>
      <c r="F874" s="50"/>
      <c r="G874" s="50"/>
      <c r="H874" s="50"/>
      <c r="I874" s="50"/>
      <c r="J874" s="50"/>
      <c r="S874" s="50"/>
      <c r="T874" s="50"/>
      <c r="U874" s="50"/>
    </row>
    <row r="875">
      <c r="A875" s="661"/>
      <c r="C875" s="50"/>
      <c r="D875" s="50"/>
      <c r="E875" s="50"/>
      <c r="F875" s="50"/>
      <c r="G875" s="50"/>
      <c r="H875" s="50"/>
      <c r="I875" s="50"/>
      <c r="J875" s="50"/>
      <c r="S875" s="50"/>
      <c r="T875" s="50"/>
      <c r="U875" s="50"/>
    </row>
    <row r="876">
      <c r="A876" s="661"/>
      <c r="C876" s="50"/>
      <c r="D876" s="50"/>
      <c r="E876" s="50"/>
      <c r="F876" s="50"/>
      <c r="G876" s="50"/>
      <c r="H876" s="50"/>
      <c r="I876" s="50"/>
      <c r="J876" s="50"/>
      <c r="S876" s="50"/>
      <c r="T876" s="50"/>
      <c r="U876" s="50"/>
    </row>
    <row r="877">
      <c r="A877" s="661"/>
      <c r="C877" s="50"/>
      <c r="D877" s="50"/>
      <c r="E877" s="50"/>
      <c r="F877" s="50"/>
      <c r="G877" s="50"/>
      <c r="H877" s="50"/>
      <c r="I877" s="50"/>
      <c r="J877" s="50"/>
      <c r="S877" s="50"/>
      <c r="T877" s="50"/>
      <c r="U877" s="50"/>
    </row>
    <row r="878">
      <c r="A878" s="661"/>
      <c r="C878" s="50"/>
      <c r="D878" s="50"/>
      <c r="E878" s="50"/>
      <c r="F878" s="50"/>
      <c r="G878" s="50"/>
      <c r="H878" s="50"/>
      <c r="I878" s="50"/>
      <c r="J878" s="50"/>
      <c r="S878" s="50"/>
      <c r="T878" s="50"/>
      <c r="U878" s="50"/>
    </row>
    <row r="879">
      <c r="A879" s="661"/>
      <c r="C879" s="50"/>
      <c r="D879" s="50"/>
      <c r="E879" s="50"/>
      <c r="F879" s="50"/>
      <c r="G879" s="50"/>
      <c r="H879" s="50"/>
      <c r="I879" s="50"/>
      <c r="J879" s="50"/>
      <c r="S879" s="50"/>
      <c r="T879" s="50"/>
      <c r="U879" s="50"/>
    </row>
    <row r="880">
      <c r="A880" s="661"/>
      <c r="C880" s="50"/>
      <c r="D880" s="50"/>
      <c r="E880" s="50"/>
      <c r="F880" s="50"/>
      <c r="G880" s="50"/>
      <c r="H880" s="50"/>
      <c r="I880" s="50"/>
      <c r="J880" s="50"/>
      <c r="S880" s="50"/>
      <c r="T880" s="50"/>
      <c r="U880" s="50"/>
    </row>
    <row r="881">
      <c r="A881" s="661"/>
      <c r="C881" s="50"/>
      <c r="D881" s="50"/>
      <c r="E881" s="50"/>
      <c r="F881" s="50"/>
      <c r="G881" s="50"/>
      <c r="H881" s="50"/>
      <c r="I881" s="50"/>
      <c r="J881" s="50"/>
      <c r="S881" s="50"/>
      <c r="T881" s="50"/>
      <c r="U881" s="50"/>
    </row>
    <row r="882">
      <c r="A882" s="661"/>
      <c r="C882" s="50"/>
      <c r="D882" s="50"/>
      <c r="E882" s="50"/>
      <c r="F882" s="50"/>
      <c r="G882" s="50"/>
      <c r="H882" s="50"/>
      <c r="I882" s="50"/>
      <c r="J882" s="50"/>
      <c r="S882" s="50"/>
      <c r="T882" s="50"/>
      <c r="U882" s="50"/>
    </row>
    <row r="883">
      <c r="A883" s="661"/>
      <c r="C883" s="50"/>
      <c r="D883" s="50"/>
      <c r="E883" s="50"/>
      <c r="F883" s="50"/>
      <c r="G883" s="50"/>
      <c r="H883" s="50"/>
      <c r="I883" s="50"/>
      <c r="J883" s="50"/>
      <c r="S883" s="50"/>
      <c r="T883" s="50"/>
      <c r="U883" s="50"/>
    </row>
    <row r="884">
      <c r="A884" s="661"/>
      <c r="C884" s="50"/>
      <c r="D884" s="50"/>
      <c r="E884" s="50"/>
      <c r="F884" s="50"/>
      <c r="G884" s="50"/>
      <c r="H884" s="50"/>
      <c r="I884" s="50"/>
      <c r="J884" s="50"/>
      <c r="S884" s="50"/>
      <c r="T884" s="50"/>
      <c r="U884" s="50"/>
    </row>
    <row r="885">
      <c r="A885" s="661"/>
      <c r="C885" s="50"/>
      <c r="D885" s="50"/>
      <c r="E885" s="50"/>
      <c r="F885" s="50"/>
      <c r="G885" s="50"/>
      <c r="H885" s="50"/>
      <c r="I885" s="50"/>
      <c r="J885" s="50"/>
      <c r="S885" s="50"/>
      <c r="T885" s="50"/>
      <c r="U885" s="50"/>
    </row>
    <row r="886">
      <c r="A886" s="661"/>
      <c r="C886" s="50"/>
      <c r="D886" s="50"/>
      <c r="E886" s="50"/>
      <c r="F886" s="50"/>
      <c r="G886" s="50"/>
      <c r="H886" s="50"/>
      <c r="I886" s="50"/>
      <c r="J886" s="50"/>
      <c r="S886" s="50"/>
      <c r="T886" s="50"/>
      <c r="U886" s="50"/>
    </row>
    <row r="887">
      <c r="A887" s="661"/>
      <c r="C887" s="50"/>
      <c r="D887" s="50"/>
      <c r="E887" s="50"/>
      <c r="F887" s="50"/>
      <c r="G887" s="50"/>
      <c r="H887" s="50"/>
      <c r="I887" s="50"/>
      <c r="J887" s="50"/>
      <c r="S887" s="50"/>
      <c r="T887" s="50"/>
      <c r="U887" s="50"/>
    </row>
    <row r="888">
      <c r="A888" s="661"/>
      <c r="C888" s="50"/>
      <c r="D888" s="50"/>
      <c r="E888" s="50"/>
      <c r="F888" s="50"/>
      <c r="G888" s="50"/>
      <c r="H888" s="50"/>
      <c r="I888" s="50"/>
      <c r="J888" s="50"/>
      <c r="S888" s="50"/>
      <c r="T888" s="50"/>
      <c r="U888" s="50"/>
    </row>
    <row r="889">
      <c r="A889" s="661"/>
      <c r="C889" s="50"/>
      <c r="D889" s="50"/>
      <c r="E889" s="50"/>
      <c r="F889" s="50"/>
      <c r="G889" s="50"/>
      <c r="H889" s="50"/>
      <c r="I889" s="50"/>
      <c r="J889" s="50"/>
      <c r="S889" s="50"/>
      <c r="T889" s="50"/>
      <c r="U889" s="50"/>
    </row>
    <row r="890">
      <c r="A890" s="661"/>
      <c r="C890" s="50"/>
      <c r="D890" s="50"/>
      <c r="E890" s="50"/>
      <c r="F890" s="50"/>
      <c r="G890" s="50"/>
      <c r="H890" s="50"/>
      <c r="I890" s="50"/>
      <c r="J890" s="50"/>
      <c r="S890" s="50"/>
      <c r="T890" s="50"/>
      <c r="U890" s="50"/>
    </row>
    <row r="891">
      <c r="A891" s="661"/>
      <c r="C891" s="50"/>
      <c r="D891" s="50"/>
      <c r="E891" s="50"/>
      <c r="F891" s="50"/>
      <c r="G891" s="50"/>
      <c r="H891" s="50"/>
      <c r="I891" s="50"/>
      <c r="J891" s="50"/>
      <c r="S891" s="50"/>
      <c r="T891" s="50"/>
      <c r="U891" s="50"/>
    </row>
    <row r="892">
      <c r="A892" s="661"/>
      <c r="C892" s="50"/>
      <c r="D892" s="50"/>
      <c r="E892" s="50"/>
      <c r="F892" s="50"/>
      <c r="G892" s="50"/>
      <c r="H892" s="50"/>
      <c r="I892" s="50"/>
      <c r="J892" s="50"/>
      <c r="S892" s="50"/>
      <c r="T892" s="50"/>
      <c r="U892" s="50"/>
    </row>
    <row r="893">
      <c r="A893" s="661"/>
      <c r="C893" s="50"/>
      <c r="D893" s="50"/>
      <c r="E893" s="50"/>
      <c r="F893" s="50"/>
      <c r="G893" s="50"/>
      <c r="H893" s="50"/>
      <c r="I893" s="50"/>
      <c r="J893" s="50"/>
      <c r="S893" s="50"/>
      <c r="T893" s="50"/>
      <c r="U893" s="50"/>
    </row>
    <row r="894">
      <c r="A894" s="661"/>
      <c r="C894" s="50"/>
      <c r="D894" s="50"/>
      <c r="E894" s="50"/>
      <c r="F894" s="50"/>
      <c r="G894" s="50"/>
      <c r="H894" s="50"/>
      <c r="I894" s="50"/>
      <c r="J894" s="50"/>
      <c r="S894" s="50"/>
      <c r="T894" s="50"/>
      <c r="U894" s="50"/>
    </row>
    <row r="895">
      <c r="A895" s="661"/>
      <c r="C895" s="50"/>
      <c r="D895" s="50"/>
      <c r="E895" s="50"/>
      <c r="F895" s="50"/>
      <c r="G895" s="50"/>
      <c r="H895" s="50"/>
      <c r="I895" s="50"/>
      <c r="J895" s="50"/>
      <c r="S895" s="50"/>
      <c r="T895" s="50"/>
      <c r="U895" s="50"/>
    </row>
    <row r="896">
      <c r="A896" s="661"/>
      <c r="C896" s="50"/>
      <c r="D896" s="50"/>
      <c r="E896" s="50"/>
      <c r="F896" s="50"/>
      <c r="G896" s="50"/>
      <c r="H896" s="50"/>
      <c r="I896" s="50"/>
      <c r="J896" s="50"/>
      <c r="S896" s="50"/>
      <c r="T896" s="50"/>
      <c r="U896" s="50"/>
    </row>
    <row r="897">
      <c r="A897" s="661"/>
      <c r="C897" s="50"/>
      <c r="D897" s="50"/>
      <c r="E897" s="50"/>
      <c r="F897" s="50"/>
      <c r="G897" s="50"/>
      <c r="H897" s="50"/>
      <c r="I897" s="50"/>
      <c r="J897" s="50"/>
      <c r="S897" s="50"/>
      <c r="T897" s="50"/>
      <c r="U897" s="50"/>
    </row>
    <row r="898">
      <c r="A898" s="661"/>
      <c r="C898" s="50"/>
      <c r="D898" s="50"/>
      <c r="E898" s="50"/>
      <c r="F898" s="50"/>
      <c r="G898" s="50"/>
      <c r="H898" s="50"/>
      <c r="I898" s="50"/>
      <c r="J898" s="50"/>
      <c r="S898" s="50"/>
      <c r="T898" s="50"/>
      <c r="U898" s="50"/>
    </row>
    <row r="899">
      <c r="A899" s="661"/>
      <c r="C899" s="50"/>
      <c r="D899" s="50"/>
      <c r="E899" s="50"/>
      <c r="F899" s="50"/>
      <c r="G899" s="50"/>
      <c r="H899" s="50"/>
      <c r="I899" s="50"/>
      <c r="J899" s="50"/>
      <c r="S899" s="50"/>
      <c r="T899" s="50"/>
      <c r="U899" s="50"/>
    </row>
    <row r="900">
      <c r="A900" s="661"/>
      <c r="C900" s="50"/>
      <c r="D900" s="50"/>
      <c r="E900" s="50"/>
      <c r="F900" s="50"/>
      <c r="G900" s="50"/>
      <c r="H900" s="50"/>
      <c r="I900" s="50"/>
      <c r="J900" s="50"/>
      <c r="S900" s="50"/>
      <c r="T900" s="50"/>
      <c r="U900" s="50"/>
    </row>
    <row r="901">
      <c r="A901" s="661"/>
      <c r="C901" s="50"/>
      <c r="D901" s="50"/>
      <c r="E901" s="50"/>
      <c r="F901" s="50"/>
      <c r="G901" s="50"/>
      <c r="H901" s="50"/>
      <c r="I901" s="50"/>
      <c r="J901" s="50"/>
      <c r="S901" s="50"/>
      <c r="T901" s="50"/>
      <c r="U901" s="50"/>
    </row>
    <row r="902">
      <c r="A902" s="661"/>
      <c r="C902" s="50"/>
      <c r="D902" s="50"/>
      <c r="E902" s="50"/>
      <c r="F902" s="50"/>
      <c r="G902" s="50"/>
      <c r="H902" s="50"/>
      <c r="I902" s="50"/>
      <c r="J902" s="50"/>
      <c r="S902" s="50"/>
      <c r="T902" s="50"/>
      <c r="U902" s="50"/>
    </row>
    <row r="903">
      <c r="A903" s="661"/>
      <c r="C903" s="50"/>
      <c r="D903" s="50"/>
      <c r="E903" s="50"/>
      <c r="F903" s="50"/>
      <c r="G903" s="50"/>
      <c r="H903" s="50"/>
      <c r="I903" s="50"/>
      <c r="J903" s="50"/>
      <c r="S903" s="50"/>
      <c r="T903" s="50"/>
      <c r="U903" s="50"/>
    </row>
    <row r="904">
      <c r="A904" s="661"/>
      <c r="C904" s="50"/>
      <c r="D904" s="50"/>
      <c r="E904" s="50"/>
      <c r="F904" s="50"/>
      <c r="G904" s="50"/>
      <c r="H904" s="50"/>
      <c r="I904" s="50"/>
      <c r="J904" s="50"/>
      <c r="S904" s="50"/>
      <c r="T904" s="50"/>
      <c r="U904" s="50"/>
    </row>
    <row r="905">
      <c r="A905" s="661"/>
      <c r="C905" s="50"/>
      <c r="D905" s="50"/>
      <c r="E905" s="50"/>
      <c r="F905" s="50"/>
      <c r="G905" s="50"/>
      <c r="H905" s="50"/>
      <c r="I905" s="50"/>
      <c r="J905" s="50"/>
      <c r="S905" s="50"/>
      <c r="T905" s="50"/>
      <c r="U905" s="50"/>
    </row>
    <row r="906">
      <c r="A906" s="661"/>
      <c r="C906" s="50"/>
      <c r="D906" s="50"/>
      <c r="E906" s="50"/>
      <c r="F906" s="50"/>
      <c r="G906" s="50"/>
      <c r="H906" s="50"/>
      <c r="I906" s="50"/>
      <c r="J906" s="50"/>
      <c r="S906" s="50"/>
      <c r="T906" s="50"/>
      <c r="U906" s="50"/>
    </row>
    <row r="907">
      <c r="A907" s="661"/>
      <c r="C907" s="50"/>
      <c r="D907" s="50"/>
      <c r="E907" s="50"/>
      <c r="F907" s="50"/>
      <c r="G907" s="50"/>
      <c r="H907" s="50"/>
      <c r="I907" s="50"/>
      <c r="J907" s="50"/>
      <c r="S907" s="50"/>
      <c r="T907" s="50"/>
      <c r="U907" s="50"/>
    </row>
    <row r="908">
      <c r="A908" s="661"/>
      <c r="C908" s="50"/>
      <c r="D908" s="50"/>
      <c r="E908" s="50"/>
      <c r="F908" s="50"/>
      <c r="G908" s="50"/>
      <c r="H908" s="50"/>
      <c r="I908" s="50"/>
      <c r="J908" s="50"/>
      <c r="S908" s="50"/>
      <c r="T908" s="50"/>
      <c r="U908" s="50"/>
    </row>
    <row r="909">
      <c r="A909" s="661"/>
      <c r="C909" s="50"/>
      <c r="D909" s="50"/>
      <c r="E909" s="50"/>
      <c r="F909" s="50"/>
      <c r="G909" s="50"/>
      <c r="H909" s="50"/>
      <c r="I909" s="50"/>
      <c r="J909" s="50"/>
      <c r="S909" s="50"/>
      <c r="T909" s="50"/>
      <c r="U909" s="50"/>
    </row>
    <row r="910">
      <c r="A910" s="661"/>
      <c r="C910" s="50"/>
      <c r="D910" s="50"/>
      <c r="E910" s="50"/>
      <c r="F910" s="50"/>
      <c r="G910" s="50"/>
      <c r="H910" s="50"/>
      <c r="I910" s="50"/>
      <c r="J910" s="50"/>
      <c r="S910" s="50"/>
      <c r="T910" s="50"/>
      <c r="U910" s="50"/>
    </row>
    <row r="911">
      <c r="A911" s="661"/>
      <c r="C911" s="50"/>
      <c r="D911" s="50"/>
      <c r="E911" s="50"/>
      <c r="F911" s="50"/>
      <c r="G911" s="50"/>
      <c r="H911" s="50"/>
      <c r="I911" s="50"/>
      <c r="J911" s="50"/>
      <c r="S911" s="50"/>
      <c r="T911" s="50"/>
      <c r="U911" s="50"/>
    </row>
    <row r="912">
      <c r="A912" s="661"/>
      <c r="C912" s="50"/>
      <c r="D912" s="50"/>
      <c r="E912" s="50"/>
      <c r="F912" s="50"/>
      <c r="G912" s="50"/>
      <c r="H912" s="50"/>
      <c r="I912" s="50"/>
      <c r="J912" s="50"/>
      <c r="S912" s="50"/>
      <c r="T912" s="50"/>
      <c r="U912" s="50"/>
    </row>
    <row r="913">
      <c r="A913" s="661"/>
      <c r="C913" s="50"/>
      <c r="D913" s="50"/>
      <c r="E913" s="50"/>
      <c r="F913" s="50"/>
      <c r="G913" s="50"/>
      <c r="H913" s="50"/>
      <c r="I913" s="50"/>
      <c r="J913" s="50"/>
      <c r="S913" s="50"/>
      <c r="T913" s="50"/>
      <c r="U913" s="50"/>
    </row>
    <row r="914">
      <c r="A914" s="661"/>
      <c r="C914" s="50"/>
      <c r="D914" s="50"/>
      <c r="E914" s="50"/>
      <c r="F914" s="50"/>
      <c r="G914" s="50"/>
      <c r="H914" s="50"/>
      <c r="I914" s="50"/>
      <c r="J914" s="50"/>
      <c r="S914" s="50"/>
      <c r="T914" s="50"/>
      <c r="U914" s="50"/>
    </row>
    <row r="915">
      <c r="A915" s="661"/>
      <c r="C915" s="50"/>
      <c r="D915" s="50"/>
      <c r="E915" s="50"/>
      <c r="F915" s="50"/>
      <c r="G915" s="50"/>
      <c r="H915" s="50"/>
      <c r="I915" s="50"/>
      <c r="J915" s="50"/>
      <c r="S915" s="50"/>
      <c r="T915" s="50"/>
      <c r="U915" s="50"/>
    </row>
    <row r="916">
      <c r="A916" s="661"/>
      <c r="C916" s="50"/>
      <c r="D916" s="50"/>
      <c r="E916" s="50"/>
      <c r="F916" s="50"/>
      <c r="G916" s="50"/>
      <c r="H916" s="50"/>
      <c r="I916" s="50"/>
      <c r="J916" s="50"/>
      <c r="S916" s="50"/>
      <c r="T916" s="50"/>
      <c r="U916" s="50"/>
    </row>
    <row r="917">
      <c r="A917" s="661"/>
      <c r="C917" s="50"/>
      <c r="D917" s="50"/>
      <c r="E917" s="50"/>
      <c r="F917" s="50"/>
      <c r="G917" s="50"/>
      <c r="H917" s="50"/>
      <c r="I917" s="50"/>
      <c r="J917" s="50"/>
      <c r="S917" s="50"/>
      <c r="T917" s="50"/>
      <c r="U917" s="50"/>
    </row>
    <row r="918">
      <c r="A918" s="661"/>
      <c r="C918" s="50"/>
      <c r="D918" s="50"/>
      <c r="E918" s="50"/>
      <c r="F918" s="50"/>
      <c r="G918" s="50"/>
      <c r="H918" s="50"/>
      <c r="I918" s="50"/>
      <c r="J918" s="50"/>
      <c r="S918" s="50"/>
      <c r="T918" s="50"/>
      <c r="U918" s="50"/>
    </row>
    <row r="919">
      <c r="A919" s="661"/>
      <c r="C919" s="50"/>
      <c r="D919" s="50"/>
      <c r="E919" s="50"/>
      <c r="F919" s="50"/>
      <c r="G919" s="50"/>
      <c r="H919" s="50"/>
      <c r="I919" s="50"/>
      <c r="J919" s="50"/>
      <c r="S919" s="50"/>
      <c r="T919" s="50"/>
      <c r="U919" s="50"/>
    </row>
    <row r="920">
      <c r="A920" s="661"/>
      <c r="C920" s="50"/>
      <c r="D920" s="50"/>
      <c r="E920" s="50"/>
      <c r="F920" s="50"/>
      <c r="G920" s="50"/>
      <c r="H920" s="50"/>
      <c r="I920" s="50"/>
      <c r="J920" s="50"/>
      <c r="S920" s="50"/>
      <c r="T920" s="50"/>
      <c r="U920" s="50"/>
    </row>
    <row r="921">
      <c r="A921" s="661"/>
      <c r="C921" s="50"/>
      <c r="D921" s="50"/>
      <c r="E921" s="50"/>
      <c r="F921" s="50"/>
      <c r="G921" s="50"/>
      <c r="H921" s="50"/>
      <c r="I921" s="50"/>
      <c r="J921" s="50"/>
      <c r="S921" s="50"/>
      <c r="T921" s="50"/>
      <c r="U921" s="50"/>
    </row>
    <row r="922">
      <c r="A922" s="661"/>
      <c r="C922" s="50"/>
      <c r="D922" s="50"/>
      <c r="E922" s="50"/>
      <c r="F922" s="50"/>
      <c r="G922" s="50"/>
      <c r="H922" s="50"/>
      <c r="I922" s="50"/>
      <c r="J922" s="50"/>
      <c r="S922" s="50"/>
      <c r="T922" s="50"/>
      <c r="U922" s="50"/>
    </row>
    <row r="923">
      <c r="A923" s="661"/>
      <c r="C923" s="50"/>
      <c r="D923" s="50"/>
      <c r="E923" s="50"/>
      <c r="F923" s="50"/>
      <c r="G923" s="50"/>
      <c r="H923" s="50"/>
      <c r="I923" s="50"/>
      <c r="J923" s="50"/>
      <c r="S923" s="50"/>
      <c r="T923" s="50"/>
      <c r="U923" s="50"/>
    </row>
    <row r="924">
      <c r="A924" s="661"/>
      <c r="C924" s="50"/>
      <c r="D924" s="50"/>
      <c r="E924" s="50"/>
      <c r="F924" s="50"/>
      <c r="G924" s="50"/>
      <c r="H924" s="50"/>
      <c r="I924" s="50"/>
      <c r="J924" s="50"/>
      <c r="S924" s="50"/>
      <c r="T924" s="50"/>
      <c r="U924" s="50"/>
    </row>
    <row r="925">
      <c r="A925" s="661"/>
      <c r="C925" s="50"/>
      <c r="D925" s="50"/>
      <c r="E925" s="50"/>
      <c r="F925" s="50"/>
      <c r="G925" s="50"/>
      <c r="H925" s="50"/>
      <c r="I925" s="50"/>
      <c r="J925" s="50"/>
      <c r="S925" s="50"/>
      <c r="T925" s="50"/>
      <c r="U925" s="50"/>
    </row>
    <row r="926">
      <c r="A926" s="661"/>
      <c r="C926" s="50"/>
      <c r="D926" s="50"/>
      <c r="E926" s="50"/>
      <c r="F926" s="50"/>
      <c r="G926" s="50"/>
      <c r="H926" s="50"/>
      <c r="I926" s="50"/>
      <c r="J926" s="50"/>
      <c r="S926" s="50"/>
      <c r="T926" s="50"/>
      <c r="U926" s="50"/>
    </row>
    <row r="927">
      <c r="A927" s="661"/>
      <c r="C927" s="50"/>
      <c r="D927" s="50"/>
      <c r="E927" s="50"/>
      <c r="F927" s="50"/>
      <c r="G927" s="50"/>
      <c r="H927" s="50"/>
      <c r="I927" s="50"/>
      <c r="J927" s="50"/>
      <c r="S927" s="50"/>
      <c r="T927" s="50"/>
      <c r="U927" s="50"/>
    </row>
    <row r="928">
      <c r="A928" s="661"/>
      <c r="C928" s="50"/>
      <c r="D928" s="50"/>
      <c r="E928" s="50"/>
      <c r="F928" s="50"/>
      <c r="G928" s="50"/>
      <c r="H928" s="50"/>
      <c r="I928" s="50"/>
      <c r="J928" s="50"/>
      <c r="S928" s="50"/>
      <c r="T928" s="50"/>
      <c r="U928" s="50"/>
    </row>
    <row r="929">
      <c r="A929" s="661"/>
      <c r="C929" s="50"/>
      <c r="D929" s="50"/>
      <c r="E929" s="50"/>
      <c r="F929" s="50"/>
      <c r="G929" s="50"/>
      <c r="H929" s="50"/>
      <c r="I929" s="50"/>
      <c r="J929" s="50"/>
      <c r="S929" s="50"/>
      <c r="T929" s="50"/>
      <c r="U929" s="50"/>
    </row>
    <row r="930">
      <c r="A930" s="661"/>
      <c r="C930" s="50"/>
      <c r="D930" s="50"/>
      <c r="E930" s="50"/>
      <c r="F930" s="50"/>
      <c r="G930" s="50"/>
      <c r="H930" s="50"/>
      <c r="I930" s="50"/>
      <c r="J930" s="50"/>
      <c r="S930" s="50"/>
      <c r="T930" s="50"/>
      <c r="U930" s="50"/>
    </row>
    <row r="931">
      <c r="A931" s="661"/>
      <c r="C931" s="50"/>
      <c r="D931" s="50"/>
      <c r="E931" s="50"/>
      <c r="F931" s="50"/>
      <c r="G931" s="50"/>
      <c r="H931" s="50"/>
      <c r="I931" s="50"/>
      <c r="J931" s="50"/>
      <c r="S931" s="50"/>
      <c r="T931" s="50"/>
      <c r="U931" s="50"/>
    </row>
    <row r="932">
      <c r="A932" s="661"/>
      <c r="C932" s="50"/>
      <c r="D932" s="50"/>
      <c r="E932" s="50"/>
      <c r="F932" s="50"/>
      <c r="G932" s="50"/>
      <c r="H932" s="50"/>
      <c r="I932" s="50"/>
      <c r="J932" s="50"/>
      <c r="S932" s="50"/>
      <c r="T932" s="50"/>
      <c r="U932" s="50"/>
    </row>
    <row r="933">
      <c r="A933" s="661"/>
      <c r="C933" s="50"/>
      <c r="D933" s="50"/>
      <c r="E933" s="50"/>
      <c r="F933" s="50"/>
      <c r="G933" s="50"/>
      <c r="H933" s="50"/>
      <c r="I933" s="50"/>
      <c r="J933" s="50"/>
      <c r="S933" s="50"/>
      <c r="T933" s="50"/>
      <c r="U933" s="50"/>
    </row>
    <row r="934">
      <c r="A934" s="661"/>
      <c r="C934" s="50"/>
      <c r="D934" s="50"/>
      <c r="E934" s="50"/>
      <c r="F934" s="50"/>
      <c r="G934" s="50"/>
      <c r="H934" s="50"/>
      <c r="I934" s="50"/>
      <c r="J934" s="50"/>
      <c r="S934" s="50"/>
      <c r="T934" s="50"/>
      <c r="U934" s="50"/>
    </row>
    <row r="935">
      <c r="A935" s="661"/>
      <c r="C935" s="50"/>
      <c r="D935" s="50"/>
      <c r="E935" s="50"/>
      <c r="F935" s="50"/>
      <c r="G935" s="50"/>
      <c r="H935" s="50"/>
      <c r="I935" s="50"/>
      <c r="J935" s="50"/>
      <c r="S935" s="50"/>
      <c r="T935" s="50"/>
      <c r="U935" s="50"/>
    </row>
    <row r="936">
      <c r="A936" s="661"/>
      <c r="C936" s="50"/>
      <c r="D936" s="50"/>
      <c r="E936" s="50"/>
      <c r="F936" s="50"/>
      <c r="G936" s="50"/>
      <c r="H936" s="50"/>
      <c r="I936" s="50"/>
      <c r="J936" s="50"/>
      <c r="S936" s="50"/>
      <c r="T936" s="50"/>
      <c r="U936" s="50"/>
    </row>
    <row r="937">
      <c r="A937" s="661"/>
      <c r="C937" s="50"/>
      <c r="D937" s="50"/>
      <c r="E937" s="50"/>
      <c r="F937" s="50"/>
      <c r="G937" s="50"/>
      <c r="H937" s="50"/>
      <c r="I937" s="50"/>
      <c r="J937" s="50"/>
      <c r="S937" s="50"/>
      <c r="T937" s="50"/>
      <c r="U937" s="50"/>
    </row>
    <row r="938">
      <c r="A938" s="661"/>
      <c r="C938" s="50"/>
      <c r="D938" s="50"/>
      <c r="E938" s="50"/>
      <c r="F938" s="50"/>
      <c r="G938" s="50"/>
      <c r="H938" s="50"/>
      <c r="I938" s="50"/>
      <c r="J938" s="50"/>
      <c r="S938" s="50"/>
      <c r="T938" s="50"/>
      <c r="U938" s="50"/>
    </row>
    <row r="939">
      <c r="A939" s="661"/>
      <c r="C939" s="50"/>
      <c r="D939" s="50"/>
      <c r="E939" s="50"/>
      <c r="F939" s="50"/>
      <c r="G939" s="50"/>
      <c r="H939" s="50"/>
      <c r="I939" s="50"/>
      <c r="J939" s="50"/>
      <c r="S939" s="50"/>
      <c r="T939" s="50"/>
      <c r="U939" s="50"/>
    </row>
    <row r="940">
      <c r="A940" s="661"/>
      <c r="C940" s="50"/>
      <c r="D940" s="50"/>
      <c r="E940" s="50"/>
      <c r="F940" s="50"/>
      <c r="G940" s="50"/>
      <c r="H940" s="50"/>
      <c r="I940" s="50"/>
      <c r="J940" s="50"/>
      <c r="S940" s="50"/>
      <c r="T940" s="50"/>
      <c r="U940" s="50"/>
    </row>
    <row r="941">
      <c r="A941" s="661"/>
      <c r="C941" s="50"/>
      <c r="D941" s="50"/>
      <c r="E941" s="50"/>
      <c r="F941" s="50"/>
      <c r="G941" s="50"/>
      <c r="H941" s="50"/>
      <c r="I941" s="50"/>
      <c r="J941" s="50"/>
      <c r="S941" s="50"/>
      <c r="T941" s="50"/>
      <c r="U941" s="50"/>
    </row>
    <row r="942">
      <c r="A942" s="661"/>
      <c r="C942" s="50"/>
      <c r="D942" s="50"/>
      <c r="E942" s="50"/>
      <c r="F942" s="50"/>
      <c r="G942" s="50"/>
      <c r="H942" s="50"/>
      <c r="I942" s="50"/>
      <c r="J942" s="50"/>
      <c r="S942" s="50"/>
      <c r="T942" s="50"/>
      <c r="U942" s="50"/>
    </row>
    <row r="943">
      <c r="A943" s="661"/>
      <c r="C943" s="50"/>
      <c r="D943" s="50"/>
      <c r="E943" s="50"/>
      <c r="F943" s="50"/>
      <c r="G943" s="50"/>
      <c r="H943" s="50"/>
      <c r="I943" s="50"/>
      <c r="J943" s="50"/>
      <c r="S943" s="50"/>
      <c r="T943" s="50"/>
      <c r="U943" s="50"/>
    </row>
    <row r="944">
      <c r="A944" s="661"/>
      <c r="C944" s="50"/>
      <c r="D944" s="50"/>
      <c r="E944" s="50"/>
      <c r="F944" s="50"/>
      <c r="G944" s="50"/>
      <c r="H944" s="50"/>
      <c r="I944" s="50"/>
      <c r="J944" s="50"/>
      <c r="S944" s="50"/>
      <c r="T944" s="50"/>
      <c r="U944" s="50"/>
    </row>
    <row r="945">
      <c r="A945" s="661"/>
      <c r="C945" s="50"/>
      <c r="D945" s="50"/>
      <c r="E945" s="50"/>
      <c r="F945" s="50"/>
      <c r="G945" s="50"/>
      <c r="H945" s="50"/>
      <c r="I945" s="50"/>
      <c r="J945" s="50"/>
      <c r="S945" s="50"/>
      <c r="T945" s="50"/>
      <c r="U945" s="50"/>
    </row>
    <row r="946">
      <c r="A946" s="661"/>
      <c r="C946" s="50"/>
      <c r="D946" s="50"/>
      <c r="E946" s="50"/>
      <c r="F946" s="50"/>
      <c r="G946" s="50"/>
      <c r="H946" s="50"/>
      <c r="I946" s="50"/>
      <c r="J946" s="50"/>
      <c r="S946" s="50"/>
      <c r="T946" s="50"/>
      <c r="U946" s="50"/>
    </row>
    <row r="947">
      <c r="A947" s="661"/>
      <c r="C947" s="50"/>
      <c r="D947" s="50"/>
      <c r="E947" s="50"/>
      <c r="F947" s="50"/>
      <c r="G947" s="50"/>
      <c r="H947" s="50"/>
      <c r="I947" s="50"/>
      <c r="J947" s="50"/>
      <c r="S947" s="50"/>
      <c r="T947" s="50"/>
      <c r="U947" s="50"/>
    </row>
    <row r="948">
      <c r="A948" s="661"/>
      <c r="C948" s="50"/>
      <c r="D948" s="50"/>
      <c r="E948" s="50"/>
      <c r="F948" s="50"/>
      <c r="G948" s="50"/>
      <c r="H948" s="50"/>
      <c r="I948" s="50"/>
      <c r="J948" s="50"/>
      <c r="S948" s="50"/>
      <c r="T948" s="50"/>
      <c r="U948" s="50"/>
    </row>
    <row r="949">
      <c r="A949" s="661"/>
      <c r="C949" s="50"/>
      <c r="D949" s="50"/>
      <c r="E949" s="50"/>
      <c r="F949" s="50"/>
      <c r="G949" s="50"/>
      <c r="H949" s="50"/>
      <c r="I949" s="50"/>
      <c r="J949" s="50"/>
      <c r="S949" s="50"/>
      <c r="T949" s="50"/>
      <c r="U949" s="50"/>
    </row>
    <row r="950">
      <c r="A950" s="661"/>
      <c r="C950" s="50"/>
      <c r="D950" s="50"/>
      <c r="E950" s="50"/>
      <c r="F950" s="50"/>
      <c r="G950" s="50"/>
      <c r="H950" s="50"/>
      <c r="I950" s="50"/>
      <c r="J950" s="50"/>
      <c r="S950" s="50"/>
      <c r="T950" s="50"/>
      <c r="U950" s="50"/>
    </row>
    <row r="951">
      <c r="A951" s="661"/>
      <c r="C951" s="50"/>
      <c r="D951" s="50"/>
      <c r="E951" s="50"/>
      <c r="F951" s="50"/>
      <c r="G951" s="50"/>
      <c r="H951" s="50"/>
      <c r="I951" s="50"/>
      <c r="J951" s="50"/>
      <c r="S951" s="50"/>
      <c r="T951" s="50"/>
      <c r="U951" s="50"/>
    </row>
    <row r="952">
      <c r="A952" s="661"/>
      <c r="C952" s="50"/>
      <c r="D952" s="50"/>
      <c r="E952" s="50"/>
      <c r="F952" s="50"/>
      <c r="G952" s="50"/>
      <c r="H952" s="50"/>
      <c r="I952" s="50"/>
      <c r="J952" s="50"/>
      <c r="S952" s="50"/>
      <c r="T952" s="50"/>
      <c r="U952" s="50"/>
    </row>
    <row r="953">
      <c r="A953" s="661"/>
      <c r="C953" s="50"/>
      <c r="D953" s="50"/>
      <c r="E953" s="50"/>
      <c r="F953" s="50"/>
      <c r="G953" s="50"/>
      <c r="H953" s="50"/>
      <c r="I953" s="50"/>
      <c r="J953" s="50"/>
      <c r="S953" s="50"/>
      <c r="T953" s="50"/>
      <c r="U953" s="50"/>
    </row>
    <row r="954">
      <c r="A954" s="661"/>
      <c r="C954" s="50"/>
      <c r="D954" s="50"/>
      <c r="E954" s="50"/>
      <c r="F954" s="50"/>
      <c r="G954" s="50"/>
      <c r="H954" s="50"/>
      <c r="I954" s="50"/>
      <c r="J954" s="50"/>
      <c r="S954" s="50"/>
      <c r="T954" s="50"/>
      <c r="U954" s="50"/>
    </row>
    <row r="955">
      <c r="A955" s="661"/>
      <c r="C955" s="50"/>
      <c r="D955" s="50"/>
      <c r="E955" s="50"/>
      <c r="F955" s="50"/>
      <c r="G955" s="50"/>
      <c r="H955" s="50"/>
      <c r="I955" s="50"/>
      <c r="J955" s="50"/>
      <c r="S955" s="50"/>
      <c r="T955" s="50"/>
      <c r="U955" s="50"/>
    </row>
    <row r="956">
      <c r="A956" s="661"/>
      <c r="C956" s="50"/>
      <c r="D956" s="50"/>
      <c r="E956" s="50"/>
      <c r="F956" s="50"/>
      <c r="G956" s="50"/>
      <c r="H956" s="50"/>
      <c r="I956" s="50"/>
      <c r="J956" s="50"/>
      <c r="S956" s="50"/>
      <c r="T956" s="50"/>
      <c r="U956" s="50"/>
    </row>
    <row r="957">
      <c r="A957" s="661"/>
      <c r="C957" s="50"/>
      <c r="D957" s="50"/>
      <c r="E957" s="50"/>
      <c r="F957" s="50"/>
      <c r="G957" s="50"/>
      <c r="H957" s="50"/>
      <c r="I957" s="50"/>
      <c r="J957" s="50"/>
      <c r="S957" s="50"/>
      <c r="T957" s="50"/>
      <c r="U957" s="50"/>
    </row>
    <row r="958">
      <c r="A958" s="661"/>
      <c r="C958" s="50"/>
      <c r="D958" s="50"/>
      <c r="E958" s="50"/>
      <c r="F958" s="50"/>
      <c r="G958" s="50"/>
      <c r="H958" s="50"/>
      <c r="I958" s="50"/>
      <c r="J958" s="50"/>
      <c r="S958" s="50"/>
      <c r="T958" s="50"/>
      <c r="U958" s="50"/>
    </row>
    <row r="959">
      <c r="A959" s="661"/>
      <c r="C959" s="50"/>
      <c r="D959" s="50"/>
      <c r="E959" s="50"/>
      <c r="F959" s="50"/>
      <c r="G959" s="50"/>
      <c r="H959" s="50"/>
      <c r="I959" s="50"/>
      <c r="J959" s="50"/>
      <c r="S959" s="50"/>
      <c r="T959" s="50"/>
      <c r="U959" s="50"/>
    </row>
    <row r="960">
      <c r="A960" s="661"/>
      <c r="C960" s="50"/>
      <c r="D960" s="50"/>
      <c r="E960" s="50"/>
      <c r="F960" s="50"/>
      <c r="G960" s="50"/>
      <c r="H960" s="50"/>
      <c r="I960" s="50"/>
      <c r="J960" s="50"/>
      <c r="S960" s="50"/>
      <c r="T960" s="50"/>
      <c r="U960" s="50"/>
    </row>
    <row r="961">
      <c r="A961" s="661"/>
      <c r="C961" s="50"/>
      <c r="D961" s="50"/>
      <c r="E961" s="50"/>
      <c r="F961" s="50"/>
      <c r="G961" s="50"/>
      <c r="H961" s="50"/>
      <c r="I961" s="50"/>
      <c r="J961" s="50"/>
      <c r="S961" s="50"/>
      <c r="T961" s="50"/>
      <c r="U961" s="50"/>
    </row>
    <row r="962">
      <c r="A962" s="661"/>
      <c r="C962" s="50"/>
      <c r="D962" s="50"/>
      <c r="E962" s="50"/>
      <c r="F962" s="50"/>
      <c r="G962" s="50"/>
      <c r="H962" s="50"/>
      <c r="I962" s="50"/>
      <c r="J962" s="50"/>
      <c r="S962" s="50"/>
      <c r="T962" s="50"/>
      <c r="U962" s="50"/>
    </row>
    <row r="963">
      <c r="A963" s="661"/>
      <c r="C963" s="50"/>
      <c r="D963" s="50"/>
      <c r="E963" s="50"/>
      <c r="F963" s="50"/>
      <c r="G963" s="50"/>
      <c r="H963" s="50"/>
      <c r="I963" s="50"/>
      <c r="J963" s="50"/>
      <c r="S963" s="50"/>
      <c r="T963" s="50"/>
      <c r="U963" s="50"/>
    </row>
    <row r="964">
      <c r="A964" s="661"/>
      <c r="C964" s="50"/>
      <c r="D964" s="50"/>
      <c r="E964" s="50"/>
      <c r="F964" s="50"/>
      <c r="G964" s="50"/>
      <c r="H964" s="50"/>
      <c r="I964" s="50"/>
      <c r="J964" s="50"/>
      <c r="S964" s="50"/>
      <c r="T964" s="50"/>
      <c r="U964" s="50"/>
    </row>
    <row r="965">
      <c r="A965" s="661"/>
      <c r="C965" s="50"/>
      <c r="D965" s="50"/>
      <c r="E965" s="50"/>
      <c r="F965" s="50"/>
      <c r="G965" s="50"/>
      <c r="H965" s="50"/>
      <c r="I965" s="50"/>
      <c r="J965" s="50"/>
      <c r="S965" s="50"/>
      <c r="T965" s="50"/>
      <c r="U965" s="50"/>
    </row>
    <row r="966">
      <c r="A966" s="661"/>
      <c r="C966" s="50"/>
      <c r="D966" s="50"/>
      <c r="E966" s="50"/>
      <c r="F966" s="50"/>
      <c r="G966" s="50"/>
      <c r="H966" s="50"/>
      <c r="I966" s="50"/>
      <c r="J966" s="50"/>
      <c r="S966" s="50"/>
      <c r="T966" s="50"/>
      <c r="U966" s="50"/>
    </row>
    <row r="967">
      <c r="A967" s="661"/>
      <c r="C967" s="50"/>
      <c r="D967" s="50"/>
      <c r="E967" s="50"/>
      <c r="F967" s="50"/>
      <c r="G967" s="50"/>
      <c r="H967" s="50"/>
      <c r="I967" s="50"/>
      <c r="J967" s="50"/>
      <c r="S967" s="50"/>
      <c r="T967" s="50"/>
      <c r="U967" s="50"/>
    </row>
    <row r="968">
      <c r="A968" s="661"/>
      <c r="C968" s="50"/>
      <c r="D968" s="50"/>
      <c r="E968" s="50"/>
      <c r="F968" s="50"/>
      <c r="G968" s="50"/>
      <c r="H968" s="50"/>
      <c r="I968" s="50"/>
      <c r="J968" s="50"/>
      <c r="S968" s="50"/>
      <c r="T968" s="50"/>
      <c r="U968" s="50"/>
    </row>
    <row r="969">
      <c r="A969" s="661"/>
      <c r="C969" s="50"/>
      <c r="D969" s="50"/>
      <c r="E969" s="50"/>
      <c r="F969" s="50"/>
      <c r="G969" s="50"/>
      <c r="H969" s="50"/>
      <c r="I969" s="50"/>
      <c r="J969" s="50"/>
      <c r="S969" s="50"/>
      <c r="T969" s="50"/>
      <c r="U969" s="50"/>
    </row>
    <row r="970">
      <c r="A970" s="661"/>
      <c r="C970" s="50"/>
      <c r="D970" s="50"/>
      <c r="E970" s="50"/>
      <c r="F970" s="50"/>
      <c r="G970" s="50"/>
      <c r="H970" s="50"/>
      <c r="I970" s="50"/>
      <c r="J970" s="50"/>
      <c r="S970" s="50"/>
      <c r="T970" s="50"/>
      <c r="U970" s="50"/>
    </row>
    <row r="971">
      <c r="A971" s="661"/>
      <c r="C971" s="50"/>
      <c r="D971" s="50"/>
      <c r="E971" s="50"/>
      <c r="F971" s="50"/>
      <c r="G971" s="50"/>
      <c r="H971" s="50"/>
      <c r="I971" s="50"/>
      <c r="J971" s="50"/>
      <c r="S971" s="50"/>
      <c r="T971" s="50"/>
      <c r="U971" s="50"/>
    </row>
    <row r="972">
      <c r="A972" s="661"/>
      <c r="C972" s="50"/>
      <c r="D972" s="50"/>
      <c r="E972" s="50"/>
      <c r="F972" s="50"/>
      <c r="G972" s="50"/>
      <c r="H972" s="50"/>
      <c r="I972" s="50"/>
      <c r="J972" s="50"/>
      <c r="S972" s="50"/>
      <c r="T972" s="50"/>
      <c r="U972" s="50"/>
    </row>
    <row r="973">
      <c r="A973" s="661"/>
      <c r="C973" s="50"/>
      <c r="D973" s="50"/>
      <c r="E973" s="50"/>
      <c r="F973" s="50"/>
      <c r="G973" s="50"/>
      <c r="H973" s="50"/>
      <c r="I973" s="50"/>
      <c r="J973" s="50"/>
      <c r="S973" s="50"/>
      <c r="T973" s="50"/>
      <c r="U973" s="50"/>
    </row>
    <row r="974">
      <c r="A974" s="661"/>
      <c r="C974" s="50"/>
      <c r="D974" s="50"/>
      <c r="E974" s="50"/>
      <c r="F974" s="50"/>
      <c r="G974" s="50"/>
      <c r="H974" s="50"/>
      <c r="I974" s="50"/>
      <c r="J974" s="50"/>
      <c r="S974" s="50"/>
      <c r="T974" s="50"/>
      <c r="U974" s="50"/>
    </row>
    <row r="975">
      <c r="A975" s="661"/>
      <c r="C975" s="50"/>
      <c r="D975" s="50"/>
      <c r="E975" s="50"/>
      <c r="F975" s="50"/>
      <c r="G975" s="50"/>
      <c r="H975" s="50"/>
      <c r="I975" s="50"/>
      <c r="J975" s="50"/>
      <c r="S975" s="50"/>
      <c r="T975" s="50"/>
      <c r="U975" s="50"/>
    </row>
    <row r="976">
      <c r="A976" s="661"/>
      <c r="C976" s="50"/>
      <c r="D976" s="50"/>
      <c r="E976" s="50"/>
      <c r="F976" s="50"/>
      <c r="G976" s="50"/>
      <c r="H976" s="50"/>
      <c r="I976" s="50"/>
      <c r="J976" s="50"/>
      <c r="S976" s="50"/>
      <c r="T976" s="50"/>
      <c r="U976" s="50"/>
    </row>
    <row r="977">
      <c r="A977" s="661"/>
      <c r="C977" s="50"/>
      <c r="D977" s="50"/>
      <c r="E977" s="50"/>
      <c r="F977" s="50"/>
      <c r="G977" s="50"/>
      <c r="H977" s="50"/>
      <c r="I977" s="50"/>
      <c r="J977" s="50"/>
      <c r="S977" s="50"/>
      <c r="T977" s="50"/>
      <c r="U977" s="50"/>
    </row>
    <row r="978">
      <c r="A978" s="661"/>
      <c r="C978" s="50"/>
      <c r="D978" s="50"/>
      <c r="E978" s="50"/>
      <c r="F978" s="50"/>
      <c r="G978" s="50"/>
      <c r="H978" s="50"/>
      <c r="I978" s="50"/>
      <c r="J978" s="50"/>
      <c r="S978" s="50"/>
      <c r="T978" s="50"/>
      <c r="U978" s="50"/>
    </row>
    <row r="979">
      <c r="A979" s="661"/>
      <c r="C979" s="50"/>
      <c r="D979" s="50"/>
      <c r="E979" s="50"/>
      <c r="F979" s="50"/>
      <c r="G979" s="50"/>
      <c r="H979" s="50"/>
      <c r="I979" s="50"/>
      <c r="J979" s="50"/>
      <c r="S979" s="50"/>
      <c r="T979" s="50"/>
      <c r="U979" s="50"/>
    </row>
    <row r="980">
      <c r="A980" s="661"/>
      <c r="C980" s="50"/>
      <c r="D980" s="50"/>
      <c r="E980" s="50"/>
      <c r="F980" s="50"/>
      <c r="G980" s="50"/>
      <c r="H980" s="50"/>
      <c r="I980" s="50"/>
      <c r="J980" s="50"/>
      <c r="S980" s="50"/>
      <c r="T980" s="50"/>
      <c r="U980" s="50"/>
    </row>
    <row r="981">
      <c r="A981" s="661"/>
      <c r="C981" s="50"/>
      <c r="D981" s="50"/>
      <c r="E981" s="50"/>
      <c r="F981" s="50"/>
      <c r="G981" s="50"/>
      <c r="H981" s="50"/>
      <c r="I981" s="50"/>
      <c r="J981" s="50"/>
      <c r="S981" s="50"/>
      <c r="T981" s="50"/>
      <c r="U981" s="50"/>
    </row>
    <row r="982">
      <c r="A982" s="661"/>
      <c r="C982" s="50"/>
      <c r="D982" s="50"/>
      <c r="E982" s="50"/>
      <c r="F982" s="50"/>
      <c r="G982" s="50"/>
      <c r="H982" s="50"/>
      <c r="I982" s="50"/>
      <c r="J982" s="50"/>
      <c r="S982" s="50"/>
      <c r="T982" s="50"/>
      <c r="U982" s="50"/>
    </row>
    <row r="983">
      <c r="A983" s="661"/>
      <c r="C983" s="50"/>
      <c r="D983" s="50"/>
      <c r="E983" s="50"/>
      <c r="F983" s="50"/>
      <c r="G983" s="50"/>
      <c r="H983" s="50"/>
      <c r="I983" s="50"/>
      <c r="J983" s="50"/>
      <c r="S983" s="50"/>
      <c r="T983" s="50"/>
      <c r="U983" s="50"/>
    </row>
    <row r="984">
      <c r="A984" s="661"/>
      <c r="C984" s="50"/>
      <c r="D984" s="50"/>
      <c r="E984" s="50"/>
      <c r="F984" s="50"/>
      <c r="G984" s="50"/>
      <c r="H984" s="50"/>
      <c r="I984" s="50"/>
      <c r="J984" s="50"/>
      <c r="S984" s="50"/>
      <c r="T984" s="50"/>
      <c r="U984" s="50"/>
    </row>
    <row r="985">
      <c r="A985" s="661"/>
      <c r="C985" s="50"/>
      <c r="D985" s="50"/>
      <c r="E985" s="50"/>
      <c r="F985" s="50"/>
      <c r="G985" s="50"/>
      <c r="H985" s="50"/>
      <c r="I985" s="50"/>
      <c r="J985" s="50"/>
      <c r="S985" s="50"/>
      <c r="T985" s="50"/>
      <c r="U985" s="50"/>
    </row>
    <row r="986">
      <c r="A986" s="661"/>
      <c r="C986" s="50"/>
      <c r="D986" s="50"/>
      <c r="E986" s="50"/>
      <c r="F986" s="50"/>
      <c r="G986" s="50"/>
      <c r="H986" s="50"/>
      <c r="I986" s="50"/>
      <c r="J986" s="50"/>
      <c r="S986" s="50"/>
      <c r="T986" s="50"/>
      <c r="U986" s="50"/>
    </row>
    <row r="987">
      <c r="A987" s="661"/>
      <c r="C987" s="50"/>
      <c r="D987" s="50"/>
      <c r="E987" s="50"/>
      <c r="F987" s="50"/>
      <c r="G987" s="50"/>
      <c r="H987" s="50"/>
      <c r="I987" s="50"/>
      <c r="J987" s="50"/>
      <c r="S987" s="50"/>
      <c r="T987" s="50"/>
      <c r="U987" s="50"/>
    </row>
    <row r="988">
      <c r="A988" s="661"/>
      <c r="C988" s="50"/>
      <c r="D988" s="50"/>
      <c r="E988" s="50"/>
      <c r="F988" s="50"/>
      <c r="G988" s="50"/>
      <c r="H988" s="50"/>
      <c r="I988" s="50"/>
      <c r="J988" s="50"/>
      <c r="S988" s="50"/>
      <c r="T988" s="50"/>
      <c r="U988" s="50"/>
    </row>
    <row r="989">
      <c r="A989" s="661"/>
      <c r="C989" s="50"/>
      <c r="D989" s="50"/>
      <c r="E989" s="50"/>
      <c r="F989" s="50"/>
      <c r="G989" s="50"/>
      <c r="H989" s="50"/>
      <c r="I989" s="50"/>
      <c r="J989" s="50"/>
      <c r="S989" s="50"/>
      <c r="T989" s="50"/>
      <c r="U989" s="50"/>
    </row>
    <row r="990">
      <c r="A990" s="661"/>
      <c r="C990" s="50"/>
      <c r="D990" s="50"/>
      <c r="E990" s="50"/>
      <c r="F990" s="50"/>
      <c r="G990" s="50"/>
      <c r="H990" s="50"/>
      <c r="I990" s="50"/>
      <c r="J990" s="50"/>
      <c r="S990" s="50"/>
      <c r="T990" s="50"/>
      <c r="U990" s="50"/>
    </row>
    <row r="991">
      <c r="A991" s="661"/>
      <c r="C991" s="50"/>
      <c r="D991" s="50"/>
      <c r="E991" s="50"/>
      <c r="F991" s="50"/>
      <c r="G991" s="50"/>
      <c r="H991" s="50"/>
      <c r="I991" s="50"/>
      <c r="J991" s="50"/>
      <c r="S991" s="50"/>
      <c r="T991" s="50"/>
      <c r="U991" s="50"/>
    </row>
    <row r="992">
      <c r="A992" s="661"/>
      <c r="C992" s="50"/>
      <c r="D992" s="50"/>
      <c r="E992" s="50"/>
      <c r="F992" s="50"/>
      <c r="G992" s="50"/>
      <c r="H992" s="50"/>
      <c r="I992" s="50"/>
      <c r="J992" s="50"/>
      <c r="S992" s="50"/>
      <c r="T992" s="50"/>
      <c r="U992" s="50"/>
    </row>
    <row r="993">
      <c r="A993" s="661"/>
      <c r="C993" s="50"/>
      <c r="D993" s="50"/>
      <c r="E993" s="50"/>
      <c r="F993" s="50"/>
      <c r="G993" s="50"/>
      <c r="H993" s="50"/>
      <c r="I993" s="50"/>
      <c r="J993" s="50"/>
      <c r="S993" s="50"/>
      <c r="T993" s="50"/>
      <c r="U993" s="50"/>
    </row>
    <row r="994">
      <c r="A994" s="661"/>
      <c r="C994" s="50"/>
      <c r="D994" s="50"/>
      <c r="E994" s="50"/>
      <c r="F994" s="50"/>
      <c r="G994" s="50"/>
      <c r="H994" s="50"/>
      <c r="I994" s="50"/>
      <c r="J994" s="50"/>
      <c r="S994" s="50"/>
      <c r="T994" s="50"/>
      <c r="U994" s="50"/>
    </row>
    <row r="995">
      <c r="A995" s="661"/>
      <c r="C995" s="50"/>
      <c r="D995" s="50"/>
      <c r="E995" s="50"/>
      <c r="F995" s="50"/>
      <c r="G995" s="50"/>
      <c r="H995" s="50"/>
      <c r="I995" s="50"/>
      <c r="J995" s="50"/>
      <c r="S995" s="50"/>
      <c r="T995" s="50"/>
      <c r="U995" s="50"/>
    </row>
    <row r="996">
      <c r="A996" s="661"/>
      <c r="C996" s="50"/>
      <c r="D996" s="50"/>
      <c r="E996" s="50"/>
      <c r="F996" s="50"/>
      <c r="G996" s="50"/>
      <c r="H996" s="50"/>
      <c r="I996" s="50"/>
      <c r="J996" s="50"/>
      <c r="S996" s="50"/>
      <c r="T996" s="50"/>
      <c r="U996" s="50"/>
    </row>
    <row r="997">
      <c r="A997" s="661"/>
      <c r="C997" s="50"/>
      <c r="D997" s="50"/>
      <c r="E997" s="50"/>
      <c r="F997" s="50"/>
      <c r="G997" s="50"/>
      <c r="H997" s="50"/>
      <c r="I997" s="50"/>
      <c r="J997" s="50"/>
      <c r="S997" s="50"/>
      <c r="T997" s="50"/>
      <c r="U997" s="50"/>
    </row>
    <row r="998">
      <c r="A998" s="661"/>
      <c r="C998" s="50"/>
      <c r="D998" s="50"/>
      <c r="E998" s="50"/>
      <c r="F998" s="50"/>
      <c r="G998" s="50"/>
      <c r="H998" s="50"/>
      <c r="I998" s="50"/>
      <c r="J998" s="50"/>
      <c r="S998" s="50"/>
      <c r="T998" s="50"/>
      <c r="U998" s="50"/>
    </row>
    <row r="999">
      <c r="A999" s="661"/>
      <c r="C999" s="50"/>
      <c r="D999" s="50"/>
      <c r="E999" s="50"/>
      <c r="F999" s="50"/>
      <c r="G999" s="50"/>
      <c r="H999" s="50"/>
      <c r="I999" s="50"/>
      <c r="J999" s="50"/>
      <c r="S999" s="50"/>
      <c r="T999" s="50"/>
      <c r="U999" s="50"/>
    </row>
    <row r="1000">
      <c r="A1000" s="661"/>
      <c r="C1000" s="50"/>
      <c r="D1000" s="50"/>
      <c r="E1000" s="50"/>
      <c r="F1000" s="50"/>
      <c r="G1000" s="50"/>
      <c r="H1000" s="50"/>
      <c r="I1000" s="50"/>
      <c r="J1000" s="50"/>
      <c r="S1000" s="50"/>
      <c r="T1000" s="50"/>
      <c r="U1000" s="50"/>
    </row>
  </sheetData>
  <autoFilter ref="$S$3:$S$120"/>
  <mergeCells count="11">
    <mergeCell ref="K3:L3"/>
    <mergeCell ref="M3:N3"/>
    <mergeCell ref="O3:P3"/>
    <mergeCell ref="Q3:R3"/>
    <mergeCell ref="R1:S1"/>
    <mergeCell ref="A2:L2"/>
    <mergeCell ref="M2:S2"/>
    <mergeCell ref="C3:D3"/>
    <mergeCell ref="E3:F3"/>
    <mergeCell ref="G3:H3"/>
    <mergeCell ref="I3:J3"/>
  </mergeCells>
  <printOptions/>
  <pageMargins bottom="0.75" footer="0.0" header="0.0" left="0.25" right="0.25" top="0.75"/>
  <pageSetup paperSize="9" orientation="portrait"/>
  <headerFooter>
    <oddFooter>&amp;CStran &amp;P od 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11.22" defaultRowHeight="15.0"/>
  <cols>
    <col customWidth="1" min="1" max="1" width="8.11"/>
    <col customWidth="1" min="2" max="14" width="4.44"/>
    <col customWidth="1" min="15" max="15" width="3.78"/>
    <col customWidth="1" min="16" max="26" width="9.44"/>
  </cols>
  <sheetData>
    <row r="1" ht="33.0" customHeight="1">
      <c r="A1" s="675" t="str">
        <f>'PRODUCTION LIST GRP VOLUMES'!A3</f>
        <v/>
      </c>
      <c r="B1" s="579"/>
      <c r="C1" s="579"/>
      <c r="D1" s="579"/>
      <c r="E1" s="579"/>
      <c r="F1" s="579"/>
      <c r="G1" s="676" t="str">
        <f>'PRODUCTION LIST GRP VOLUMES'!M3</f>
        <v/>
      </c>
      <c r="H1" s="579"/>
      <c r="I1" s="676"/>
      <c r="J1" s="578"/>
      <c r="K1" s="2"/>
      <c r="L1" s="2"/>
      <c r="M1" s="2"/>
      <c r="N1" s="2"/>
      <c r="O1" s="677">
        <f>SUM(O3:O231)</f>
        <v>0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2.5" customHeight="1">
      <c r="A2" s="678" t="s">
        <v>891</v>
      </c>
      <c r="B2" s="679" t="s">
        <v>52</v>
      </c>
      <c r="C2" s="679" t="s">
        <v>53</v>
      </c>
      <c r="D2" s="679" t="s">
        <v>54</v>
      </c>
      <c r="E2" s="679" t="s">
        <v>55</v>
      </c>
      <c r="F2" s="679" t="s">
        <v>56</v>
      </c>
      <c r="G2" s="679" t="s">
        <v>57</v>
      </c>
      <c r="H2" s="679" t="s">
        <v>344</v>
      </c>
      <c r="I2" s="588" t="s">
        <v>892</v>
      </c>
      <c r="J2" s="679" t="s">
        <v>58</v>
      </c>
      <c r="K2" s="679" t="s">
        <v>893</v>
      </c>
      <c r="L2" s="679" t="s">
        <v>59</v>
      </c>
      <c r="M2" s="679" t="s">
        <v>894</v>
      </c>
      <c r="N2" s="679" t="s">
        <v>895</v>
      </c>
      <c r="O2" s="680" t="s">
        <v>870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2.5" customHeight="1">
      <c r="A3" s="681" t="str">
        <f>'PRODUCTION LIST GRP VOLUMES'!A6</f>
        <v>360-001</v>
      </c>
      <c r="B3" s="682" t="str">
        <f>'PRODUCTION LIST GRP VOLUMES'!C6</f>
        <v/>
      </c>
      <c r="C3" s="682" t="str">
        <f>'PRODUCTION LIST GRP VOLUMES'!D6</f>
        <v/>
      </c>
      <c r="D3" s="682" t="str">
        <f>'PRODUCTION LIST GRP VOLUMES'!E6</f>
        <v/>
      </c>
      <c r="E3" s="682" t="str">
        <f>'PRODUCTION LIST GRP VOLUMES'!F6</f>
        <v/>
      </c>
      <c r="F3" s="682" t="str">
        <f>'PRODUCTION LIST GRP VOLUMES'!G6</f>
        <v/>
      </c>
      <c r="G3" s="682" t="str">
        <f>'PRODUCTION LIST GRP VOLUMES'!H6</f>
        <v/>
      </c>
      <c r="H3" s="682" t="str">
        <f>'PRODUCTION LIST GRP VOLUMES'!I6</f>
        <v/>
      </c>
      <c r="I3" s="682" t="str">
        <f>'PRODUCTION LIST GRP VOLUMES'!J6</f>
        <v/>
      </c>
      <c r="J3" s="682" t="str">
        <f>'PRODUCTION LIST GRP VOLUMES'!K6</f>
        <v/>
      </c>
      <c r="K3" s="682" t="str">
        <f>'PRODUCTION LIST GRP VOLUMES'!L6</f>
        <v/>
      </c>
      <c r="L3" s="682" t="str">
        <f>'PRODUCTION LIST GRP VOLUMES'!M6</f>
        <v/>
      </c>
      <c r="M3" s="682" t="str">
        <f>'PRODUCTION LIST GRP VOLUMES'!N6</f>
        <v/>
      </c>
      <c r="N3" s="682" t="str">
        <f>'PRODUCTION LIST GRP VOLUMES'!O6</f>
        <v/>
      </c>
      <c r="O3" s="683">
        <f>'PRODUCTION LIST GRP VOLUMES'!P6</f>
        <v>0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2.5" customHeight="1">
      <c r="A4" s="681" t="str">
        <f>'PRODUCTION LIST GRP VOLUMES'!A7</f>
        <v>360-009</v>
      </c>
      <c r="B4" s="682" t="str">
        <f>'PRODUCTION LIST GRP VOLUMES'!C7</f>
        <v/>
      </c>
      <c r="C4" s="682" t="str">
        <f>'PRODUCTION LIST GRP VOLUMES'!D7</f>
        <v/>
      </c>
      <c r="D4" s="682" t="str">
        <f>'PRODUCTION LIST GRP VOLUMES'!E7</f>
        <v/>
      </c>
      <c r="E4" s="682" t="str">
        <f>'PRODUCTION LIST GRP VOLUMES'!F7</f>
        <v/>
      </c>
      <c r="F4" s="682" t="str">
        <f>'PRODUCTION LIST GRP VOLUMES'!G7</f>
        <v/>
      </c>
      <c r="G4" s="682" t="str">
        <f>'PRODUCTION LIST GRP VOLUMES'!H7</f>
        <v/>
      </c>
      <c r="H4" s="682" t="str">
        <f>'PRODUCTION LIST GRP VOLUMES'!I7</f>
        <v/>
      </c>
      <c r="I4" s="682" t="str">
        <f>'PRODUCTION LIST GRP VOLUMES'!J7</f>
        <v/>
      </c>
      <c r="J4" s="682" t="str">
        <f>'PRODUCTION LIST GRP VOLUMES'!K7</f>
        <v/>
      </c>
      <c r="K4" s="682" t="str">
        <f>'PRODUCTION LIST GRP VOLUMES'!L7</f>
        <v/>
      </c>
      <c r="L4" s="682" t="str">
        <f>'PRODUCTION LIST GRP VOLUMES'!M7</f>
        <v/>
      </c>
      <c r="M4" s="682" t="str">
        <f>'PRODUCTION LIST GRP VOLUMES'!N7</f>
        <v/>
      </c>
      <c r="N4" s="682" t="str">
        <f>'PRODUCTION LIST GRP VOLUMES'!O7</f>
        <v/>
      </c>
      <c r="O4" s="683">
        <f>'PRODUCTION LIST GRP VOLUMES'!P7</f>
        <v>0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2.5" customHeight="1">
      <c r="A5" s="681" t="str">
        <f>'PRODUCTION LIST GRP VOLUMES'!A8</f>
        <v>360-010</v>
      </c>
      <c r="B5" s="682" t="str">
        <f>'PRODUCTION LIST GRP VOLUMES'!C8</f>
        <v/>
      </c>
      <c r="C5" s="682" t="str">
        <f>'PRODUCTION LIST GRP VOLUMES'!D8</f>
        <v/>
      </c>
      <c r="D5" s="682" t="str">
        <f>'PRODUCTION LIST GRP VOLUMES'!E8</f>
        <v/>
      </c>
      <c r="E5" s="682" t="str">
        <f>'PRODUCTION LIST GRP VOLUMES'!F8</f>
        <v/>
      </c>
      <c r="F5" s="682" t="str">
        <f>'PRODUCTION LIST GRP VOLUMES'!G8</f>
        <v/>
      </c>
      <c r="G5" s="682" t="str">
        <f>'PRODUCTION LIST GRP VOLUMES'!H8</f>
        <v/>
      </c>
      <c r="H5" s="682" t="str">
        <f>'PRODUCTION LIST GRP VOLUMES'!I8</f>
        <v/>
      </c>
      <c r="I5" s="682" t="str">
        <f>'PRODUCTION LIST GRP VOLUMES'!J8</f>
        <v/>
      </c>
      <c r="J5" s="682" t="str">
        <f>'PRODUCTION LIST GRP VOLUMES'!K8</f>
        <v/>
      </c>
      <c r="K5" s="682" t="str">
        <f>'PRODUCTION LIST GRP VOLUMES'!L8</f>
        <v/>
      </c>
      <c r="L5" s="682" t="str">
        <f>'PRODUCTION LIST GRP VOLUMES'!M8</f>
        <v/>
      </c>
      <c r="M5" s="682" t="str">
        <f>'PRODUCTION LIST GRP VOLUMES'!N8</f>
        <v/>
      </c>
      <c r="N5" s="682" t="str">
        <f>'PRODUCTION LIST GRP VOLUMES'!O8</f>
        <v/>
      </c>
      <c r="O5" s="683">
        <f>'PRODUCTION LIST GRP VOLUMES'!P8</f>
        <v>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2.5" customHeight="1">
      <c r="A6" s="681" t="str">
        <f>'PRODUCTION LIST GRP VOLUMES'!A9</f>
        <v>360-011</v>
      </c>
      <c r="B6" s="682" t="str">
        <f>'PRODUCTION LIST GRP VOLUMES'!C9</f>
        <v/>
      </c>
      <c r="C6" s="682" t="str">
        <f>'PRODUCTION LIST GRP VOLUMES'!D9</f>
        <v/>
      </c>
      <c r="D6" s="682" t="str">
        <f>'PRODUCTION LIST GRP VOLUMES'!E9</f>
        <v/>
      </c>
      <c r="E6" s="682" t="str">
        <f>'PRODUCTION LIST GRP VOLUMES'!F9</f>
        <v/>
      </c>
      <c r="F6" s="682" t="str">
        <f>'PRODUCTION LIST GRP VOLUMES'!G9</f>
        <v/>
      </c>
      <c r="G6" s="682" t="str">
        <f>'PRODUCTION LIST GRP VOLUMES'!H9</f>
        <v/>
      </c>
      <c r="H6" s="682" t="str">
        <f>'PRODUCTION LIST GRP VOLUMES'!I9</f>
        <v/>
      </c>
      <c r="I6" s="682" t="str">
        <f>'PRODUCTION LIST GRP VOLUMES'!J9</f>
        <v/>
      </c>
      <c r="J6" s="682" t="str">
        <f>'PRODUCTION LIST GRP VOLUMES'!K9</f>
        <v/>
      </c>
      <c r="K6" s="682" t="str">
        <f>'PRODUCTION LIST GRP VOLUMES'!L9</f>
        <v/>
      </c>
      <c r="L6" s="682" t="str">
        <f>'PRODUCTION LIST GRP VOLUMES'!M9</f>
        <v/>
      </c>
      <c r="M6" s="682" t="str">
        <f>'PRODUCTION LIST GRP VOLUMES'!N9</f>
        <v/>
      </c>
      <c r="N6" s="682" t="str">
        <f>'PRODUCTION LIST GRP VOLUMES'!O9</f>
        <v/>
      </c>
      <c r="O6" s="683">
        <f>'PRODUCTION LIST GRP VOLUMES'!P9</f>
        <v>0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2.5" customHeight="1">
      <c r="A7" s="681" t="str">
        <f>'PRODUCTION LIST GRP VOLUMES'!A10</f>
        <v>360-014</v>
      </c>
      <c r="B7" s="682" t="str">
        <f>'PRODUCTION LIST GRP VOLUMES'!C10</f>
        <v/>
      </c>
      <c r="C7" s="682" t="str">
        <f>'PRODUCTION LIST GRP VOLUMES'!D10</f>
        <v/>
      </c>
      <c r="D7" s="682" t="str">
        <f>'PRODUCTION LIST GRP VOLUMES'!E10</f>
        <v/>
      </c>
      <c r="E7" s="682" t="str">
        <f>'PRODUCTION LIST GRP VOLUMES'!F10</f>
        <v/>
      </c>
      <c r="F7" s="682" t="str">
        <f>'PRODUCTION LIST GRP VOLUMES'!G10</f>
        <v/>
      </c>
      <c r="G7" s="682" t="str">
        <f>'PRODUCTION LIST GRP VOLUMES'!H10</f>
        <v/>
      </c>
      <c r="H7" s="682" t="str">
        <f>'PRODUCTION LIST GRP VOLUMES'!I10</f>
        <v/>
      </c>
      <c r="I7" s="682" t="str">
        <f>'PRODUCTION LIST GRP VOLUMES'!J10</f>
        <v/>
      </c>
      <c r="J7" s="682" t="str">
        <f>'PRODUCTION LIST GRP VOLUMES'!K10</f>
        <v/>
      </c>
      <c r="K7" s="682" t="str">
        <f>'PRODUCTION LIST GRP VOLUMES'!L10</f>
        <v/>
      </c>
      <c r="L7" s="682" t="str">
        <f>'PRODUCTION LIST GRP VOLUMES'!M10</f>
        <v/>
      </c>
      <c r="M7" s="682" t="str">
        <f>'PRODUCTION LIST GRP VOLUMES'!N10</f>
        <v/>
      </c>
      <c r="N7" s="682" t="str">
        <f>'PRODUCTION LIST GRP VOLUMES'!O10</f>
        <v/>
      </c>
      <c r="O7" s="683">
        <f>'PRODUCTION LIST GRP VOLUMES'!P10</f>
        <v>0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2.5" customHeight="1">
      <c r="A8" s="681" t="str">
        <f>'PRODUCTION LIST GRP VOLUMES'!A11</f>
        <v>360-014-DT</v>
      </c>
      <c r="B8" s="682" t="str">
        <f>'PRODUCTION LIST GRP VOLUMES'!C11</f>
        <v/>
      </c>
      <c r="C8" s="682" t="str">
        <f>'PRODUCTION LIST GRP VOLUMES'!D11</f>
        <v/>
      </c>
      <c r="D8" s="682" t="str">
        <f>'PRODUCTION LIST GRP VOLUMES'!E11</f>
        <v/>
      </c>
      <c r="E8" s="682" t="str">
        <f>'PRODUCTION LIST GRP VOLUMES'!F11</f>
        <v/>
      </c>
      <c r="F8" s="682" t="str">
        <f>'PRODUCTION LIST GRP VOLUMES'!G11</f>
        <v/>
      </c>
      <c r="G8" s="682" t="str">
        <f>'PRODUCTION LIST GRP VOLUMES'!H11</f>
        <v/>
      </c>
      <c r="H8" s="682" t="str">
        <f>'PRODUCTION LIST GRP VOLUMES'!I11</f>
        <v/>
      </c>
      <c r="I8" s="682" t="str">
        <f>'PRODUCTION LIST GRP VOLUMES'!J11</f>
        <v/>
      </c>
      <c r="J8" s="682" t="str">
        <f>'PRODUCTION LIST GRP VOLUMES'!K11</f>
        <v/>
      </c>
      <c r="K8" s="682" t="str">
        <f>'PRODUCTION LIST GRP VOLUMES'!L11</f>
        <v/>
      </c>
      <c r="L8" s="682" t="str">
        <f>'PRODUCTION LIST GRP VOLUMES'!M11</f>
        <v/>
      </c>
      <c r="M8" s="682" t="str">
        <f>'PRODUCTION LIST GRP VOLUMES'!N11</f>
        <v/>
      </c>
      <c r="N8" s="682" t="str">
        <f>'PRODUCTION LIST GRP VOLUMES'!O11</f>
        <v/>
      </c>
      <c r="O8" s="683">
        <f>'PRODUCTION LIST GRP VOLUMES'!P11</f>
        <v>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2.5" customHeight="1">
      <c r="A9" s="681" t="str">
        <f>'PRODUCTION LIST GRP VOLUMES'!A12</f>
        <v>360-016-DT</v>
      </c>
      <c r="B9" s="682" t="str">
        <f>'PRODUCTION LIST GRP VOLUMES'!C12</f>
        <v/>
      </c>
      <c r="C9" s="682" t="str">
        <f>'PRODUCTION LIST GRP VOLUMES'!D12</f>
        <v/>
      </c>
      <c r="D9" s="682" t="str">
        <f>'PRODUCTION LIST GRP VOLUMES'!E12</f>
        <v/>
      </c>
      <c r="E9" s="682" t="str">
        <f>'PRODUCTION LIST GRP VOLUMES'!F12</f>
        <v/>
      </c>
      <c r="F9" s="682" t="str">
        <f>'PRODUCTION LIST GRP VOLUMES'!G12</f>
        <v/>
      </c>
      <c r="G9" s="682" t="str">
        <f>'PRODUCTION LIST GRP VOLUMES'!H12</f>
        <v/>
      </c>
      <c r="H9" s="682" t="str">
        <f>'PRODUCTION LIST GRP VOLUMES'!I12</f>
        <v/>
      </c>
      <c r="I9" s="682" t="str">
        <f>'PRODUCTION LIST GRP VOLUMES'!J12</f>
        <v/>
      </c>
      <c r="J9" s="682" t="str">
        <f>'PRODUCTION LIST GRP VOLUMES'!K12</f>
        <v/>
      </c>
      <c r="K9" s="682" t="str">
        <f>'PRODUCTION LIST GRP VOLUMES'!L12</f>
        <v/>
      </c>
      <c r="L9" s="682" t="str">
        <f>'PRODUCTION LIST GRP VOLUMES'!M12</f>
        <v/>
      </c>
      <c r="M9" s="682" t="str">
        <f>'PRODUCTION LIST GRP VOLUMES'!N12</f>
        <v/>
      </c>
      <c r="N9" s="682" t="str">
        <f>'PRODUCTION LIST GRP VOLUMES'!O12</f>
        <v/>
      </c>
      <c r="O9" s="683">
        <f>'PRODUCTION LIST GRP VOLUMES'!P12</f>
        <v>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2.5" customHeight="1">
      <c r="A10" s="681" t="str">
        <f>'PRODUCTION LIST GRP VOLUMES'!A13</f>
        <v>360-017</v>
      </c>
      <c r="B10" s="682" t="str">
        <f>'PRODUCTION LIST GRP VOLUMES'!C13</f>
        <v/>
      </c>
      <c r="C10" s="682" t="str">
        <f>'PRODUCTION LIST GRP VOLUMES'!D13</f>
        <v/>
      </c>
      <c r="D10" s="682" t="str">
        <f>'PRODUCTION LIST GRP VOLUMES'!E13</f>
        <v/>
      </c>
      <c r="E10" s="682" t="str">
        <f>'PRODUCTION LIST GRP VOLUMES'!F13</f>
        <v/>
      </c>
      <c r="F10" s="682" t="str">
        <f>'PRODUCTION LIST GRP VOLUMES'!G13</f>
        <v/>
      </c>
      <c r="G10" s="682" t="str">
        <f>'PRODUCTION LIST GRP VOLUMES'!H13</f>
        <v/>
      </c>
      <c r="H10" s="682" t="str">
        <f>'PRODUCTION LIST GRP VOLUMES'!I13</f>
        <v/>
      </c>
      <c r="I10" s="682" t="str">
        <f>'PRODUCTION LIST GRP VOLUMES'!J13</f>
        <v/>
      </c>
      <c r="J10" s="682" t="str">
        <f>'PRODUCTION LIST GRP VOLUMES'!K13</f>
        <v/>
      </c>
      <c r="K10" s="682" t="str">
        <f>'PRODUCTION LIST GRP VOLUMES'!L13</f>
        <v/>
      </c>
      <c r="L10" s="682" t="str">
        <f>'PRODUCTION LIST GRP VOLUMES'!M13</f>
        <v/>
      </c>
      <c r="M10" s="682" t="str">
        <f>'PRODUCTION LIST GRP VOLUMES'!N13</f>
        <v/>
      </c>
      <c r="N10" s="682" t="str">
        <f>'PRODUCTION LIST GRP VOLUMES'!O13</f>
        <v/>
      </c>
      <c r="O10" s="683">
        <f>'PRODUCTION LIST GRP VOLUMES'!P13</f>
        <v>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2.5" customHeight="1">
      <c r="A11" s="681" t="str">
        <f>'PRODUCTION LIST GRP VOLUMES'!A14</f>
        <v>360-018</v>
      </c>
      <c r="B11" s="682" t="str">
        <f>'PRODUCTION LIST GRP VOLUMES'!C14</f>
        <v/>
      </c>
      <c r="C11" s="682" t="str">
        <f>'PRODUCTION LIST GRP VOLUMES'!D14</f>
        <v/>
      </c>
      <c r="D11" s="682" t="str">
        <f>'PRODUCTION LIST GRP VOLUMES'!E14</f>
        <v/>
      </c>
      <c r="E11" s="682" t="str">
        <f>'PRODUCTION LIST GRP VOLUMES'!F14</f>
        <v/>
      </c>
      <c r="F11" s="682" t="str">
        <f>'PRODUCTION LIST GRP VOLUMES'!G14</f>
        <v/>
      </c>
      <c r="G11" s="682" t="str">
        <f>'PRODUCTION LIST GRP VOLUMES'!H14</f>
        <v/>
      </c>
      <c r="H11" s="682" t="str">
        <f>'PRODUCTION LIST GRP VOLUMES'!I14</f>
        <v/>
      </c>
      <c r="I11" s="682" t="str">
        <f>'PRODUCTION LIST GRP VOLUMES'!J14</f>
        <v/>
      </c>
      <c r="J11" s="682" t="str">
        <f>'PRODUCTION LIST GRP VOLUMES'!K14</f>
        <v/>
      </c>
      <c r="K11" s="682" t="str">
        <f>'PRODUCTION LIST GRP VOLUMES'!L14</f>
        <v/>
      </c>
      <c r="L11" s="682" t="str">
        <f>'PRODUCTION LIST GRP VOLUMES'!M14</f>
        <v/>
      </c>
      <c r="M11" s="682" t="str">
        <f>'PRODUCTION LIST GRP VOLUMES'!N14</f>
        <v/>
      </c>
      <c r="N11" s="682" t="str">
        <f>'PRODUCTION LIST GRP VOLUMES'!O14</f>
        <v/>
      </c>
      <c r="O11" s="683">
        <f>'PRODUCTION LIST GRP VOLUMES'!P14</f>
        <v>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2.5" customHeight="1">
      <c r="A12" s="681" t="str">
        <f>'PRODUCTION LIST GRP VOLUMES'!A15</f>
        <v/>
      </c>
      <c r="B12" s="682" t="str">
        <f>'PRODUCTION LIST GRP VOLUMES'!C15</f>
        <v/>
      </c>
      <c r="C12" s="682" t="str">
        <f>'PRODUCTION LIST GRP VOLUMES'!D15</f>
        <v/>
      </c>
      <c r="D12" s="682" t="str">
        <f>'PRODUCTION LIST GRP VOLUMES'!E15</f>
        <v/>
      </c>
      <c r="E12" s="682" t="str">
        <f>'PRODUCTION LIST GRP VOLUMES'!F15</f>
        <v/>
      </c>
      <c r="F12" s="682" t="str">
        <f>'PRODUCTION LIST GRP VOLUMES'!G15</f>
        <v/>
      </c>
      <c r="G12" s="682" t="str">
        <f>'PRODUCTION LIST GRP VOLUMES'!H15</f>
        <v/>
      </c>
      <c r="H12" s="682" t="str">
        <f>'PRODUCTION LIST GRP VOLUMES'!I15</f>
        <v/>
      </c>
      <c r="I12" s="682" t="str">
        <f>'PRODUCTION LIST GRP VOLUMES'!J15</f>
        <v/>
      </c>
      <c r="J12" s="682" t="str">
        <f>'PRODUCTION LIST GRP VOLUMES'!K15</f>
        <v/>
      </c>
      <c r="K12" s="682" t="str">
        <f>'PRODUCTION LIST GRP VOLUMES'!L15</f>
        <v/>
      </c>
      <c r="L12" s="682" t="str">
        <f>'PRODUCTION LIST GRP VOLUMES'!M15</f>
        <v/>
      </c>
      <c r="M12" s="682" t="str">
        <f>'PRODUCTION LIST GRP VOLUMES'!N15</f>
        <v/>
      </c>
      <c r="N12" s="682" t="str">
        <f>'PRODUCTION LIST GRP VOLUMES'!O15</f>
        <v/>
      </c>
      <c r="O12" s="683">
        <f>'PRODUCTION LIST GRP VOLUMES'!P15</f>
        <v>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2.5" customHeight="1">
      <c r="A13" s="681" t="str">
        <f>'PRODUCTION LIST GRP VOLUMES'!A16</f>
        <v>360-021</v>
      </c>
      <c r="B13" s="682" t="str">
        <f>'PRODUCTION LIST GRP VOLUMES'!C16</f>
        <v/>
      </c>
      <c r="C13" s="682" t="str">
        <f>'PRODUCTION LIST GRP VOLUMES'!D16</f>
        <v/>
      </c>
      <c r="D13" s="682" t="str">
        <f>'PRODUCTION LIST GRP VOLUMES'!E16</f>
        <v/>
      </c>
      <c r="E13" s="682" t="str">
        <f>'PRODUCTION LIST GRP VOLUMES'!F16</f>
        <v/>
      </c>
      <c r="F13" s="682" t="str">
        <f>'PRODUCTION LIST GRP VOLUMES'!G16</f>
        <v/>
      </c>
      <c r="G13" s="682" t="str">
        <f>'PRODUCTION LIST GRP VOLUMES'!H16</f>
        <v/>
      </c>
      <c r="H13" s="682" t="str">
        <f>'PRODUCTION LIST GRP VOLUMES'!I16</f>
        <v/>
      </c>
      <c r="I13" s="682" t="str">
        <f>'PRODUCTION LIST GRP VOLUMES'!J16</f>
        <v/>
      </c>
      <c r="J13" s="682" t="str">
        <f>'PRODUCTION LIST GRP VOLUMES'!K16</f>
        <v/>
      </c>
      <c r="K13" s="682" t="str">
        <f>'PRODUCTION LIST GRP VOLUMES'!L16</f>
        <v/>
      </c>
      <c r="L13" s="682" t="str">
        <f>'PRODUCTION LIST GRP VOLUMES'!M16</f>
        <v/>
      </c>
      <c r="M13" s="682" t="str">
        <f>'PRODUCTION LIST GRP VOLUMES'!N16</f>
        <v/>
      </c>
      <c r="N13" s="682" t="str">
        <f>'PRODUCTION LIST GRP VOLUMES'!O16</f>
        <v/>
      </c>
      <c r="O13" s="683">
        <f>'PRODUCTION LIST GRP VOLUMES'!P16</f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2.5" customHeight="1">
      <c r="A14" s="681" t="str">
        <f>'PRODUCTION LIST GRP VOLUMES'!A17</f>
        <v>360-022</v>
      </c>
      <c r="B14" s="682" t="str">
        <f>'PRODUCTION LIST GRP VOLUMES'!C17</f>
        <v/>
      </c>
      <c r="C14" s="682" t="str">
        <f>'PRODUCTION LIST GRP VOLUMES'!D17</f>
        <v/>
      </c>
      <c r="D14" s="682" t="str">
        <f>'PRODUCTION LIST GRP VOLUMES'!E17</f>
        <v/>
      </c>
      <c r="E14" s="682" t="str">
        <f>'PRODUCTION LIST GRP VOLUMES'!F17</f>
        <v/>
      </c>
      <c r="F14" s="682" t="str">
        <f>'PRODUCTION LIST GRP VOLUMES'!G17</f>
        <v/>
      </c>
      <c r="G14" s="682" t="str">
        <f>'PRODUCTION LIST GRP VOLUMES'!H17</f>
        <v/>
      </c>
      <c r="H14" s="682" t="str">
        <f>'PRODUCTION LIST GRP VOLUMES'!I17</f>
        <v/>
      </c>
      <c r="I14" s="682" t="str">
        <f>'PRODUCTION LIST GRP VOLUMES'!J17</f>
        <v/>
      </c>
      <c r="J14" s="682" t="str">
        <f>'PRODUCTION LIST GRP VOLUMES'!K17</f>
        <v/>
      </c>
      <c r="K14" s="682" t="str">
        <f>'PRODUCTION LIST GRP VOLUMES'!L17</f>
        <v/>
      </c>
      <c r="L14" s="682" t="str">
        <f>'PRODUCTION LIST GRP VOLUMES'!M17</f>
        <v/>
      </c>
      <c r="M14" s="682" t="str">
        <f>'PRODUCTION LIST GRP VOLUMES'!N17</f>
        <v/>
      </c>
      <c r="N14" s="682" t="str">
        <f>'PRODUCTION LIST GRP VOLUMES'!O17</f>
        <v/>
      </c>
      <c r="O14" s="683">
        <f>'PRODUCTION LIST GRP VOLUMES'!P17</f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2.5" customHeight="1">
      <c r="A15" s="681" t="str">
        <f>'PRODUCTION LIST GRP VOLUMES'!A18</f>
        <v>360-023</v>
      </c>
      <c r="B15" s="682" t="str">
        <f>'PRODUCTION LIST GRP VOLUMES'!C18</f>
        <v/>
      </c>
      <c r="C15" s="682" t="str">
        <f>'PRODUCTION LIST GRP VOLUMES'!D18</f>
        <v/>
      </c>
      <c r="D15" s="682" t="str">
        <f>'PRODUCTION LIST GRP VOLUMES'!E18</f>
        <v/>
      </c>
      <c r="E15" s="682" t="str">
        <f>'PRODUCTION LIST GRP VOLUMES'!F18</f>
        <v/>
      </c>
      <c r="F15" s="682" t="str">
        <f>'PRODUCTION LIST GRP VOLUMES'!G18</f>
        <v/>
      </c>
      <c r="G15" s="682" t="str">
        <f>'PRODUCTION LIST GRP VOLUMES'!H18</f>
        <v/>
      </c>
      <c r="H15" s="682" t="str">
        <f>'PRODUCTION LIST GRP VOLUMES'!I18</f>
        <v/>
      </c>
      <c r="I15" s="682" t="str">
        <f>'PRODUCTION LIST GRP VOLUMES'!J18</f>
        <v/>
      </c>
      <c r="J15" s="682" t="str">
        <f>'PRODUCTION LIST GRP VOLUMES'!K18</f>
        <v/>
      </c>
      <c r="K15" s="682" t="str">
        <f>'PRODUCTION LIST GRP VOLUMES'!L18</f>
        <v/>
      </c>
      <c r="L15" s="682" t="str">
        <f>'PRODUCTION LIST GRP VOLUMES'!M18</f>
        <v/>
      </c>
      <c r="M15" s="682" t="str">
        <f>'PRODUCTION LIST GRP VOLUMES'!N18</f>
        <v/>
      </c>
      <c r="N15" s="682" t="str">
        <f>'PRODUCTION LIST GRP VOLUMES'!O18</f>
        <v/>
      </c>
      <c r="O15" s="683">
        <f>'PRODUCTION LIST GRP VOLUMES'!P18</f>
        <v>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2.5" customHeight="1">
      <c r="A16" s="681" t="str">
        <f>'PRODUCTION LIST GRP VOLUMES'!A19</f>
        <v>360-025</v>
      </c>
      <c r="B16" s="682" t="str">
        <f>'PRODUCTION LIST GRP VOLUMES'!C19</f>
        <v/>
      </c>
      <c r="C16" s="682" t="str">
        <f>'PRODUCTION LIST GRP VOLUMES'!D19</f>
        <v/>
      </c>
      <c r="D16" s="682" t="str">
        <f>'PRODUCTION LIST GRP VOLUMES'!E19</f>
        <v/>
      </c>
      <c r="E16" s="682" t="str">
        <f>'PRODUCTION LIST GRP VOLUMES'!F19</f>
        <v/>
      </c>
      <c r="F16" s="682" t="str">
        <f>'PRODUCTION LIST GRP VOLUMES'!G19</f>
        <v/>
      </c>
      <c r="G16" s="682" t="str">
        <f>'PRODUCTION LIST GRP VOLUMES'!H19</f>
        <v/>
      </c>
      <c r="H16" s="682" t="str">
        <f>'PRODUCTION LIST GRP VOLUMES'!I19</f>
        <v/>
      </c>
      <c r="I16" s="682" t="str">
        <f>'PRODUCTION LIST GRP VOLUMES'!J19</f>
        <v/>
      </c>
      <c r="J16" s="682" t="str">
        <f>'PRODUCTION LIST GRP VOLUMES'!K19</f>
        <v/>
      </c>
      <c r="K16" s="682" t="str">
        <f>'PRODUCTION LIST GRP VOLUMES'!L19</f>
        <v/>
      </c>
      <c r="L16" s="682" t="str">
        <f>'PRODUCTION LIST GRP VOLUMES'!M19</f>
        <v/>
      </c>
      <c r="M16" s="682" t="str">
        <f>'PRODUCTION LIST GRP VOLUMES'!N19</f>
        <v/>
      </c>
      <c r="N16" s="682" t="str">
        <f>'PRODUCTION LIST GRP VOLUMES'!O19</f>
        <v/>
      </c>
      <c r="O16" s="683">
        <f>'PRODUCTION LIST GRP VOLUMES'!P19</f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681" t="str">
        <f>'PRODUCTION LIST GRP VOLUMES'!A20</f>
        <v>360-027</v>
      </c>
      <c r="B17" s="682" t="str">
        <f>'PRODUCTION LIST GRP VOLUMES'!C20</f>
        <v/>
      </c>
      <c r="C17" s="682" t="str">
        <f>'PRODUCTION LIST GRP VOLUMES'!D20</f>
        <v/>
      </c>
      <c r="D17" s="682" t="str">
        <f>'PRODUCTION LIST GRP VOLUMES'!E20</f>
        <v/>
      </c>
      <c r="E17" s="682" t="str">
        <f>'PRODUCTION LIST GRP VOLUMES'!F20</f>
        <v/>
      </c>
      <c r="F17" s="682" t="str">
        <f>'PRODUCTION LIST GRP VOLUMES'!G20</f>
        <v/>
      </c>
      <c r="G17" s="682" t="str">
        <f>'PRODUCTION LIST GRP VOLUMES'!H20</f>
        <v/>
      </c>
      <c r="H17" s="682" t="str">
        <f>'PRODUCTION LIST GRP VOLUMES'!I20</f>
        <v/>
      </c>
      <c r="I17" s="682" t="str">
        <f>'PRODUCTION LIST GRP VOLUMES'!J20</f>
        <v/>
      </c>
      <c r="J17" s="682" t="str">
        <f>'PRODUCTION LIST GRP VOLUMES'!K20</f>
        <v/>
      </c>
      <c r="K17" s="682" t="str">
        <f>'PRODUCTION LIST GRP VOLUMES'!L20</f>
        <v/>
      </c>
      <c r="L17" s="682" t="str">
        <f>'PRODUCTION LIST GRP VOLUMES'!M20</f>
        <v/>
      </c>
      <c r="M17" s="682" t="str">
        <f>'PRODUCTION LIST GRP VOLUMES'!N20</f>
        <v/>
      </c>
      <c r="N17" s="682" t="str">
        <f>'PRODUCTION LIST GRP VOLUMES'!O20</f>
        <v/>
      </c>
      <c r="O17" s="683">
        <f>'PRODUCTION LIST GRP VOLUMES'!P20</f>
        <v>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681" t="str">
        <f>'PRODUCTION LIST GRP VOLUMES'!A21</f>
        <v>360-028</v>
      </c>
      <c r="B18" s="682" t="str">
        <f>'PRODUCTION LIST GRP VOLUMES'!C21</f>
        <v/>
      </c>
      <c r="C18" s="682" t="str">
        <f>'PRODUCTION LIST GRP VOLUMES'!D21</f>
        <v/>
      </c>
      <c r="D18" s="682" t="str">
        <f>'PRODUCTION LIST GRP VOLUMES'!E21</f>
        <v/>
      </c>
      <c r="E18" s="682" t="str">
        <f>'PRODUCTION LIST GRP VOLUMES'!F21</f>
        <v/>
      </c>
      <c r="F18" s="682" t="str">
        <f>'PRODUCTION LIST GRP VOLUMES'!G21</f>
        <v/>
      </c>
      <c r="G18" s="682" t="str">
        <f>'PRODUCTION LIST GRP VOLUMES'!H21</f>
        <v/>
      </c>
      <c r="H18" s="682" t="str">
        <f>'PRODUCTION LIST GRP VOLUMES'!I21</f>
        <v/>
      </c>
      <c r="I18" s="682" t="str">
        <f>'PRODUCTION LIST GRP VOLUMES'!J21</f>
        <v/>
      </c>
      <c r="J18" s="682" t="str">
        <f>'PRODUCTION LIST GRP VOLUMES'!K21</f>
        <v/>
      </c>
      <c r="K18" s="682" t="str">
        <f>'PRODUCTION LIST GRP VOLUMES'!L21</f>
        <v/>
      </c>
      <c r="L18" s="682" t="str">
        <f>'PRODUCTION LIST GRP VOLUMES'!M21</f>
        <v/>
      </c>
      <c r="M18" s="682" t="str">
        <f>'PRODUCTION LIST GRP VOLUMES'!N21</f>
        <v/>
      </c>
      <c r="N18" s="682" t="str">
        <f>'PRODUCTION LIST GRP VOLUMES'!O21</f>
        <v/>
      </c>
      <c r="O18" s="683">
        <f>'PRODUCTION LIST GRP VOLUMES'!P21</f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681" t="str">
        <f>'PRODUCTION LIST GRP VOLUMES'!A22</f>
        <v>360-029</v>
      </c>
      <c r="B19" s="682" t="str">
        <f>'PRODUCTION LIST GRP VOLUMES'!C22</f>
        <v/>
      </c>
      <c r="C19" s="682" t="str">
        <f>'PRODUCTION LIST GRP VOLUMES'!D22</f>
        <v/>
      </c>
      <c r="D19" s="682" t="str">
        <f>'PRODUCTION LIST GRP VOLUMES'!E22</f>
        <v/>
      </c>
      <c r="E19" s="682" t="str">
        <f>'PRODUCTION LIST GRP VOLUMES'!F22</f>
        <v/>
      </c>
      <c r="F19" s="682" t="str">
        <f>'PRODUCTION LIST GRP VOLUMES'!G22</f>
        <v/>
      </c>
      <c r="G19" s="682" t="str">
        <f>'PRODUCTION LIST GRP VOLUMES'!H22</f>
        <v/>
      </c>
      <c r="H19" s="682" t="str">
        <f>'PRODUCTION LIST GRP VOLUMES'!I22</f>
        <v/>
      </c>
      <c r="I19" s="682" t="str">
        <f>'PRODUCTION LIST GRP VOLUMES'!J22</f>
        <v/>
      </c>
      <c r="J19" s="682" t="str">
        <f>'PRODUCTION LIST GRP VOLUMES'!K22</f>
        <v/>
      </c>
      <c r="K19" s="682" t="str">
        <f>'PRODUCTION LIST GRP VOLUMES'!L22</f>
        <v/>
      </c>
      <c r="L19" s="682" t="str">
        <f>'PRODUCTION LIST GRP VOLUMES'!M22</f>
        <v/>
      </c>
      <c r="M19" s="682" t="str">
        <f>'PRODUCTION LIST GRP VOLUMES'!N22</f>
        <v/>
      </c>
      <c r="N19" s="682" t="str">
        <f>'PRODUCTION LIST GRP VOLUMES'!O22</f>
        <v/>
      </c>
      <c r="O19" s="683">
        <f>'PRODUCTION LIST GRP VOLUMES'!P22</f>
        <v>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681" t="str">
        <f>'PRODUCTION LIST GRP VOLUMES'!A23</f>
        <v>360-030</v>
      </c>
      <c r="B20" s="682" t="str">
        <f>'PRODUCTION LIST GRP VOLUMES'!C23</f>
        <v/>
      </c>
      <c r="C20" s="682" t="str">
        <f>'PRODUCTION LIST GRP VOLUMES'!D23</f>
        <v/>
      </c>
      <c r="D20" s="682" t="str">
        <f>'PRODUCTION LIST GRP VOLUMES'!E23</f>
        <v/>
      </c>
      <c r="E20" s="682" t="str">
        <f>'PRODUCTION LIST GRP VOLUMES'!F23</f>
        <v/>
      </c>
      <c r="F20" s="682" t="str">
        <f>'PRODUCTION LIST GRP VOLUMES'!G23</f>
        <v/>
      </c>
      <c r="G20" s="682" t="str">
        <f>'PRODUCTION LIST GRP VOLUMES'!H23</f>
        <v/>
      </c>
      <c r="H20" s="682" t="str">
        <f>'PRODUCTION LIST GRP VOLUMES'!I23</f>
        <v/>
      </c>
      <c r="I20" s="682" t="str">
        <f>'PRODUCTION LIST GRP VOLUMES'!J23</f>
        <v/>
      </c>
      <c r="J20" s="682" t="str">
        <f>'PRODUCTION LIST GRP VOLUMES'!K23</f>
        <v/>
      </c>
      <c r="K20" s="682" t="str">
        <f>'PRODUCTION LIST GRP VOLUMES'!L23</f>
        <v/>
      </c>
      <c r="L20" s="682" t="str">
        <f>'PRODUCTION LIST GRP VOLUMES'!M23</f>
        <v/>
      </c>
      <c r="M20" s="682" t="str">
        <f>'PRODUCTION LIST GRP VOLUMES'!N23</f>
        <v/>
      </c>
      <c r="N20" s="682" t="str">
        <f>'PRODUCTION LIST GRP VOLUMES'!O23</f>
        <v/>
      </c>
      <c r="O20" s="683">
        <f>'PRODUCTION LIST GRP VOLUMES'!P23</f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681" t="str">
        <f>'PRODUCTION LIST GRP VOLUMES'!A24</f>
        <v>360-031</v>
      </c>
      <c r="B21" s="682" t="str">
        <f>'PRODUCTION LIST GRP VOLUMES'!C24</f>
        <v/>
      </c>
      <c r="C21" s="682" t="str">
        <f>'PRODUCTION LIST GRP VOLUMES'!D24</f>
        <v/>
      </c>
      <c r="D21" s="682" t="str">
        <f>'PRODUCTION LIST GRP VOLUMES'!E24</f>
        <v/>
      </c>
      <c r="E21" s="682" t="str">
        <f>'PRODUCTION LIST GRP VOLUMES'!F24</f>
        <v/>
      </c>
      <c r="F21" s="682" t="str">
        <f>'PRODUCTION LIST GRP VOLUMES'!G24</f>
        <v/>
      </c>
      <c r="G21" s="682" t="str">
        <f>'PRODUCTION LIST GRP VOLUMES'!H24</f>
        <v/>
      </c>
      <c r="H21" s="682" t="str">
        <f>'PRODUCTION LIST GRP VOLUMES'!I24</f>
        <v/>
      </c>
      <c r="I21" s="682" t="str">
        <f>'PRODUCTION LIST GRP VOLUMES'!J24</f>
        <v/>
      </c>
      <c r="J21" s="682" t="str">
        <f>'PRODUCTION LIST GRP VOLUMES'!K24</f>
        <v/>
      </c>
      <c r="K21" s="682" t="str">
        <f>'PRODUCTION LIST GRP VOLUMES'!L24</f>
        <v/>
      </c>
      <c r="L21" s="682" t="str">
        <f>'PRODUCTION LIST GRP VOLUMES'!M24</f>
        <v/>
      </c>
      <c r="M21" s="682" t="str">
        <f>'PRODUCTION LIST GRP VOLUMES'!N24</f>
        <v/>
      </c>
      <c r="N21" s="682" t="str">
        <f>'PRODUCTION LIST GRP VOLUMES'!O24</f>
        <v/>
      </c>
      <c r="O21" s="683">
        <f>'PRODUCTION LIST GRP VOLUMES'!P24</f>
        <v>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681" t="str">
        <f>'PRODUCTION LIST GRP VOLUMES'!A25</f>
        <v>360-034</v>
      </c>
      <c r="B22" s="682" t="str">
        <f>'PRODUCTION LIST GRP VOLUMES'!C25</f>
        <v/>
      </c>
      <c r="C22" s="682" t="str">
        <f>'PRODUCTION LIST GRP VOLUMES'!D25</f>
        <v/>
      </c>
      <c r="D22" s="682" t="str">
        <f>'PRODUCTION LIST GRP VOLUMES'!E25</f>
        <v/>
      </c>
      <c r="E22" s="682" t="str">
        <f>'PRODUCTION LIST GRP VOLUMES'!F25</f>
        <v/>
      </c>
      <c r="F22" s="682" t="str">
        <f>'PRODUCTION LIST GRP VOLUMES'!G25</f>
        <v/>
      </c>
      <c r="G22" s="682" t="str">
        <f>'PRODUCTION LIST GRP VOLUMES'!H25</f>
        <v/>
      </c>
      <c r="H22" s="682" t="str">
        <f>'PRODUCTION LIST GRP VOLUMES'!I25</f>
        <v/>
      </c>
      <c r="I22" s="682" t="str">
        <f>'PRODUCTION LIST GRP VOLUMES'!J25</f>
        <v/>
      </c>
      <c r="J22" s="682" t="str">
        <f>'PRODUCTION LIST GRP VOLUMES'!K25</f>
        <v/>
      </c>
      <c r="K22" s="682" t="str">
        <f>'PRODUCTION LIST GRP VOLUMES'!L25</f>
        <v/>
      </c>
      <c r="L22" s="682" t="str">
        <f>'PRODUCTION LIST GRP VOLUMES'!M25</f>
        <v/>
      </c>
      <c r="M22" s="682" t="str">
        <f>'PRODUCTION LIST GRP VOLUMES'!N25</f>
        <v/>
      </c>
      <c r="N22" s="682" t="str">
        <f>'PRODUCTION LIST GRP VOLUMES'!O25</f>
        <v/>
      </c>
      <c r="O22" s="683">
        <f>'PRODUCTION LIST GRP VOLUMES'!P25</f>
        <v>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681" t="str">
        <f>'PRODUCTION LIST GRP VOLUMES'!A26</f>
        <v>360-035</v>
      </c>
      <c r="B23" s="682" t="str">
        <f>'PRODUCTION LIST GRP VOLUMES'!C26</f>
        <v/>
      </c>
      <c r="C23" s="682" t="str">
        <f>'PRODUCTION LIST GRP VOLUMES'!D26</f>
        <v/>
      </c>
      <c r="D23" s="682" t="str">
        <f>'PRODUCTION LIST GRP VOLUMES'!E26</f>
        <v/>
      </c>
      <c r="E23" s="682" t="str">
        <f>'PRODUCTION LIST GRP VOLUMES'!F26</f>
        <v/>
      </c>
      <c r="F23" s="682" t="str">
        <f>'PRODUCTION LIST GRP VOLUMES'!G26</f>
        <v/>
      </c>
      <c r="G23" s="682" t="str">
        <f>'PRODUCTION LIST GRP VOLUMES'!H26</f>
        <v/>
      </c>
      <c r="H23" s="682" t="str">
        <f>'PRODUCTION LIST GRP VOLUMES'!I26</f>
        <v/>
      </c>
      <c r="I23" s="682" t="str">
        <f>'PRODUCTION LIST GRP VOLUMES'!J26</f>
        <v/>
      </c>
      <c r="J23" s="682" t="str">
        <f>'PRODUCTION LIST GRP VOLUMES'!K26</f>
        <v/>
      </c>
      <c r="K23" s="682" t="str">
        <f>'PRODUCTION LIST GRP VOLUMES'!L26</f>
        <v/>
      </c>
      <c r="L23" s="682" t="str">
        <f>'PRODUCTION LIST GRP VOLUMES'!M26</f>
        <v/>
      </c>
      <c r="M23" s="682" t="str">
        <f>'PRODUCTION LIST GRP VOLUMES'!N26</f>
        <v/>
      </c>
      <c r="N23" s="682" t="str">
        <f>'PRODUCTION LIST GRP VOLUMES'!O26</f>
        <v/>
      </c>
      <c r="O23" s="683">
        <f>'PRODUCTION LIST GRP VOLUMES'!P26</f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681" t="str">
        <f>'PRODUCTION LIST GRP VOLUMES'!A27</f>
        <v>360-036</v>
      </c>
      <c r="B24" s="682" t="str">
        <f>'PRODUCTION LIST GRP VOLUMES'!C27</f>
        <v/>
      </c>
      <c r="C24" s="682" t="str">
        <f>'PRODUCTION LIST GRP VOLUMES'!D27</f>
        <v/>
      </c>
      <c r="D24" s="682" t="str">
        <f>'PRODUCTION LIST GRP VOLUMES'!E27</f>
        <v/>
      </c>
      <c r="E24" s="682" t="str">
        <f>'PRODUCTION LIST GRP VOLUMES'!F27</f>
        <v/>
      </c>
      <c r="F24" s="682" t="str">
        <f>'PRODUCTION LIST GRP VOLUMES'!G27</f>
        <v/>
      </c>
      <c r="G24" s="682" t="str">
        <f>'PRODUCTION LIST GRP VOLUMES'!H27</f>
        <v/>
      </c>
      <c r="H24" s="682" t="str">
        <f>'PRODUCTION LIST GRP VOLUMES'!I27</f>
        <v/>
      </c>
      <c r="I24" s="682" t="str">
        <f>'PRODUCTION LIST GRP VOLUMES'!J27</f>
        <v/>
      </c>
      <c r="J24" s="682" t="str">
        <f>'PRODUCTION LIST GRP VOLUMES'!K27</f>
        <v/>
      </c>
      <c r="K24" s="682" t="str">
        <f>'PRODUCTION LIST GRP VOLUMES'!L27</f>
        <v/>
      </c>
      <c r="L24" s="682" t="str">
        <f>'PRODUCTION LIST GRP VOLUMES'!M27</f>
        <v/>
      </c>
      <c r="M24" s="682" t="str">
        <f>'PRODUCTION LIST GRP VOLUMES'!N27</f>
        <v/>
      </c>
      <c r="N24" s="682" t="str">
        <f>'PRODUCTION LIST GRP VOLUMES'!O27</f>
        <v/>
      </c>
      <c r="O24" s="683">
        <f>'PRODUCTION LIST GRP VOLUMES'!P27</f>
        <v>0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681" t="str">
        <f>'PRODUCTION LIST GRP VOLUMES'!A28</f>
        <v/>
      </c>
      <c r="B25" s="682" t="str">
        <f>'PRODUCTION LIST GRP VOLUMES'!C28</f>
        <v/>
      </c>
      <c r="C25" s="682" t="str">
        <f>'PRODUCTION LIST GRP VOLUMES'!D28</f>
        <v/>
      </c>
      <c r="D25" s="682" t="str">
        <f>'PRODUCTION LIST GRP VOLUMES'!E28</f>
        <v/>
      </c>
      <c r="E25" s="682" t="str">
        <f>'PRODUCTION LIST GRP VOLUMES'!F28</f>
        <v/>
      </c>
      <c r="F25" s="682" t="str">
        <f>'PRODUCTION LIST GRP VOLUMES'!G28</f>
        <v/>
      </c>
      <c r="G25" s="682" t="str">
        <f>'PRODUCTION LIST GRP VOLUMES'!H28</f>
        <v/>
      </c>
      <c r="H25" s="682" t="str">
        <f>'PRODUCTION LIST GRP VOLUMES'!I28</f>
        <v/>
      </c>
      <c r="I25" s="682" t="str">
        <f>'PRODUCTION LIST GRP VOLUMES'!J28</f>
        <v/>
      </c>
      <c r="J25" s="682" t="str">
        <f>'PRODUCTION LIST GRP VOLUMES'!K28</f>
        <v/>
      </c>
      <c r="K25" s="682" t="str">
        <f>'PRODUCTION LIST GRP VOLUMES'!L28</f>
        <v/>
      </c>
      <c r="L25" s="682" t="str">
        <f>'PRODUCTION LIST GRP VOLUMES'!M28</f>
        <v/>
      </c>
      <c r="M25" s="682" t="str">
        <f>'PRODUCTION LIST GRP VOLUMES'!N28</f>
        <v/>
      </c>
      <c r="N25" s="682" t="str">
        <f>'PRODUCTION LIST GRP VOLUMES'!O28</f>
        <v/>
      </c>
      <c r="O25" s="683">
        <f>'PRODUCTION LIST GRP VOLUMES'!P28</f>
        <v>0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681" t="str">
        <f>'PRODUCTION LIST GRP VOLUMES'!A29</f>
        <v>360-092</v>
      </c>
      <c r="B26" s="682" t="str">
        <f>'PRODUCTION LIST GRP VOLUMES'!C29</f>
        <v/>
      </c>
      <c r="C26" s="682" t="str">
        <f>'PRODUCTION LIST GRP VOLUMES'!D29</f>
        <v/>
      </c>
      <c r="D26" s="682" t="str">
        <f>'PRODUCTION LIST GRP VOLUMES'!E29</f>
        <v/>
      </c>
      <c r="E26" s="682" t="str">
        <f>'PRODUCTION LIST GRP VOLUMES'!F29</f>
        <v/>
      </c>
      <c r="F26" s="682" t="str">
        <f>'PRODUCTION LIST GRP VOLUMES'!G29</f>
        <v/>
      </c>
      <c r="G26" s="682" t="str">
        <f>'PRODUCTION LIST GRP VOLUMES'!H29</f>
        <v/>
      </c>
      <c r="H26" s="682" t="str">
        <f>'PRODUCTION LIST GRP VOLUMES'!I29</f>
        <v/>
      </c>
      <c r="I26" s="682" t="str">
        <f>'PRODUCTION LIST GRP VOLUMES'!J29</f>
        <v/>
      </c>
      <c r="J26" s="682" t="str">
        <f>'PRODUCTION LIST GRP VOLUMES'!K29</f>
        <v/>
      </c>
      <c r="K26" s="682" t="str">
        <f>'PRODUCTION LIST GRP VOLUMES'!L29</f>
        <v/>
      </c>
      <c r="L26" s="682" t="str">
        <f>'PRODUCTION LIST GRP VOLUMES'!M29</f>
        <v/>
      </c>
      <c r="M26" s="682" t="str">
        <f>'PRODUCTION LIST GRP VOLUMES'!N29</f>
        <v/>
      </c>
      <c r="N26" s="682" t="str">
        <f>'PRODUCTION LIST GRP VOLUMES'!O29</f>
        <v/>
      </c>
      <c r="O26" s="683">
        <f>'PRODUCTION LIST GRP VOLUMES'!P29</f>
        <v>0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681" t="str">
        <f>'PRODUCTION LIST GRP VOLUMES'!A30</f>
        <v>360-094</v>
      </c>
      <c r="B27" s="682" t="str">
        <f>'PRODUCTION LIST GRP VOLUMES'!C30</f>
        <v/>
      </c>
      <c r="C27" s="682" t="str">
        <f>'PRODUCTION LIST GRP VOLUMES'!D30</f>
        <v/>
      </c>
      <c r="D27" s="682" t="str">
        <f>'PRODUCTION LIST GRP VOLUMES'!E30</f>
        <v/>
      </c>
      <c r="E27" s="682" t="str">
        <f>'PRODUCTION LIST GRP VOLUMES'!F30</f>
        <v/>
      </c>
      <c r="F27" s="682" t="str">
        <f>'PRODUCTION LIST GRP VOLUMES'!G30</f>
        <v/>
      </c>
      <c r="G27" s="682" t="str">
        <f>'PRODUCTION LIST GRP VOLUMES'!H30</f>
        <v/>
      </c>
      <c r="H27" s="682" t="str">
        <f>'PRODUCTION LIST GRP VOLUMES'!I30</f>
        <v/>
      </c>
      <c r="I27" s="682" t="str">
        <f>'PRODUCTION LIST GRP VOLUMES'!J30</f>
        <v/>
      </c>
      <c r="J27" s="682" t="str">
        <f>'PRODUCTION LIST GRP VOLUMES'!K30</f>
        <v/>
      </c>
      <c r="K27" s="682" t="str">
        <f>'PRODUCTION LIST GRP VOLUMES'!L30</f>
        <v/>
      </c>
      <c r="L27" s="682" t="str">
        <f>'PRODUCTION LIST GRP VOLUMES'!M30</f>
        <v/>
      </c>
      <c r="M27" s="682" t="str">
        <f>'PRODUCTION LIST GRP VOLUMES'!N30</f>
        <v/>
      </c>
      <c r="N27" s="682" t="str">
        <f>'PRODUCTION LIST GRP VOLUMES'!O30</f>
        <v/>
      </c>
      <c r="O27" s="683">
        <f>'PRODUCTION LIST GRP VOLUMES'!P30</f>
        <v>0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681" t="str">
        <f>'PRODUCTION LIST GRP VOLUMES'!A31</f>
        <v>360-096</v>
      </c>
      <c r="B28" s="682" t="str">
        <f>'PRODUCTION LIST GRP VOLUMES'!C31</f>
        <v/>
      </c>
      <c r="C28" s="682" t="str">
        <f>'PRODUCTION LIST GRP VOLUMES'!D31</f>
        <v/>
      </c>
      <c r="D28" s="682" t="str">
        <f>'PRODUCTION LIST GRP VOLUMES'!E31</f>
        <v/>
      </c>
      <c r="E28" s="682" t="str">
        <f>'PRODUCTION LIST GRP VOLUMES'!F31</f>
        <v/>
      </c>
      <c r="F28" s="682" t="str">
        <f>'PRODUCTION LIST GRP VOLUMES'!G31</f>
        <v/>
      </c>
      <c r="G28" s="682" t="str">
        <f>'PRODUCTION LIST GRP VOLUMES'!H31</f>
        <v/>
      </c>
      <c r="H28" s="682" t="str">
        <f>'PRODUCTION LIST GRP VOLUMES'!I31</f>
        <v/>
      </c>
      <c r="I28" s="682" t="str">
        <f>'PRODUCTION LIST GRP VOLUMES'!J31</f>
        <v/>
      </c>
      <c r="J28" s="682" t="str">
        <f>'PRODUCTION LIST GRP VOLUMES'!K31</f>
        <v/>
      </c>
      <c r="K28" s="682" t="str">
        <f>'PRODUCTION LIST GRP VOLUMES'!L31</f>
        <v/>
      </c>
      <c r="L28" s="682" t="str">
        <f>'PRODUCTION LIST GRP VOLUMES'!M31</f>
        <v/>
      </c>
      <c r="M28" s="682" t="str">
        <f>'PRODUCTION LIST GRP VOLUMES'!N31</f>
        <v/>
      </c>
      <c r="N28" s="682" t="str">
        <f>'PRODUCTION LIST GRP VOLUMES'!O31</f>
        <v/>
      </c>
      <c r="O28" s="683">
        <f>'PRODUCTION LIST GRP VOLUMES'!P31</f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681" t="str">
        <f>'PRODUCTION LIST GRP VOLUMES'!A32</f>
        <v>360-098</v>
      </c>
      <c r="B29" s="682" t="str">
        <f>'PRODUCTION LIST GRP VOLUMES'!C32</f>
        <v/>
      </c>
      <c r="C29" s="682" t="str">
        <f>'PRODUCTION LIST GRP VOLUMES'!D32</f>
        <v/>
      </c>
      <c r="D29" s="682" t="str">
        <f>'PRODUCTION LIST GRP VOLUMES'!E32</f>
        <v/>
      </c>
      <c r="E29" s="682" t="str">
        <f>'PRODUCTION LIST GRP VOLUMES'!F32</f>
        <v/>
      </c>
      <c r="F29" s="682" t="str">
        <f>'PRODUCTION LIST GRP VOLUMES'!G32</f>
        <v/>
      </c>
      <c r="G29" s="682" t="str">
        <f>'PRODUCTION LIST GRP VOLUMES'!H32</f>
        <v/>
      </c>
      <c r="H29" s="682" t="str">
        <f>'PRODUCTION LIST GRP VOLUMES'!I32</f>
        <v/>
      </c>
      <c r="I29" s="682" t="str">
        <f>'PRODUCTION LIST GRP VOLUMES'!J32</f>
        <v/>
      </c>
      <c r="J29" s="682" t="str">
        <f>'PRODUCTION LIST GRP VOLUMES'!K32</f>
        <v/>
      </c>
      <c r="K29" s="682" t="str">
        <f>'PRODUCTION LIST GRP VOLUMES'!L32</f>
        <v/>
      </c>
      <c r="L29" s="682" t="str">
        <f>'PRODUCTION LIST GRP VOLUMES'!M32</f>
        <v/>
      </c>
      <c r="M29" s="682" t="str">
        <f>'PRODUCTION LIST GRP VOLUMES'!N32</f>
        <v/>
      </c>
      <c r="N29" s="682" t="str">
        <f>'PRODUCTION LIST GRP VOLUMES'!O32</f>
        <v/>
      </c>
      <c r="O29" s="683">
        <f>'PRODUCTION LIST GRP VOLUMES'!P32</f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681" t="str">
        <f>'PRODUCTION LIST GRP VOLUMES'!A33</f>
        <v>360-100</v>
      </c>
      <c r="B30" s="682" t="str">
        <f>'PRODUCTION LIST GRP VOLUMES'!C33</f>
        <v/>
      </c>
      <c r="C30" s="682" t="str">
        <f>'PRODUCTION LIST GRP VOLUMES'!D33</f>
        <v/>
      </c>
      <c r="D30" s="682" t="str">
        <f>'PRODUCTION LIST GRP VOLUMES'!E33</f>
        <v/>
      </c>
      <c r="E30" s="682" t="str">
        <f>'PRODUCTION LIST GRP VOLUMES'!F33</f>
        <v/>
      </c>
      <c r="F30" s="682" t="str">
        <f>'PRODUCTION LIST GRP VOLUMES'!G33</f>
        <v/>
      </c>
      <c r="G30" s="682" t="str">
        <f>'PRODUCTION LIST GRP VOLUMES'!H33</f>
        <v/>
      </c>
      <c r="H30" s="682" t="str">
        <f>'PRODUCTION LIST GRP VOLUMES'!I33</f>
        <v/>
      </c>
      <c r="I30" s="682" t="str">
        <f>'PRODUCTION LIST GRP VOLUMES'!J33</f>
        <v/>
      </c>
      <c r="J30" s="682" t="str">
        <f>'PRODUCTION LIST GRP VOLUMES'!K33</f>
        <v/>
      </c>
      <c r="K30" s="682" t="str">
        <f>'PRODUCTION LIST GRP VOLUMES'!L33</f>
        <v/>
      </c>
      <c r="L30" s="682" t="str">
        <f>'PRODUCTION LIST GRP VOLUMES'!M33</f>
        <v/>
      </c>
      <c r="M30" s="682" t="str">
        <f>'PRODUCTION LIST GRP VOLUMES'!N33</f>
        <v/>
      </c>
      <c r="N30" s="682" t="str">
        <f>'PRODUCTION LIST GRP VOLUMES'!O33</f>
        <v/>
      </c>
      <c r="O30" s="683">
        <f>'PRODUCTION LIST GRP VOLUMES'!P33</f>
        <v>0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681" t="str">
        <f>'PRODUCTION LIST GRP VOLUMES'!A34</f>
        <v/>
      </c>
      <c r="B31" s="682" t="str">
        <f>'PRODUCTION LIST GRP VOLUMES'!C34</f>
        <v/>
      </c>
      <c r="C31" s="682" t="str">
        <f>'PRODUCTION LIST GRP VOLUMES'!D34</f>
        <v/>
      </c>
      <c r="D31" s="682" t="str">
        <f>'PRODUCTION LIST GRP VOLUMES'!E34</f>
        <v/>
      </c>
      <c r="E31" s="682" t="str">
        <f>'PRODUCTION LIST GRP VOLUMES'!F34</f>
        <v/>
      </c>
      <c r="F31" s="682" t="str">
        <f>'PRODUCTION LIST GRP VOLUMES'!G34</f>
        <v/>
      </c>
      <c r="G31" s="682" t="str">
        <f>'PRODUCTION LIST GRP VOLUMES'!H34</f>
        <v/>
      </c>
      <c r="H31" s="682" t="str">
        <f>'PRODUCTION LIST GRP VOLUMES'!I34</f>
        <v/>
      </c>
      <c r="I31" s="682" t="str">
        <f>'PRODUCTION LIST GRP VOLUMES'!J34</f>
        <v/>
      </c>
      <c r="J31" s="682" t="str">
        <f>'PRODUCTION LIST GRP VOLUMES'!K34</f>
        <v/>
      </c>
      <c r="K31" s="682" t="str">
        <f>'PRODUCTION LIST GRP VOLUMES'!L34</f>
        <v/>
      </c>
      <c r="L31" s="682" t="str">
        <f>'PRODUCTION LIST GRP VOLUMES'!M34</f>
        <v/>
      </c>
      <c r="M31" s="682" t="str">
        <f>'PRODUCTION LIST GRP VOLUMES'!N34</f>
        <v/>
      </c>
      <c r="N31" s="682" t="str">
        <f>'PRODUCTION LIST GRP VOLUMES'!O34</f>
        <v/>
      </c>
      <c r="O31" s="683">
        <f>'PRODUCTION LIST GRP VOLUMES'!P34</f>
        <v>0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681" t="str">
        <f>'PRODUCTION LIST GRP VOLUMES'!A35</f>
        <v>360-121</v>
      </c>
      <c r="B32" s="682" t="str">
        <f>'PRODUCTION LIST GRP VOLUMES'!C35</f>
        <v/>
      </c>
      <c r="C32" s="682" t="str">
        <f>'PRODUCTION LIST GRP VOLUMES'!D35</f>
        <v/>
      </c>
      <c r="D32" s="682" t="str">
        <f>'PRODUCTION LIST GRP VOLUMES'!E35</f>
        <v/>
      </c>
      <c r="E32" s="682" t="str">
        <f>'PRODUCTION LIST GRP VOLUMES'!F35</f>
        <v/>
      </c>
      <c r="F32" s="682" t="str">
        <f>'PRODUCTION LIST GRP VOLUMES'!G35</f>
        <v/>
      </c>
      <c r="G32" s="682" t="str">
        <f>'PRODUCTION LIST GRP VOLUMES'!H35</f>
        <v/>
      </c>
      <c r="H32" s="682" t="str">
        <f>'PRODUCTION LIST GRP VOLUMES'!I35</f>
        <v/>
      </c>
      <c r="I32" s="682" t="str">
        <f>'PRODUCTION LIST GRP VOLUMES'!J35</f>
        <v/>
      </c>
      <c r="J32" s="682" t="str">
        <f>'PRODUCTION LIST GRP VOLUMES'!K35</f>
        <v/>
      </c>
      <c r="K32" s="682" t="str">
        <f>'PRODUCTION LIST GRP VOLUMES'!L35</f>
        <v/>
      </c>
      <c r="L32" s="682" t="str">
        <f>'PRODUCTION LIST GRP VOLUMES'!M35</f>
        <v/>
      </c>
      <c r="M32" s="682" t="str">
        <f>'PRODUCTION LIST GRP VOLUMES'!N35</f>
        <v/>
      </c>
      <c r="N32" s="682" t="str">
        <f>'PRODUCTION LIST GRP VOLUMES'!O35</f>
        <v/>
      </c>
      <c r="O32" s="683">
        <f>'PRODUCTION LIST GRP VOLUMES'!P35</f>
        <v>0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681" t="str">
        <f>'PRODUCTION LIST GRP VOLUMES'!A36</f>
        <v>360-121-DT</v>
      </c>
      <c r="B33" s="682" t="str">
        <f>'PRODUCTION LIST GRP VOLUMES'!C36</f>
        <v/>
      </c>
      <c r="C33" s="682" t="str">
        <f>'PRODUCTION LIST GRP VOLUMES'!D36</f>
        <v/>
      </c>
      <c r="D33" s="682" t="str">
        <f>'PRODUCTION LIST GRP VOLUMES'!E36</f>
        <v/>
      </c>
      <c r="E33" s="682" t="str">
        <f>'PRODUCTION LIST GRP VOLUMES'!F36</f>
        <v/>
      </c>
      <c r="F33" s="682" t="str">
        <f>'PRODUCTION LIST GRP VOLUMES'!G36</f>
        <v/>
      </c>
      <c r="G33" s="682" t="str">
        <f>'PRODUCTION LIST GRP VOLUMES'!H36</f>
        <v/>
      </c>
      <c r="H33" s="682" t="str">
        <f>'PRODUCTION LIST GRP VOLUMES'!I36</f>
        <v/>
      </c>
      <c r="I33" s="682" t="str">
        <f>'PRODUCTION LIST GRP VOLUMES'!J36</f>
        <v/>
      </c>
      <c r="J33" s="682" t="str">
        <f>'PRODUCTION LIST GRP VOLUMES'!K36</f>
        <v/>
      </c>
      <c r="K33" s="682" t="str">
        <f>'PRODUCTION LIST GRP VOLUMES'!L36</f>
        <v/>
      </c>
      <c r="L33" s="682" t="str">
        <f>'PRODUCTION LIST GRP VOLUMES'!M36</f>
        <v/>
      </c>
      <c r="M33" s="682" t="str">
        <f>'PRODUCTION LIST GRP VOLUMES'!N36</f>
        <v/>
      </c>
      <c r="N33" s="682" t="str">
        <f>'PRODUCTION LIST GRP VOLUMES'!O36</f>
        <v/>
      </c>
      <c r="O33" s="683">
        <f>'PRODUCTION LIST GRP VOLUMES'!P36</f>
        <v>0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681" t="str">
        <f>'PRODUCTION LIST GRP VOLUMES'!A37</f>
        <v>360-122</v>
      </c>
      <c r="B34" s="682" t="str">
        <f>'PRODUCTION LIST GRP VOLUMES'!C37</f>
        <v/>
      </c>
      <c r="C34" s="682" t="str">
        <f>'PRODUCTION LIST GRP VOLUMES'!D37</f>
        <v/>
      </c>
      <c r="D34" s="682" t="str">
        <f>'PRODUCTION LIST GRP VOLUMES'!E37</f>
        <v/>
      </c>
      <c r="E34" s="682" t="str">
        <f>'PRODUCTION LIST GRP VOLUMES'!F37</f>
        <v/>
      </c>
      <c r="F34" s="682" t="str">
        <f>'PRODUCTION LIST GRP VOLUMES'!G37</f>
        <v/>
      </c>
      <c r="G34" s="682" t="str">
        <f>'PRODUCTION LIST GRP VOLUMES'!H37</f>
        <v/>
      </c>
      <c r="H34" s="682" t="str">
        <f>'PRODUCTION LIST GRP VOLUMES'!I37</f>
        <v/>
      </c>
      <c r="I34" s="682" t="str">
        <f>'PRODUCTION LIST GRP VOLUMES'!J37</f>
        <v/>
      </c>
      <c r="J34" s="682" t="str">
        <f>'PRODUCTION LIST GRP VOLUMES'!K37</f>
        <v/>
      </c>
      <c r="K34" s="682" t="str">
        <f>'PRODUCTION LIST GRP VOLUMES'!L37</f>
        <v/>
      </c>
      <c r="L34" s="682" t="str">
        <f>'PRODUCTION LIST GRP VOLUMES'!M37</f>
        <v/>
      </c>
      <c r="M34" s="682" t="str">
        <f>'PRODUCTION LIST GRP VOLUMES'!N37</f>
        <v/>
      </c>
      <c r="N34" s="682" t="str">
        <f>'PRODUCTION LIST GRP VOLUMES'!O37</f>
        <v/>
      </c>
      <c r="O34" s="683">
        <f>'PRODUCTION LIST GRP VOLUMES'!P37</f>
        <v>0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681" t="str">
        <f>'PRODUCTION LIST GRP VOLUMES'!A38</f>
        <v>360-122-DT</v>
      </c>
      <c r="B35" s="682" t="str">
        <f>'PRODUCTION LIST GRP VOLUMES'!C38</f>
        <v/>
      </c>
      <c r="C35" s="682" t="str">
        <f>'PRODUCTION LIST GRP VOLUMES'!D38</f>
        <v/>
      </c>
      <c r="D35" s="682" t="str">
        <f>'PRODUCTION LIST GRP VOLUMES'!E38</f>
        <v/>
      </c>
      <c r="E35" s="682" t="str">
        <f>'PRODUCTION LIST GRP VOLUMES'!F38</f>
        <v/>
      </c>
      <c r="F35" s="682" t="str">
        <f>'PRODUCTION LIST GRP VOLUMES'!G38</f>
        <v/>
      </c>
      <c r="G35" s="682" t="str">
        <f>'PRODUCTION LIST GRP VOLUMES'!H38</f>
        <v/>
      </c>
      <c r="H35" s="682" t="str">
        <f>'PRODUCTION LIST GRP VOLUMES'!I38</f>
        <v/>
      </c>
      <c r="I35" s="682" t="str">
        <f>'PRODUCTION LIST GRP VOLUMES'!J38</f>
        <v/>
      </c>
      <c r="J35" s="682" t="str">
        <f>'PRODUCTION LIST GRP VOLUMES'!K38</f>
        <v/>
      </c>
      <c r="K35" s="682" t="str">
        <f>'PRODUCTION LIST GRP VOLUMES'!L38</f>
        <v/>
      </c>
      <c r="L35" s="682" t="str">
        <f>'PRODUCTION LIST GRP VOLUMES'!M38</f>
        <v/>
      </c>
      <c r="M35" s="682" t="str">
        <f>'PRODUCTION LIST GRP VOLUMES'!N38</f>
        <v/>
      </c>
      <c r="N35" s="682" t="str">
        <f>'PRODUCTION LIST GRP VOLUMES'!O38</f>
        <v/>
      </c>
      <c r="O35" s="683">
        <f>'PRODUCTION LIST GRP VOLUMES'!P38</f>
        <v>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681" t="str">
        <f>'PRODUCTION LIST GRP VOLUMES'!A39</f>
        <v>360-123</v>
      </c>
      <c r="B36" s="682" t="str">
        <f>'PRODUCTION LIST GRP VOLUMES'!C39</f>
        <v/>
      </c>
      <c r="C36" s="682" t="str">
        <f>'PRODUCTION LIST GRP VOLUMES'!D39</f>
        <v/>
      </c>
      <c r="D36" s="682" t="str">
        <f>'PRODUCTION LIST GRP VOLUMES'!E39</f>
        <v/>
      </c>
      <c r="E36" s="682" t="str">
        <f>'PRODUCTION LIST GRP VOLUMES'!F39</f>
        <v/>
      </c>
      <c r="F36" s="682" t="str">
        <f>'PRODUCTION LIST GRP VOLUMES'!G39</f>
        <v/>
      </c>
      <c r="G36" s="682" t="str">
        <f>'PRODUCTION LIST GRP VOLUMES'!H39</f>
        <v/>
      </c>
      <c r="H36" s="682" t="str">
        <f>'PRODUCTION LIST GRP VOLUMES'!I39</f>
        <v/>
      </c>
      <c r="I36" s="682" t="str">
        <f>'PRODUCTION LIST GRP VOLUMES'!J39</f>
        <v/>
      </c>
      <c r="J36" s="682" t="str">
        <f>'PRODUCTION LIST GRP VOLUMES'!K39</f>
        <v/>
      </c>
      <c r="K36" s="682" t="str">
        <f>'PRODUCTION LIST GRP VOLUMES'!L39</f>
        <v/>
      </c>
      <c r="L36" s="682" t="str">
        <f>'PRODUCTION LIST GRP VOLUMES'!M39</f>
        <v/>
      </c>
      <c r="M36" s="682" t="str">
        <f>'PRODUCTION LIST GRP VOLUMES'!N39</f>
        <v/>
      </c>
      <c r="N36" s="682" t="str">
        <f>'PRODUCTION LIST GRP VOLUMES'!O39</f>
        <v/>
      </c>
      <c r="O36" s="683">
        <f>'PRODUCTION LIST GRP VOLUMES'!P39</f>
        <v>0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681" t="str">
        <f>'PRODUCTION LIST GRP VOLUMES'!A40</f>
        <v>360-123-DT</v>
      </c>
      <c r="B37" s="682" t="str">
        <f>'PRODUCTION LIST GRP VOLUMES'!C40</f>
        <v/>
      </c>
      <c r="C37" s="682" t="str">
        <f>'PRODUCTION LIST GRP VOLUMES'!D40</f>
        <v/>
      </c>
      <c r="D37" s="682" t="str">
        <f>'PRODUCTION LIST GRP VOLUMES'!E40</f>
        <v/>
      </c>
      <c r="E37" s="682" t="str">
        <f>'PRODUCTION LIST GRP VOLUMES'!F40</f>
        <v/>
      </c>
      <c r="F37" s="682" t="str">
        <f>'PRODUCTION LIST GRP VOLUMES'!G40</f>
        <v/>
      </c>
      <c r="G37" s="682" t="str">
        <f>'PRODUCTION LIST GRP VOLUMES'!H40</f>
        <v/>
      </c>
      <c r="H37" s="682" t="str">
        <f>'PRODUCTION LIST GRP VOLUMES'!I40</f>
        <v/>
      </c>
      <c r="I37" s="682" t="str">
        <f>'PRODUCTION LIST GRP VOLUMES'!J40</f>
        <v/>
      </c>
      <c r="J37" s="682" t="str">
        <f>'PRODUCTION LIST GRP VOLUMES'!K40</f>
        <v/>
      </c>
      <c r="K37" s="682" t="str">
        <f>'PRODUCTION LIST GRP VOLUMES'!L40</f>
        <v/>
      </c>
      <c r="L37" s="682" t="str">
        <f>'PRODUCTION LIST GRP VOLUMES'!M40</f>
        <v/>
      </c>
      <c r="M37" s="682" t="str">
        <f>'PRODUCTION LIST GRP VOLUMES'!N40</f>
        <v/>
      </c>
      <c r="N37" s="682" t="str">
        <f>'PRODUCTION LIST GRP VOLUMES'!O40</f>
        <v/>
      </c>
      <c r="O37" s="683">
        <f>'PRODUCTION LIST GRP VOLUMES'!P40</f>
        <v>0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681" t="str">
        <f>'PRODUCTION LIST GRP VOLUMES'!A41</f>
        <v>360-124</v>
      </c>
      <c r="B38" s="682" t="str">
        <f>'PRODUCTION LIST GRP VOLUMES'!C41</f>
        <v/>
      </c>
      <c r="C38" s="682" t="str">
        <f>'PRODUCTION LIST GRP VOLUMES'!D41</f>
        <v/>
      </c>
      <c r="D38" s="682" t="str">
        <f>'PRODUCTION LIST GRP VOLUMES'!E41</f>
        <v/>
      </c>
      <c r="E38" s="682" t="str">
        <f>'PRODUCTION LIST GRP VOLUMES'!F41</f>
        <v/>
      </c>
      <c r="F38" s="682" t="str">
        <f>'PRODUCTION LIST GRP VOLUMES'!G41</f>
        <v/>
      </c>
      <c r="G38" s="682" t="str">
        <f>'PRODUCTION LIST GRP VOLUMES'!H41</f>
        <v/>
      </c>
      <c r="H38" s="682" t="str">
        <f>'PRODUCTION LIST GRP VOLUMES'!I41</f>
        <v/>
      </c>
      <c r="I38" s="682" t="str">
        <f>'PRODUCTION LIST GRP VOLUMES'!J41</f>
        <v/>
      </c>
      <c r="J38" s="682" t="str">
        <f>'PRODUCTION LIST GRP VOLUMES'!K41</f>
        <v/>
      </c>
      <c r="K38" s="682" t="str">
        <f>'PRODUCTION LIST GRP VOLUMES'!L41</f>
        <v/>
      </c>
      <c r="L38" s="682" t="str">
        <f>'PRODUCTION LIST GRP VOLUMES'!M41</f>
        <v/>
      </c>
      <c r="M38" s="682" t="str">
        <f>'PRODUCTION LIST GRP VOLUMES'!N41</f>
        <v/>
      </c>
      <c r="N38" s="682" t="str">
        <f>'PRODUCTION LIST GRP VOLUMES'!O41</f>
        <v/>
      </c>
      <c r="O38" s="683">
        <f>'PRODUCTION LIST GRP VOLUMES'!P41</f>
        <v>0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681" t="str">
        <f>'PRODUCTION LIST GRP VOLUMES'!A42</f>
        <v>360-125</v>
      </c>
      <c r="B39" s="682" t="str">
        <f>'PRODUCTION LIST GRP VOLUMES'!C42</f>
        <v/>
      </c>
      <c r="C39" s="682" t="str">
        <f>'PRODUCTION LIST GRP VOLUMES'!D42</f>
        <v/>
      </c>
      <c r="D39" s="682" t="str">
        <f>'PRODUCTION LIST GRP VOLUMES'!E42</f>
        <v/>
      </c>
      <c r="E39" s="682" t="str">
        <f>'PRODUCTION LIST GRP VOLUMES'!F42</f>
        <v/>
      </c>
      <c r="F39" s="682" t="str">
        <f>'PRODUCTION LIST GRP VOLUMES'!G42</f>
        <v/>
      </c>
      <c r="G39" s="682" t="str">
        <f>'PRODUCTION LIST GRP VOLUMES'!H42</f>
        <v/>
      </c>
      <c r="H39" s="682" t="str">
        <f>'PRODUCTION LIST GRP VOLUMES'!I42</f>
        <v/>
      </c>
      <c r="I39" s="682" t="str">
        <f>'PRODUCTION LIST GRP VOLUMES'!J42</f>
        <v/>
      </c>
      <c r="J39" s="682" t="str">
        <f>'PRODUCTION LIST GRP VOLUMES'!K42</f>
        <v/>
      </c>
      <c r="K39" s="682" t="str">
        <f>'PRODUCTION LIST GRP VOLUMES'!L42</f>
        <v/>
      </c>
      <c r="L39" s="682" t="str">
        <f>'PRODUCTION LIST GRP VOLUMES'!M42</f>
        <v/>
      </c>
      <c r="M39" s="682" t="str">
        <f>'PRODUCTION LIST GRP VOLUMES'!N42</f>
        <v/>
      </c>
      <c r="N39" s="682" t="str">
        <f>'PRODUCTION LIST GRP VOLUMES'!O42</f>
        <v/>
      </c>
      <c r="O39" s="683">
        <f>'PRODUCTION LIST GRP VOLUMES'!P42</f>
        <v>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681" t="str">
        <f>'PRODUCTION LIST GRP VOLUMES'!A43</f>
        <v>360-125-W</v>
      </c>
      <c r="B40" s="682" t="str">
        <f>'PRODUCTION LIST GRP VOLUMES'!C43</f>
        <v/>
      </c>
      <c r="C40" s="682" t="str">
        <f>'PRODUCTION LIST GRP VOLUMES'!D43</f>
        <v/>
      </c>
      <c r="D40" s="682" t="str">
        <f>'PRODUCTION LIST GRP VOLUMES'!E43</f>
        <v/>
      </c>
      <c r="E40" s="682" t="str">
        <f>'PRODUCTION LIST GRP VOLUMES'!F43</f>
        <v/>
      </c>
      <c r="F40" s="682" t="str">
        <f>'PRODUCTION LIST GRP VOLUMES'!G43</f>
        <v/>
      </c>
      <c r="G40" s="682" t="str">
        <f>'PRODUCTION LIST GRP VOLUMES'!H43</f>
        <v/>
      </c>
      <c r="H40" s="682" t="str">
        <f>'PRODUCTION LIST GRP VOLUMES'!I43</f>
        <v/>
      </c>
      <c r="I40" s="682" t="str">
        <f>'PRODUCTION LIST GRP VOLUMES'!J43</f>
        <v/>
      </c>
      <c r="J40" s="682" t="str">
        <f>'PRODUCTION LIST GRP VOLUMES'!K43</f>
        <v/>
      </c>
      <c r="K40" s="682" t="str">
        <f>'PRODUCTION LIST GRP VOLUMES'!L43</f>
        <v/>
      </c>
      <c r="L40" s="682" t="str">
        <f>'PRODUCTION LIST GRP VOLUMES'!M43</f>
        <v/>
      </c>
      <c r="M40" s="682" t="str">
        <f>'PRODUCTION LIST GRP VOLUMES'!N43</f>
        <v/>
      </c>
      <c r="N40" s="682" t="str">
        <f>'PRODUCTION LIST GRP VOLUMES'!O43</f>
        <v/>
      </c>
      <c r="O40" s="683">
        <f>'PRODUCTION LIST GRP VOLUMES'!P43</f>
        <v>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681" t="str">
        <f>'PRODUCTION LIST GRP VOLUMES'!A44</f>
        <v>360-127</v>
      </c>
      <c r="B41" s="682" t="str">
        <f>'PRODUCTION LIST GRP VOLUMES'!C44</f>
        <v/>
      </c>
      <c r="C41" s="682" t="str">
        <f>'PRODUCTION LIST GRP VOLUMES'!D44</f>
        <v/>
      </c>
      <c r="D41" s="682" t="str">
        <f>'PRODUCTION LIST GRP VOLUMES'!E44</f>
        <v/>
      </c>
      <c r="E41" s="682" t="str">
        <f>'PRODUCTION LIST GRP VOLUMES'!F44</f>
        <v/>
      </c>
      <c r="F41" s="682" t="str">
        <f>'PRODUCTION LIST GRP VOLUMES'!G44</f>
        <v/>
      </c>
      <c r="G41" s="682" t="str">
        <f>'PRODUCTION LIST GRP VOLUMES'!H44</f>
        <v/>
      </c>
      <c r="H41" s="682" t="str">
        <f>'PRODUCTION LIST GRP VOLUMES'!I44</f>
        <v/>
      </c>
      <c r="I41" s="682" t="str">
        <f>'PRODUCTION LIST GRP VOLUMES'!J44</f>
        <v/>
      </c>
      <c r="J41" s="682" t="str">
        <f>'PRODUCTION LIST GRP VOLUMES'!K44</f>
        <v/>
      </c>
      <c r="K41" s="682" t="str">
        <f>'PRODUCTION LIST GRP VOLUMES'!L44</f>
        <v/>
      </c>
      <c r="L41" s="682" t="str">
        <f>'PRODUCTION LIST GRP VOLUMES'!M44</f>
        <v/>
      </c>
      <c r="M41" s="682" t="str">
        <f>'PRODUCTION LIST GRP VOLUMES'!N44</f>
        <v/>
      </c>
      <c r="N41" s="682" t="str">
        <f>'PRODUCTION LIST GRP VOLUMES'!O44</f>
        <v/>
      </c>
      <c r="O41" s="683">
        <f>'PRODUCTION LIST GRP VOLUMES'!P44</f>
        <v>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681" t="str">
        <f>'PRODUCTION LIST GRP VOLUMES'!A45</f>
        <v>360-127-W</v>
      </c>
      <c r="B42" s="682" t="str">
        <f>'PRODUCTION LIST GRP VOLUMES'!C45</f>
        <v/>
      </c>
      <c r="C42" s="682" t="str">
        <f>'PRODUCTION LIST GRP VOLUMES'!D45</f>
        <v/>
      </c>
      <c r="D42" s="682" t="str">
        <f>'PRODUCTION LIST GRP VOLUMES'!E45</f>
        <v/>
      </c>
      <c r="E42" s="682" t="str">
        <f>'PRODUCTION LIST GRP VOLUMES'!F45</f>
        <v/>
      </c>
      <c r="F42" s="682" t="str">
        <f>'PRODUCTION LIST GRP VOLUMES'!G45</f>
        <v/>
      </c>
      <c r="G42" s="682" t="str">
        <f>'PRODUCTION LIST GRP VOLUMES'!H45</f>
        <v/>
      </c>
      <c r="H42" s="682" t="str">
        <f>'PRODUCTION LIST GRP VOLUMES'!I45</f>
        <v/>
      </c>
      <c r="I42" s="682" t="str">
        <f>'PRODUCTION LIST GRP VOLUMES'!J45</f>
        <v/>
      </c>
      <c r="J42" s="682" t="str">
        <f>'PRODUCTION LIST GRP VOLUMES'!K45</f>
        <v/>
      </c>
      <c r="K42" s="682" t="str">
        <f>'PRODUCTION LIST GRP VOLUMES'!L45</f>
        <v/>
      </c>
      <c r="L42" s="682" t="str">
        <f>'PRODUCTION LIST GRP VOLUMES'!M45</f>
        <v/>
      </c>
      <c r="M42" s="682" t="str">
        <f>'PRODUCTION LIST GRP VOLUMES'!N45</f>
        <v/>
      </c>
      <c r="N42" s="682" t="str">
        <f>'PRODUCTION LIST GRP VOLUMES'!O45</f>
        <v/>
      </c>
      <c r="O42" s="683">
        <f>'PRODUCTION LIST GRP VOLUMES'!P45</f>
        <v>0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681" t="str">
        <f>'PRODUCTION LIST GRP VOLUMES'!A46</f>
        <v>360-128</v>
      </c>
      <c r="B43" s="682" t="str">
        <f>'PRODUCTION LIST GRP VOLUMES'!C46</f>
        <v/>
      </c>
      <c r="C43" s="682" t="str">
        <f>'PRODUCTION LIST GRP VOLUMES'!D46</f>
        <v/>
      </c>
      <c r="D43" s="682" t="str">
        <f>'PRODUCTION LIST GRP VOLUMES'!E46</f>
        <v/>
      </c>
      <c r="E43" s="682" t="str">
        <f>'PRODUCTION LIST GRP VOLUMES'!F46</f>
        <v/>
      </c>
      <c r="F43" s="682" t="str">
        <f>'PRODUCTION LIST GRP VOLUMES'!G46</f>
        <v/>
      </c>
      <c r="G43" s="682" t="str">
        <f>'PRODUCTION LIST GRP VOLUMES'!H46</f>
        <v/>
      </c>
      <c r="H43" s="682" t="str">
        <f>'PRODUCTION LIST GRP VOLUMES'!I46</f>
        <v/>
      </c>
      <c r="I43" s="682" t="str">
        <f>'PRODUCTION LIST GRP VOLUMES'!J46</f>
        <v/>
      </c>
      <c r="J43" s="682" t="str">
        <f>'PRODUCTION LIST GRP VOLUMES'!K46</f>
        <v/>
      </c>
      <c r="K43" s="682" t="str">
        <f>'PRODUCTION LIST GRP VOLUMES'!L46</f>
        <v/>
      </c>
      <c r="L43" s="682" t="str">
        <f>'PRODUCTION LIST GRP VOLUMES'!M46</f>
        <v/>
      </c>
      <c r="M43" s="682" t="str">
        <f>'PRODUCTION LIST GRP VOLUMES'!N46</f>
        <v/>
      </c>
      <c r="N43" s="682" t="str">
        <f>'PRODUCTION LIST GRP VOLUMES'!O46</f>
        <v/>
      </c>
      <c r="O43" s="683">
        <f>'PRODUCTION LIST GRP VOLUMES'!P46</f>
        <v>0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681" t="str">
        <f>'PRODUCTION LIST GRP VOLUMES'!A47</f>
        <v>360-128-W</v>
      </c>
      <c r="B44" s="682" t="str">
        <f>'PRODUCTION LIST GRP VOLUMES'!C47</f>
        <v/>
      </c>
      <c r="C44" s="682" t="str">
        <f>'PRODUCTION LIST GRP VOLUMES'!D47</f>
        <v/>
      </c>
      <c r="D44" s="682" t="str">
        <f>'PRODUCTION LIST GRP VOLUMES'!E47</f>
        <v/>
      </c>
      <c r="E44" s="682" t="str">
        <f>'PRODUCTION LIST GRP VOLUMES'!F47</f>
        <v/>
      </c>
      <c r="F44" s="682" t="str">
        <f>'PRODUCTION LIST GRP VOLUMES'!G47</f>
        <v/>
      </c>
      <c r="G44" s="682" t="str">
        <f>'PRODUCTION LIST GRP VOLUMES'!H47</f>
        <v/>
      </c>
      <c r="H44" s="682" t="str">
        <f>'PRODUCTION LIST GRP VOLUMES'!I47</f>
        <v/>
      </c>
      <c r="I44" s="682" t="str">
        <f>'PRODUCTION LIST GRP VOLUMES'!J47</f>
        <v/>
      </c>
      <c r="J44" s="682" t="str">
        <f>'PRODUCTION LIST GRP VOLUMES'!K47</f>
        <v/>
      </c>
      <c r="K44" s="682" t="str">
        <f>'PRODUCTION LIST GRP VOLUMES'!L47</f>
        <v/>
      </c>
      <c r="L44" s="682" t="str">
        <f>'PRODUCTION LIST GRP VOLUMES'!M47</f>
        <v/>
      </c>
      <c r="M44" s="682" t="str">
        <f>'PRODUCTION LIST GRP VOLUMES'!N47</f>
        <v/>
      </c>
      <c r="N44" s="682" t="str">
        <f>'PRODUCTION LIST GRP VOLUMES'!O47</f>
        <v/>
      </c>
      <c r="O44" s="683">
        <f>'PRODUCTION LIST GRP VOLUMES'!P47</f>
        <v>0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681" t="str">
        <f>'PRODUCTION LIST GRP VOLUMES'!A48</f>
        <v>360-129</v>
      </c>
      <c r="B45" s="682" t="str">
        <f>'PRODUCTION LIST GRP VOLUMES'!C48</f>
        <v/>
      </c>
      <c r="C45" s="682" t="str">
        <f>'PRODUCTION LIST GRP VOLUMES'!D48</f>
        <v/>
      </c>
      <c r="D45" s="682" t="str">
        <f>'PRODUCTION LIST GRP VOLUMES'!E48</f>
        <v/>
      </c>
      <c r="E45" s="682" t="str">
        <f>'PRODUCTION LIST GRP VOLUMES'!F48</f>
        <v/>
      </c>
      <c r="F45" s="682" t="str">
        <f>'PRODUCTION LIST GRP VOLUMES'!G48</f>
        <v/>
      </c>
      <c r="G45" s="682" t="str">
        <f>'PRODUCTION LIST GRP VOLUMES'!H48</f>
        <v/>
      </c>
      <c r="H45" s="682" t="str">
        <f>'PRODUCTION LIST GRP VOLUMES'!I48</f>
        <v/>
      </c>
      <c r="I45" s="682" t="str">
        <f>'PRODUCTION LIST GRP VOLUMES'!J48</f>
        <v/>
      </c>
      <c r="J45" s="682" t="str">
        <f>'PRODUCTION LIST GRP VOLUMES'!K48</f>
        <v/>
      </c>
      <c r="K45" s="682" t="str">
        <f>'PRODUCTION LIST GRP VOLUMES'!L48</f>
        <v/>
      </c>
      <c r="L45" s="682" t="str">
        <f>'PRODUCTION LIST GRP VOLUMES'!M48</f>
        <v/>
      </c>
      <c r="M45" s="682" t="str">
        <f>'PRODUCTION LIST GRP VOLUMES'!N48</f>
        <v/>
      </c>
      <c r="N45" s="682" t="str">
        <f>'PRODUCTION LIST GRP VOLUMES'!O48</f>
        <v/>
      </c>
      <c r="O45" s="683">
        <f>'PRODUCTION LIST GRP VOLUMES'!P48</f>
        <v>0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681" t="str">
        <f>'PRODUCTION LIST GRP VOLUMES'!A49</f>
        <v>360-129-W</v>
      </c>
      <c r="B46" s="682" t="str">
        <f>'PRODUCTION LIST GRP VOLUMES'!C49</f>
        <v/>
      </c>
      <c r="C46" s="682" t="str">
        <f>'PRODUCTION LIST GRP VOLUMES'!D49</f>
        <v/>
      </c>
      <c r="D46" s="682" t="str">
        <f>'PRODUCTION LIST GRP VOLUMES'!E49</f>
        <v/>
      </c>
      <c r="E46" s="682" t="str">
        <f>'PRODUCTION LIST GRP VOLUMES'!F49</f>
        <v/>
      </c>
      <c r="F46" s="682" t="str">
        <f>'PRODUCTION LIST GRP VOLUMES'!G49</f>
        <v/>
      </c>
      <c r="G46" s="682" t="str">
        <f>'PRODUCTION LIST GRP VOLUMES'!H49</f>
        <v/>
      </c>
      <c r="H46" s="682" t="str">
        <f>'PRODUCTION LIST GRP VOLUMES'!I49</f>
        <v/>
      </c>
      <c r="I46" s="682" t="str">
        <f>'PRODUCTION LIST GRP VOLUMES'!J49</f>
        <v/>
      </c>
      <c r="J46" s="682" t="str">
        <f>'PRODUCTION LIST GRP VOLUMES'!K49</f>
        <v/>
      </c>
      <c r="K46" s="682" t="str">
        <f>'PRODUCTION LIST GRP VOLUMES'!L49</f>
        <v/>
      </c>
      <c r="L46" s="682" t="str">
        <f>'PRODUCTION LIST GRP VOLUMES'!M49</f>
        <v/>
      </c>
      <c r="M46" s="682" t="str">
        <f>'PRODUCTION LIST GRP VOLUMES'!N49</f>
        <v/>
      </c>
      <c r="N46" s="682" t="str">
        <f>'PRODUCTION LIST GRP VOLUMES'!O49</f>
        <v/>
      </c>
      <c r="O46" s="683">
        <f>'PRODUCTION LIST GRP VOLUMES'!P49</f>
        <v>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681" t="str">
        <f>'PRODUCTION LIST GRP VOLUMES'!A50</f>
        <v>360-132</v>
      </c>
      <c r="B47" s="682" t="str">
        <f>'PRODUCTION LIST GRP VOLUMES'!C50</f>
        <v/>
      </c>
      <c r="C47" s="682" t="str">
        <f>'PRODUCTION LIST GRP VOLUMES'!D50</f>
        <v/>
      </c>
      <c r="D47" s="682" t="str">
        <f>'PRODUCTION LIST GRP VOLUMES'!E50</f>
        <v/>
      </c>
      <c r="E47" s="682" t="str">
        <f>'PRODUCTION LIST GRP VOLUMES'!F50</f>
        <v/>
      </c>
      <c r="F47" s="682" t="str">
        <f>'PRODUCTION LIST GRP VOLUMES'!G50</f>
        <v/>
      </c>
      <c r="G47" s="682" t="str">
        <f>'PRODUCTION LIST GRP VOLUMES'!H50</f>
        <v/>
      </c>
      <c r="H47" s="682" t="str">
        <f>'PRODUCTION LIST GRP VOLUMES'!I50</f>
        <v/>
      </c>
      <c r="I47" s="682" t="str">
        <f>'PRODUCTION LIST GRP VOLUMES'!J50</f>
        <v/>
      </c>
      <c r="J47" s="682" t="str">
        <f>'PRODUCTION LIST GRP VOLUMES'!K50</f>
        <v/>
      </c>
      <c r="K47" s="682" t="str">
        <f>'PRODUCTION LIST GRP VOLUMES'!L50</f>
        <v/>
      </c>
      <c r="L47" s="682" t="str">
        <f>'PRODUCTION LIST GRP VOLUMES'!M50</f>
        <v/>
      </c>
      <c r="M47" s="682" t="str">
        <f>'PRODUCTION LIST GRP VOLUMES'!N50</f>
        <v/>
      </c>
      <c r="N47" s="682" t="str">
        <f>'PRODUCTION LIST GRP VOLUMES'!O50</f>
        <v/>
      </c>
      <c r="O47" s="683">
        <f>'PRODUCTION LIST GRP VOLUMES'!P50</f>
        <v>0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681" t="str">
        <f>'PRODUCTION LIST GRP VOLUMES'!A51</f>
        <v>360-132-W</v>
      </c>
      <c r="B48" s="682" t="str">
        <f>'PRODUCTION LIST GRP VOLUMES'!C51</f>
        <v/>
      </c>
      <c r="C48" s="682" t="str">
        <f>'PRODUCTION LIST GRP VOLUMES'!D51</f>
        <v/>
      </c>
      <c r="D48" s="682" t="str">
        <f>'PRODUCTION LIST GRP VOLUMES'!E51</f>
        <v/>
      </c>
      <c r="E48" s="682" t="str">
        <f>'PRODUCTION LIST GRP VOLUMES'!F51</f>
        <v/>
      </c>
      <c r="F48" s="682" t="str">
        <f>'PRODUCTION LIST GRP VOLUMES'!G51</f>
        <v/>
      </c>
      <c r="G48" s="682" t="str">
        <f>'PRODUCTION LIST GRP VOLUMES'!H51</f>
        <v/>
      </c>
      <c r="H48" s="682" t="str">
        <f>'PRODUCTION LIST GRP VOLUMES'!I51</f>
        <v/>
      </c>
      <c r="I48" s="682" t="str">
        <f>'PRODUCTION LIST GRP VOLUMES'!J51</f>
        <v/>
      </c>
      <c r="J48" s="682" t="str">
        <f>'PRODUCTION LIST GRP VOLUMES'!K51</f>
        <v/>
      </c>
      <c r="K48" s="682" t="str">
        <f>'PRODUCTION LIST GRP VOLUMES'!L51</f>
        <v/>
      </c>
      <c r="L48" s="682" t="str">
        <f>'PRODUCTION LIST GRP VOLUMES'!M51</f>
        <v/>
      </c>
      <c r="M48" s="682" t="str">
        <f>'PRODUCTION LIST GRP VOLUMES'!N51</f>
        <v/>
      </c>
      <c r="N48" s="682" t="str">
        <f>'PRODUCTION LIST GRP VOLUMES'!O51</f>
        <v/>
      </c>
      <c r="O48" s="683">
        <f>'PRODUCTION LIST GRP VOLUMES'!P51</f>
        <v>0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681" t="str">
        <f>'PRODUCTION LIST GRP VOLUMES'!A52</f>
        <v/>
      </c>
      <c r="B49" s="682" t="str">
        <f>'PRODUCTION LIST GRP VOLUMES'!C52</f>
        <v/>
      </c>
      <c r="C49" s="682" t="str">
        <f>'PRODUCTION LIST GRP VOLUMES'!D52</f>
        <v/>
      </c>
      <c r="D49" s="682" t="str">
        <f>'PRODUCTION LIST GRP VOLUMES'!E52</f>
        <v/>
      </c>
      <c r="E49" s="682" t="str">
        <f>'PRODUCTION LIST GRP VOLUMES'!F52</f>
        <v/>
      </c>
      <c r="F49" s="682" t="str">
        <f>'PRODUCTION LIST GRP VOLUMES'!G52</f>
        <v/>
      </c>
      <c r="G49" s="682" t="str">
        <f>'PRODUCTION LIST GRP VOLUMES'!H52</f>
        <v/>
      </c>
      <c r="H49" s="682" t="str">
        <f>'PRODUCTION LIST GRP VOLUMES'!I52</f>
        <v/>
      </c>
      <c r="I49" s="682" t="str">
        <f>'PRODUCTION LIST GRP VOLUMES'!J52</f>
        <v/>
      </c>
      <c r="J49" s="682" t="str">
        <f>'PRODUCTION LIST GRP VOLUMES'!K52</f>
        <v/>
      </c>
      <c r="K49" s="682" t="str">
        <f>'PRODUCTION LIST GRP VOLUMES'!L52</f>
        <v/>
      </c>
      <c r="L49" s="682" t="str">
        <f>'PRODUCTION LIST GRP VOLUMES'!M52</f>
        <v/>
      </c>
      <c r="M49" s="682" t="str">
        <f>'PRODUCTION LIST GRP VOLUMES'!N52</f>
        <v/>
      </c>
      <c r="N49" s="682" t="str">
        <f>'PRODUCTION LIST GRP VOLUMES'!O52</f>
        <v/>
      </c>
      <c r="O49" s="683">
        <f>'PRODUCTION LIST GRP VOLUMES'!P52</f>
        <v>0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681" t="str">
        <f>'PRODUCTION LIST GRP VOLUMES'!A53</f>
        <v>360-141</v>
      </c>
      <c r="B50" s="682" t="str">
        <f>'PRODUCTION LIST GRP VOLUMES'!C53</f>
        <v/>
      </c>
      <c r="C50" s="682" t="str">
        <f>'PRODUCTION LIST GRP VOLUMES'!D53</f>
        <v/>
      </c>
      <c r="D50" s="682" t="str">
        <f>'PRODUCTION LIST GRP VOLUMES'!E53</f>
        <v/>
      </c>
      <c r="E50" s="682" t="str">
        <f>'PRODUCTION LIST GRP VOLUMES'!F53</f>
        <v/>
      </c>
      <c r="F50" s="682" t="str">
        <f>'PRODUCTION LIST GRP VOLUMES'!G53</f>
        <v/>
      </c>
      <c r="G50" s="682" t="str">
        <f>'PRODUCTION LIST GRP VOLUMES'!H53</f>
        <v/>
      </c>
      <c r="H50" s="682" t="str">
        <f>'PRODUCTION LIST GRP VOLUMES'!I53</f>
        <v/>
      </c>
      <c r="I50" s="682" t="str">
        <f>'PRODUCTION LIST GRP VOLUMES'!J53</f>
        <v/>
      </c>
      <c r="J50" s="682" t="str">
        <f>'PRODUCTION LIST GRP VOLUMES'!K53</f>
        <v/>
      </c>
      <c r="K50" s="682" t="str">
        <f>'PRODUCTION LIST GRP VOLUMES'!L53</f>
        <v/>
      </c>
      <c r="L50" s="682" t="str">
        <f>'PRODUCTION LIST GRP VOLUMES'!M53</f>
        <v/>
      </c>
      <c r="M50" s="682" t="str">
        <f>'PRODUCTION LIST GRP VOLUMES'!N53</f>
        <v/>
      </c>
      <c r="N50" s="682" t="str">
        <f>'PRODUCTION LIST GRP VOLUMES'!O53</f>
        <v/>
      </c>
      <c r="O50" s="683">
        <f>'PRODUCTION LIST GRP VOLUMES'!P53</f>
        <v>0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681" t="str">
        <f>'PRODUCTION LIST GRP VOLUMES'!A54</f>
        <v>360-142</v>
      </c>
      <c r="B51" s="682" t="str">
        <f>'PRODUCTION LIST GRP VOLUMES'!C54</f>
        <v/>
      </c>
      <c r="C51" s="682" t="str">
        <f>'PRODUCTION LIST GRP VOLUMES'!D54</f>
        <v/>
      </c>
      <c r="D51" s="682" t="str">
        <f>'PRODUCTION LIST GRP VOLUMES'!E54</f>
        <v/>
      </c>
      <c r="E51" s="682" t="str">
        <f>'PRODUCTION LIST GRP VOLUMES'!F54</f>
        <v/>
      </c>
      <c r="F51" s="682" t="str">
        <f>'PRODUCTION LIST GRP VOLUMES'!G54</f>
        <v/>
      </c>
      <c r="G51" s="682" t="str">
        <f>'PRODUCTION LIST GRP VOLUMES'!H54</f>
        <v/>
      </c>
      <c r="H51" s="682" t="str">
        <f>'PRODUCTION LIST GRP VOLUMES'!I54</f>
        <v/>
      </c>
      <c r="I51" s="682" t="str">
        <f>'PRODUCTION LIST GRP VOLUMES'!J54</f>
        <v/>
      </c>
      <c r="J51" s="682" t="str">
        <f>'PRODUCTION LIST GRP VOLUMES'!K54</f>
        <v/>
      </c>
      <c r="K51" s="682" t="str">
        <f>'PRODUCTION LIST GRP VOLUMES'!L54</f>
        <v/>
      </c>
      <c r="L51" s="682" t="str">
        <f>'PRODUCTION LIST GRP VOLUMES'!M54</f>
        <v/>
      </c>
      <c r="M51" s="682" t="str">
        <f>'PRODUCTION LIST GRP VOLUMES'!N54</f>
        <v/>
      </c>
      <c r="N51" s="682" t="str">
        <f>'PRODUCTION LIST GRP VOLUMES'!O54</f>
        <v/>
      </c>
      <c r="O51" s="683">
        <f>'PRODUCTION LIST GRP VOLUMES'!P54</f>
        <v>0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681" t="str">
        <f>'PRODUCTION LIST GRP VOLUMES'!A55</f>
        <v>360-142-B</v>
      </c>
      <c r="B52" s="682" t="str">
        <f>'PRODUCTION LIST GRP VOLUMES'!C55</f>
        <v/>
      </c>
      <c r="C52" s="682" t="str">
        <f>'PRODUCTION LIST GRP VOLUMES'!D55</f>
        <v/>
      </c>
      <c r="D52" s="682" t="str">
        <f>'PRODUCTION LIST GRP VOLUMES'!E55</f>
        <v/>
      </c>
      <c r="E52" s="682" t="str">
        <f>'PRODUCTION LIST GRP VOLUMES'!F55</f>
        <v/>
      </c>
      <c r="F52" s="682" t="str">
        <f>'PRODUCTION LIST GRP VOLUMES'!G55</f>
        <v/>
      </c>
      <c r="G52" s="682" t="str">
        <f>'PRODUCTION LIST GRP VOLUMES'!H55</f>
        <v/>
      </c>
      <c r="H52" s="682" t="str">
        <f>'PRODUCTION LIST GRP VOLUMES'!I55</f>
        <v/>
      </c>
      <c r="I52" s="682" t="str">
        <f>'PRODUCTION LIST GRP VOLUMES'!J55</f>
        <v/>
      </c>
      <c r="J52" s="682" t="str">
        <f>'PRODUCTION LIST GRP VOLUMES'!K55</f>
        <v/>
      </c>
      <c r="K52" s="682" t="str">
        <f>'PRODUCTION LIST GRP VOLUMES'!L55</f>
        <v/>
      </c>
      <c r="L52" s="682" t="str">
        <f>'PRODUCTION LIST GRP VOLUMES'!M55</f>
        <v/>
      </c>
      <c r="M52" s="682" t="str">
        <f>'PRODUCTION LIST GRP VOLUMES'!N55</f>
        <v/>
      </c>
      <c r="N52" s="682" t="str">
        <f>'PRODUCTION LIST GRP VOLUMES'!O55</f>
        <v/>
      </c>
      <c r="O52" s="683">
        <f>'PRODUCTION LIST GRP VOLUMES'!P55</f>
        <v>0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681" t="str">
        <f>'PRODUCTION LIST GRP VOLUMES'!A56</f>
        <v>360-143</v>
      </c>
      <c r="B53" s="682" t="str">
        <f>'PRODUCTION LIST GRP VOLUMES'!C56</f>
        <v/>
      </c>
      <c r="C53" s="682" t="str">
        <f>'PRODUCTION LIST GRP VOLUMES'!D56</f>
        <v/>
      </c>
      <c r="D53" s="682" t="str">
        <f>'PRODUCTION LIST GRP VOLUMES'!E56</f>
        <v/>
      </c>
      <c r="E53" s="682" t="str">
        <f>'PRODUCTION LIST GRP VOLUMES'!F56</f>
        <v/>
      </c>
      <c r="F53" s="682" t="str">
        <f>'PRODUCTION LIST GRP VOLUMES'!G56</f>
        <v/>
      </c>
      <c r="G53" s="682" t="str">
        <f>'PRODUCTION LIST GRP VOLUMES'!H56</f>
        <v/>
      </c>
      <c r="H53" s="682" t="str">
        <f>'PRODUCTION LIST GRP VOLUMES'!I56</f>
        <v/>
      </c>
      <c r="I53" s="682" t="str">
        <f>'PRODUCTION LIST GRP VOLUMES'!J56</f>
        <v/>
      </c>
      <c r="J53" s="682" t="str">
        <f>'PRODUCTION LIST GRP VOLUMES'!K56</f>
        <v/>
      </c>
      <c r="K53" s="682" t="str">
        <f>'PRODUCTION LIST GRP VOLUMES'!L56</f>
        <v/>
      </c>
      <c r="L53" s="682" t="str">
        <f>'PRODUCTION LIST GRP VOLUMES'!M56</f>
        <v/>
      </c>
      <c r="M53" s="682" t="str">
        <f>'PRODUCTION LIST GRP VOLUMES'!N56</f>
        <v/>
      </c>
      <c r="N53" s="682" t="str">
        <f>'PRODUCTION LIST GRP VOLUMES'!O56</f>
        <v/>
      </c>
      <c r="O53" s="683">
        <f>'PRODUCTION LIST GRP VOLUMES'!P56</f>
        <v>0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681" t="str">
        <f>'PRODUCTION LIST GRP VOLUMES'!A57</f>
        <v>360-144</v>
      </c>
      <c r="B54" s="682" t="str">
        <f>'PRODUCTION LIST GRP VOLUMES'!C57</f>
        <v/>
      </c>
      <c r="C54" s="682" t="str">
        <f>'PRODUCTION LIST GRP VOLUMES'!D57</f>
        <v/>
      </c>
      <c r="D54" s="682" t="str">
        <f>'PRODUCTION LIST GRP VOLUMES'!E57</f>
        <v/>
      </c>
      <c r="E54" s="682" t="str">
        <f>'PRODUCTION LIST GRP VOLUMES'!F57</f>
        <v/>
      </c>
      <c r="F54" s="682" t="str">
        <f>'PRODUCTION LIST GRP VOLUMES'!G57</f>
        <v/>
      </c>
      <c r="G54" s="682" t="str">
        <f>'PRODUCTION LIST GRP VOLUMES'!H57</f>
        <v/>
      </c>
      <c r="H54" s="682" t="str">
        <f>'PRODUCTION LIST GRP VOLUMES'!I57</f>
        <v/>
      </c>
      <c r="I54" s="682" t="str">
        <f>'PRODUCTION LIST GRP VOLUMES'!J57</f>
        <v/>
      </c>
      <c r="J54" s="682" t="str">
        <f>'PRODUCTION LIST GRP VOLUMES'!K57</f>
        <v/>
      </c>
      <c r="K54" s="682" t="str">
        <f>'PRODUCTION LIST GRP VOLUMES'!L57</f>
        <v/>
      </c>
      <c r="L54" s="682" t="str">
        <f>'PRODUCTION LIST GRP VOLUMES'!M57</f>
        <v/>
      </c>
      <c r="M54" s="682" t="str">
        <f>'PRODUCTION LIST GRP VOLUMES'!N57</f>
        <v/>
      </c>
      <c r="N54" s="682" t="str">
        <f>'PRODUCTION LIST GRP VOLUMES'!O57</f>
        <v/>
      </c>
      <c r="O54" s="683">
        <f>'PRODUCTION LIST GRP VOLUMES'!P57</f>
        <v>0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681" t="str">
        <f>'PRODUCTION LIST GRP VOLUMES'!A58</f>
        <v>360-145</v>
      </c>
      <c r="B55" s="682" t="str">
        <f>'PRODUCTION LIST GRP VOLUMES'!C58</f>
        <v/>
      </c>
      <c r="C55" s="682" t="str">
        <f>'PRODUCTION LIST GRP VOLUMES'!D58</f>
        <v/>
      </c>
      <c r="D55" s="682" t="str">
        <f>'PRODUCTION LIST GRP VOLUMES'!E58</f>
        <v/>
      </c>
      <c r="E55" s="682" t="str">
        <f>'PRODUCTION LIST GRP VOLUMES'!F58</f>
        <v/>
      </c>
      <c r="F55" s="682" t="str">
        <f>'PRODUCTION LIST GRP VOLUMES'!G58</f>
        <v/>
      </c>
      <c r="G55" s="682" t="str">
        <f>'PRODUCTION LIST GRP VOLUMES'!H58</f>
        <v/>
      </c>
      <c r="H55" s="682" t="str">
        <f>'PRODUCTION LIST GRP VOLUMES'!I58</f>
        <v/>
      </c>
      <c r="I55" s="682" t="str">
        <f>'PRODUCTION LIST GRP VOLUMES'!J58</f>
        <v/>
      </c>
      <c r="J55" s="682" t="str">
        <f>'PRODUCTION LIST GRP VOLUMES'!K58</f>
        <v/>
      </c>
      <c r="K55" s="682" t="str">
        <f>'PRODUCTION LIST GRP VOLUMES'!L58</f>
        <v/>
      </c>
      <c r="L55" s="682" t="str">
        <f>'PRODUCTION LIST GRP VOLUMES'!M58</f>
        <v/>
      </c>
      <c r="M55" s="682" t="str">
        <f>'PRODUCTION LIST GRP VOLUMES'!N58</f>
        <v/>
      </c>
      <c r="N55" s="682" t="str">
        <f>'PRODUCTION LIST GRP VOLUMES'!O58</f>
        <v/>
      </c>
      <c r="O55" s="683">
        <f>'PRODUCTION LIST GRP VOLUMES'!P58</f>
        <v>0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681" t="str">
        <f>'PRODUCTION LIST GRP VOLUMES'!A59</f>
        <v>360-145-B</v>
      </c>
      <c r="B56" s="682" t="str">
        <f>'PRODUCTION LIST GRP VOLUMES'!C59</f>
        <v/>
      </c>
      <c r="C56" s="682" t="str">
        <f>'PRODUCTION LIST GRP VOLUMES'!D59</f>
        <v/>
      </c>
      <c r="D56" s="682" t="str">
        <f>'PRODUCTION LIST GRP VOLUMES'!E59</f>
        <v/>
      </c>
      <c r="E56" s="682" t="str">
        <f>'PRODUCTION LIST GRP VOLUMES'!F59</f>
        <v/>
      </c>
      <c r="F56" s="682" t="str">
        <f>'PRODUCTION LIST GRP VOLUMES'!G59</f>
        <v/>
      </c>
      <c r="G56" s="682" t="str">
        <f>'PRODUCTION LIST GRP VOLUMES'!H59</f>
        <v/>
      </c>
      <c r="H56" s="682" t="str">
        <f>'PRODUCTION LIST GRP VOLUMES'!I59</f>
        <v/>
      </c>
      <c r="I56" s="682" t="str">
        <f>'PRODUCTION LIST GRP VOLUMES'!J59</f>
        <v/>
      </c>
      <c r="J56" s="682" t="str">
        <f>'PRODUCTION LIST GRP VOLUMES'!K59</f>
        <v/>
      </c>
      <c r="K56" s="682" t="str">
        <f>'PRODUCTION LIST GRP VOLUMES'!L59</f>
        <v/>
      </c>
      <c r="L56" s="682" t="str">
        <f>'PRODUCTION LIST GRP VOLUMES'!M59</f>
        <v/>
      </c>
      <c r="M56" s="682" t="str">
        <f>'PRODUCTION LIST GRP VOLUMES'!N59</f>
        <v/>
      </c>
      <c r="N56" s="682" t="str">
        <f>'PRODUCTION LIST GRP VOLUMES'!O59</f>
        <v/>
      </c>
      <c r="O56" s="683">
        <f>'PRODUCTION LIST GRP VOLUMES'!P59</f>
        <v>0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681" t="str">
        <f>'PRODUCTION LIST GRP VOLUMES'!A60</f>
        <v>360-146</v>
      </c>
      <c r="B57" s="682" t="str">
        <f>'PRODUCTION LIST GRP VOLUMES'!C60</f>
        <v/>
      </c>
      <c r="C57" s="682" t="str">
        <f>'PRODUCTION LIST GRP VOLUMES'!D60</f>
        <v/>
      </c>
      <c r="D57" s="682" t="str">
        <f>'PRODUCTION LIST GRP VOLUMES'!E60</f>
        <v/>
      </c>
      <c r="E57" s="682" t="str">
        <f>'PRODUCTION LIST GRP VOLUMES'!F60</f>
        <v/>
      </c>
      <c r="F57" s="682" t="str">
        <f>'PRODUCTION LIST GRP VOLUMES'!G60</f>
        <v/>
      </c>
      <c r="G57" s="682" t="str">
        <f>'PRODUCTION LIST GRP VOLUMES'!H60</f>
        <v/>
      </c>
      <c r="H57" s="682" t="str">
        <f>'PRODUCTION LIST GRP VOLUMES'!I60</f>
        <v/>
      </c>
      <c r="I57" s="682" t="str">
        <f>'PRODUCTION LIST GRP VOLUMES'!J60</f>
        <v/>
      </c>
      <c r="J57" s="682" t="str">
        <f>'PRODUCTION LIST GRP VOLUMES'!K60</f>
        <v/>
      </c>
      <c r="K57" s="682" t="str">
        <f>'PRODUCTION LIST GRP VOLUMES'!L60</f>
        <v/>
      </c>
      <c r="L57" s="682" t="str">
        <f>'PRODUCTION LIST GRP VOLUMES'!M60</f>
        <v/>
      </c>
      <c r="M57" s="682" t="str">
        <f>'PRODUCTION LIST GRP VOLUMES'!N60</f>
        <v/>
      </c>
      <c r="N57" s="682" t="str">
        <f>'PRODUCTION LIST GRP VOLUMES'!O60</f>
        <v/>
      </c>
      <c r="O57" s="683">
        <f>'PRODUCTION LIST GRP VOLUMES'!P60</f>
        <v>0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681" t="str">
        <f>'PRODUCTION LIST GRP VOLUMES'!A61</f>
        <v>360-146-B</v>
      </c>
      <c r="B58" s="682" t="str">
        <f>'PRODUCTION LIST GRP VOLUMES'!C61</f>
        <v/>
      </c>
      <c r="C58" s="682" t="str">
        <f>'PRODUCTION LIST GRP VOLUMES'!D61</f>
        <v/>
      </c>
      <c r="D58" s="682" t="str">
        <f>'PRODUCTION LIST GRP VOLUMES'!E61</f>
        <v/>
      </c>
      <c r="E58" s="682" t="str">
        <f>'PRODUCTION LIST GRP VOLUMES'!F61</f>
        <v/>
      </c>
      <c r="F58" s="682" t="str">
        <f>'PRODUCTION LIST GRP VOLUMES'!G61</f>
        <v/>
      </c>
      <c r="G58" s="682" t="str">
        <f>'PRODUCTION LIST GRP VOLUMES'!H61</f>
        <v/>
      </c>
      <c r="H58" s="682" t="str">
        <f>'PRODUCTION LIST GRP VOLUMES'!I61</f>
        <v/>
      </c>
      <c r="I58" s="682" t="str">
        <f>'PRODUCTION LIST GRP VOLUMES'!J61</f>
        <v/>
      </c>
      <c r="J58" s="682" t="str">
        <f>'PRODUCTION LIST GRP VOLUMES'!K61</f>
        <v/>
      </c>
      <c r="K58" s="682" t="str">
        <f>'PRODUCTION LIST GRP VOLUMES'!L61</f>
        <v/>
      </c>
      <c r="L58" s="682" t="str">
        <f>'PRODUCTION LIST GRP VOLUMES'!M61</f>
        <v/>
      </c>
      <c r="M58" s="682" t="str">
        <f>'PRODUCTION LIST GRP VOLUMES'!N61</f>
        <v/>
      </c>
      <c r="N58" s="682" t="str">
        <f>'PRODUCTION LIST GRP VOLUMES'!O61</f>
        <v/>
      </c>
      <c r="O58" s="683">
        <f>'PRODUCTION LIST GRP VOLUMES'!P61</f>
        <v>0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681" t="str">
        <f>'PRODUCTION LIST GRP VOLUMES'!A62</f>
        <v>360-147</v>
      </c>
      <c r="B59" s="682" t="str">
        <f>'PRODUCTION LIST GRP VOLUMES'!C62</f>
        <v/>
      </c>
      <c r="C59" s="682" t="str">
        <f>'PRODUCTION LIST GRP VOLUMES'!D62</f>
        <v/>
      </c>
      <c r="D59" s="682" t="str">
        <f>'PRODUCTION LIST GRP VOLUMES'!E62</f>
        <v/>
      </c>
      <c r="E59" s="682" t="str">
        <f>'PRODUCTION LIST GRP VOLUMES'!F62</f>
        <v/>
      </c>
      <c r="F59" s="682" t="str">
        <f>'PRODUCTION LIST GRP VOLUMES'!G62</f>
        <v/>
      </c>
      <c r="G59" s="682" t="str">
        <f>'PRODUCTION LIST GRP VOLUMES'!H62</f>
        <v/>
      </c>
      <c r="H59" s="682" t="str">
        <f>'PRODUCTION LIST GRP VOLUMES'!I62</f>
        <v/>
      </c>
      <c r="I59" s="682" t="str">
        <f>'PRODUCTION LIST GRP VOLUMES'!J62</f>
        <v/>
      </c>
      <c r="J59" s="682" t="str">
        <f>'PRODUCTION LIST GRP VOLUMES'!K62</f>
        <v/>
      </c>
      <c r="K59" s="682" t="str">
        <f>'PRODUCTION LIST GRP VOLUMES'!L62</f>
        <v/>
      </c>
      <c r="L59" s="682" t="str">
        <f>'PRODUCTION LIST GRP VOLUMES'!M62</f>
        <v/>
      </c>
      <c r="M59" s="682" t="str">
        <f>'PRODUCTION LIST GRP VOLUMES'!N62</f>
        <v/>
      </c>
      <c r="N59" s="682" t="str">
        <f>'PRODUCTION LIST GRP VOLUMES'!O62</f>
        <v/>
      </c>
      <c r="O59" s="683">
        <f>'PRODUCTION LIST GRP VOLUMES'!P62</f>
        <v>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681" t="str">
        <f>'PRODUCTION LIST GRP VOLUMES'!A63</f>
        <v>360-147-B</v>
      </c>
      <c r="B60" s="682" t="str">
        <f>'PRODUCTION LIST GRP VOLUMES'!C63</f>
        <v/>
      </c>
      <c r="C60" s="682" t="str">
        <f>'PRODUCTION LIST GRP VOLUMES'!D63</f>
        <v/>
      </c>
      <c r="D60" s="682" t="str">
        <f>'PRODUCTION LIST GRP VOLUMES'!E63</f>
        <v/>
      </c>
      <c r="E60" s="682" t="str">
        <f>'PRODUCTION LIST GRP VOLUMES'!F63</f>
        <v/>
      </c>
      <c r="F60" s="682" t="str">
        <f>'PRODUCTION LIST GRP VOLUMES'!G63</f>
        <v/>
      </c>
      <c r="G60" s="682" t="str">
        <f>'PRODUCTION LIST GRP VOLUMES'!H63</f>
        <v/>
      </c>
      <c r="H60" s="682" t="str">
        <f>'PRODUCTION LIST GRP VOLUMES'!I63</f>
        <v/>
      </c>
      <c r="I60" s="682" t="str">
        <f>'PRODUCTION LIST GRP VOLUMES'!J63</f>
        <v/>
      </c>
      <c r="J60" s="682" t="str">
        <f>'PRODUCTION LIST GRP VOLUMES'!K63</f>
        <v/>
      </c>
      <c r="K60" s="682" t="str">
        <f>'PRODUCTION LIST GRP VOLUMES'!L63</f>
        <v/>
      </c>
      <c r="L60" s="682" t="str">
        <f>'PRODUCTION LIST GRP VOLUMES'!M63</f>
        <v/>
      </c>
      <c r="M60" s="682" t="str">
        <f>'PRODUCTION LIST GRP VOLUMES'!N63</f>
        <v/>
      </c>
      <c r="N60" s="682" t="str">
        <f>'PRODUCTION LIST GRP VOLUMES'!O63</f>
        <v/>
      </c>
      <c r="O60" s="683">
        <f>'PRODUCTION LIST GRP VOLUMES'!P63</f>
        <v>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681" t="str">
        <f>'PRODUCTION LIST GRP VOLUMES'!A64</f>
        <v>360-148</v>
      </c>
      <c r="B61" s="682" t="str">
        <f>'PRODUCTION LIST GRP VOLUMES'!C64</f>
        <v/>
      </c>
      <c r="C61" s="682" t="str">
        <f>'PRODUCTION LIST GRP VOLUMES'!D64</f>
        <v/>
      </c>
      <c r="D61" s="682" t="str">
        <f>'PRODUCTION LIST GRP VOLUMES'!E64</f>
        <v/>
      </c>
      <c r="E61" s="682" t="str">
        <f>'PRODUCTION LIST GRP VOLUMES'!F64</f>
        <v/>
      </c>
      <c r="F61" s="682" t="str">
        <f>'PRODUCTION LIST GRP VOLUMES'!G64</f>
        <v/>
      </c>
      <c r="G61" s="682" t="str">
        <f>'PRODUCTION LIST GRP VOLUMES'!H64</f>
        <v/>
      </c>
      <c r="H61" s="682" t="str">
        <f>'PRODUCTION LIST GRP VOLUMES'!I64</f>
        <v/>
      </c>
      <c r="I61" s="682" t="str">
        <f>'PRODUCTION LIST GRP VOLUMES'!J64</f>
        <v/>
      </c>
      <c r="J61" s="682" t="str">
        <f>'PRODUCTION LIST GRP VOLUMES'!K64</f>
        <v/>
      </c>
      <c r="K61" s="682" t="str">
        <f>'PRODUCTION LIST GRP VOLUMES'!L64</f>
        <v/>
      </c>
      <c r="L61" s="682" t="str">
        <f>'PRODUCTION LIST GRP VOLUMES'!M64</f>
        <v/>
      </c>
      <c r="M61" s="682" t="str">
        <f>'PRODUCTION LIST GRP VOLUMES'!N64</f>
        <v/>
      </c>
      <c r="N61" s="682" t="str">
        <f>'PRODUCTION LIST GRP VOLUMES'!O64</f>
        <v/>
      </c>
      <c r="O61" s="683">
        <f>'PRODUCTION LIST GRP VOLUMES'!P64</f>
        <v>0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681" t="str">
        <f>'PRODUCTION LIST GRP VOLUMES'!A65</f>
        <v>360-148-B</v>
      </c>
      <c r="B62" s="682" t="str">
        <f>'PRODUCTION LIST GRP VOLUMES'!C65</f>
        <v/>
      </c>
      <c r="C62" s="682" t="str">
        <f>'PRODUCTION LIST GRP VOLUMES'!D65</f>
        <v/>
      </c>
      <c r="D62" s="682" t="str">
        <f>'PRODUCTION LIST GRP VOLUMES'!E65</f>
        <v/>
      </c>
      <c r="E62" s="682" t="str">
        <f>'PRODUCTION LIST GRP VOLUMES'!F65</f>
        <v/>
      </c>
      <c r="F62" s="682" t="str">
        <f>'PRODUCTION LIST GRP VOLUMES'!G65</f>
        <v/>
      </c>
      <c r="G62" s="682" t="str">
        <f>'PRODUCTION LIST GRP VOLUMES'!H65</f>
        <v/>
      </c>
      <c r="H62" s="682" t="str">
        <f>'PRODUCTION LIST GRP VOLUMES'!I65</f>
        <v/>
      </c>
      <c r="I62" s="682" t="str">
        <f>'PRODUCTION LIST GRP VOLUMES'!J65</f>
        <v/>
      </c>
      <c r="J62" s="682" t="str">
        <f>'PRODUCTION LIST GRP VOLUMES'!K65</f>
        <v/>
      </c>
      <c r="K62" s="682" t="str">
        <f>'PRODUCTION LIST GRP VOLUMES'!L65</f>
        <v/>
      </c>
      <c r="L62" s="682" t="str">
        <f>'PRODUCTION LIST GRP VOLUMES'!M65</f>
        <v/>
      </c>
      <c r="M62" s="682" t="str">
        <f>'PRODUCTION LIST GRP VOLUMES'!N65</f>
        <v/>
      </c>
      <c r="N62" s="682" t="str">
        <f>'PRODUCTION LIST GRP VOLUMES'!O65</f>
        <v/>
      </c>
      <c r="O62" s="683">
        <f>'PRODUCTION LIST GRP VOLUMES'!P65</f>
        <v>0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681" t="str">
        <f>'PRODUCTION LIST GRP VOLUMES'!A66</f>
        <v>360-149</v>
      </c>
      <c r="B63" s="682" t="str">
        <f>'PRODUCTION LIST GRP VOLUMES'!C66</f>
        <v/>
      </c>
      <c r="C63" s="682" t="str">
        <f>'PRODUCTION LIST GRP VOLUMES'!D66</f>
        <v/>
      </c>
      <c r="D63" s="682" t="str">
        <f>'PRODUCTION LIST GRP VOLUMES'!E66</f>
        <v/>
      </c>
      <c r="E63" s="682" t="str">
        <f>'PRODUCTION LIST GRP VOLUMES'!F66</f>
        <v/>
      </c>
      <c r="F63" s="682" t="str">
        <f>'PRODUCTION LIST GRP VOLUMES'!G66</f>
        <v/>
      </c>
      <c r="G63" s="682" t="str">
        <f>'PRODUCTION LIST GRP VOLUMES'!H66</f>
        <v/>
      </c>
      <c r="H63" s="682" t="str">
        <f>'PRODUCTION LIST GRP VOLUMES'!I66</f>
        <v/>
      </c>
      <c r="I63" s="682" t="str">
        <f>'PRODUCTION LIST GRP VOLUMES'!J66</f>
        <v/>
      </c>
      <c r="J63" s="682" t="str">
        <f>'PRODUCTION LIST GRP VOLUMES'!K66</f>
        <v/>
      </c>
      <c r="K63" s="682" t="str">
        <f>'PRODUCTION LIST GRP VOLUMES'!L66</f>
        <v/>
      </c>
      <c r="L63" s="682" t="str">
        <f>'PRODUCTION LIST GRP VOLUMES'!M66</f>
        <v/>
      </c>
      <c r="M63" s="682" t="str">
        <f>'PRODUCTION LIST GRP VOLUMES'!N66</f>
        <v/>
      </c>
      <c r="N63" s="682" t="str">
        <f>'PRODUCTION LIST GRP VOLUMES'!O66</f>
        <v/>
      </c>
      <c r="O63" s="683">
        <f>'PRODUCTION LIST GRP VOLUMES'!P66</f>
        <v>0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681" t="str">
        <f>'PRODUCTION LIST GRP VOLUMES'!A67</f>
        <v>360-149-B</v>
      </c>
      <c r="B64" s="682" t="str">
        <f>'PRODUCTION LIST GRP VOLUMES'!C67</f>
        <v/>
      </c>
      <c r="C64" s="682" t="str">
        <f>'PRODUCTION LIST GRP VOLUMES'!D67</f>
        <v/>
      </c>
      <c r="D64" s="682" t="str">
        <f>'PRODUCTION LIST GRP VOLUMES'!E67</f>
        <v/>
      </c>
      <c r="E64" s="682" t="str">
        <f>'PRODUCTION LIST GRP VOLUMES'!F67</f>
        <v/>
      </c>
      <c r="F64" s="682" t="str">
        <f>'PRODUCTION LIST GRP VOLUMES'!G67</f>
        <v/>
      </c>
      <c r="G64" s="682" t="str">
        <f>'PRODUCTION LIST GRP VOLUMES'!H67</f>
        <v/>
      </c>
      <c r="H64" s="682" t="str">
        <f>'PRODUCTION LIST GRP VOLUMES'!I67</f>
        <v/>
      </c>
      <c r="I64" s="682" t="str">
        <f>'PRODUCTION LIST GRP VOLUMES'!J67</f>
        <v/>
      </c>
      <c r="J64" s="682" t="str">
        <f>'PRODUCTION LIST GRP VOLUMES'!K67</f>
        <v/>
      </c>
      <c r="K64" s="682" t="str">
        <f>'PRODUCTION LIST GRP VOLUMES'!L67</f>
        <v/>
      </c>
      <c r="L64" s="682" t="str">
        <f>'PRODUCTION LIST GRP VOLUMES'!M67</f>
        <v/>
      </c>
      <c r="M64" s="682" t="str">
        <f>'PRODUCTION LIST GRP VOLUMES'!N67</f>
        <v/>
      </c>
      <c r="N64" s="682" t="str">
        <f>'PRODUCTION LIST GRP VOLUMES'!O67</f>
        <v/>
      </c>
      <c r="O64" s="683">
        <f>'PRODUCTION LIST GRP VOLUMES'!P67</f>
        <v>0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681" t="str">
        <f>'PRODUCTION LIST GRP VOLUMES'!A68</f>
        <v>360-150</v>
      </c>
      <c r="B65" s="682" t="str">
        <f>'PRODUCTION LIST GRP VOLUMES'!C68</f>
        <v/>
      </c>
      <c r="C65" s="682" t="str">
        <f>'PRODUCTION LIST GRP VOLUMES'!D68</f>
        <v/>
      </c>
      <c r="D65" s="682" t="str">
        <f>'PRODUCTION LIST GRP VOLUMES'!E68</f>
        <v/>
      </c>
      <c r="E65" s="682" t="str">
        <f>'PRODUCTION LIST GRP VOLUMES'!F68</f>
        <v/>
      </c>
      <c r="F65" s="682" t="str">
        <f>'PRODUCTION LIST GRP VOLUMES'!G68</f>
        <v/>
      </c>
      <c r="G65" s="682" t="str">
        <f>'PRODUCTION LIST GRP VOLUMES'!H68</f>
        <v/>
      </c>
      <c r="H65" s="682" t="str">
        <f>'PRODUCTION LIST GRP VOLUMES'!I68</f>
        <v/>
      </c>
      <c r="I65" s="682" t="str">
        <f>'PRODUCTION LIST GRP VOLUMES'!J68</f>
        <v/>
      </c>
      <c r="J65" s="682" t="str">
        <f>'PRODUCTION LIST GRP VOLUMES'!K68</f>
        <v/>
      </c>
      <c r="K65" s="682" t="str">
        <f>'PRODUCTION LIST GRP VOLUMES'!L68</f>
        <v/>
      </c>
      <c r="L65" s="682" t="str">
        <f>'PRODUCTION LIST GRP VOLUMES'!M68</f>
        <v/>
      </c>
      <c r="M65" s="682" t="str">
        <f>'PRODUCTION LIST GRP VOLUMES'!N68</f>
        <v/>
      </c>
      <c r="N65" s="682" t="str">
        <f>'PRODUCTION LIST GRP VOLUMES'!O68</f>
        <v/>
      </c>
      <c r="O65" s="683">
        <f>'PRODUCTION LIST GRP VOLUMES'!P68</f>
        <v>0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681" t="str">
        <f>'PRODUCTION LIST GRP VOLUMES'!A69</f>
        <v>360-150-B</v>
      </c>
      <c r="B66" s="682" t="str">
        <f>'PRODUCTION LIST GRP VOLUMES'!C69</f>
        <v/>
      </c>
      <c r="C66" s="682" t="str">
        <f>'PRODUCTION LIST GRP VOLUMES'!D69</f>
        <v/>
      </c>
      <c r="D66" s="682" t="str">
        <f>'PRODUCTION LIST GRP VOLUMES'!E69</f>
        <v/>
      </c>
      <c r="E66" s="682" t="str">
        <f>'PRODUCTION LIST GRP VOLUMES'!F69</f>
        <v/>
      </c>
      <c r="F66" s="682" t="str">
        <f>'PRODUCTION LIST GRP VOLUMES'!G69</f>
        <v/>
      </c>
      <c r="G66" s="682" t="str">
        <f>'PRODUCTION LIST GRP VOLUMES'!H69</f>
        <v/>
      </c>
      <c r="H66" s="682" t="str">
        <f>'PRODUCTION LIST GRP VOLUMES'!I69</f>
        <v/>
      </c>
      <c r="I66" s="682" t="str">
        <f>'PRODUCTION LIST GRP VOLUMES'!J69</f>
        <v/>
      </c>
      <c r="J66" s="682" t="str">
        <f>'PRODUCTION LIST GRP VOLUMES'!K69</f>
        <v/>
      </c>
      <c r="K66" s="682" t="str">
        <f>'PRODUCTION LIST GRP VOLUMES'!L69</f>
        <v/>
      </c>
      <c r="L66" s="682" t="str">
        <f>'PRODUCTION LIST GRP VOLUMES'!M69</f>
        <v/>
      </c>
      <c r="M66" s="682" t="str">
        <f>'PRODUCTION LIST GRP VOLUMES'!N69</f>
        <v/>
      </c>
      <c r="N66" s="682" t="str">
        <f>'PRODUCTION LIST GRP VOLUMES'!O69</f>
        <v/>
      </c>
      <c r="O66" s="683">
        <f>'PRODUCTION LIST GRP VOLUMES'!P69</f>
        <v>0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681" t="str">
        <f>'PRODUCTION LIST GRP VOLUMES'!A70</f>
        <v/>
      </c>
      <c r="B67" s="682" t="str">
        <f>'PRODUCTION LIST GRP VOLUMES'!C70</f>
        <v/>
      </c>
      <c r="C67" s="682" t="str">
        <f>'PRODUCTION LIST GRP VOLUMES'!D70</f>
        <v/>
      </c>
      <c r="D67" s="682" t="str">
        <f>'PRODUCTION LIST GRP VOLUMES'!E70</f>
        <v/>
      </c>
      <c r="E67" s="682" t="str">
        <f>'PRODUCTION LIST GRP VOLUMES'!F70</f>
        <v/>
      </c>
      <c r="F67" s="682" t="str">
        <f>'PRODUCTION LIST GRP VOLUMES'!G70</f>
        <v/>
      </c>
      <c r="G67" s="682" t="str">
        <f>'PRODUCTION LIST GRP VOLUMES'!H70</f>
        <v/>
      </c>
      <c r="H67" s="682" t="str">
        <f>'PRODUCTION LIST GRP VOLUMES'!I70</f>
        <v/>
      </c>
      <c r="I67" s="682" t="str">
        <f>'PRODUCTION LIST GRP VOLUMES'!J70</f>
        <v/>
      </c>
      <c r="J67" s="682" t="str">
        <f>'PRODUCTION LIST GRP VOLUMES'!K70</f>
        <v/>
      </c>
      <c r="K67" s="682" t="str">
        <f>'PRODUCTION LIST GRP VOLUMES'!L70</f>
        <v/>
      </c>
      <c r="L67" s="682" t="str">
        <f>'PRODUCTION LIST GRP VOLUMES'!M70</f>
        <v/>
      </c>
      <c r="M67" s="682" t="str">
        <f>'PRODUCTION LIST GRP VOLUMES'!N70</f>
        <v/>
      </c>
      <c r="N67" s="682" t="str">
        <f>'PRODUCTION LIST GRP VOLUMES'!O70</f>
        <v/>
      </c>
      <c r="O67" s="683">
        <f>'PRODUCTION LIST GRP VOLUMES'!P70</f>
        <v>0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681" t="str">
        <f>'PRODUCTION LIST GRP VOLUMES'!A71</f>
        <v>360-221-DT</v>
      </c>
      <c r="B68" s="682" t="str">
        <f>'PRODUCTION LIST GRP VOLUMES'!C71</f>
        <v/>
      </c>
      <c r="C68" s="682" t="str">
        <f>'PRODUCTION LIST GRP VOLUMES'!D71</f>
        <v/>
      </c>
      <c r="D68" s="682" t="str">
        <f>'PRODUCTION LIST GRP VOLUMES'!E71</f>
        <v/>
      </c>
      <c r="E68" s="682" t="str">
        <f>'PRODUCTION LIST GRP VOLUMES'!F71</f>
        <v/>
      </c>
      <c r="F68" s="682" t="str">
        <f>'PRODUCTION LIST GRP VOLUMES'!G71</f>
        <v/>
      </c>
      <c r="G68" s="682" t="str">
        <f>'PRODUCTION LIST GRP VOLUMES'!H71</f>
        <v/>
      </c>
      <c r="H68" s="682" t="str">
        <f>'PRODUCTION LIST GRP VOLUMES'!I71</f>
        <v/>
      </c>
      <c r="I68" s="682" t="str">
        <f>'PRODUCTION LIST GRP VOLUMES'!J71</f>
        <v/>
      </c>
      <c r="J68" s="682" t="str">
        <f>'PRODUCTION LIST GRP VOLUMES'!K71</f>
        <v/>
      </c>
      <c r="K68" s="682" t="str">
        <f>'PRODUCTION LIST GRP VOLUMES'!L71</f>
        <v/>
      </c>
      <c r="L68" s="682" t="str">
        <f>'PRODUCTION LIST GRP VOLUMES'!M71</f>
        <v/>
      </c>
      <c r="M68" s="682" t="str">
        <f>'PRODUCTION LIST GRP VOLUMES'!N71</f>
        <v/>
      </c>
      <c r="N68" s="682" t="str">
        <f>'PRODUCTION LIST GRP VOLUMES'!O71</f>
        <v/>
      </c>
      <c r="O68" s="684">
        <f>'PRODUCTION LIST GRP VOLUMES'!P71</f>
        <v>0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681" t="str">
        <f>'PRODUCTION LIST GRP VOLUMES'!A72</f>
        <v>360-222-DT</v>
      </c>
      <c r="B69" s="682" t="str">
        <f>'PRODUCTION LIST GRP VOLUMES'!C72</f>
        <v/>
      </c>
      <c r="C69" s="682" t="str">
        <f>'PRODUCTION LIST GRP VOLUMES'!D72</f>
        <v/>
      </c>
      <c r="D69" s="682" t="str">
        <f>'PRODUCTION LIST GRP VOLUMES'!E72</f>
        <v/>
      </c>
      <c r="E69" s="682" t="str">
        <f>'PRODUCTION LIST GRP VOLUMES'!F72</f>
        <v/>
      </c>
      <c r="F69" s="682" t="str">
        <f>'PRODUCTION LIST GRP VOLUMES'!G72</f>
        <v/>
      </c>
      <c r="G69" s="682" t="str">
        <f>'PRODUCTION LIST GRP VOLUMES'!H72</f>
        <v/>
      </c>
      <c r="H69" s="682" t="str">
        <f>'PRODUCTION LIST GRP VOLUMES'!I72</f>
        <v/>
      </c>
      <c r="I69" s="682" t="str">
        <f>'PRODUCTION LIST GRP VOLUMES'!J72</f>
        <v/>
      </c>
      <c r="J69" s="682" t="str">
        <f>'PRODUCTION LIST GRP VOLUMES'!K72</f>
        <v/>
      </c>
      <c r="K69" s="682" t="str">
        <f>'PRODUCTION LIST GRP VOLUMES'!L72</f>
        <v/>
      </c>
      <c r="L69" s="682" t="str">
        <f>'PRODUCTION LIST GRP VOLUMES'!M72</f>
        <v/>
      </c>
      <c r="M69" s="682" t="str">
        <f>'PRODUCTION LIST GRP VOLUMES'!N72</f>
        <v/>
      </c>
      <c r="N69" s="682" t="str">
        <f>'PRODUCTION LIST GRP VOLUMES'!O72</f>
        <v/>
      </c>
      <c r="O69" s="683">
        <f>'PRODUCTION LIST GRP VOLUMES'!P72</f>
        <v>0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681" t="str">
        <f>'PRODUCTION LIST GRP VOLUMES'!A73</f>
        <v>360-223-DT</v>
      </c>
      <c r="B70" s="682" t="str">
        <f>'PRODUCTION LIST GRP VOLUMES'!C73</f>
        <v/>
      </c>
      <c r="C70" s="682" t="str">
        <f>'PRODUCTION LIST GRP VOLUMES'!D73</f>
        <v/>
      </c>
      <c r="D70" s="682" t="str">
        <f>'PRODUCTION LIST GRP VOLUMES'!E73</f>
        <v/>
      </c>
      <c r="E70" s="682" t="str">
        <f>'PRODUCTION LIST GRP VOLUMES'!F73</f>
        <v/>
      </c>
      <c r="F70" s="682" t="str">
        <f>'PRODUCTION LIST GRP VOLUMES'!G73</f>
        <v/>
      </c>
      <c r="G70" s="682" t="str">
        <f>'PRODUCTION LIST GRP VOLUMES'!H73</f>
        <v/>
      </c>
      <c r="H70" s="682" t="str">
        <f>'PRODUCTION LIST GRP VOLUMES'!I73</f>
        <v/>
      </c>
      <c r="I70" s="682" t="str">
        <f>'PRODUCTION LIST GRP VOLUMES'!J73</f>
        <v/>
      </c>
      <c r="J70" s="682" t="str">
        <f>'PRODUCTION LIST GRP VOLUMES'!K73</f>
        <v/>
      </c>
      <c r="K70" s="682" t="str">
        <f>'PRODUCTION LIST GRP VOLUMES'!L73</f>
        <v/>
      </c>
      <c r="L70" s="682" t="str">
        <f>'PRODUCTION LIST GRP VOLUMES'!M73</f>
        <v/>
      </c>
      <c r="M70" s="682" t="str">
        <f>'PRODUCTION LIST GRP VOLUMES'!N73</f>
        <v/>
      </c>
      <c r="N70" s="682" t="str">
        <f>'PRODUCTION LIST GRP VOLUMES'!O73</f>
        <v/>
      </c>
      <c r="O70" s="683">
        <f>'PRODUCTION LIST GRP VOLUMES'!P73</f>
        <v>0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681" t="str">
        <f>'PRODUCTION LIST GRP VOLUMES'!A74</f>
        <v>360-224-DT</v>
      </c>
      <c r="B71" s="682" t="str">
        <f>'PRODUCTION LIST GRP VOLUMES'!C74</f>
        <v/>
      </c>
      <c r="C71" s="682" t="str">
        <f>'PRODUCTION LIST GRP VOLUMES'!D74</f>
        <v/>
      </c>
      <c r="D71" s="682" t="str">
        <f>'PRODUCTION LIST GRP VOLUMES'!E74</f>
        <v/>
      </c>
      <c r="E71" s="682" t="str">
        <f>'PRODUCTION LIST GRP VOLUMES'!F74</f>
        <v/>
      </c>
      <c r="F71" s="682" t="str">
        <f>'PRODUCTION LIST GRP VOLUMES'!G74</f>
        <v/>
      </c>
      <c r="G71" s="682" t="str">
        <f>'PRODUCTION LIST GRP VOLUMES'!H74</f>
        <v/>
      </c>
      <c r="H71" s="682" t="str">
        <f>'PRODUCTION LIST GRP VOLUMES'!I74</f>
        <v/>
      </c>
      <c r="I71" s="682" t="str">
        <f>'PRODUCTION LIST GRP VOLUMES'!J74</f>
        <v/>
      </c>
      <c r="J71" s="682" t="str">
        <f>'PRODUCTION LIST GRP VOLUMES'!K74</f>
        <v/>
      </c>
      <c r="K71" s="682" t="str">
        <f>'PRODUCTION LIST GRP VOLUMES'!L74</f>
        <v/>
      </c>
      <c r="L71" s="682" t="str">
        <f>'PRODUCTION LIST GRP VOLUMES'!M74</f>
        <v/>
      </c>
      <c r="M71" s="682" t="str">
        <f>'PRODUCTION LIST GRP VOLUMES'!N74</f>
        <v/>
      </c>
      <c r="N71" s="682" t="str">
        <f>'PRODUCTION LIST GRP VOLUMES'!O74</f>
        <v/>
      </c>
      <c r="O71" s="684">
        <f>'PRODUCTION LIST GRP VOLUMES'!P74</f>
        <v>0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681" t="str">
        <f>'PRODUCTION LIST GRP VOLUMES'!A75</f>
        <v>360-225-DT</v>
      </c>
      <c r="B72" s="682" t="str">
        <f>'PRODUCTION LIST GRP VOLUMES'!C75</f>
        <v/>
      </c>
      <c r="C72" s="682" t="str">
        <f>'PRODUCTION LIST GRP VOLUMES'!D75</f>
        <v/>
      </c>
      <c r="D72" s="682" t="str">
        <f>'PRODUCTION LIST GRP VOLUMES'!E75</f>
        <v/>
      </c>
      <c r="E72" s="682" t="str">
        <f>'PRODUCTION LIST GRP VOLUMES'!F75</f>
        <v/>
      </c>
      <c r="F72" s="682" t="str">
        <f>'PRODUCTION LIST GRP VOLUMES'!G75</f>
        <v/>
      </c>
      <c r="G72" s="682" t="str">
        <f>'PRODUCTION LIST GRP VOLUMES'!H75</f>
        <v/>
      </c>
      <c r="H72" s="682" t="str">
        <f>'PRODUCTION LIST GRP VOLUMES'!I75</f>
        <v/>
      </c>
      <c r="I72" s="682" t="str">
        <f>'PRODUCTION LIST GRP VOLUMES'!J75</f>
        <v/>
      </c>
      <c r="J72" s="682" t="str">
        <f>'PRODUCTION LIST GRP VOLUMES'!K75</f>
        <v/>
      </c>
      <c r="K72" s="682" t="str">
        <f>'PRODUCTION LIST GRP VOLUMES'!L75</f>
        <v/>
      </c>
      <c r="L72" s="682" t="str">
        <f>'PRODUCTION LIST GRP VOLUMES'!M75</f>
        <v/>
      </c>
      <c r="M72" s="682" t="str">
        <f>'PRODUCTION LIST GRP VOLUMES'!N75</f>
        <v/>
      </c>
      <c r="N72" s="682" t="str">
        <f>'PRODUCTION LIST GRP VOLUMES'!O75</f>
        <v/>
      </c>
      <c r="O72" s="684">
        <f>'PRODUCTION LIST GRP VOLUMES'!P75</f>
        <v>0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681" t="str">
        <f>'PRODUCTION LIST GRP VOLUMES'!A76</f>
        <v>360-226-DT</v>
      </c>
      <c r="B73" s="682" t="str">
        <f>'PRODUCTION LIST GRP VOLUMES'!C76</f>
        <v/>
      </c>
      <c r="C73" s="682" t="str">
        <f>'PRODUCTION LIST GRP VOLUMES'!D76</f>
        <v/>
      </c>
      <c r="D73" s="682" t="str">
        <f>'PRODUCTION LIST GRP VOLUMES'!E76</f>
        <v/>
      </c>
      <c r="E73" s="682" t="str">
        <f>'PRODUCTION LIST GRP VOLUMES'!F76</f>
        <v/>
      </c>
      <c r="F73" s="682" t="str">
        <f>'PRODUCTION LIST GRP VOLUMES'!G76</f>
        <v/>
      </c>
      <c r="G73" s="682" t="str">
        <f>'PRODUCTION LIST GRP VOLUMES'!H76</f>
        <v/>
      </c>
      <c r="H73" s="682" t="str">
        <f>'PRODUCTION LIST GRP VOLUMES'!I76</f>
        <v/>
      </c>
      <c r="I73" s="682" t="str">
        <f>'PRODUCTION LIST GRP VOLUMES'!J76</f>
        <v/>
      </c>
      <c r="J73" s="682" t="str">
        <f>'PRODUCTION LIST GRP VOLUMES'!K76</f>
        <v/>
      </c>
      <c r="K73" s="682" t="str">
        <f>'PRODUCTION LIST GRP VOLUMES'!L76</f>
        <v/>
      </c>
      <c r="L73" s="682" t="str">
        <f>'PRODUCTION LIST GRP VOLUMES'!M76</f>
        <v/>
      </c>
      <c r="M73" s="682" t="str">
        <f>'PRODUCTION LIST GRP VOLUMES'!N76</f>
        <v/>
      </c>
      <c r="N73" s="682" t="str">
        <f>'PRODUCTION LIST GRP VOLUMES'!O76</f>
        <v/>
      </c>
      <c r="O73" s="684">
        <f>'PRODUCTION LIST GRP VOLUMES'!P76</f>
        <v>0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681" t="str">
        <f>'PRODUCTION LIST GRP VOLUMES'!A77</f>
        <v>360-227-DT</v>
      </c>
      <c r="B74" s="682" t="str">
        <f>'PRODUCTION LIST GRP VOLUMES'!C77</f>
        <v/>
      </c>
      <c r="C74" s="682" t="str">
        <f>'PRODUCTION LIST GRP VOLUMES'!D77</f>
        <v/>
      </c>
      <c r="D74" s="682" t="str">
        <f>'PRODUCTION LIST GRP VOLUMES'!E77</f>
        <v/>
      </c>
      <c r="E74" s="682" t="str">
        <f>'PRODUCTION LIST GRP VOLUMES'!F77</f>
        <v/>
      </c>
      <c r="F74" s="682" t="str">
        <f>'PRODUCTION LIST GRP VOLUMES'!G77</f>
        <v/>
      </c>
      <c r="G74" s="682" t="str">
        <f>'PRODUCTION LIST GRP VOLUMES'!H77</f>
        <v/>
      </c>
      <c r="H74" s="682" t="str">
        <f>'PRODUCTION LIST GRP VOLUMES'!I77</f>
        <v/>
      </c>
      <c r="I74" s="682" t="str">
        <f>'PRODUCTION LIST GRP VOLUMES'!J77</f>
        <v/>
      </c>
      <c r="J74" s="682" t="str">
        <f>'PRODUCTION LIST GRP VOLUMES'!K77</f>
        <v/>
      </c>
      <c r="K74" s="682" t="str">
        <f>'PRODUCTION LIST GRP VOLUMES'!L77</f>
        <v/>
      </c>
      <c r="L74" s="682" t="str">
        <f>'PRODUCTION LIST GRP VOLUMES'!M77</f>
        <v/>
      </c>
      <c r="M74" s="682" t="str">
        <f>'PRODUCTION LIST GRP VOLUMES'!N77</f>
        <v/>
      </c>
      <c r="N74" s="682" t="str">
        <f>'PRODUCTION LIST GRP VOLUMES'!O77</f>
        <v/>
      </c>
      <c r="O74" s="684">
        <f>'PRODUCTION LIST GRP VOLUMES'!P77</f>
        <v>0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681" t="str">
        <f>'PRODUCTION LIST GRP VOLUMES'!A78</f>
        <v>360-228-DT</v>
      </c>
      <c r="B75" s="682" t="str">
        <f>'PRODUCTION LIST GRP VOLUMES'!C78</f>
        <v/>
      </c>
      <c r="C75" s="682" t="str">
        <f>'PRODUCTION LIST GRP VOLUMES'!D78</f>
        <v/>
      </c>
      <c r="D75" s="682" t="str">
        <f>'PRODUCTION LIST GRP VOLUMES'!E78</f>
        <v/>
      </c>
      <c r="E75" s="682" t="str">
        <f>'PRODUCTION LIST GRP VOLUMES'!F78</f>
        <v/>
      </c>
      <c r="F75" s="682" t="str">
        <f>'PRODUCTION LIST GRP VOLUMES'!G78</f>
        <v/>
      </c>
      <c r="G75" s="682" t="str">
        <f>'PRODUCTION LIST GRP VOLUMES'!H78</f>
        <v/>
      </c>
      <c r="H75" s="682" t="str">
        <f>'PRODUCTION LIST GRP VOLUMES'!I78</f>
        <v/>
      </c>
      <c r="I75" s="682" t="str">
        <f>'PRODUCTION LIST GRP VOLUMES'!J78</f>
        <v/>
      </c>
      <c r="J75" s="682" t="str">
        <f>'PRODUCTION LIST GRP VOLUMES'!K78</f>
        <v/>
      </c>
      <c r="K75" s="682" t="str">
        <f>'PRODUCTION LIST GRP VOLUMES'!L78</f>
        <v/>
      </c>
      <c r="L75" s="682" t="str">
        <f>'PRODUCTION LIST GRP VOLUMES'!M78</f>
        <v/>
      </c>
      <c r="M75" s="682" t="str">
        <f>'PRODUCTION LIST GRP VOLUMES'!N78</f>
        <v/>
      </c>
      <c r="N75" s="682" t="str">
        <f>'PRODUCTION LIST GRP VOLUMES'!O78</f>
        <v/>
      </c>
      <c r="O75" s="684">
        <f>'PRODUCTION LIST GRP VOLUMES'!P78</f>
        <v>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681" t="str">
        <f>'PRODUCTION LIST GRP VOLUMES'!A79</f>
        <v>360-229-DT</v>
      </c>
      <c r="B76" s="682" t="str">
        <f>'PRODUCTION LIST GRP VOLUMES'!C79</f>
        <v/>
      </c>
      <c r="C76" s="682" t="str">
        <f>'PRODUCTION LIST GRP VOLUMES'!D79</f>
        <v/>
      </c>
      <c r="D76" s="682" t="str">
        <f>'PRODUCTION LIST GRP VOLUMES'!E79</f>
        <v/>
      </c>
      <c r="E76" s="682" t="str">
        <f>'PRODUCTION LIST GRP VOLUMES'!F79</f>
        <v/>
      </c>
      <c r="F76" s="682" t="str">
        <f>'PRODUCTION LIST GRP VOLUMES'!G79</f>
        <v/>
      </c>
      <c r="G76" s="682" t="str">
        <f>'PRODUCTION LIST GRP VOLUMES'!H79</f>
        <v/>
      </c>
      <c r="H76" s="682" t="str">
        <f>'PRODUCTION LIST GRP VOLUMES'!I79</f>
        <v/>
      </c>
      <c r="I76" s="682" t="str">
        <f>'PRODUCTION LIST GRP VOLUMES'!J79</f>
        <v/>
      </c>
      <c r="J76" s="682" t="str">
        <f>'PRODUCTION LIST GRP VOLUMES'!K79</f>
        <v/>
      </c>
      <c r="K76" s="682" t="str">
        <f>'PRODUCTION LIST GRP VOLUMES'!L79</f>
        <v/>
      </c>
      <c r="L76" s="682" t="str">
        <f>'PRODUCTION LIST GRP VOLUMES'!M79</f>
        <v/>
      </c>
      <c r="M76" s="682" t="str">
        <f>'PRODUCTION LIST GRP VOLUMES'!N79</f>
        <v/>
      </c>
      <c r="N76" s="682" t="str">
        <f>'PRODUCTION LIST GRP VOLUMES'!O79</f>
        <v/>
      </c>
      <c r="O76" s="684">
        <f>'PRODUCTION LIST GRP VOLUMES'!P79</f>
        <v>0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681" t="str">
        <f>'PRODUCTION LIST GRP VOLUMES'!A80</f>
        <v>360-230-DT</v>
      </c>
      <c r="B77" s="682" t="str">
        <f>'PRODUCTION LIST GRP VOLUMES'!C80</f>
        <v/>
      </c>
      <c r="C77" s="682" t="str">
        <f>'PRODUCTION LIST GRP VOLUMES'!D80</f>
        <v/>
      </c>
      <c r="D77" s="682" t="str">
        <f>'PRODUCTION LIST GRP VOLUMES'!E80</f>
        <v/>
      </c>
      <c r="E77" s="682" t="str">
        <f>'PRODUCTION LIST GRP VOLUMES'!F80</f>
        <v/>
      </c>
      <c r="F77" s="682" t="str">
        <f>'PRODUCTION LIST GRP VOLUMES'!G80</f>
        <v/>
      </c>
      <c r="G77" s="682" t="str">
        <f>'PRODUCTION LIST GRP VOLUMES'!H80</f>
        <v/>
      </c>
      <c r="H77" s="682" t="str">
        <f>'PRODUCTION LIST GRP VOLUMES'!I80</f>
        <v/>
      </c>
      <c r="I77" s="682" t="str">
        <f>'PRODUCTION LIST GRP VOLUMES'!J80</f>
        <v/>
      </c>
      <c r="J77" s="682" t="str">
        <f>'PRODUCTION LIST GRP VOLUMES'!K80</f>
        <v/>
      </c>
      <c r="K77" s="682" t="str">
        <f>'PRODUCTION LIST GRP VOLUMES'!L80</f>
        <v/>
      </c>
      <c r="L77" s="682" t="str">
        <f>'PRODUCTION LIST GRP VOLUMES'!M80</f>
        <v/>
      </c>
      <c r="M77" s="682" t="str">
        <f>'PRODUCTION LIST GRP VOLUMES'!N80</f>
        <v/>
      </c>
      <c r="N77" s="682" t="str">
        <f>'PRODUCTION LIST GRP VOLUMES'!O80</f>
        <v/>
      </c>
      <c r="O77" s="684">
        <f>'PRODUCTION LIST GRP VOLUMES'!P80</f>
        <v>0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681" t="str">
        <f>'PRODUCTION LIST GRP VOLUMES'!A81</f>
        <v>360-231</v>
      </c>
      <c r="B78" s="682" t="str">
        <f>'PRODUCTION LIST GRP VOLUMES'!C81</f>
        <v/>
      </c>
      <c r="C78" s="682" t="str">
        <f>'PRODUCTION LIST GRP VOLUMES'!D81</f>
        <v/>
      </c>
      <c r="D78" s="682" t="str">
        <f>'PRODUCTION LIST GRP VOLUMES'!E81</f>
        <v/>
      </c>
      <c r="E78" s="682" t="str">
        <f>'PRODUCTION LIST GRP VOLUMES'!F81</f>
        <v/>
      </c>
      <c r="F78" s="682" t="str">
        <f>'PRODUCTION LIST GRP VOLUMES'!G81</f>
        <v/>
      </c>
      <c r="G78" s="682" t="str">
        <f>'PRODUCTION LIST GRP VOLUMES'!H81</f>
        <v/>
      </c>
      <c r="H78" s="682" t="str">
        <f>'PRODUCTION LIST GRP VOLUMES'!I81</f>
        <v/>
      </c>
      <c r="I78" s="682" t="str">
        <f>'PRODUCTION LIST GRP VOLUMES'!J81</f>
        <v/>
      </c>
      <c r="J78" s="682" t="str">
        <f>'PRODUCTION LIST GRP VOLUMES'!K81</f>
        <v/>
      </c>
      <c r="K78" s="682" t="str">
        <f>'PRODUCTION LIST GRP VOLUMES'!L81</f>
        <v/>
      </c>
      <c r="L78" s="682" t="str">
        <f>'PRODUCTION LIST GRP VOLUMES'!M81</f>
        <v/>
      </c>
      <c r="M78" s="682" t="str">
        <f>'PRODUCTION LIST GRP VOLUMES'!N81</f>
        <v/>
      </c>
      <c r="N78" s="682" t="str">
        <f>'PRODUCTION LIST GRP VOLUMES'!O81</f>
        <v/>
      </c>
      <c r="O78" s="683">
        <f>'PRODUCTION LIST GRP VOLUMES'!P81</f>
        <v>0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681" t="str">
        <f>'PRODUCTION LIST GRP VOLUMES'!A82</f>
        <v>360-232</v>
      </c>
      <c r="B79" s="682" t="str">
        <f>'PRODUCTION LIST GRP VOLUMES'!C82</f>
        <v/>
      </c>
      <c r="C79" s="682" t="str">
        <f>'PRODUCTION LIST GRP VOLUMES'!D82</f>
        <v/>
      </c>
      <c r="D79" s="682" t="str">
        <f>'PRODUCTION LIST GRP VOLUMES'!E82</f>
        <v/>
      </c>
      <c r="E79" s="682" t="str">
        <f>'PRODUCTION LIST GRP VOLUMES'!F82</f>
        <v/>
      </c>
      <c r="F79" s="682" t="str">
        <f>'PRODUCTION LIST GRP VOLUMES'!G82</f>
        <v/>
      </c>
      <c r="G79" s="682" t="str">
        <f>'PRODUCTION LIST GRP VOLUMES'!H82</f>
        <v/>
      </c>
      <c r="H79" s="682" t="str">
        <f>'PRODUCTION LIST GRP VOLUMES'!I82</f>
        <v/>
      </c>
      <c r="I79" s="682" t="str">
        <f>'PRODUCTION LIST GRP VOLUMES'!J82</f>
        <v/>
      </c>
      <c r="J79" s="682" t="str">
        <f>'PRODUCTION LIST GRP VOLUMES'!K82</f>
        <v/>
      </c>
      <c r="K79" s="682" t="str">
        <f>'PRODUCTION LIST GRP VOLUMES'!L82</f>
        <v/>
      </c>
      <c r="L79" s="682" t="str">
        <f>'PRODUCTION LIST GRP VOLUMES'!M82</f>
        <v/>
      </c>
      <c r="M79" s="682" t="str">
        <f>'PRODUCTION LIST GRP VOLUMES'!N82</f>
        <v/>
      </c>
      <c r="N79" s="682" t="str">
        <f>'PRODUCTION LIST GRP VOLUMES'!O82</f>
        <v/>
      </c>
      <c r="O79" s="683">
        <f>'PRODUCTION LIST GRP VOLUMES'!P82</f>
        <v>0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681" t="str">
        <f>'PRODUCTION LIST GRP VOLUMES'!A83</f>
        <v>360-233</v>
      </c>
      <c r="B80" s="682" t="str">
        <f>'PRODUCTION LIST GRP VOLUMES'!C83</f>
        <v/>
      </c>
      <c r="C80" s="682" t="str">
        <f>'PRODUCTION LIST GRP VOLUMES'!D83</f>
        <v/>
      </c>
      <c r="D80" s="682" t="str">
        <f>'PRODUCTION LIST GRP VOLUMES'!E83</f>
        <v/>
      </c>
      <c r="E80" s="682" t="str">
        <f>'PRODUCTION LIST GRP VOLUMES'!F83</f>
        <v/>
      </c>
      <c r="F80" s="682" t="str">
        <f>'PRODUCTION LIST GRP VOLUMES'!G83</f>
        <v/>
      </c>
      <c r="G80" s="682" t="str">
        <f>'PRODUCTION LIST GRP VOLUMES'!H83</f>
        <v/>
      </c>
      <c r="H80" s="682" t="str">
        <f>'PRODUCTION LIST GRP VOLUMES'!I83</f>
        <v/>
      </c>
      <c r="I80" s="682" t="str">
        <f>'PRODUCTION LIST GRP VOLUMES'!J83</f>
        <v/>
      </c>
      <c r="J80" s="682" t="str">
        <f>'PRODUCTION LIST GRP VOLUMES'!K83</f>
        <v/>
      </c>
      <c r="K80" s="682" t="str">
        <f>'PRODUCTION LIST GRP VOLUMES'!L83</f>
        <v/>
      </c>
      <c r="L80" s="682" t="str">
        <f>'PRODUCTION LIST GRP VOLUMES'!M83</f>
        <v/>
      </c>
      <c r="M80" s="682" t="str">
        <f>'PRODUCTION LIST GRP VOLUMES'!N83</f>
        <v/>
      </c>
      <c r="N80" s="682" t="str">
        <f>'PRODUCTION LIST GRP VOLUMES'!O83</f>
        <v/>
      </c>
      <c r="O80" s="683">
        <f>'PRODUCTION LIST GRP VOLUMES'!P83</f>
        <v>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1.0" customHeight="1">
      <c r="A81" s="681" t="str">
        <f>'PRODUCTION LIST GRP VOLUMES'!A84</f>
        <v>360-234</v>
      </c>
      <c r="B81" s="682" t="str">
        <f>'PRODUCTION LIST GRP VOLUMES'!C84</f>
        <v/>
      </c>
      <c r="C81" s="682" t="str">
        <f>'PRODUCTION LIST GRP VOLUMES'!D84</f>
        <v/>
      </c>
      <c r="D81" s="682" t="str">
        <f>'PRODUCTION LIST GRP VOLUMES'!E84</f>
        <v/>
      </c>
      <c r="E81" s="682" t="str">
        <f>'PRODUCTION LIST GRP VOLUMES'!F84</f>
        <v/>
      </c>
      <c r="F81" s="682" t="str">
        <f>'PRODUCTION LIST GRP VOLUMES'!G84</f>
        <v/>
      </c>
      <c r="G81" s="682" t="str">
        <f>'PRODUCTION LIST GRP VOLUMES'!H84</f>
        <v/>
      </c>
      <c r="H81" s="682" t="str">
        <f>'PRODUCTION LIST GRP VOLUMES'!I84</f>
        <v/>
      </c>
      <c r="I81" s="682" t="str">
        <f>'PRODUCTION LIST GRP VOLUMES'!J84</f>
        <v/>
      </c>
      <c r="J81" s="682" t="str">
        <f>'PRODUCTION LIST GRP VOLUMES'!K84</f>
        <v/>
      </c>
      <c r="K81" s="682" t="str">
        <f>'PRODUCTION LIST GRP VOLUMES'!L84</f>
        <v/>
      </c>
      <c r="L81" s="682" t="str">
        <f>'PRODUCTION LIST GRP VOLUMES'!M84</f>
        <v/>
      </c>
      <c r="M81" s="682" t="str">
        <f>'PRODUCTION LIST GRP VOLUMES'!N84</f>
        <v/>
      </c>
      <c r="N81" s="682" t="str">
        <f>'PRODUCTION LIST GRP VOLUMES'!O84</f>
        <v/>
      </c>
      <c r="O81" s="683">
        <f>'PRODUCTION LIST GRP VOLUMES'!P84</f>
        <v>0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1.0" customHeight="1">
      <c r="A82" s="681" t="str">
        <f>'PRODUCTION LIST GRP VOLUMES'!A85</f>
        <v>360-235</v>
      </c>
      <c r="B82" s="682" t="str">
        <f>'PRODUCTION LIST GRP VOLUMES'!C85</f>
        <v/>
      </c>
      <c r="C82" s="682" t="str">
        <f>'PRODUCTION LIST GRP VOLUMES'!D85</f>
        <v/>
      </c>
      <c r="D82" s="682" t="str">
        <f>'PRODUCTION LIST GRP VOLUMES'!E85</f>
        <v/>
      </c>
      <c r="E82" s="682" t="str">
        <f>'PRODUCTION LIST GRP VOLUMES'!F85</f>
        <v/>
      </c>
      <c r="F82" s="682" t="str">
        <f>'PRODUCTION LIST GRP VOLUMES'!G85</f>
        <v/>
      </c>
      <c r="G82" s="682" t="str">
        <f>'PRODUCTION LIST GRP VOLUMES'!H85</f>
        <v/>
      </c>
      <c r="H82" s="682" t="str">
        <f>'PRODUCTION LIST GRP VOLUMES'!I85</f>
        <v/>
      </c>
      <c r="I82" s="682" t="str">
        <f>'PRODUCTION LIST GRP VOLUMES'!J85</f>
        <v/>
      </c>
      <c r="J82" s="682" t="str">
        <f>'PRODUCTION LIST GRP VOLUMES'!K85</f>
        <v/>
      </c>
      <c r="K82" s="682" t="str">
        <f>'PRODUCTION LIST GRP VOLUMES'!L85</f>
        <v/>
      </c>
      <c r="L82" s="682" t="str">
        <f>'PRODUCTION LIST GRP VOLUMES'!M85</f>
        <v/>
      </c>
      <c r="M82" s="682" t="str">
        <f>'PRODUCTION LIST GRP VOLUMES'!N85</f>
        <v/>
      </c>
      <c r="N82" s="682" t="str">
        <f>'PRODUCTION LIST GRP VOLUMES'!O85</f>
        <v/>
      </c>
      <c r="O82" s="683">
        <f>'PRODUCTION LIST GRP VOLUMES'!P85</f>
        <v>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1.0" customHeight="1">
      <c r="A83" s="681" t="str">
        <f>'PRODUCTION LIST GRP VOLUMES'!A86</f>
        <v>360-236</v>
      </c>
      <c r="B83" s="682" t="str">
        <f>'PRODUCTION LIST GRP VOLUMES'!C86</f>
        <v/>
      </c>
      <c r="C83" s="682" t="str">
        <f>'PRODUCTION LIST GRP VOLUMES'!D86</f>
        <v/>
      </c>
      <c r="D83" s="682" t="str">
        <f>'PRODUCTION LIST GRP VOLUMES'!E86</f>
        <v/>
      </c>
      <c r="E83" s="682" t="str">
        <f>'PRODUCTION LIST GRP VOLUMES'!F86</f>
        <v/>
      </c>
      <c r="F83" s="682" t="str">
        <f>'PRODUCTION LIST GRP VOLUMES'!G86</f>
        <v/>
      </c>
      <c r="G83" s="682" t="str">
        <f>'PRODUCTION LIST GRP VOLUMES'!H86</f>
        <v/>
      </c>
      <c r="H83" s="682" t="str">
        <f>'PRODUCTION LIST GRP VOLUMES'!I86</f>
        <v/>
      </c>
      <c r="I83" s="682" t="str">
        <f>'PRODUCTION LIST GRP VOLUMES'!J86</f>
        <v/>
      </c>
      <c r="J83" s="682" t="str">
        <f>'PRODUCTION LIST GRP VOLUMES'!K86</f>
        <v/>
      </c>
      <c r="K83" s="682" t="str">
        <f>'PRODUCTION LIST GRP VOLUMES'!L86</f>
        <v/>
      </c>
      <c r="L83" s="682" t="str">
        <f>'PRODUCTION LIST GRP VOLUMES'!M86</f>
        <v/>
      </c>
      <c r="M83" s="682" t="str">
        <f>'PRODUCTION LIST GRP VOLUMES'!N86</f>
        <v/>
      </c>
      <c r="N83" s="682" t="str">
        <f>'PRODUCTION LIST GRP VOLUMES'!O86</f>
        <v/>
      </c>
      <c r="O83" s="683">
        <f>'PRODUCTION LIST GRP VOLUMES'!P86</f>
        <v>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681" t="str">
        <f>'PRODUCTION LIST GRP VOLUMES'!A87</f>
        <v>360-237</v>
      </c>
      <c r="B84" s="682" t="str">
        <f>'PRODUCTION LIST GRP VOLUMES'!C87</f>
        <v/>
      </c>
      <c r="C84" s="682" t="str">
        <f>'PRODUCTION LIST GRP VOLUMES'!D87</f>
        <v/>
      </c>
      <c r="D84" s="682" t="str">
        <f>'PRODUCTION LIST GRP VOLUMES'!E87</f>
        <v/>
      </c>
      <c r="E84" s="682" t="str">
        <f>'PRODUCTION LIST GRP VOLUMES'!F87</f>
        <v/>
      </c>
      <c r="F84" s="682" t="str">
        <f>'PRODUCTION LIST GRP VOLUMES'!G87</f>
        <v/>
      </c>
      <c r="G84" s="682" t="str">
        <f>'PRODUCTION LIST GRP VOLUMES'!H87</f>
        <v/>
      </c>
      <c r="H84" s="682" t="str">
        <f>'PRODUCTION LIST GRP VOLUMES'!I87</f>
        <v/>
      </c>
      <c r="I84" s="682" t="str">
        <f>'PRODUCTION LIST GRP VOLUMES'!J87</f>
        <v/>
      </c>
      <c r="J84" s="682" t="str">
        <f>'PRODUCTION LIST GRP VOLUMES'!K87</f>
        <v/>
      </c>
      <c r="K84" s="682" t="str">
        <f>'PRODUCTION LIST GRP VOLUMES'!L87</f>
        <v/>
      </c>
      <c r="L84" s="682" t="str">
        <f>'PRODUCTION LIST GRP VOLUMES'!M87</f>
        <v/>
      </c>
      <c r="M84" s="682" t="str">
        <f>'PRODUCTION LIST GRP VOLUMES'!N87</f>
        <v/>
      </c>
      <c r="N84" s="682" t="str">
        <f>'PRODUCTION LIST GRP VOLUMES'!O87</f>
        <v/>
      </c>
      <c r="O84" s="683">
        <f>'PRODUCTION LIST GRP VOLUMES'!P87</f>
        <v>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681" t="str">
        <f>'PRODUCTION LIST GRP VOLUMES'!A88</f>
        <v>360-238</v>
      </c>
      <c r="B85" s="682" t="str">
        <f>'PRODUCTION LIST GRP VOLUMES'!C88</f>
        <v/>
      </c>
      <c r="C85" s="682" t="str">
        <f>'PRODUCTION LIST GRP VOLUMES'!D88</f>
        <v/>
      </c>
      <c r="D85" s="682" t="str">
        <f>'PRODUCTION LIST GRP VOLUMES'!E88</f>
        <v/>
      </c>
      <c r="E85" s="682" t="str">
        <f>'PRODUCTION LIST GRP VOLUMES'!F88</f>
        <v/>
      </c>
      <c r="F85" s="682" t="str">
        <f>'PRODUCTION LIST GRP VOLUMES'!G88</f>
        <v/>
      </c>
      <c r="G85" s="682" t="str">
        <f>'PRODUCTION LIST GRP VOLUMES'!H88</f>
        <v/>
      </c>
      <c r="H85" s="682" t="str">
        <f>'PRODUCTION LIST GRP VOLUMES'!I88</f>
        <v/>
      </c>
      <c r="I85" s="682" t="str">
        <f>'PRODUCTION LIST GRP VOLUMES'!J88</f>
        <v/>
      </c>
      <c r="J85" s="682" t="str">
        <f>'PRODUCTION LIST GRP VOLUMES'!K88</f>
        <v/>
      </c>
      <c r="K85" s="682" t="str">
        <f>'PRODUCTION LIST GRP VOLUMES'!L88</f>
        <v/>
      </c>
      <c r="L85" s="682" t="str">
        <f>'PRODUCTION LIST GRP VOLUMES'!M88</f>
        <v/>
      </c>
      <c r="M85" s="682" t="str">
        <f>'PRODUCTION LIST GRP VOLUMES'!N88</f>
        <v/>
      </c>
      <c r="N85" s="682" t="str">
        <f>'PRODUCTION LIST GRP VOLUMES'!O88</f>
        <v/>
      </c>
      <c r="O85" s="683">
        <f>'PRODUCTION LIST GRP VOLUMES'!P88</f>
        <v>0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681" t="str">
        <f>'PRODUCTION LIST GRP VOLUMES'!A89</f>
        <v>360-239</v>
      </c>
      <c r="B86" s="682" t="str">
        <f>'PRODUCTION LIST GRP VOLUMES'!C89</f>
        <v/>
      </c>
      <c r="C86" s="682" t="str">
        <f>'PRODUCTION LIST GRP VOLUMES'!D89</f>
        <v/>
      </c>
      <c r="D86" s="682" t="str">
        <f>'PRODUCTION LIST GRP VOLUMES'!E89</f>
        <v/>
      </c>
      <c r="E86" s="682" t="str">
        <f>'PRODUCTION LIST GRP VOLUMES'!F89</f>
        <v/>
      </c>
      <c r="F86" s="682" t="str">
        <f>'PRODUCTION LIST GRP VOLUMES'!G89</f>
        <v/>
      </c>
      <c r="G86" s="682" t="str">
        <f>'PRODUCTION LIST GRP VOLUMES'!H89</f>
        <v/>
      </c>
      <c r="H86" s="682" t="str">
        <f>'PRODUCTION LIST GRP VOLUMES'!I89</f>
        <v/>
      </c>
      <c r="I86" s="682" t="str">
        <f>'PRODUCTION LIST GRP VOLUMES'!J89</f>
        <v/>
      </c>
      <c r="J86" s="682" t="str">
        <f>'PRODUCTION LIST GRP VOLUMES'!K89</f>
        <v/>
      </c>
      <c r="K86" s="682" t="str">
        <f>'PRODUCTION LIST GRP VOLUMES'!L89</f>
        <v/>
      </c>
      <c r="L86" s="682" t="str">
        <f>'PRODUCTION LIST GRP VOLUMES'!M89</f>
        <v/>
      </c>
      <c r="M86" s="682" t="str">
        <f>'PRODUCTION LIST GRP VOLUMES'!N89</f>
        <v/>
      </c>
      <c r="N86" s="682" t="str">
        <f>'PRODUCTION LIST GRP VOLUMES'!O89</f>
        <v/>
      </c>
      <c r="O86" s="683">
        <f>'PRODUCTION LIST GRP VOLUMES'!P89</f>
        <v>0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681" t="str">
        <f>'PRODUCTION LIST GRP VOLUMES'!A90</f>
        <v>360-240</v>
      </c>
      <c r="B87" s="682" t="str">
        <f>'PRODUCTION LIST GRP VOLUMES'!C90</f>
        <v/>
      </c>
      <c r="C87" s="682" t="str">
        <f>'PRODUCTION LIST GRP VOLUMES'!D90</f>
        <v/>
      </c>
      <c r="D87" s="682" t="str">
        <f>'PRODUCTION LIST GRP VOLUMES'!E90</f>
        <v/>
      </c>
      <c r="E87" s="682" t="str">
        <f>'PRODUCTION LIST GRP VOLUMES'!F90</f>
        <v/>
      </c>
      <c r="F87" s="682" t="str">
        <f>'PRODUCTION LIST GRP VOLUMES'!G90</f>
        <v/>
      </c>
      <c r="G87" s="682" t="str">
        <f>'PRODUCTION LIST GRP VOLUMES'!H90</f>
        <v/>
      </c>
      <c r="H87" s="682" t="str">
        <f>'PRODUCTION LIST GRP VOLUMES'!I90</f>
        <v/>
      </c>
      <c r="I87" s="682" t="str">
        <f>'PRODUCTION LIST GRP VOLUMES'!J90</f>
        <v/>
      </c>
      <c r="J87" s="682" t="str">
        <f>'PRODUCTION LIST GRP VOLUMES'!K90</f>
        <v/>
      </c>
      <c r="K87" s="682" t="str">
        <f>'PRODUCTION LIST GRP VOLUMES'!L90</f>
        <v/>
      </c>
      <c r="L87" s="682" t="str">
        <f>'PRODUCTION LIST GRP VOLUMES'!M90</f>
        <v/>
      </c>
      <c r="M87" s="682" t="str">
        <f>'PRODUCTION LIST GRP VOLUMES'!N90</f>
        <v/>
      </c>
      <c r="N87" s="682" t="str">
        <f>'PRODUCTION LIST GRP VOLUMES'!O90</f>
        <v/>
      </c>
      <c r="O87" s="683">
        <f>'PRODUCTION LIST GRP VOLUMES'!P90</f>
        <v>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681" t="str">
        <f>'PRODUCTION LIST GRP VOLUMES'!A91</f>
        <v/>
      </c>
      <c r="B88" s="682" t="str">
        <f>'PRODUCTION LIST GRP VOLUMES'!C91</f>
        <v/>
      </c>
      <c r="C88" s="682" t="str">
        <f>'PRODUCTION LIST GRP VOLUMES'!D91</f>
        <v/>
      </c>
      <c r="D88" s="682" t="str">
        <f>'PRODUCTION LIST GRP VOLUMES'!E91</f>
        <v/>
      </c>
      <c r="E88" s="682" t="str">
        <f>'PRODUCTION LIST GRP VOLUMES'!F91</f>
        <v/>
      </c>
      <c r="F88" s="682" t="str">
        <f>'PRODUCTION LIST GRP VOLUMES'!G91</f>
        <v/>
      </c>
      <c r="G88" s="682" t="str">
        <f>'PRODUCTION LIST GRP VOLUMES'!H91</f>
        <v/>
      </c>
      <c r="H88" s="682" t="str">
        <f>'PRODUCTION LIST GRP VOLUMES'!I91</f>
        <v/>
      </c>
      <c r="I88" s="682" t="str">
        <f>'PRODUCTION LIST GRP VOLUMES'!J91</f>
        <v/>
      </c>
      <c r="J88" s="682" t="str">
        <f>'PRODUCTION LIST GRP VOLUMES'!K91</f>
        <v/>
      </c>
      <c r="K88" s="682" t="str">
        <f>'PRODUCTION LIST GRP VOLUMES'!L91</f>
        <v/>
      </c>
      <c r="L88" s="682" t="str">
        <f>'PRODUCTION LIST GRP VOLUMES'!M91</f>
        <v/>
      </c>
      <c r="M88" s="682" t="str">
        <f>'PRODUCTION LIST GRP VOLUMES'!N91</f>
        <v/>
      </c>
      <c r="N88" s="682" t="str">
        <f>'PRODUCTION LIST GRP VOLUMES'!O91</f>
        <v/>
      </c>
      <c r="O88" s="683">
        <f>'PRODUCTION LIST GRP VOLUMES'!P91</f>
        <v>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681" t="str">
        <f>'PRODUCTION LIST GRP VOLUMES'!A92</f>
        <v>360-281</v>
      </c>
      <c r="B89" s="682" t="str">
        <f>'PRODUCTION LIST GRP VOLUMES'!C92</f>
        <v/>
      </c>
      <c r="C89" s="682" t="str">
        <f>'PRODUCTION LIST GRP VOLUMES'!D92</f>
        <v/>
      </c>
      <c r="D89" s="682" t="str">
        <f>'PRODUCTION LIST GRP VOLUMES'!E92</f>
        <v/>
      </c>
      <c r="E89" s="682" t="str">
        <f>'PRODUCTION LIST GRP VOLUMES'!F92</f>
        <v/>
      </c>
      <c r="F89" s="682" t="str">
        <f>'PRODUCTION LIST GRP VOLUMES'!G92</f>
        <v/>
      </c>
      <c r="G89" s="682" t="str">
        <f>'PRODUCTION LIST GRP VOLUMES'!H92</f>
        <v/>
      </c>
      <c r="H89" s="682" t="str">
        <f>'PRODUCTION LIST GRP VOLUMES'!I92</f>
        <v/>
      </c>
      <c r="I89" s="682" t="str">
        <f>'PRODUCTION LIST GRP VOLUMES'!J92</f>
        <v/>
      </c>
      <c r="J89" s="682" t="str">
        <f>'PRODUCTION LIST GRP VOLUMES'!K92</f>
        <v/>
      </c>
      <c r="K89" s="682" t="str">
        <f>'PRODUCTION LIST GRP VOLUMES'!L92</f>
        <v/>
      </c>
      <c r="L89" s="682" t="str">
        <f>'PRODUCTION LIST GRP VOLUMES'!M92</f>
        <v/>
      </c>
      <c r="M89" s="682" t="str">
        <f>'PRODUCTION LIST GRP VOLUMES'!N92</f>
        <v/>
      </c>
      <c r="N89" s="682" t="str">
        <f>'PRODUCTION LIST GRP VOLUMES'!O92</f>
        <v/>
      </c>
      <c r="O89" s="683">
        <f>'PRODUCTION LIST GRP VOLUMES'!P92</f>
        <v>0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681" t="str">
        <f>'PRODUCTION LIST GRP VOLUMES'!A93</f>
        <v>360-289</v>
      </c>
      <c r="B90" s="682" t="str">
        <f>'PRODUCTION LIST GRP VOLUMES'!C93</f>
        <v/>
      </c>
      <c r="C90" s="682" t="str">
        <f>'PRODUCTION LIST GRP VOLUMES'!D93</f>
        <v/>
      </c>
      <c r="D90" s="682" t="str">
        <f>'PRODUCTION LIST GRP VOLUMES'!E93</f>
        <v/>
      </c>
      <c r="E90" s="682" t="str">
        <f>'PRODUCTION LIST GRP VOLUMES'!F93</f>
        <v/>
      </c>
      <c r="F90" s="682" t="str">
        <f>'PRODUCTION LIST GRP VOLUMES'!G93</f>
        <v/>
      </c>
      <c r="G90" s="682" t="str">
        <f>'PRODUCTION LIST GRP VOLUMES'!H93</f>
        <v/>
      </c>
      <c r="H90" s="682" t="str">
        <f>'PRODUCTION LIST GRP VOLUMES'!I93</f>
        <v/>
      </c>
      <c r="I90" s="682" t="str">
        <f>'PRODUCTION LIST GRP VOLUMES'!J93</f>
        <v/>
      </c>
      <c r="J90" s="682" t="str">
        <f>'PRODUCTION LIST GRP VOLUMES'!K93</f>
        <v/>
      </c>
      <c r="K90" s="682" t="str">
        <f>'PRODUCTION LIST GRP VOLUMES'!L93</f>
        <v/>
      </c>
      <c r="L90" s="682" t="str">
        <f>'PRODUCTION LIST GRP VOLUMES'!M93</f>
        <v/>
      </c>
      <c r="M90" s="682" t="str">
        <f>'PRODUCTION LIST GRP VOLUMES'!N93</f>
        <v/>
      </c>
      <c r="N90" s="682" t="str">
        <f>'PRODUCTION LIST GRP VOLUMES'!O93</f>
        <v/>
      </c>
      <c r="O90" s="683">
        <f>'PRODUCTION LIST GRP VOLUMES'!P93</f>
        <v>0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681" t="str">
        <f>'PRODUCTION LIST GRP VOLUMES'!A94</f>
        <v>360-289-DT</v>
      </c>
      <c r="B91" s="682" t="str">
        <f>'PRODUCTION LIST GRP VOLUMES'!C94</f>
        <v/>
      </c>
      <c r="C91" s="682" t="str">
        <f>'PRODUCTION LIST GRP VOLUMES'!D94</f>
        <v/>
      </c>
      <c r="D91" s="682" t="str">
        <f>'PRODUCTION LIST GRP VOLUMES'!E94</f>
        <v/>
      </c>
      <c r="E91" s="682" t="str">
        <f>'PRODUCTION LIST GRP VOLUMES'!F94</f>
        <v/>
      </c>
      <c r="F91" s="682" t="str">
        <f>'PRODUCTION LIST GRP VOLUMES'!G94</f>
        <v/>
      </c>
      <c r="G91" s="682" t="str">
        <f>'PRODUCTION LIST GRP VOLUMES'!H94</f>
        <v/>
      </c>
      <c r="H91" s="682" t="str">
        <f>'PRODUCTION LIST GRP VOLUMES'!I94</f>
        <v/>
      </c>
      <c r="I91" s="682" t="str">
        <f>'PRODUCTION LIST GRP VOLUMES'!J94</f>
        <v/>
      </c>
      <c r="J91" s="682" t="str">
        <f>'PRODUCTION LIST GRP VOLUMES'!K94</f>
        <v/>
      </c>
      <c r="K91" s="682" t="str">
        <f>'PRODUCTION LIST GRP VOLUMES'!L94</f>
        <v/>
      </c>
      <c r="L91" s="682" t="str">
        <f>'PRODUCTION LIST GRP VOLUMES'!M94</f>
        <v/>
      </c>
      <c r="M91" s="682" t="str">
        <f>'PRODUCTION LIST GRP VOLUMES'!N94</f>
        <v/>
      </c>
      <c r="N91" s="682" t="str">
        <f>'PRODUCTION LIST GRP VOLUMES'!O94</f>
        <v/>
      </c>
      <c r="O91" s="683">
        <f>'PRODUCTION LIST GRP VOLUMES'!P94</f>
        <v>0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681" t="str">
        <f>'PRODUCTION LIST GRP VOLUMES'!A95</f>
        <v>360-290</v>
      </c>
      <c r="B92" s="682" t="str">
        <f>'PRODUCTION LIST GRP VOLUMES'!C95</f>
        <v/>
      </c>
      <c r="C92" s="682" t="str">
        <f>'PRODUCTION LIST GRP VOLUMES'!D95</f>
        <v/>
      </c>
      <c r="D92" s="682" t="str">
        <f>'PRODUCTION LIST GRP VOLUMES'!E95</f>
        <v/>
      </c>
      <c r="E92" s="682" t="str">
        <f>'PRODUCTION LIST GRP VOLUMES'!F95</f>
        <v/>
      </c>
      <c r="F92" s="682" t="str">
        <f>'PRODUCTION LIST GRP VOLUMES'!G95</f>
        <v/>
      </c>
      <c r="G92" s="682" t="str">
        <f>'PRODUCTION LIST GRP VOLUMES'!H95</f>
        <v/>
      </c>
      <c r="H92" s="682" t="str">
        <f>'PRODUCTION LIST GRP VOLUMES'!I95</f>
        <v/>
      </c>
      <c r="I92" s="682" t="str">
        <f>'PRODUCTION LIST GRP VOLUMES'!J95</f>
        <v/>
      </c>
      <c r="J92" s="682" t="str">
        <f>'PRODUCTION LIST GRP VOLUMES'!K95</f>
        <v/>
      </c>
      <c r="K92" s="682" t="str">
        <f>'PRODUCTION LIST GRP VOLUMES'!L95</f>
        <v/>
      </c>
      <c r="L92" s="682" t="str">
        <f>'PRODUCTION LIST GRP VOLUMES'!M95</f>
        <v/>
      </c>
      <c r="M92" s="682" t="str">
        <f>'PRODUCTION LIST GRP VOLUMES'!N95</f>
        <v/>
      </c>
      <c r="N92" s="682" t="str">
        <f>'PRODUCTION LIST GRP VOLUMES'!O95</f>
        <v/>
      </c>
      <c r="O92" s="683">
        <f>'PRODUCTION LIST GRP VOLUMES'!P95</f>
        <v>0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681" t="str">
        <f>'PRODUCTION LIST GRP VOLUMES'!A96</f>
        <v>360-290-DT</v>
      </c>
      <c r="B93" s="682" t="str">
        <f>'PRODUCTION LIST GRP VOLUMES'!C96</f>
        <v/>
      </c>
      <c r="C93" s="682" t="str">
        <f>'PRODUCTION LIST GRP VOLUMES'!D96</f>
        <v/>
      </c>
      <c r="D93" s="682" t="str">
        <f>'PRODUCTION LIST GRP VOLUMES'!E96</f>
        <v/>
      </c>
      <c r="E93" s="682" t="str">
        <f>'PRODUCTION LIST GRP VOLUMES'!F96</f>
        <v/>
      </c>
      <c r="F93" s="682" t="str">
        <f>'PRODUCTION LIST GRP VOLUMES'!G96</f>
        <v/>
      </c>
      <c r="G93" s="682" t="str">
        <f>'PRODUCTION LIST GRP VOLUMES'!H96</f>
        <v/>
      </c>
      <c r="H93" s="682" t="str">
        <f>'PRODUCTION LIST GRP VOLUMES'!I96</f>
        <v/>
      </c>
      <c r="I93" s="682" t="str">
        <f>'PRODUCTION LIST GRP VOLUMES'!J96</f>
        <v/>
      </c>
      <c r="J93" s="682" t="str">
        <f>'PRODUCTION LIST GRP VOLUMES'!K96</f>
        <v/>
      </c>
      <c r="K93" s="682" t="str">
        <f>'PRODUCTION LIST GRP VOLUMES'!L96</f>
        <v/>
      </c>
      <c r="L93" s="682" t="str">
        <f>'PRODUCTION LIST GRP VOLUMES'!M96</f>
        <v/>
      </c>
      <c r="M93" s="682" t="str">
        <f>'PRODUCTION LIST GRP VOLUMES'!N96</f>
        <v/>
      </c>
      <c r="N93" s="682" t="str">
        <f>'PRODUCTION LIST GRP VOLUMES'!O96</f>
        <v/>
      </c>
      <c r="O93" s="683">
        <f>'PRODUCTION LIST GRP VOLUMES'!P96</f>
        <v>0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681" t="str">
        <f>'PRODUCTION LIST GRP VOLUMES'!A97</f>
        <v>360-291</v>
      </c>
      <c r="B94" s="682" t="str">
        <f>'PRODUCTION LIST GRP VOLUMES'!C97</f>
        <v/>
      </c>
      <c r="C94" s="682" t="str">
        <f>'PRODUCTION LIST GRP VOLUMES'!D97</f>
        <v/>
      </c>
      <c r="D94" s="682" t="str">
        <f>'PRODUCTION LIST GRP VOLUMES'!E97</f>
        <v/>
      </c>
      <c r="E94" s="682" t="str">
        <f>'PRODUCTION LIST GRP VOLUMES'!F97</f>
        <v/>
      </c>
      <c r="F94" s="682" t="str">
        <f>'PRODUCTION LIST GRP VOLUMES'!G97</f>
        <v/>
      </c>
      <c r="G94" s="682" t="str">
        <f>'PRODUCTION LIST GRP VOLUMES'!H97</f>
        <v/>
      </c>
      <c r="H94" s="682" t="str">
        <f>'PRODUCTION LIST GRP VOLUMES'!I97</f>
        <v/>
      </c>
      <c r="I94" s="682" t="str">
        <f>'PRODUCTION LIST GRP VOLUMES'!J97</f>
        <v/>
      </c>
      <c r="J94" s="682" t="str">
        <f>'PRODUCTION LIST GRP VOLUMES'!K97</f>
        <v/>
      </c>
      <c r="K94" s="682" t="str">
        <f>'PRODUCTION LIST GRP VOLUMES'!L97</f>
        <v/>
      </c>
      <c r="L94" s="682" t="str">
        <f>'PRODUCTION LIST GRP VOLUMES'!M97</f>
        <v/>
      </c>
      <c r="M94" s="682" t="str">
        <f>'PRODUCTION LIST GRP VOLUMES'!N97</f>
        <v/>
      </c>
      <c r="N94" s="682" t="str">
        <f>'PRODUCTION LIST GRP VOLUMES'!O97</f>
        <v/>
      </c>
      <c r="O94" s="683">
        <f>'PRODUCTION LIST GRP VOLUMES'!P97</f>
        <v>0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681" t="str">
        <f>'PRODUCTION LIST GRP VOLUMES'!A98</f>
        <v>360-292</v>
      </c>
      <c r="B95" s="682" t="str">
        <f>'PRODUCTION LIST GRP VOLUMES'!C98</f>
        <v/>
      </c>
      <c r="C95" s="682" t="str">
        <f>'PRODUCTION LIST GRP VOLUMES'!D98</f>
        <v/>
      </c>
      <c r="D95" s="682" t="str">
        <f>'PRODUCTION LIST GRP VOLUMES'!E98</f>
        <v/>
      </c>
      <c r="E95" s="682" t="str">
        <f>'PRODUCTION LIST GRP VOLUMES'!F98</f>
        <v/>
      </c>
      <c r="F95" s="682" t="str">
        <f>'PRODUCTION LIST GRP VOLUMES'!G98</f>
        <v/>
      </c>
      <c r="G95" s="682" t="str">
        <f>'PRODUCTION LIST GRP VOLUMES'!H98</f>
        <v/>
      </c>
      <c r="H95" s="682" t="str">
        <f>'PRODUCTION LIST GRP VOLUMES'!I98</f>
        <v/>
      </c>
      <c r="I95" s="682" t="str">
        <f>'PRODUCTION LIST GRP VOLUMES'!J98</f>
        <v/>
      </c>
      <c r="J95" s="682" t="str">
        <f>'PRODUCTION LIST GRP VOLUMES'!K98</f>
        <v/>
      </c>
      <c r="K95" s="682" t="str">
        <f>'PRODUCTION LIST GRP VOLUMES'!L98</f>
        <v/>
      </c>
      <c r="L95" s="682" t="str">
        <f>'PRODUCTION LIST GRP VOLUMES'!M98</f>
        <v/>
      </c>
      <c r="M95" s="682" t="str">
        <f>'PRODUCTION LIST GRP VOLUMES'!N98</f>
        <v/>
      </c>
      <c r="N95" s="682" t="str">
        <f>'PRODUCTION LIST GRP VOLUMES'!O98</f>
        <v/>
      </c>
      <c r="O95" s="683">
        <f>'PRODUCTION LIST GRP VOLUMES'!P98</f>
        <v>0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681" t="str">
        <f>'PRODUCTION LIST GRP VOLUMES'!A99</f>
        <v>360-293</v>
      </c>
      <c r="B96" s="682" t="str">
        <f>'PRODUCTION LIST GRP VOLUMES'!C99</f>
        <v/>
      </c>
      <c r="C96" s="682" t="str">
        <f>'PRODUCTION LIST GRP VOLUMES'!D99</f>
        <v/>
      </c>
      <c r="D96" s="682" t="str">
        <f>'PRODUCTION LIST GRP VOLUMES'!E99</f>
        <v/>
      </c>
      <c r="E96" s="682" t="str">
        <f>'PRODUCTION LIST GRP VOLUMES'!F99</f>
        <v/>
      </c>
      <c r="F96" s="682" t="str">
        <f>'PRODUCTION LIST GRP VOLUMES'!G99</f>
        <v/>
      </c>
      <c r="G96" s="682" t="str">
        <f>'PRODUCTION LIST GRP VOLUMES'!H99</f>
        <v/>
      </c>
      <c r="H96" s="682" t="str">
        <f>'PRODUCTION LIST GRP VOLUMES'!I99</f>
        <v/>
      </c>
      <c r="I96" s="682" t="str">
        <f>'PRODUCTION LIST GRP VOLUMES'!J99</f>
        <v/>
      </c>
      <c r="J96" s="682" t="str">
        <f>'PRODUCTION LIST GRP VOLUMES'!K99</f>
        <v/>
      </c>
      <c r="K96" s="682" t="str">
        <f>'PRODUCTION LIST GRP VOLUMES'!L99</f>
        <v/>
      </c>
      <c r="L96" s="682" t="str">
        <f>'PRODUCTION LIST GRP VOLUMES'!M99</f>
        <v/>
      </c>
      <c r="M96" s="682" t="str">
        <f>'PRODUCTION LIST GRP VOLUMES'!N99</f>
        <v/>
      </c>
      <c r="N96" s="682" t="str">
        <f>'PRODUCTION LIST GRP VOLUMES'!O99</f>
        <v/>
      </c>
      <c r="O96" s="683">
        <f>'PRODUCTION LIST GRP VOLUMES'!P99</f>
        <v>0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681" t="str">
        <f>'PRODUCTION LIST GRP VOLUMES'!A100</f>
        <v>360-294</v>
      </c>
      <c r="B97" s="682" t="str">
        <f>'PRODUCTION LIST GRP VOLUMES'!C100</f>
        <v/>
      </c>
      <c r="C97" s="682" t="str">
        <f>'PRODUCTION LIST GRP VOLUMES'!D100</f>
        <v/>
      </c>
      <c r="D97" s="682" t="str">
        <f>'PRODUCTION LIST GRP VOLUMES'!E100</f>
        <v/>
      </c>
      <c r="E97" s="682" t="str">
        <f>'PRODUCTION LIST GRP VOLUMES'!F100</f>
        <v/>
      </c>
      <c r="F97" s="682" t="str">
        <f>'PRODUCTION LIST GRP VOLUMES'!G100</f>
        <v/>
      </c>
      <c r="G97" s="682" t="str">
        <f>'PRODUCTION LIST GRP VOLUMES'!H100</f>
        <v/>
      </c>
      <c r="H97" s="682" t="str">
        <f>'PRODUCTION LIST GRP VOLUMES'!I100</f>
        <v/>
      </c>
      <c r="I97" s="682" t="str">
        <f>'PRODUCTION LIST GRP VOLUMES'!J100</f>
        <v/>
      </c>
      <c r="J97" s="682" t="str">
        <f>'PRODUCTION LIST GRP VOLUMES'!K100</f>
        <v/>
      </c>
      <c r="K97" s="682" t="str">
        <f>'PRODUCTION LIST GRP VOLUMES'!L100</f>
        <v/>
      </c>
      <c r="L97" s="682" t="str">
        <f>'PRODUCTION LIST GRP VOLUMES'!M100</f>
        <v/>
      </c>
      <c r="M97" s="682" t="str">
        <f>'PRODUCTION LIST GRP VOLUMES'!N100</f>
        <v/>
      </c>
      <c r="N97" s="682" t="str">
        <f>'PRODUCTION LIST GRP VOLUMES'!O100</f>
        <v/>
      </c>
      <c r="O97" s="683">
        <f>'PRODUCTION LIST GRP VOLUMES'!P100</f>
        <v>0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681" t="str">
        <f>'PRODUCTION LIST GRP VOLUMES'!A101</f>
        <v>360-295</v>
      </c>
      <c r="B98" s="682" t="str">
        <f>'PRODUCTION LIST GRP VOLUMES'!C101</f>
        <v/>
      </c>
      <c r="C98" s="682" t="str">
        <f>'PRODUCTION LIST GRP VOLUMES'!D101</f>
        <v/>
      </c>
      <c r="D98" s="682" t="str">
        <f>'PRODUCTION LIST GRP VOLUMES'!E101</f>
        <v/>
      </c>
      <c r="E98" s="682" t="str">
        <f>'PRODUCTION LIST GRP VOLUMES'!F101</f>
        <v/>
      </c>
      <c r="F98" s="682" t="str">
        <f>'PRODUCTION LIST GRP VOLUMES'!G101</f>
        <v/>
      </c>
      <c r="G98" s="682" t="str">
        <f>'PRODUCTION LIST GRP VOLUMES'!H101</f>
        <v/>
      </c>
      <c r="H98" s="682" t="str">
        <f>'PRODUCTION LIST GRP VOLUMES'!I101</f>
        <v/>
      </c>
      <c r="I98" s="682" t="str">
        <f>'PRODUCTION LIST GRP VOLUMES'!J101</f>
        <v/>
      </c>
      <c r="J98" s="682" t="str">
        <f>'PRODUCTION LIST GRP VOLUMES'!K101</f>
        <v/>
      </c>
      <c r="K98" s="682" t="str">
        <f>'PRODUCTION LIST GRP VOLUMES'!L101</f>
        <v/>
      </c>
      <c r="L98" s="682" t="str">
        <f>'PRODUCTION LIST GRP VOLUMES'!M101</f>
        <v/>
      </c>
      <c r="M98" s="682" t="str">
        <f>'PRODUCTION LIST GRP VOLUMES'!N101</f>
        <v/>
      </c>
      <c r="N98" s="682" t="str">
        <f>'PRODUCTION LIST GRP VOLUMES'!O101</f>
        <v/>
      </c>
      <c r="O98" s="683">
        <f>'PRODUCTION LIST GRP VOLUMES'!P101</f>
        <v>0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681" t="str">
        <f>'PRODUCTION LIST GRP VOLUMES'!A102</f>
        <v/>
      </c>
      <c r="B99" s="682" t="str">
        <f>'PRODUCTION LIST GRP VOLUMES'!C102</f>
        <v/>
      </c>
      <c r="C99" s="682" t="str">
        <f>'PRODUCTION LIST GRP VOLUMES'!D102</f>
        <v/>
      </c>
      <c r="D99" s="682" t="str">
        <f>'PRODUCTION LIST GRP VOLUMES'!E102</f>
        <v/>
      </c>
      <c r="E99" s="682" t="str">
        <f>'PRODUCTION LIST GRP VOLUMES'!F102</f>
        <v/>
      </c>
      <c r="F99" s="682" t="str">
        <f>'PRODUCTION LIST GRP VOLUMES'!G102</f>
        <v/>
      </c>
      <c r="G99" s="682" t="str">
        <f>'PRODUCTION LIST GRP VOLUMES'!H102</f>
        <v/>
      </c>
      <c r="H99" s="682" t="str">
        <f>'PRODUCTION LIST GRP VOLUMES'!I102</f>
        <v/>
      </c>
      <c r="I99" s="682" t="str">
        <f>'PRODUCTION LIST GRP VOLUMES'!J102</f>
        <v/>
      </c>
      <c r="J99" s="682" t="str">
        <f>'PRODUCTION LIST GRP VOLUMES'!K102</f>
        <v/>
      </c>
      <c r="K99" s="682" t="str">
        <f>'PRODUCTION LIST GRP VOLUMES'!L102</f>
        <v/>
      </c>
      <c r="L99" s="682" t="str">
        <f>'PRODUCTION LIST GRP VOLUMES'!M102</f>
        <v/>
      </c>
      <c r="M99" s="682" t="str">
        <f>'PRODUCTION LIST GRP VOLUMES'!N102</f>
        <v/>
      </c>
      <c r="N99" s="682" t="str">
        <f>'PRODUCTION LIST GRP VOLUMES'!O102</f>
        <v/>
      </c>
      <c r="O99" s="683">
        <f>'PRODUCTION LIST GRP VOLUMES'!P102</f>
        <v>0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681" t="str">
        <f>'PRODUCTION LIST GRP VOLUMES'!A103</f>
        <v>360-301</v>
      </c>
      <c r="B100" s="682" t="str">
        <f>'PRODUCTION LIST GRP VOLUMES'!C103</f>
        <v/>
      </c>
      <c r="C100" s="682" t="str">
        <f>'PRODUCTION LIST GRP VOLUMES'!D103</f>
        <v/>
      </c>
      <c r="D100" s="682" t="str">
        <f>'PRODUCTION LIST GRP VOLUMES'!E103</f>
        <v/>
      </c>
      <c r="E100" s="682" t="str">
        <f>'PRODUCTION LIST GRP VOLUMES'!F103</f>
        <v/>
      </c>
      <c r="F100" s="682" t="str">
        <f>'PRODUCTION LIST GRP VOLUMES'!G103</f>
        <v/>
      </c>
      <c r="G100" s="682" t="str">
        <f>'PRODUCTION LIST GRP VOLUMES'!H103</f>
        <v/>
      </c>
      <c r="H100" s="682" t="str">
        <f>'PRODUCTION LIST GRP VOLUMES'!I103</f>
        <v/>
      </c>
      <c r="I100" s="682" t="str">
        <f>'PRODUCTION LIST GRP VOLUMES'!J103</f>
        <v/>
      </c>
      <c r="J100" s="682" t="str">
        <f>'PRODUCTION LIST GRP VOLUMES'!K103</f>
        <v/>
      </c>
      <c r="K100" s="682" t="str">
        <f>'PRODUCTION LIST GRP VOLUMES'!L103</f>
        <v/>
      </c>
      <c r="L100" s="682" t="str">
        <f>'PRODUCTION LIST GRP VOLUMES'!M103</f>
        <v/>
      </c>
      <c r="M100" s="682" t="str">
        <f>'PRODUCTION LIST GRP VOLUMES'!N103</f>
        <v/>
      </c>
      <c r="N100" s="682" t="str">
        <f>'PRODUCTION LIST GRP VOLUMES'!O103</f>
        <v/>
      </c>
      <c r="O100" s="683">
        <f>'PRODUCTION LIST GRP VOLUMES'!P103</f>
        <v>0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681" t="str">
        <f>'PRODUCTION LIST GRP VOLUMES'!A104</f>
        <v>360-301-DT</v>
      </c>
      <c r="B101" s="682" t="str">
        <f>'PRODUCTION LIST GRP VOLUMES'!C104</f>
        <v/>
      </c>
      <c r="C101" s="682" t="str">
        <f>'PRODUCTION LIST GRP VOLUMES'!D104</f>
        <v/>
      </c>
      <c r="D101" s="682" t="str">
        <f>'PRODUCTION LIST GRP VOLUMES'!E104</f>
        <v/>
      </c>
      <c r="E101" s="682" t="str">
        <f>'PRODUCTION LIST GRP VOLUMES'!F104</f>
        <v/>
      </c>
      <c r="F101" s="682" t="str">
        <f>'PRODUCTION LIST GRP VOLUMES'!G104</f>
        <v/>
      </c>
      <c r="G101" s="682" t="str">
        <f>'PRODUCTION LIST GRP VOLUMES'!H104</f>
        <v/>
      </c>
      <c r="H101" s="682" t="str">
        <f>'PRODUCTION LIST GRP VOLUMES'!I104</f>
        <v/>
      </c>
      <c r="I101" s="682" t="str">
        <f>'PRODUCTION LIST GRP VOLUMES'!J104</f>
        <v/>
      </c>
      <c r="J101" s="682" t="str">
        <f>'PRODUCTION LIST GRP VOLUMES'!K104</f>
        <v/>
      </c>
      <c r="K101" s="682" t="str">
        <f>'PRODUCTION LIST GRP VOLUMES'!L104</f>
        <v/>
      </c>
      <c r="L101" s="682" t="str">
        <f>'PRODUCTION LIST GRP VOLUMES'!M104</f>
        <v/>
      </c>
      <c r="M101" s="682" t="str">
        <f>'PRODUCTION LIST GRP VOLUMES'!N104</f>
        <v/>
      </c>
      <c r="N101" s="682" t="str">
        <f>'PRODUCTION LIST GRP VOLUMES'!O104</f>
        <v/>
      </c>
      <c r="O101" s="683">
        <f>'PRODUCTION LIST GRP VOLUMES'!P104</f>
        <v>0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681" t="str">
        <f>'PRODUCTION LIST GRP VOLUMES'!A105</f>
        <v>360-302</v>
      </c>
      <c r="B102" s="682" t="str">
        <f>'PRODUCTION LIST GRP VOLUMES'!C105</f>
        <v/>
      </c>
      <c r="C102" s="682" t="str">
        <f>'PRODUCTION LIST GRP VOLUMES'!D105</f>
        <v/>
      </c>
      <c r="D102" s="682" t="str">
        <f>'PRODUCTION LIST GRP VOLUMES'!E105</f>
        <v/>
      </c>
      <c r="E102" s="682" t="str">
        <f>'PRODUCTION LIST GRP VOLUMES'!F105</f>
        <v/>
      </c>
      <c r="F102" s="682" t="str">
        <f>'PRODUCTION LIST GRP VOLUMES'!G105</f>
        <v/>
      </c>
      <c r="G102" s="682" t="str">
        <f>'PRODUCTION LIST GRP VOLUMES'!H105</f>
        <v/>
      </c>
      <c r="H102" s="682" t="str">
        <f>'PRODUCTION LIST GRP VOLUMES'!I105</f>
        <v/>
      </c>
      <c r="I102" s="682" t="str">
        <f>'PRODUCTION LIST GRP VOLUMES'!J105</f>
        <v/>
      </c>
      <c r="J102" s="682" t="str">
        <f>'PRODUCTION LIST GRP VOLUMES'!K105</f>
        <v/>
      </c>
      <c r="K102" s="682" t="str">
        <f>'PRODUCTION LIST GRP VOLUMES'!L105</f>
        <v/>
      </c>
      <c r="L102" s="682" t="str">
        <f>'PRODUCTION LIST GRP VOLUMES'!M105</f>
        <v/>
      </c>
      <c r="M102" s="682" t="str">
        <f>'PRODUCTION LIST GRP VOLUMES'!N105</f>
        <v/>
      </c>
      <c r="N102" s="682" t="str">
        <f>'PRODUCTION LIST GRP VOLUMES'!O105</f>
        <v/>
      </c>
      <c r="O102" s="683">
        <f>'PRODUCTION LIST GRP VOLUMES'!P105</f>
        <v>0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681" t="str">
        <f>'PRODUCTION LIST GRP VOLUMES'!A106</f>
        <v>360-302-DT</v>
      </c>
      <c r="B103" s="682" t="str">
        <f>'PRODUCTION LIST GRP VOLUMES'!C106</f>
        <v/>
      </c>
      <c r="C103" s="682" t="str">
        <f>'PRODUCTION LIST GRP VOLUMES'!D106</f>
        <v/>
      </c>
      <c r="D103" s="682" t="str">
        <f>'PRODUCTION LIST GRP VOLUMES'!E106</f>
        <v/>
      </c>
      <c r="E103" s="682" t="str">
        <f>'PRODUCTION LIST GRP VOLUMES'!F106</f>
        <v/>
      </c>
      <c r="F103" s="682" t="str">
        <f>'PRODUCTION LIST GRP VOLUMES'!G106</f>
        <v/>
      </c>
      <c r="G103" s="682" t="str">
        <f>'PRODUCTION LIST GRP VOLUMES'!H106</f>
        <v/>
      </c>
      <c r="H103" s="682" t="str">
        <f>'PRODUCTION LIST GRP VOLUMES'!I106</f>
        <v/>
      </c>
      <c r="I103" s="682" t="str">
        <f>'PRODUCTION LIST GRP VOLUMES'!J106</f>
        <v/>
      </c>
      <c r="J103" s="682" t="str">
        <f>'PRODUCTION LIST GRP VOLUMES'!K106</f>
        <v/>
      </c>
      <c r="K103" s="682" t="str">
        <f>'PRODUCTION LIST GRP VOLUMES'!L106</f>
        <v/>
      </c>
      <c r="L103" s="682" t="str">
        <f>'PRODUCTION LIST GRP VOLUMES'!M106</f>
        <v/>
      </c>
      <c r="M103" s="682" t="str">
        <f>'PRODUCTION LIST GRP VOLUMES'!N106</f>
        <v/>
      </c>
      <c r="N103" s="682" t="str">
        <f>'PRODUCTION LIST GRP VOLUMES'!O106</f>
        <v/>
      </c>
      <c r="O103" s="683">
        <f>'PRODUCTION LIST GRP VOLUMES'!P106</f>
        <v>0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681" t="str">
        <f>'PRODUCTION LIST GRP VOLUMES'!A107</f>
        <v>360-303</v>
      </c>
      <c r="B104" s="682" t="str">
        <f>'PRODUCTION LIST GRP VOLUMES'!C107</f>
        <v/>
      </c>
      <c r="C104" s="682" t="str">
        <f>'PRODUCTION LIST GRP VOLUMES'!D107</f>
        <v/>
      </c>
      <c r="D104" s="682" t="str">
        <f>'PRODUCTION LIST GRP VOLUMES'!E107</f>
        <v/>
      </c>
      <c r="E104" s="682" t="str">
        <f>'PRODUCTION LIST GRP VOLUMES'!F107</f>
        <v/>
      </c>
      <c r="F104" s="682" t="str">
        <f>'PRODUCTION LIST GRP VOLUMES'!G107</f>
        <v/>
      </c>
      <c r="G104" s="682" t="str">
        <f>'PRODUCTION LIST GRP VOLUMES'!H107</f>
        <v/>
      </c>
      <c r="H104" s="682" t="str">
        <f>'PRODUCTION LIST GRP VOLUMES'!I107</f>
        <v/>
      </c>
      <c r="I104" s="682" t="str">
        <f>'PRODUCTION LIST GRP VOLUMES'!J107</f>
        <v/>
      </c>
      <c r="J104" s="682" t="str">
        <f>'PRODUCTION LIST GRP VOLUMES'!K107</f>
        <v/>
      </c>
      <c r="K104" s="682" t="str">
        <f>'PRODUCTION LIST GRP VOLUMES'!L107</f>
        <v/>
      </c>
      <c r="L104" s="682" t="str">
        <f>'PRODUCTION LIST GRP VOLUMES'!M107</f>
        <v/>
      </c>
      <c r="M104" s="682" t="str">
        <f>'PRODUCTION LIST GRP VOLUMES'!N107</f>
        <v/>
      </c>
      <c r="N104" s="682" t="str">
        <f>'PRODUCTION LIST GRP VOLUMES'!O107</f>
        <v/>
      </c>
      <c r="O104" s="683">
        <f>'PRODUCTION LIST GRP VOLUMES'!P107</f>
        <v>0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681" t="str">
        <f>'PRODUCTION LIST GRP VOLUMES'!A108</f>
        <v>360-303-DT</v>
      </c>
      <c r="B105" s="682" t="str">
        <f>'PRODUCTION LIST GRP VOLUMES'!C108</f>
        <v/>
      </c>
      <c r="C105" s="682" t="str">
        <f>'PRODUCTION LIST GRP VOLUMES'!D108</f>
        <v/>
      </c>
      <c r="D105" s="682" t="str">
        <f>'PRODUCTION LIST GRP VOLUMES'!E108</f>
        <v/>
      </c>
      <c r="E105" s="682" t="str">
        <f>'PRODUCTION LIST GRP VOLUMES'!F108</f>
        <v/>
      </c>
      <c r="F105" s="682" t="str">
        <f>'PRODUCTION LIST GRP VOLUMES'!G108</f>
        <v/>
      </c>
      <c r="G105" s="682" t="str">
        <f>'PRODUCTION LIST GRP VOLUMES'!H108</f>
        <v/>
      </c>
      <c r="H105" s="682" t="str">
        <f>'PRODUCTION LIST GRP VOLUMES'!I108</f>
        <v/>
      </c>
      <c r="I105" s="682" t="str">
        <f>'PRODUCTION LIST GRP VOLUMES'!J108</f>
        <v/>
      </c>
      <c r="J105" s="682" t="str">
        <f>'PRODUCTION LIST GRP VOLUMES'!K108</f>
        <v/>
      </c>
      <c r="K105" s="682" t="str">
        <f>'PRODUCTION LIST GRP VOLUMES'!L108</f>
        <v/>
      </c>
      <c r="L105" s="682" t="str">
        <f>'PRODUCTION LIST GRP VOLUMES'!M108</f>
        <v/>
      </c>
      <c r="M105" s="682" t="str">
        <f>'PRODUCTION LIST GRP VOLUMES'!N108</f>
        <v/>
      </c>
      <c r="N105" s="682" t="str">
        <f>'PRODUCTION LIST GRP VOLUMES'!O108</f>
        <v/>
      </c>
      <c r="O105" s="683">
        <f>'PRODUCTION LIST GRP VOLUMES'!P108</f>
        <v>0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681" t="str">
        <f>'PRODUCTION LIST GRP VOLUMES'!A109</f>
        <v>360-304</v>
      </c>
      <c r="B106" s="682" t="str">
        <f>'PRODUCTION LIST GRP VOLUMES'!C109</f>
        <v/>
      </c>
      <c r="C106" s="682" t="str">
        <f>'PRODUCTION LIST GRP VOLUMES'!D109</f>
        <v/>
      </c>
      <c r="D106" s="682" t="str">
        <f>'PRODUCTION LIST GRP VOLUMES'!E109</f>
        <v/>
      </c>
      <c r="E106" s="682" t="str">
        <f>'PRODUCTION LIST GRP VOLUMES'!F109</f>
        <v/>
      </c>
      <c r="F106" s="682" t="str">
        <f>'PRODUCTION LIST GRP VOLUMES'!G109</f>
        <v/>
      </c>
      <c r="G106" s="682" t="str">
        <f>'PRODUCTION LIST GRP VOLUMES'!H109</f>
        <v/>
      </c>
      <c r="H106" s="682" t="str">
        <f>'PRODUCTION LIST GRP VOLUMES'!I109</f>
        <v/>
      </c>
      <c r="I106" s="682" t="str">
        <f>'PRODUCTION LIST GRP VOLUMES'!J109</f>
        <v/>
      </c>
      <c r="J106" s="682" t="str">
        <f>'PRODUCTION LIST GRP VOLUMES'!K109</f>
        <v/>
      </c>
      <c r="K106" s="682" t="str">
        <f>'PRODUCTION LIST GRP VOLUMES'!L109</f>
        <v/>
      </c>
      <c r="L106" s="682" t="str">
        <f>'PRODUCTION LIST GRP VOLUMES'!M109</f>
        <v/>
      </c>
      <c r="M106" s="682" t="str">
        <f>'PRODUCTION LIST GRP VOLUMES'!N109</f>
        <v/>
      </c>
      <c r="N106" s="682" t="str">
        <f>'PRODUCTION LIST GRP VOLUMES'!O109</f>
        <v/>
      </c>
      <c r="O106" s="683">
        <f>'PRODUCTION LIST GRP VOLUMES'!P109</f>
        <v>0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681" t="str">
        <f>'PRODUCTION LIST GRP VOLUMES'!A110</f>
        <v>360-304-DT</v>
      </c>
      <c r="B107" s="682" t="str">
        <f>'PRODUCTION LIST GRP VOLUMES'!C110</f>
        <v/>
      </c>
      <c r="C107" s="682" t="str">
        <f>'PRODUCTION LIST GRP VOLUMES'!D110</f>
        <v/>
      </c>
      <c r="D107" s="682" t="str">
        <f>'PRODUCTION LIST GRP VOLUMES'!E110</f>
        <v/>
      </c>
      <c r="E107" s="682" t="str">
        <f>'PRODUCTION LIST GRP VOLUMES'!F110</f>
        <v/>
      </c>
      <c r="F107" s="682" t="str">
        <f>'PRODUCTION LIST GRP VOLUMES'!G110</f>
        <v/>
      </c>
      <c r="G107" s="682" t="str">
        <f>'PRODUCTION LIST GRP VOLUMES'!H110</f>
        <v/>
      </c>
      <c r="H107" s="682" t="str">
        <f>'PRODUCTION LIST GRP VOLUMES'!I110</f>
        <v/>
      </c>
      <c r="I107" s="682" t="str">
        <f>'PRODUCTION LIST GRP VOLUMES'!J110</f>
        <v/>
      </c>
      <c r="J107" s="682" t="str">
        <f>'PRODUCTION LIST GRP VOLUMES'!K110</f>
        <v/>
      </c>
      <c r="K107" s="682" t="str">
        <f>'PRODUCTION LIST GRP VOLUMES'!L110</f>
        <v/>
      </c>
      <c r="L107" s="682" t="str">
        <f>'PRODUCTION LIST GRP VOLUMES'!M110</f>
        <v/>
      </c>
      <c r="M107" s="682" t="str">
        <f>'PRODUCTION LIST GRP VOLUMES'!N110</f>
        <v/>
      </c>
      <c r="N107" s="682" t="str">
        <f>'PRODUCTION LIST GRP VOLUMES'!O110</f>
        <v/>
      </c>
      <c r="O107" s="683">
        <f>'PRODUCTION LIST GRP VOLUMES'!P110</f>
        <v>0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681" t="str">
        <f>'PRODUCTION LIST GRP VOLUMES'!A111</f>
        <v>360-305</v>
      </c>
      <c r="B108" s="682" t="str">
        <f>'PRODUCTION LIST GRP VOLUMES'!C111</f>
        <v/>
      </c>
      <c r="C108" s="682" t="str">
        <f>'PRODUCTION LIST GRP VOLUMES'!D111</f>
        <v/>
      </c>
      <c r="D108" s="682" t="str">
        <f>'PRODUCTION LIST GRP VOLUMES'!E111</f>
        <v/>
      </c>
      <c r="E108" s="682" t="str">
        <f>'PRODUCTION LIST GRP VOLUMES'!F111</f>
        <v/>
      </c>
      <c r="F108" s="682" t="str">
        <f>'PRODUCTION LIST GRP VOLUMES'!G111</f>
        <v/>
      </c>
      <c r="G108" s="682" t="str">
        <f>'PRODUCTION LIST GRP VOLUMES'!H111</f>
        <v/>
      </c>
      <c r="H108" s="682" t="str">
        <f>'PRODUCTION LIST GRP VOLUMES'!I111</f>
        <v/>
      </c>
      <c r="I108" s="682" t="str">
        <f>'PRODUCTION LIST GRP VOLUMES'!J111</f>
        <v/>
      </c>
      <c r="J108" s="682" t="str">
        <f>'PRODUCTION LIST GRP VOLUMES'!K111</f>
        <v/>
      </c>
      <c r="K108" s="682" t="str">
        <f>'PRODUCTION LIST GRP VOLUMES'!L111</f>
        <v/>
      </c>
      <c r="L108" s="682" t="str">
        <f>'PRODUCTION LIST GRP VOLUMES'!M111</f>
        <v/>
      </c>
      <c r="M108" s="682" t="str">
        <f>'PRODUCTION LIST GRP VOLUMES'!N111</f>
        <v/>
      </c>
      <c r="N108" s="682" t="str">
        <f>'PRODUCTION LIST GRP VOLUMES'!O111</f>
        <v/>
      </c>
      <c r="O108" s="683">
        <f>'PRODUCTION LIST GRP VOLUMES'!P111</f>
        <v>0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681" t="str">
        <f>'PRODUCTION LIST GRP VOLUMES'!A112</f>
        <v>360-305-DT</v>
      </c>
      <c r="B109" s="682" t="str">
        <f>'PRODUCTION LIST GRP VOLUMES'!C112</f>
        <v/>
      </c>
      <c r="C109" s="682" t="str">
        <f>'PRODUCTION LIST GRP VOLUMES'!D112</f>
        <v/>
      </c>
      <c r="D109" s="682" t="str">
        <f>'PRODUCTION LIST GRP VOLUMES'!E112</f>
        <v/>
      </c>
      <c r="E109" s="682" t="str">
        <f>'PRODUCTION LIST GRP VOLUMES'!F112</f>
        <v/>
      </c>
      <c r="F109" s="682" t="str">
        <f>'PRODUCTION LIST GRP VOLUMES'!G112</f>
        <v/>
      </c>
      <c r="G109" s="682" t="str">
        <f>'PRODUCTION LIST GRP VOLUMES'!H112</f>
        <v/>
      </c>
      <c r="H109" s="682" t="str">
        <f>'PRODUCTION LIST GRP VOLUMES'!I112</f>
        <v/>
      </c>
      <c r="I109" s="682" t="str">
        <f>'PRODUCTION LIST GRP VOLUMES'!J112</f>
        <v/>
      </c>
      <c r="J109" s="682" t="str">
        <f>'PRODUCTION LIST GRP VOLUMES'!K112</f>
        <v/>
      </c>
      <c r="K109" s="682" t="str">
        <f>'PRODUCTION LIST GRP VOLUMES'!L112</f>
        <v/>
      </c>
      <c r="L109" s="682" t="str">
        <f>'PRODUCTION LIST GRP VOLUMES'!M112</f>
        <v/>
      </c>
      <c r="M109" s="682" t="str">
        <f>'PRODUCTION LIST GRP VOLUMES'!N112</f>
        <v/>
      </c>
      <c r="N109" s="682" t="str">
        <f>'PRODUCTION LIST GRP VOLUMES'!O112</f>
        <v/>
      </c>
      <c r="O109" s="683">
        <f>'PRODUCTION LIST GRP VOLUMES'!P112</f>
        <v>0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681" t="str">
        <f>'PRODUCTION LIST GRP VOLUMES'!A113</f>
        <v>360-306</v>
      </c>
      <c r="B110" s="682" t="str">
        <f>'PRODUCTION LIST GRP VOLUMES'!C113</f>
        <v/>
      </c>
      <c r="C110" s="682" t="str">
        <f>'PRODUCTION LIST GRP VOLUMES'!D113</f>
        <v/>
      </c>
      <c r="D110" s="682" t="str">
        <f>'PRODUCTION LIST GRP VOLUMES'!E113</f>
        <v/>
      </c>
      <c r="E110" s="682" t="str">
        <f>'PRODUCTION LIST GRP VOLUMES'!F113</f>
        <v/>
      </c>
      <c r="F110" s="682" t="str">
        <f>'PRODUCTION LIST GRP VOLUMES'!G113</f>
        <v/>
      </c>
      <c r="G110" s="682" t="str">
        <f>'PRODUCTION LIST GRP VOLUMES'!H113</f>
        <v/>
      </c>
      <c r="H110" s="682" t="str">
        <f>'PRODUCTION LIST GRP VOLUMES'!I113</f>
        <v/>
      </c>
      <c r="I110" s="682" t="str">
        <f>'PRODUCTION LIST GRP VOLUMES'!J113</f>
        <v/>
      </c>
      <c r="J110" s="682" t="str">
        <f>'PRODUCTION LIST GRP VOLUMES'!K113</f>
        <v/>
      </c>
      <c r="K110" s="682" t="str">
        <f>'PRODUCTION LIST GRP VOLUMES'!L113</f>
        <v/>
      </c>
      <c r="L110" s="682" t="str">
        <f>'PRODUCTION LIST GRP VOLUMES'!M113</f>
        <v/>
      </c>
      <c r="M110" s="682" t="str">
        <f>'PRODUCTION LIST GRP VOLUMES'!N113</f>
        <v/>
      </c>
      <c r="N110" s="682" t="str">
        <f>'PRODUCTION LIST GRP VOLUMES'!O113</f>
        <v/>
      </c>
      <c r="O110" s="683">
        <f>'PRODUCTION LIST GRP VOLUMES'!P113</f>
        <v>0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681" t="str">
        <f>'PRODUCTION LIST GRP VOLUMES'!A114</f>
        <v>360-306-DT</v>
      </c>
      <c r="B111" s="682" t="str">
        <f>'PRODUCTION LIST GRP VOLUMES'!C114</f>
        <v/>
      </c>
      <c r="C111" s="682" t="str">
        <f>'PRODUCTION LIST GRP VOLUMES'!D114</f>
        <v/>
      </c>
      <c r="D111" s="682" t="str">
        <f>'PRODUCTION LIST GRP VOLUMES'!E114</f>
        <v/>
      </c>
      <c r="E111" s="682" t="str">
        <f>'PRODUCTION LIST GRP VOLUMES'!F114</f>
        <v/>
      </c>
      <c r="F111" s="682" t="str">
        <f>'PRODUCTION LIST GRP VOLUMES'!G114</f>
        <v/>
      </c>
      <c r="G111" s="682" t="str">
        <f>'PRODUCTION LIST GRP VOLUMES'!H114</f>
        <v/>
      </c>
      <c r="H111" s="682" t="str">
        <f>'PRODUCTION LIST GRP VOLUMES'!I114</f>
        <v/>
      </c>
      <c r="I111" s="682" t="str">
        <f>'PRODUCTION LIST GRP VOLUMES'!J114</f>
        <v/>
      </c>
      <c r="J111" s="682" t="str">
        <f>'PRODUCTION LIST GRP VOLUMES'!K114</f>
        <v/>
      </c>
      <c r="K111" s="682" t="str">
        <f>'PRODUCTION LIST GRP VOLUMES'!L114</f>
        <v/>
      </c>
      <c r="L111" s="682" t="str">
        <f>'PRODUCTION LIST GRP VOLUMES'!M114</f>
        <v/>
      </c>
      <c r="M111" s="682" t="str">
        <f>'PRODUCTION LIST GRP VOLUMES'!N114</f>
        <v/>
      </c>
      <c r="N111" s="682" t="str">
        <f>'PRODUCTION LIST GRP VOLUMES'!O114</f>
        <v/>
      </c>
      <c r="O111" s="683">
        <f>'PRODUCTION LIST GRP VOLUMES'!P114</f>
        <v>0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681" t="str">
        <f>'PRODUCTION LIST GRP VOLUMES'!A115</f>
        <v>360-307</v>
      </c>
      <c r="B112" s="682" t="str">
        <f>'PRODUCTION LIST GRP VOLUMES'!C115</f>
        <v/>
      </c>
      <c r="C112" s="682" t="str">
        <f>'PRODUCTION LIST GRP VOLUMES'!D115</f>
        <v/>
      </c>
      <c r="D112" s="682" t="str">
        <f>'PRODUCTION LIST GRP VOLUMES'!E115</f>
        <v/>
      </c>
      <c r="E112" s="682" t="str">
        <f>'PRODUCTION LIST GRP VOLUMES'!F115</f>
        <v/>
      </c>
      <c r="F112" s="682" t="str">
        <f>'PRODUCTION LIST GRP VOLUMES'!G115</f>
        <v/>
      </c>
      <c r="G112" s="682" t="str">
        <f>'PRODUCTION LIST GRP VOLUMES'!H115</f>
        <v/>
      </c>
      <c r="H112" s="682" t="str">
        <f>'PRODUCTION LIST GRP VOLUMES'!I115</f>
        <v/>
      </c>
      <c r="I112" s="682" t="str">
        <f>'PRODUCTION LIST GRP VOLUMES'!J115</f>
        <v/>
      </c>
      <c r="J112" s="682" t="str">
        <f>'PRODUCTION LIST GRP VOLUMES'!K115</f>
        <v/>
      </c>
      <c r="K112" s="682" t="str">
        <f>'PRODUCTION LIST GRP VOLUMES'!L115</f>
        <v/>
      </c>
      <c r="L112" s="682" t="str">
        <f>'PRODUCTION LIST GRP VOLUMES'!M115</f>
        <v/>
      </c>
      <c r="M112" s="682" t="str">
        <f>'PRODUCTION LIST GRP VOLUMES'!N115</f>
        <v/>
      </c>
      <c r="N112" s="682" t="str">
        <f>'PRODUCTION LIST GRP VOLUMES'!O115</f>
        <v/>
      </c>
      <c r="O112" s="683">
        <f>'PRODUCTION LIST GRP VOLUMES'!P115</f>
        <v>0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681" t="str">
        <f>'PRODUCTION LIST GRP VOLUMES'!A116</f>
        <v>360-307-DT</v>
      </c>
      <c r="B113" s="682" t="str">
        <f>'PRODUCTION LIST GRP VOLUMES'!C116</f>
        <v/>
      </c>
      <c r="C113" s="682" t="str">
        <f>'PRODUCTION LIST GRP VOLUMES'!D116</f>
        <v/>
      </c>
      <c r="D113" s="682" t="str">
        <f>'PRODUCTION LIST GRP VOLUMES'!E116</f>
        <v/>
      </c>
      <c r="E113" s="682" t="str">
        <f>'PRODUCTION LIST GRP VOLUMES'!F116</f>
        <v/>
      </c>
      <c r="F113" s="682" t="str">
        <f>'PRODUCTION LIST GRP VOLUMES'!G116</f>
        <v/>
      </c>
      <c r="G113" s="682" t="str">
        <f>'PRODUCTION LIST GRP VOLUMES'!H116</f>
        <v/>
      </c>
      <c r="H113" s="682" t="str">
        <f>'PRODUCTION LIST GRP VOLUMES'!I116</f>
        <v/>
      </c>
      <c r="I113" s="682" t="str">
        <f>'PRODUCTION LIST GRP VOLUMES'!J116</f>
        <v/>
      </c>
      <c r="J113" s="682" t="str">
        <f>'PRODUCTION LIST GRP VOLUMES'!K116</f>
        <v/>
      </c>
      <c r="K113" s="682" t="str">
        <f>'PRODUCTION LIST GRP VOLUMES'!L116</f>
        <v/>
      </c>
      <c r="L113" s="682" t="str">
        <f>'PRODUCTION LIST GRP VOLUMES'!M116</f>
        <v/>
      </c>
      <c r="M113" s="682" t="str">
        <f>'PRODUCTION LIST GRP VOLUMES'!N116</f>
        <v/>
      </c>
      <c r="N113" s="682" t="str">
        <f>'PRODUCTION LIST GRP VOLUMES'!O116</f>
        <v/>
      </c>
      <c r="O113" s="683">
        <f>'PRODUCTION LIST GRP VOLUMES'!P116</f>
        <v>0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681" t="str">
        <f>'PRODUCTION LIST GRP VOLUMES'!A117</f>
        <v>360-308</v>
      </c>
      <c r="B114" s="682" t="str">
        <f>'PRODUCTION LIST GRP VOLUMES'!C117</f>
        <v/>
      </c>
      <c r="C114" s="682" t="str">
        <f>'PRODUCTION LIST GRP VOLUMES'!D117</f>
        <v/>
      </c>
      <c r="D114" s="682" t="str">
        <f>'PRODUCTION LIST GRP VOLUMES'!E117</f>
        <v/>
      </c>
      <c r="E114" s="682" t="str">
        <f>'PRODUCTION LIST GRP VOLUMES'!F117</f>
        <v/>
      </c>
      <c r="F114" s="682" t="str">
        <f>'PRODUCTION LIST GRP VOLUMES'!G117</f>
        <v/>
      </c>
      <c r="G114" s="682" t="str">
        <f>'PRODUCTION LIST GRP VOLUMES'!H117</f>
        <v/>
      </c>
      <c r="H114" s="682" t="str">
        <f>'PRODUCTION LIST GRP VOLUMES'!I117</f>
        <v/>
      </c>
      <c r="I114" s="682" t="str">
        <f>'PRODUCTION LIST GRP VOLUMES'!J117</f>
        <v/>
      </c>
      <c r="J114" s="682" t="str">
        <f>'PRODUCTION LIST GRP VOLUMES'!K117</f>
        <v/>
      </c>
      <c r="K114" s="682" t="str">
        <f>'PRODUCTION LIST GRP VOLUMES'!L117</f>
        <v/>
      </c>
      <c r="L114" s="682" t="str">
        <f>'PRODUCTION LIST GRP VOLUMES'!M117</f>
        <v/>
      </c>
      <c r="M114" s="682" t="str">
        <f>'PRODUCTION LIST GRP VOLUMES'!N117</f>
        <v/>
      </c>
      <c r="N114" s="682" t="str">
        <f>'PRODUCTION LIST GRP VOLUMES'!O117</f>
        <v/>
      </c>
      <c r="O114" s="683">
        <f>'PRODUCTION LIST GRP VOLUMES'!P117</f>
        <v>0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681" t="str">
        <f>'PRODUCTION LIST GRP VOLUMES'!A118</f>
        <v>360-308-DT</v>
      </c>
      <c r="B115" s="682" t="str">
        <f>'PRODUCTION LIST GRP VOLUMES'!C118</f>
        <v/>
      </c>
      <c r="C115" s="682" t="str">
        <f>'PRODUCTION LIST GRP VOLUMES'!D118</f>
        <v/>
      </c>
      <c r="D115" s="682" t="str">
        <f>'PRODUCTION LIST GRP VOLUMES'!E118</f>
        <v/>
      </c>
      <c r="E115" s="682" t="str">
        <f>'PRODUCTION LIST GRP VOLUMES'!F118</f>
        <v/>
      </c>
      <c r="F115" s="682" t="str">
        <f>'PRODUCTION LIST GRP VOLUMES'!G118</f>
        <v/>
      </c>
      <c r="G115" s="682" t="str">
        <f>'PRODUCTION LIST GRP VOLUMES'!H118</f>
        <v/>
      </c>
      <c r="H115" s="682" t="str">
        <f>'PRODUCTION LIST GRP VOLUMES'!I118</f>
        <v/>
      </c>
      <c r="I115" s="682" t="str">
        <f>'PRODUCTION LIST GRP VOLUMES'!J118</f>
        <v/>
      </c>
      <c r="J115" s="682" t="str">
        <f>'PRODUCTION LIST GRP VOLUMES'!K118</f>
        <v/>
      </c>
      <c r="K115" s="682" t="str">
        <f>'PRODUCTION LIST GRP VOLUMES'!L118</f>
        <v/>
      </c>
      <c r="L115" s="682" t="str">
        <f>'PRODUCTION LIST GRP VOLUMES'!M118</f>
        <v/>
      </c>
      <c r="M115" s="682" t="str">
        <f>'PRODUCTION LIST GRP VOLUMES'!N118</f>
        <v/>
      </c>
      <c r="N115" s="682" t="str">
        <f>'PRODUCTION LIST GRP VOLUMES'!O118</f>
        <v/>
      </c>
      <c r="O115" s="683">
        <f>'PRODUCTION LIST GRP VOLUMES'!P118</f>
        <v>0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681" t="str">
        <f>'PRODUCTION LIST GRP VOLUMES'!A119</f>
        <v>360-309</v>
      </c>
      <c r="B116" s="682" t="str">
        <f>'PRODUCTION LIST GRP VOLUMES'!C119</f>
        <v/>
      </c>
      <c r="C116" s="682" t="str">
        <f>'PRODUCTION LIST GRP VOLUMES'!D119</f>
        <v/>
      </c>
      <c r="D116" s="682" t="str">
        <f>'PRODUCTION LIST GRP VOLUMES'!E119</f>
        <v/>
      </c>
      <c r="E116" s="682" t="str">
        <f>'PRODUCTION LIST GRP VOLUMES'!F119</f>
        <v/>
      </c>
      <c r="F116" s="682" t="str">
        <f>'PRODUCTION LIST GRP VOLUMES'!G119</f>
        <v/>
      </c>
      <c r="G116" s="682" t="str">
        <f>'PRODUCTION LIST GRP VOLUMES'!H119</f>
        <v/>
      </c>
      <c r="H116" s="682" t="str">
        <f>'PRODUCTION LIST GRP VOLUMES'!I119</f>
        <v/>
      </c>
      <c r="I116" s="682" t="str">
        <f>'PRODUCTION LIST GRP VOLUMES'!J119</f>
        <v/>
      </c>
      <c r="J116" s="682" t="str">
        <f>'PRODUCTION LIST GRP VOLUMES'!K119</f>
        <v/>
      </c>
      <c r="K116" s="682" t="str">
        <f>'PRODUCTION LIST GRP VOLUMES'!L119</f>
        <v/>
      </c>
      <c r="L116" s="682" t="str">
        <f>'PRODUCTION LIST GRP VOLUMES'!M119</f>
        <v/>
      </c>
      <c r="M116" s="682" t="str">
        <f>'PRODUCTION LIST GRP VOLUMES'!N119</f>
        <v/>
      </c>
      <c r="N116" s="682" t="str">
        <f>'PRODUCTION LIST GRP VOLUMES'!O119</f>
        <v/>
      </c>
      <c r="O116" s="683">
        <f>'PRODUCTION LIST GRP VOLUMES'!P119</f>
        <v>0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681" t="str">
        <f>'PRODUCTION LIST GRP VOLUMES'!A120</f>
        <v>360-309-DT</v>
      </c>
      <c r="B117" s="682" t="str">
        <f>'PRODUCTION LIST GRP VOLUMES'!C120</f>
        <v/>
      </c>
      <c r="C117" s="682" t="str">
        <f>'PRODUCTION LIST GRP VOLUMES'!D120</f>
        <v/>
      </c>
      <c r="D117" s="682" t="str">
        <f>'PRODUCTION LIST GRP VOLUMES'!E120</f>
        <v/>
      </c>
      <c r="E117" s="682" t="str">
        <f>'PRODUCTION LIST GRP VOLUMES'!F120</f>
        <v/>
      </c>
      <c r="F117" s="682" t="str">
        <f>'PRODUCTION LIST GRP VOLUMES'!G120</f>
        <v/>
      </c>
      <c r="G117" s="682" t="str">
        <f>'PRODUCTION LIST GRP VOLUMES'!H120</f>
        <v/>
      </c>
      <c r="H117" s="682" t="str">
        <f>'PRODUCTION LIST GRP VOLUMES'!I120</f>
        <v/>
      </c>
      <c r="I117" s="682" t="str">
        <f>'PRODUCTION LIST GRP VOLUMES'!J120</f>
        <v/>
      </c>
      <c r="J117" s="682" t="str">
        <f>'PRODUCTION LIST GRP VOLUMES'!K120</f>
        <v/>
      </c>
      <c r="K117" s="682" t="str">
        <f>'PRODUCTION LIST GRP VOLUMES'!L120</f>
        <v/>
      </c>
      <c r="L117" s="682" t="str">
        <f>'PRODUCTION LIST GRP VOLUMES'!M120</f>
        <v/>
      </c>
      <c r="M117" s="682" t="str">
        <f>'PRODUCTION LIST GRP VOLUMES'!N120</f>
        <v/>
      </c>
      <c r="N117" s="682" t="str">
        <f>'PRODUCTION LIST GRP VOLUMES'!O120</f>
        <v/>
      </c>
      <c r="O117" s="683">
        <f>'PRODUCTION LIST GRP VOLUMES'!P120</f>
        <v>0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681" t="str">
        <f>'PRODUCTION LIST GRP VOLUMES'!A121</f>
        <v>360-310</v>
      </c>
      <c r="B118" s="682" t="str">
        <f>'PRODUCTION LIST GRP VOLUMES'!C121</f>
        <v/>
      </c>
      <c r="C118" s="682" t="str">
        <f>'PRODUCTION LIST GRP VOLUMES'!D121</f>
        <v/>
      </c>
      <c r="D118" s="682" t="str">
        <f>'PRODUCTION LIST GRP VOLUMES'!E121</f>
        <v/>
      </c>
      <c r="E118" s="682" t="str">
        <f>'PRODUCTION LIST GRP VOLUMES'!F121</f>
        <v/>
      </c>
      <c r="F118" s="682" t="str">
        <f>'PRODUCTION LIST GRP VOLUMES'!G121</f>
        <v/>
      </c>
      <c r="G118" s="682" t="str">
        <f>'PRODUCTION LIST GRP VOLUMES'!H121</f>
        <v/>
      </c>
      <c r="H118" s="682" t="str">
        <f>'PRODUCTION LIST GRP VOLUMES'!I121</f>
        <v/>
      </c>
      <c r="I118" s="682" t="str">
        <f>'PRODUCTION LIST GRP VOLUMES'!J121</f>
        <v/>
      </c>
      <c r="J118" s="682" t="str">
        <f>'PRODUCTION LIST GRP VOLUMES'!K121</f>
        <v/>
      </c>
      <c r="K118" s="682" t="str">
        <f>'PRODUCTION LIST GRP VOLUMES'!L121</f>
        <v/>
      </c>
      <c r="L118" s="682" t="str">
        <f>'PRODUCTION LIST GRP VOLUMES'!M121</f>
        <v/>
      </c>
      <c r="M118" s="682" t="str">
        <f>'PRODUCTION LIST GRP VOLUMES'!N121</f>
        <v/>
      </c>
      <c r="N118" s="682" t="str">
        <f>'PRODUCTION LIST GRP VOLUMES'!O121</f>
        <v/>
      </c>
      <c r="O118" s="683">
        <f>'PRODUCTION LIST GRP VOLUMES'!P121</f>
        <v>0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681" t="str">
        <f>'PRODUCTION LIST GRP VOLUMES'!A122</f>
        <v>360-310-DT</v>
      </c>
      <c r="B119" s="682" t="str">
        <f>'PRODUCTION LIST GRP VOLUMES'!C122</f>
        <v/>
      </c>
      <c r="C119" s="682" t="str">
        <f>'PRODUCTION LIST GRP VOLUMES'!D122</f>
        <v/>
      </c>
      <c r="D119" s="682" t="str">
        <f>'PRODUCTION LIST GRP VOLUMES'!E122</f>
        <v/>
      </c>
      <c r="E119" s="682" t="str">
        <f>'PRODUCTION LIST GRP VOLUMES'!F122</f>
        <v/>
      </c>
      <c r="F119" s="682" t="str">
        <f>'PRODUCTION LIST GRP VOLUMES'!G122</f>
        <v/>
      </c>
      <c r="G119" s="682" t="str">
        <f>'PRODUCTION LIST GRP VOLUMES'!H122</f>
        <v/>
      </c>
      <c r="H119" s="682" t="str">
        <f>'PRODUCTION LIST GRP VOLUMES'!I122</f>
        <v/>
      </c>
      <c r="I119" s="682" t="str">
        <f>'PRODUCTION LIST GRP VOLUMES'!J122</f>
        <v/>
      </c>
      <c r="J119" s="682" t="str">
        <f>'PRODUCTION LIST GRP VOLUMES'!K122</f>
        <v/>
      </c>
      <c r="K119" s="682" t="str">
        <f>'PRODUCTION LIST GRP VOLUMES'!L122</f>
        <v/>
      </c>
      <c r="L119" s="682" t="str">
        <f>'PRODUCTION LIST GRP VOLUMES'!M122</f>
        <v/>
      </c>
      <c r="M119" s="682" t="str">
        <f>'PRODUCTION LIST GRP VOLUMES'!N122</f>
        <v/>
      </c>
      <c r="N119" s="682" t="str">
        <f>'PRODUCTION LIST GRP VOLUMES'!O122</f>
        <v/>
      </c>
      <c r="O119" s="683">
        <f>'PRODUCTION LIST GRP VOLUMES'!P122</f>
        <v>0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681" t="str">
        <f>'PRODUCTION LIST GRP VOLUMES'!A123</f>
        <v>360-311</v>
      </c>
      <c r="B120" s="682" t="str">
        <f>'PRODUCTION LIST GRP VOLUMES'!C123</f>
        <v/>
      </c>
      <c r="C120" s="682" t="str">
        <f>'PRODUCTION LIST GRP VOLUMES'!D123</f>
        <v/>
      </c>
      <c r="D120" s="682" t="str">
        <f>'PRODUCTION LIST GRP VOLUMES'!E123</f>
        <v/>
      </c>
      <c r="E120" s="682" t="str">
        <f>'PRODUCTION LIST GRP VOLUMES'!F123</f>
        <v/>
      </c>
      <c r="F120" s="682" t="str">
        <f>'PRODUCTION LIST GRP VOLUMES'!G123</f>
        <v/>
      </c>
      <c r="G120" s="682" t="str">
        <f>'PRODUCTION LIST GRP VOLUMES'!H123</f>
        <v/>
      </c>
      <c r="H120" s="682" t="str">
        <f>'PRODUCTION LIST GRP VOLUMES'!I123</f>
        <v/>
      </c>
      <c r="I120" s="682" t="str">
        <f>'PRODUCTION LIST GRP VOLUMES'!J123</f>
        <v/>
      </c>
      <c r="J120" s="682" t="str">
        <f>'PRODUCTION LIST GRP VOLUMES'!K123</f>
        <v/>
      </c>
      <c r="K120" s="682" t="str">
        <f>'PRODUCTION LIST GRP VOLUMES'!L123</f>
        <v/>
      </c>
      <c r="L120" s="682" t="str">
        <f>'PRODUCTION LIST GRP VOLUMES'!M123</f>
        <v/>
      </c>
      <c r="M120" s="682" t="str">
        <f>'PRODUCTION LIST GRP VOLUMES'!N123</f>
        <v/>
      </c>
      <c r="N120" s="682" t="str">
        <f>'PRODUCTION LIST GRP VOLUMES'!O123</f>
        <v/>
      </c>
      <c r="O120" s="683">
        <f>'PRODUCTION LIST GRP VOLUMES'!P123</f>
        <v>0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681" t="str">
        <f>'PRODUCTION LIST GRP VOLUMES'!A124</f>
        <v>360-311-DT</v>
      </c>
      <c r="B121" s="682" t="str">
        <f>'PRODUCTION LIST GRP VOLUMES'!C124</f>
        <v/>
      </c>
      <c r="C121" s="682" t="str">
        <f>'PRODUCTION LIST GRP VOLUMES'!D124</f>
        <v/>
      </c>
      <c r="D121" s="682" t="str">
        <f>'PRODUCTION LIST GRP VOLUMES'!E124</f>
        <v/>
      </c>
      <c r="E121" s="682" t="str">
        <f>'PRODUCTION LIST GRP VOLUMES'!F124</f>
        <v/>
      </c>
      <c r="F121" s="682" t="str">
        <f>'PRODUCTION LIST GRP VOLUMES'!G124</f>
        <v/>
      </c>
      <c r="G121" s="682" t="str">
        <f>'PRODUCTION LIST GRP VOLUMES'!H124</f>
        <v/>
      </c>
      <c r="H121" s="682" t="str">
        <f>'PRODUCTION LIST GRP VOLUMES'!I124</f>
        <v/>
      </c>
      <c r="I121" s="682" t="str">
        <f>'PRODUCTION LIST GRP VOLUMES'!J124</f>
        <v/>
      </c>
      <c r="J121" s="682" t="str">
        <f>'PRODUCTION LIST GRP VOLUMES'!K124</f>
        <v/>
      </c>
      <c r="K121" s="682" t="str">
        <f>'PRODUCTION LIST GRP VOLUMES'!L124</f>
        <v/>
      </c>
      <c r="L121" s="682" t="str">
        <f>'PRODUCTION LIST GRP VOLUMES'!M124</f>
        <v/>
      </c>
      <c r="M121" s="682" t="str">
        <f>'PRODUCTION LIST GRP VOLUMES'!N124</f>
        <v/>
      </c>
      <c r="N121" s="682" t="str">
        <f>'PRODUCTION LIST GRP VOLUMES'!O124</f>
        <v/>
      </c>
      <c r="O121" s="683">
        <f>'PRODUCTION LIST GRP VOLUMES'!P124</f>
        <v>0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681" t="str">
        <f>'PRODUCTION LIST GRP VOLUMES'!A125</f>
        <v>360-312</v>
      </c>
      <c r="B122" s="682" t="str">
        <f>'PRODUCTION LIST GRP VOLUMES'!C125</f>
        <v/>
      </c>
      <c r="C122" s="682" t="str">
        <f>'PRODUCTION LIST GRP VOLUMES'!D125</f>
        <v/>
      </c>
      <c r="D122" s="682" t="str">
        <f>'PRODUCTION LIST GRP VOLUMES'!E125</f>
        <v/>
      </c>
      <c r="E122" s="682" t="str">
        <f>'PRODUCTION LIST GRP VOLUMES'!F125</f>
        <v/>
      </c>
      <c r="F122" s="682" t="str">
        <f>'PRODUCTION LIST GRP VOLUMES'!G125</f>
        <v/>
      </c>
      <c r="G122" s="682" t="str">
        <f>'PRODUCTION LIST GRP VOLUMES'!H125</f>
        <v/>
      </c>
      <c r="H122" s="682" t="str">
        <f>'PRODUCTION LIST GRP VOLUMES'!I125</f>
        <v/>
      </c>
      <c r="I122" s="682" t="str">
        <f>'PRODUCTION LIST GRP VOLUMES'!J125</f>
        <v/>
      </c>
      <c r="J122" s="682" t="str">
        <f>'PRODUCTION LIST GRP VOLUMES'!K125</f>
        <v/>
      </c>
      <c r="K122" s="682" t="str">
        <f>'PRODUCTION LIST GRP VOLUMES'!L125</f>
        <v/>
      </c>
      <c r="L122" s="682" t="str">
        <f>'PRODUCTION LIST GRP VOLUMES'!M125</f>
        <v/>
      </c>
      <c r="M122" s="682" t="str">
        <f>'PRODUCTION LIST GRP VOLUMES'!N125</f>
        <v/>
      </c>
      <c r="N122" s="682" t="str">
        <f>'PRODUCTION LIST GRP VOLUMES'!O125</f>
        <v/>
      </c>
      <c r="O122" s="683">
        <f>'PRODUCTION LIST GRP VOLUMES'!P125</f>
        <v>0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681" t="str">
        <f>'PRODUCTION LIST GRP VOLUMES'!A126</f>
        <v>360-312-DT</v>
      </c>
      <c r="B123" s="682" t="str">
        <f>'PRODUCTION LIST GRP VOLUMES'!C126</f>
        <v/>
      </c>
      <c r="C123" s="682" t="str">
        <f>'PRODUCTION LIST GRP VOLUMES'!D126</f>
        <v/>
      </c>
      <c r="D123" s="682" t="str">
        <f>'PRODUCTION LIST GRP VOLUMES'!E126</f>
        <v/>
      </c>
      <c r="E123" s="682" t="str">
        <f>'PRODUCTION LIST GRP VOLUMES'!F126</f>
        <v/>
      </c>
      <c r="F123" s="682" t="str">
        <f>'PRODUCTION LIST GRP VOLUMES'!G126</f>
        <v/>
      </c>
      <c r="G123" s="682" t="str">
        <f>'PRODUCTION LIST GRP VOLUMES'!H126</f>
        <v/>
      </c>
      <c r="H123" s="682" t="str">
        <f>'PRODUCTION LIST GRP VOLUMES'!I126</f>
        <v/>
      </c>
      <c r="I123" s="682" t="str">
        <f>'PRODUCTION LIST GRP VOLUMES'!J126</f>
        <v/>
      </c>
      <c r="J123" s="682" t="str">
        <f>'PRODUCTION LIST GRP VOLUMES'!K126</f>
        <v/>
      </c>
      <c r="K123" s="682" t="str">
        <f>'PRODUCTION LIST GRP VOLUMES'!L126</f>
        <v/>
      </c>
      <c r="L123" s="682" t="str">
        <f>'PRODUCTION LIST GRP VOLUMES'!M126</f>
        <v/>
      </c>
      <c r="M123" s="682" t="str">
        <f>'PRODUCTION LIST GRP VOLUMES'!N126</f>
        <v/>
      </c>
      <c r="N123" s="682" t="str">
        <f>'PRODUCTION LIST GRP VOLUMES'!O126</f>
        <v/>
      </c>
      <c r="O123" s="683">
        <f>'PRODUCTION LIST GRP VOLUMES'!P126</f>
        <v>0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681" t="str">
        <f>'PRODUCTION LIST GRP VOLUMES'!A127</f>
        <v>360-313</v>
      </c>
      <c r="B124" s="682" t="str">
        <f>'PRODUCTION LIST GRP VOLUMES'!C127</f>
        <v/>
      </c>
      <c r="C124" s="682" t="str">
        <f>'PRODUCTION LIST GRP VOLUMES'!D127</f>
        <v/>
      </c>
      <c r="D124" s="682" t="str">
        <f>'PRODUCTION LIST GRP VOLUMES'!E127</f>
        <v/>
      </c>
      <c r="E124" s="682" t="str">
        <f>'PRODUCTION LIST GRP VOLUMES'!F127</f>
        <v/>
      </c>
      <c r="F124" s="682" t="str">
        <f>'PRODUCTION LIST GRP VOLUMES'!G127</f>
        <v/>
      </c>
      <c r="G124" s="682" t="str">
        <f>'PRODUCTION LIST GRP VOLUMES'!H127</f>
        <v/>
      </c>
      <c r="H124" s="682" t="str">
        <f>'PRODUCTION LIST GRP VOLUMES'!I127</f>
        <v/>
      </c>
      <c r="I124" s="682" t="str">
        <f>'PRODUCTION LIST GRP VOLUMES'!J127</f>
        <v/>
      </c>
      <c r="J124" s="682" t="str">
        <f>'PRODUCTION LIST GRP VOLUMES'!K127</f>
        <v/>
      </c>
      <c r="K124" s="682" t="str">
        <f>'PRODUCTION LIST GRP VOLUMES'!L127</f>
        <v/>
      </c>
      <c r="L124" s="682" t="str">
        <f>'PRODUCTION LIST GRP VOLUMES'!M127</f>
        <v/>
      </c>
      <c r="M124" s="682" t="str">
        <f>'PRODUCTION LIST GRP VOLUMES'!N127</f>
        <v/>
      </c>
      <c r="N124" s="682" t="str">
        <f>'PRODUCTION LIST GRP VOLUMES'!O127</f>
        <v/>
      </c>
      <c r="O124" s="683">
        <f>'PRODUCTION LIST GRP VOLUMES'!P127</f>
        <v>0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681" t="str">
        <f>'PRODUCTION LIST GRP VOLUMES'!A128</f>
        <v>360-313-DT</v>
      </c>
      <c r="B125" s="682" t="str">
        <f>'PRODUCTION LIST GRP VOLUMES'!C128</f>
        <v/>
      </c>
      <c r="C125" s="682" t="str">
        <f>'PRODUCTION LIST GRP VOLUMES'!D128</f>
        <v/>
      </c>
      <c r="D125" s="682" t="str">
        <f>'PRODUCTION LIST GRP VOLUMES'!E128</f>
        <v/>
      </c>
      <c r="E125" s="682" t="str">
        <f>'PRODUCTION LIST GRP VOLUMES'!F128</f>
        <v/>
      </c>
      <c r="F125" s="682" t="str">
        <f>'PRODUCTION LIST GRP VOLUMES'!G128</f>
        <v/>
      </c>
      <c r="G125" s="682" t="str">
        <f>'PRODUCTION LIST GRP VOLUMES'!H128</f>
        <v/>
      </c>
      <c r="H125" s="682" t="str">
        <f>'PRODUCTION LIST GRP VOLUMES'!I128</f>
        <v/>
      </c>
      <c r="I125" s="682" t="str">
        <f>'PRODUCTION LIST GRP VOLUMES'!J128</f>
        <v/>
      </c>
      <c r="J125" s="682" t="str">
        <f>'PRODUCTION LIST GRP VOLUMES'!K128</f>
        <v/>
      </c>
      <c r="K125" s="682" t="str">
        <f>'PRODUCTION LIST GRP VOLUMES'!L128</f>
        <v/>
      </c>
      <c r="L125" s="682" t="str">
        <f>'PRODUCTION LIST GRP VOLUMES'!M128</f>
        <v/>
      </c>
      <c r="M125" s="682" t="str">
        <f>'PRODUCTION LIST GRP VOLUMES'!N128</f>
        <v/>
      </c>
      <c r="N125" s="682" t="str">
        <f>'PRODUCTION LIST GRP VOLUMES'!O128</f>
        <v/>
      </c>
      <c r="O125" s="683">
        <f>'PRODUCTION LIST GRP VOLUMES'!P128</f>
        <v>0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681" t="str">
        <f>'PRODUCTION LIST GRP VOLUMES'!A129</f>
        <v>360-314</v>
      </c>
      <c r="B126" s="682" t="str">
        <f>'PRODUCTION LIST GRP VOLUMES'!C129</f>
        <v/>
      </c>
      <c r="C126" s="682" t="str">
        <f>'PRODUCTION LIST GRP VOLUMES'!D129</f>
        <v/>
      </c>
      <c r="D126" s="682" t="str">
        <f>'PRODUCTION LIST GRP VOLUMES'!E129</f>
        <v/>
      </c>
      <c r="E126" s="682" t="str">
        <f>'PRODUCTION LIST GRP VOLUMES'!F129</f>
        <v/>
      </c>
      <c r="F126" s="682" t="str">
        <f>'PRODUCTION LIST GRP VOLUMES'!G129</f>
        <v/>
      </c>
      <c r="G126" s="682" t="str">
        <f>'PRODUCTION LIST GRP VOLUMES'!H129</f>
        <v/>
      </c>
      <c r="H126" s="682" t="str">
        <f>'PRODUCTION LIST GRP VOLUMES'!I129</f>
        <v/>
      </c>
      <c r="I126" s="682" t="str">
        <f>'PRODUCTION LIST GRP VOLUMES'!J129</f>
        <v/>
      </c>
      <c r="J126" s="682" t="str">
        <f>'PRODUCTION LIST GRP VOLUMES'!K129</f>
        <v/>
      </c>
      <c r="K126" s="682" t="str">
        <f>'PRODUCTION LIST GRP VOLUMES'!L129</f>
        <v/>
      </c>
      <c r="L126" s="682" t="str">
        <f>'PRODUCTION LIST GRP VOLUMES'!M129</f>
        <v/>
      </c>
      <c r="M126" s="682" t="str">
        <f>'PRODUCTION LIST GRP VOLUMES'!N129</f>
        <v/>
      </c>
      <c r="N126" s="682" t="str">
        <f>'PRODUCTION LIST GRP VOLUMES'!O129</f>
        <v/>
      </c>
      <c r="O126" s="683">
        <f>'PRODUCTION LIST GRP VOLUMES'!P129</f>
        <v>0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681" t="str">
        <f>'PRODUCTION LIST GRP VOLUMES'!A130</f>
        <v>360-314-DT</v>
      </c>
      <c r="B127" s="682" t="str">
        <f>'PRODUCTION LIST GRP VOLUMES'!C130</f>
        <v/>
      </c>
      <c r="C127" s="682" t="str">
        <f>'PRODUCTION LIST GRP VOLUMES'!D130</f>
        <v/>
      </c>
      <c r="D127" s="682" t="str">
        <f>'PRODUCTION LIST GRP VOLUMES'!E130</f>
        <v/>
      </c>
      <c r="E127" s="682" t="str">
        <f>'PRODUCTION LIST GRP VOLUMES'!F130</f>
        <v/>
      </c>
      <c r="F127" s="682" t="str">
        <f>'PRODUCTION LIST GRP VOLUMES'!G130</f>
        <v/>
      </c>
      <c r="G127" s="682" t="str">
        <f>'PRODUCTION LIST GRP VOLUMES'!H130</f>
        <v/>
      </c>
      <c r="H127" s="682" t="str">
        <f>'PRODUCTION LIST GRP VOLUMES'!I130</f>
        <v/>
      </c>
      <c r="I127" s="682" t="str">
        <f>'PRODUCTION LIST GRP VOLUMES'!J130</f>
        <v/>
      </c>
      <c r="J127" s="682" t="str">
        <f>'PRODUCTION LIST GRP VOLUMES'!K130</f>
        <v/>
      </c>
      <c r="K127" s="682" t="str">
        <f>'PRODUCTION LIST GRP VOLUMES'!L130</f>
        <v/>
      </c>
      <c r="L127" s="682" t="str">
        <f>'PRODUCTION LIST GRP VOLUMES'!M130</f>
        <v/>
      </c>
      <c r="M127" s="682" t="str">
        <f>'PRODUCTION LIST GRP VOLUMES'!N130</f>
        <v/>
      </c>
      <c r="N127" s="682" t="str">
        <f>'PRODUCTION LIST GRP VOLUMES'!O130</f>
        <v/>
      </c>
      <c r="O127" s="683">
        <f>'PRODUCTION LIST GRP VOLUMES'!P130</f>
        <v>0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681" t="str">
        <f>'PRODUCTION LIST GRP VOLUMES'!A131</f>
        <v>360-315</v>
      </c>
      <c r="B128" s="682" t="str">
        <f>'PRODUCTION LIST GRP VOLUMES'!C131</f>
        <v/>
      </c>
      <c r="C128" s="682" t="str">
        <f>'PRODUCTION LIST GRP VOLUMES'!D131</f>
        <v/>
      </c>
      <c r="D128" s="682" t="str">
        <f>'PRODUCTION LIST GRP VOLUMES'!E131</f>
        <v/>
      </c>
      <c r="E128" s="682" t="str">
        <f>'PRODUCTION LIST GRP VOLUMES'!F131</f>
        <v/>
      </c>
      <c r="F128" s="682" t="str">
        <f>'PRODUCTION LIST GRP VOLUMES'!G131</f>
        <v/>
      </c>
      <c r="G128" s="682" t="str">
        <f>'PRODUCTION LIST GRP VOLUMES'!H131</f>
        <v/>
      </c>
      <c r="H128" s="682" t="str">
        <f>'PRODUCTION LIST GRP VOLUMES'!I131</f>
        <v/>
      </c>
      <c r="I128" s="682" t="str">
        <f>'PRODUCTION LIST GRP VOLUMES'!J131</f>
        <v/>
      </c>
      <c r="J128" s="682" t="str">
        <f>'PRODUCTION LIST GRP VOLUMES'!K131</f>
        <v/>
      </c>
      <c r="K128" s="682" t="str">
        <f>'PRODUCTION LIST GRP VOLUMES'!L131</f>
        <v/>
      </c>
      <c r="L128" s="682" t="str">
        <f>'PRODUCTION LIST GRP VOLUMES'!M131</f>
        <v/>
      </c>
      <c r="M128" s="682" t="str">
        <f>'PRODUCTION LIST GRP VOLUMES'!N131</f>
        <v/>
      </c>
      <c r="N128" s="682" t="str">
        <f>'PRODUCTION LIST GRP VOLUMES'!O131</f>
        <v/>
      </c>
      <c r="O128" s="683">
        <f>'PRODUCTION LIST GRP VOLUMES'!P131</f>
        <v>0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681" t="str">
        <f>'PRODUCTION LIST GRP VOLUMES'!A132</f>
        <v>360-315-DT</v>
      </c>
      <c r="B129" s="682" t="str">
        <f>'PRODUCTION LIST GRP VOLUMES'!C132</f>
        <v/>
      </c>
      <c r="C129" s="682" t="str">
        <f>'PRODUCTION LIST GRP VOLUMES'!D132</f>
        <v/>
      </c>
      <c r="D129" s="682" t="str">
        <f>'PRODUCTION LIST GRP VOLUMES'!E132</f>
        <v/>
      </c>
      <c r="E129" s="682" t="str">
        <f>'PRODUCTION LIST GRP VOLUMES'!F132</f>
        <v/>
      </c>
      <c r="F129" s="682" t="str">
        <f>'PRODUCTION LIST GRP VOLUMES'!G132</f>
        <v/>
      </c>
      <c r="G129" s="682" t="str">
        <f>'PRODUCTION LIST GRP VOLUMES'!H132</f>
        <v/>
      </c>
      <c r="H129" s="682" t="str">
        <f>'PRODUCTION LIST GRP VOLUMES'!I132</f>
        <v/>
      </c>
      <c r="I129" s="682" t="str">
        <f>'PRODUCTION LIST GRP VOLUMES'!J132</f>
        <v/>
      </c>
      <c r="J129" s="682" t="str">
        <f>'PRODUCTION LIST GRP VOLUMES'!K132</f>
        <v/>
      </c>
      <c r="K129" s="682" t="str">
        <f>'PRODUCTION LIST GRP VOLUMES'!L132</f>
        <v/>
      </c>
      <c r="L129" s="682" t="str">
        <f>'PRODUCTION LIST GRP VOLUMES'!M132</f>
        <v/>
      </c>
      <c r="M129" s="682" t="str">
        <f>'PRODUCTION LIST GRP VOLUMES'!N132</f>
        <v/>
      </c>
      <c r="N129" s="682" t="str">
        <f>'PRODUCTION LIST GRP VOLUMES'!O132</f>
        <v/>
      </c>
      <c r="O129" s="683">
        <f>'PRODUCTION LIST GRP VOLUMES'!P132</f>
        <v>0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681" t="str">
        <f>'PRODUCTION LIST GRP VOLUMES'!A133</f>
        <v>360-316</v>
      </c>
      <c r="B130" s="682" t="str">
        <f>'PRODUCTION LIST GRP VOLUMES'!C133</f>
        <v/>
      </c>
      <c r="C130" s="682" t="str">
        <f>'PRODUCTION LIST GRP VOLUMES'!D133</f>
        <v/>
      </c>
      <c r="D130" s="682" t="str">
        <f>'PRODUCTION LIST GRP VOLUMES'!E133</f>
        <v/>
      </c>
      <c r="E130" s="682" t="str">
        <f>'PRODUCTION LIST GRP VOLUMES'!F133</f>
        <v/>
      </c>
      <c r="F130" s="682" t="str">
        <f>'PRODUCTION LIST GRP VOLUMES'!G133</f>
        <v/>
      </c>
      <c r="G130" s="682" t="str">
        <f>'PRODUCTION LIST GRP VOLUMES'!H133</f>
        <v/>
      </c>
      <c r="H130" s="682" t="str">
        <f>'PRODUCTION LIST GRP VOLUMES'!I133</f>
        <v/>
      </c>
      <c r="I130" s="682" t="str">
        <f>'PRODUCTION LIST GRP VOLUMES'!J133</f>
        <v/>
      </c>
      <c r="J130" s="682" t="str">
        <f>'PRODUCTION LIST GRP VOLUMES'!K133</f>
        <v/>
      </c>
      <c r="K130" s="682" t="str">
        <f>'PRODUCTION LIST GRP VOLUMES'!L133</f>
        <v/>
      </c>
      <c r="L130" s="682" t="str">
        <f>'PRODUCTION LIST GRP VOLUMES'!M133</f>
        <v/>
      </c>
      <c r="M130" s="682" t="str">
        <f>'PRODUCTION LIST GRP VOLUMES'!N133</f>
        <v/>
      </c>
      <c r="N130" s="682" t="str">
        <f>'PRODUCTION LIST GRP VOLUMES'!O133</f>
        <v/>
      </c>
      <c r="O130" s="683">
        <f>'PRODUCTION LIST GRP VOLUMES'!P133</f>
        <v>0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681" t="str">
        <f>'PRODUCTION LIST GRP VOLUMES'!A134</f>
        <v>360-316-DT</v>
      </c>
      <c r="B131" s="682" t="str">
        <f>'PRODUCTION LIST GRP VOLUMES'!C134</f>
        <v/>
      </c>
      <c r="C131" s="682" t="str">
        <f>'PRODUCTION LIST GRP VOLUMES'!D134</f>
        <v/>
      </c>
      <c r="D131" s="682" t="str">
        <f>'PRODUCTION LIST GRP VOLUMES'!E134</f>
        <v/>
      </c>
      <c r="E131" s="682" t="str">
        <f>'PRODUCTION LIST GRP VOLUMES'!F134</f>
        <v/>
      </c>
      <c r="F131" s="682" t="str">
        <f>'PRODUCTION LIST GRP VOLUMES'!G134</f>
        <v/>
      </c>
      <c r="G131" s="682" t="str">
        <f>'PRODUCTION LIST GRP VOLUMES'!H134</f>
        <v/>
      </c>
      <c r="H131" s="682" t="str">
        <f>'PRODUCTION LIST GRP VOLUMES'!I134</f>
        <v/>
      </c>
      <c r="I131" s="682" t="str">
        <f>'PRODUCTION LIST GRP VOLUMES'!J134</f>
        <v/>
      </c>
      <c r="J131" s="682" t="str">
        <f>'PRODUCTION LIST GRP VOLUMES'!K134</f>
        <v/>
      </c>
      <c r="K131" s="682" t="str">
        <f>'PRODUCTION LIST GRP VOLUMES'!L134</f>
        <v/>
      </c>
      <c r="L131" s="682" t="str">
        <f>'PRODUCTION LIST GRP VOLUMES'!M134</f>
        <v/>
      </c>
      <c r="M131" s="682" t="str">
        <f>'PRODUCTION LIST GRP VOLUMES'!N134</f>
        <v/>
      </c>
      <c r="N131" s="682" t="str">
        <f>'PRODUCTION LIST GRP VOLUMES'!O134</f>
        <v/>
      </c>
      <c r="O131" s="683">
        <f>'PRODUCTION LIST GRP VOLUMES'!P134</f>
        <v>0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681" t="str">
        <f>'PRODUCTION LIST GRP VOLUMES'!A135</f>
        <v>360-317</v>
      </c>
      <c r="B132" s="682" t="str">
        <f>'PRODUCTION LIST GRP VOLUMES'!C135</f>
        <v/>
      </c>
      <c r="C132" s="682" t="str">
        <f>'PRODUCTION LIST GRP VOLUMES'!D135</f>
        <v/>
      </c>
      <c r="D132" s="682" t="str">
        <f>'PRODUCTION LIST GRP VOLUMES'!E135</f>
        <v/>
      </c>
      <c r="E132" s="682" t="str">
        <f>'PRODUCTION LIST GRP VOLUMES'!F135</f>
        <v/>
      </c>
      <c r="F132" s="682" t="str">
        <f>'PRODUCTION LIST GRP VOLUMES'!G135</f>
        <v/>
      </c>
      <c r="G132" s="682" t="str">
        <f>'PRODUCTION LIST GRP VOLUMES'!H135</f>
        <v/>
      </c>
      <c r="H132" s="682" t="str">
        <f>'PRODUCTION LIST GRP VOLUMES'!I135</f>
        <v/>
      </c>
      <c r="I132" s="682" t="str">
        <f>'PRODUCTION LIST GRP VOLUMES'!J135</f>
        <v/>
      </c>
      <c r="J132" s="682" t="str">
        <f>'PRODUCTION LIST GRP VOLUMES'!K135</f>
        <v/>
      </c>
      <c r="K132" s="682" t="str">
        <f>'PRODUCTION LIST GRP VOLUMES'!L135</f>
        <v/>
      </c>
      <c r="L132" s="682" t="str">
        <f>'PRODUCTION LIST GRP VOLUMES'!M135</f>
        <v/>
      </c>
      <c r="M132" s="682" t="str">
        <f>'PRODUCTION LIST GRP VOLUMES'!N135</f>
        <v/>
      </c>
      <c r="N132" s="682" t="str">
        <f>'PRODUCTION LIST GRP VOLUMES'!O135</f>
        <v/>
      </c>
      <c r="O132" s="683">
        <f>'PRODUCTION LIST GRP VOLUMES'!P135</f>
        <v>0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681" t="str">
        <f>'PRODUCTION LIST GRP VOLUMES'!A136</f>
        <v>360-317-DT</v>
      </c>
      <c r="B133" s="682" t="str">
        <f>'PRODUCTION LIST GRP VOLUMES'!C136</f>
        <v/>
      </c>
      <c r="C133" s="682" t="str">
        <f>'PRODUCTION LIST GRP VOLUMES'!D136</f>
        <v/>
      </c>
      <c r="D133" s="682" t="str">
        <f>'PRODUCTION LIST GRP VOLUMES'!E136</f>
        <v/>
      </c>
      <c r="E133" s="682" t="str">
        <f>'PRODUCTION LIST GRP VOLUMES'!F136</f>
        <v/>
      </c>
      <c r="F133" s="682" t="str">
        <f>'PRODUCTION LIST GRP VOLUMES'!G136</f>
        <v/>
      </c>
      <c r="G133" s="682" t="str">
        <f>'PRODUCTION LIST GRP VOLUMES'!H136</f>
        <v/>
      </c>
      <c r="H133" s="682" t="str">
        <f>'PRODUCTION LIST GRP VOLUMES'!I136</f>
        <v/>
      </c>
      <c r="I133" s="682" t="str">
        <f>'PRODUCTION LIST GRP VOLUMES'!J136</f>
        <v/>
      </c>
      <c r="J133" s="682" t="str">
        <f>'PRODUCTION LIST GRP VOLUMES'!K136</f>
        <v/>
      </c>
      <c r="K133" s="682" t="str">
        <f>'PRODUCTION LIST GRP VOLUMES'!L136</f>
        <v/>
      </c>
      <c r="L133" s="682" t="str">
        <f>'PRODUCTION LIST GRP VOLUMES'!M136</f>
        <v/>
      </c>
      <c r="M133" s="682" t="str">
        <f>'PRODUCTION LIST GRP VOLUMES'!N136</f>
        <v/>
      </c>
      <c r="N133" s="682" t="str">
        <f>'PRODUCTION LIST GRP VOLUMES'!O136</f>
        <v/>
      </c>
      <c r="O133" s="683">
        <f>'PRODUCTION LIST GRP VOLUMES'!P136</f>
        <v>0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681" t="str">
        <f>'PRODUCTION LIST GRP VOLUMES'!A137</f>
        <v>360-318</v>
      </c>
      <c r="B134" s="682" t="str">
        <f>'PRODUCTION LIST GRP VOLUMES'!C137</f>
        <v/>
      </c>
      <c r="C134" s="682" t="str">
        <f>'PRODUCTION LIST GRP VOLUMES'!D137</f>
        <v/>
      </c>
      <c r="D134" s="682" t="str">
        <f>'PRODUCTION LIST GRP VOLUMES'!E137</f>
        <v/>
      </c>
      <c r="E134" s="682" t="str">
        <f>'PRODUCTION LIST GRP VOLUMES'!F137</f>
        <v/>
      </c>
      <c r="F134" s="682" t="str">
        <f>'PRODUCTION LIST GRP VOLUMES'!G137</f>
        <v/>
      </c>
      <c r="G134" s="682" t="str">
        <f>'PRODUCTION LIST GRP VOLUMES'!H137</f>
        <v/>
      </c>
      <c r="H134" s="682" t="str">
        <f>'PRODUCTION LIST GRP VOLUMES'!I137</f>
        <v/>
      </c>
      <c r="I134" s="682" t="str">
        <f>'PRODUCTION LIST GRP VOLUMES'!J137</f>
        <v/>
      </c>
      <c r="J134" s="682" t="str">
        <f>'PRODUCTION LIST GRP VOLUMES'!K137</f>
        <v/>
      </c>
      <c r="K134" s="682" t="str">
        <f>'PRODUCTION LIST GRP VOLUMES'!L137</f>
        <v/>
      </c>
      <c r="L134" s="682" t="str">
        <f>'PRODUCTION LIST GRP VOLUMES'!M137</f>
        <v/>
      </c>
      <c r="M134" s="682" t="str">
        <f>'PRODUCTION LIST GRP VOLUMES'!N137</f>
        <v/>
      </c>
      <c r="N134" s="682" t="str">
        <f>'PRODUCTION LIST GRP VOLUMES'!O137</f>
        <v/>
      </c>
      <c r="O134" s="683">
        <f>'PRODUCTION LIST GRP VOLUMES'!P137</f>
        <v>0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681" t="str">
        <f>'PRODUCTION LIST GRP VOLUMES'!A138</f>
        <v>360-318-DT</v>
      </c>
      <c r="B135" s="682" t="str">
        <f>'PRODUCTION LIST GRP VOLUMES'!C138</f>
        <v/>
      </c>
      <c r="C135" s="682" t="str">
        <f>'PRODUCTION LIST GRP VOLUMES'!D138</f>
        <v/>
      </c>
      <c r="D135" s="682" t="str">
        <f>'PRODUCTION LIST GRP VOLUMES'!E138</f>
        <v/>
      </c>
      <c r="E135" s="682" t="str">
        <f>'PRODUCTION LIST GRP VOLUMES'!F138</f>
        <v/>
      </c>
      <c r="F135" s="682" t="str">
        <f>'PRODUCTION LIST GRP VOLUMES'!G138</f>
        <v/>
      </c>
      <c r="G135" s="682" t="str">
        <f>'PRODUCTION LIST GRP VOLUMES'!H138</f>
        <v/>
      </c>
      <c r="H135" s="682" t="str">
        <f>'PRODUCTION LIST GRP VOLUMES'!I138</f>
        <v/>
      </c>
      <c r="I135" s="682" t="str">
        <f>'PRODUCTION LIST GRP VOLUMES'!J138</f>
        <v/>
      </c>
      <c r="J135" s="682" t="str">
        <f>'PRODUCTION LIST GRP VOLUMES'!K138</f>
        <v/>
      </c>
      <c r="K135" s="682" t="str">
        <f>'PRODUCTION LIST GRP VOLUMES'!L138</f>
        <v/>
      </c>
      <c r="L135" s="682" t="str">
        <f>'PRODUCTION LIST GRP VOLUMES'!M138</f>
        <v/>
      </c>
      <c r="M135" s="682" t="str">
        <f>'PRODUCTION LIST GRP VOLUMES'!N138</f>
        <v/>
      </c>
      <c r="N135" s="682" t="str">
        <f>'PRODUCTION LIST GRP VOLUMES'!O138</f>
        <v/>
      </c>
      <c r="O135" s="683">
        <f>'PRODUCTION LIST GRP VOLUMES'!P138</f>
        <v>0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681" t="str">
        <f>'PRODUCTION LIST GRP VOLUMES'!A139</f>
        <v>360-319</v>
      </c>
      <c r="B136" s="682" t="str">
        <f>'PRODUCTION LIST GRP VOLUMES'!C139</f>
        <v/>
      </c>
      <c r="C136" s="682" t="str">
        <f>'PRODUCTION LIST GRP VOLUMES'!D139</f>
        <v/>
      </c>
      <c r="D136" s="682" t="str">
        <f>'PRODUCTION LIST GRP VOLUMES'!E139</f>
        <v/>
      </c>
      <c r="E136" s="682" t="str">
        <f>'PRODUCTION LIST GRP VOLUMES'!F139</f>
        <v/>
      </c>
      <c r="F136" s="682" t="str">
        <f>'PRODUCTION LIST GRP VOLUMES'!G139</f>
        <v/>
      </c>
      <c r="G136" s="682" t="str">
        <f>'PRODUCTION LIST GRP VOLUMES'!H139</f>
        <v/>
      </c>
      <c r="H136" s="682" t="str">
        <f>'PRODUCTION LIST GRP VOLUMES'!I139</f>
        <v/>
      </c>
      <c r="I136" s="682" t="str">
        <f>'PRODUCTION LIST GRP VOLUMES'!J139</f>
        <v/>
      </c>
      <c r="J136" s="682" t="str">
        <f>'PRODUCTION LIST GRP VOLUMES'!K139</f>
        <v/>
      </c>
      <c r="K136" s="682" t="str">
        <f>'PRODUCTION LIST GRP VOLUMES'!L139</f>
        <v/>
      </c>
      <c r="L136" s="682" t="str">
        <f>'PRODUCTION LIST GRP VOLUMES'!M139</f>
        <v/>
      </c>
      <c r="M136" s="682" t="str">
        <f>'PRODUCTION LIST GRP VOLUMES'!N139</f>
        <v/>
      </c>
      <c r="N136" s="682" t="str">
        <f>'PRODUCTION LIST GRP VOLUMES'!O139</f>
        <v/>
      </c>
      <c r="O136" s="683">
        <f>'PRODUCTION LIST GRP VOLUMES'!P139</f>
        <v>0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681" t="str">
        <f>'PRODUCTION LIST GRP VOLUMES'!A140</f>
        <v>360-319-DT</v>
      </c>
      <c r="B137" s="682" t="str">
        <f>'PRODUCTION LIST GRP VOLUMES'!C140</f>
        <v/>
      </c>
      <c r="C137" s="682" t="str">
        <f>'PRODUCTION LIST GRP VOLUMES'!D140</f>
        <v/>
      </c>
      <c r="D137" s="682" t="str">
        <f>'PRODUCTION LIST GRP VOLUMES'!E140</f>
        <v/>
      </c>
      <c r="E137" s="682" t="str">
        <f>'PRODUCTION LIST GRP VOLUMES'!F140</f>
        <v/>
      </c>
      <c r="F137" s="682" t="str">
        <f>'PRODUCTION LIST GRP VOLUMES'!G140</f>
        <v/>
      </c>
      <c r="G137" s="682" t="str">
        <f>'PRODUCTION LIST GRP VOLUMES'!H140</f>
        <v/>
      </c>
      <c r="H137" s="682" t="str">
        <f>'PRODUCTION LIST GRP VOLUMES'!I140</f>
        <v/>
      </c>
      <c r="I137" s="682" t="str">
        <f>'PRODUCTION LIST GRP VOLUMES'!J140</f>
        <v/>
      </c>
      <c r="J137" s="682" t="str">
        <f>'PRODUCTION LIST GRP VOLUMES'!K140</f>
        <v/>
      </c>
      <c r="K137" s="682" t="str">
        <f>'PRODUCTION LIST GRP VOLUMES'!L140</f>
        <v/>
      </c>
      <c r="L137" s="682" t="str">
        <f>'PRODUCTION LIST GRP VOLUMES'!M140</f>
        <v/>
      </c>
      <c r="M137" s="682" t="str">
        <f>'PRODUCTION LIST GRP VOLUMES'!N140</f>
        <v/>
      </c>
      <c r="N137" s="682" t="str">
        <f>'PRODUCTION LIST GRP VOLUMES'!O140</f>
        <v/>
      </c>
      <c r="O137" s="683">
        <f>'PRODUCTION LIST GRP VOLUMES'!P140</f>
        <v>0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681" t="str">
        <f>'PRODUCTION LIST GRP VOLUMES'!A141</f>
        <v>360-320</v>
      </c>
      <c r="B138" s="682" t="str">
        <f>'PRODUCTION LIST GRP VOLUMES'!C141</f>
        <v/>
      </c>
      <c r="C138" s="682" t="str">
        <f>'PRODUCTION LIST GRP VOLUMES'!D141</f>
        <v/>
      </c>
      <c r="D138" s="682" t="str">
        <f>'PRODUCTION LIST GRP VOLUMES'!E141</f>
        <v/>
      </c>
      <c r="E138" s="682" t="str">
        <f>'PRODUCTION LIST GRP VOLUMES'!F141</f>
        <v/>
      </c>
      <c r="F138" s="682" t="str">
        <f>'PRODUCTION LIST GRP VOLUMES'!G141</f>
        <v/>
      </c>
      <c r="G138" s="682" t="str">
        <f>'PRODUCTION LIST GRP VOLUMES'!H141</f>
        <v/>
      </c>
      <c r="H138" s="682" t="str">
        <f>'PRODUCTION LIST GRP VOLUMES'!I141</f>
        <v/>
      </c>
      <c r="I138" s="682" t="str">
        <f>'PRODUCTION LIST GRP VOLUMES'!J141</f>
        <v/>
      </c>
      <c r="J138" s="682" t="str">
        <f>'PRODUCTION LIST GRP VOLUMES'!K141</f>
        <v/>
      </c>
      <c r="K138" s="682" t="str">
        <f>'PRODUCTION LIST GRP VOLUMES'!L141</f>
        <v/>
      </c>
      <c r="L138" s="682" t="str">
        <f>'PRODUCTION LIST GRP VOLUMES'!M141</f>
        <v/>
      </c>
      <c r="M138" s="682" t="str">
        <f>'PRODUCTION LIST GRP VOLUMES'!N141</f>
        <v/>
      </c>
      <c r="N138" s="682" t="str">
        <f>'PRODUCTION LIST GRP VOLUMES'!O141</f>
        <v/>
      </c>
      <c r="O138" s="683">
        <f>'PRODUCTION LIST GRP VOLUMES'!P141</f>
        <v>0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681" t="str">
        <f>'PRODUCTION LIST GRP VOLUMES'!A142</f>
        <v>360-320-DT</v>
      </c>
      <c r="B139" s="682" t="str">
        <f>'PRODUCTION LIST GRP VOLUMES'!C142</f>
        <v/>
      </c>
      <c r="C139" s="682" t="str">
        <f>'PRODUCTION LIST GRP VOLUMES'!D142</f>
        <v/>
      </c>
      <c r="D139" s="682" t="str">
        <f>'PRODUCTION LIST GRP VOLUMES'!E142</f>
        <v/>
      </c>
      <c r="E139" s="682" t="str">
        <f>'PRODUCTION LIST GRP VOLUMES'!F142</f>
        <v/>
      </c>
      <c r="F139" s="682" t="str">
        <f>'PRODUCTION LIST GRP VOLUMES'!G142</f>
        <v/>
      </c>
      <c r="G139" s="682" t="str">
        <f>'PRODUCTION LIST GRP VOLUMES'!H142</f>
        <v/>
      </c>
      <c r="H139" s="682" t="str">
        <f>'PRODUCTION LIST GRP VOLUMES'!I142</f>
        <v/>
      </c>
      <c r="I139" s="682" t="str">
        <f>'PRODUCTION LIST GRP VOLUMES'!J142</f>
        <v/>
      </c>
      <c r="J139" s="682" t="str">
        <f>'PRODUCTION LIST GRP VOLUMES'!K142</f>
        <v/>
      </c>
      <c r="K139" s="682" t="str">
        <f>'PRODUCTION LIST GRP VOLUMES'!L142</f>
        <v/>
      </c>
      <c r="L139" s="682" t="str">
        <f>'PRODUCTION LIST GRP VOLUMES'!M142</f>
        <v/>
      </c>
      <c r="M139" s="682" t="str">
        <f>'PRODUCTION LIST GRP VOLUMES'!N142</f>
        <v/>
      </c>
      <c r="N139" s="682" t="str">
        <f>'PRODUCTION LIST GRP VOLUMES'!O142</f>
        <v/>
      </c>
      <c r="O139" s="683">
        <f>'PRODUCTION LIST GRP VOLUMES'!P142</f>
        <v>0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681" t="str">
        <f>'PRODUCTION LIST GRP VOLUMES'!A143</f>
        <v/>
      </c>
      <c r="B140" s="682" t="str">
        <f>'PRODUCTION LIST GRP VOLUMES'!C143</f>
        <v/>
      </c>
      <c r="C140" s="682" t="str">
        <f>'PRODUCTION LIST GRP VOLUMES'!D143</f>
        <v/>
      </c>
      <c r="D140" s="682" t="str">
        <f>'PRODUCTION LIST GRP VOLUMES'!E143</f>
        <v/>
      </c>
      <c r="E140" s="682" t="str">
        <f>'PRODUCTION LIST GRP VOLUMES'!F143</f>
        <v/>
      </c>
      <c r="F140" s="682" t="str">
        <f>'PRODUCTION LIST GRP VOLUMES'!G143</f>
        <v/>
      </c>
      <c r="G140" s="682" t="str">
        <f>'PRODUCTION LIST GRP VOLUMES'!H143</f>
        <v/>
      </c>
      <c r="H140" s="682" t="str">
        <f>'PRODUCTION LIST GRP VOLUMES'!I143</f>
        <v/>
      </c>
      <c r="I140" s="682" t="str">
        <f>'PRODUCTION LIST GRP VOLUMES'!J143</f>
        <v/>
      </c>
      <c r="J140" s="682" t="str">
        <f>'PRODUCTION LIST GRP VOLUMES'!K143</f>
        <v/>
      </c>
      <c r="K140" s="682" t="str">
        <f>'PRODUCTION LIST GRP VOLUMES'!L143</f>
        <v/>
      </c>
      <c r="L140" s="682" t="str">
        <f>'PRODUCTION LIST GRP VOLUMES'!M143</f>
        <v/>
      </c>
      <c r="M140" s="682" t="str">
        <f>'PRODUCTION LIST GRP VOLUMES'!N143</f>
        <v/>
      </c>
      <c r="N140" s="682" t="str">
        <f>'PRODUCTION LIST GRP VOLUMES'!O143</f>
        <v/>
      </c>
      <c r="O140" s="683">
        <f>'PRODUCTION LIST GRP VOLUMES'!P143</f>
        <v>0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681" t="str">
        <f>'PRODUCTION LIST GRP VOLUMES'!A144</f>
        <v>360-325</v>
      </c>
      <c r="B141" s="682" t="str">
        <f>'PRODUCTION LIST GRP VOLUMES'!C144</f>
        <v/>
      </c>
      <c r="C141" s="682" t="str">
        <f>'PRODUCTION LIST GRP VOLUMES'!D144</f>
        <v/>
      </c>
      <c r="D141" s="682" t="str">
        <f>'PRODUCTION LIST GRP VOLUMES'!E144</f>
        <v/>
      </c>
      <c r="E141" s="682" t="str">
        <f>'PRODUCTION LIST GRP VOLUMES'!F144</f>
        <v/>
      </c>
      <c r="F141" s="682" t="str">
        <f>'PRODUCTION LIST GRP VOLUMES'!G144</f>
        <v/>
      </c>
      <c r="G141" s="682" t="str">
        <f>'PRODUCTION LIST GRP VOLUMES'!H144</f>
        <v/>
      </c>
      <c r="H141" s="682" t="str">
        <f>'PRODUCTION LIST GRP VOLUMES'!I144</f>
        <v/>
      </c>
      <c r="I141" s="682" t="str">
        <f>'PRODUCTION LIST GRP VOLUMES'!J144</f>
        <v/>
      </c>
      <c r="J141" s="682" t="str">
        <f>'PRODUCTION LIST GRP VOLUMES'!K144</f>
        <v/>
      </c>
      <c r="K141" s="682" t="str">
        <f>'PRODUCTION LIST GRP VOLUMES'!L144</f>
        <v/>
      </c>
      <c r="L141" s="682" t="str">
        <f>'PRODUCTION LIST GRP VOLUMES'!M144</f>
        <v/>
      </c>
      <c r="M141" s="682" t="str">
        <f>'PRODUCTION LIST GRP VOLUMES'!N144</f>
        <v/>
      </c>
      <c r="N141" s="682" t="str">
        <f>'PRODUCTION LIST GRP VOLUMES'!O144</f>
        <v/>
      </c>
      <c r="O141" s="683">
        <f>'PRODUCTION LIST GRP VOLUMES'!P144</f>
        <v>0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681" t="str">
        <f>'PRODUCTION LIST GRP VOLUMES'!A145</f>
        <v>360-327</v>
      </c>
      <c r="B142" s="682" t="str">
        <f>'PRODUCTION LIST GRP VOLUMES'!C145</f>
        <v/>
      </c>
      <c r="C142" s="682" t="str">
        <f>'PRODUCTION LIST GRP VOLUMES'!D145</f>
        <v/>
      </c>
      <c r="D142" s="682" t="str">
        <f>'PRODUCTION LIST GRP VOLUMES'!E145</f>
        <v/>
      </c>
      <c r="E142" s="682" t="str">
        <f>'PRODUCTION LIST GRP VOLUMES'!F145</f>
        <v/>
      </c>
      <c r="F142" s="682" t="str">
        <f>'PRODUCTION LIST GRP VOLUMES'!G145</f>
        <v/>
      </c>
      <c r="G142" s="682" t="str">
        <f>'PRODUCTION LIST GRP VOLUMES'!H145</f>
        <v/>
      </c>
      <c r="H142" s="682" t="str">
        <f>'PRODUCTION LIST GRP VOLUMES'!I145</f>
        <v/>
      </c>
      <c r="I142" s="682" t="str">
        <f>'PRODUCTION LIST GRP VOLUMES'!J145</f>
        <v/>
      </c>
      <c r="J142" s="682" t="str">
        <f>'PRODUCTION LIST GRP VOLUMES'!K145</f>
        <v/>
      </c>
      <c r="K142" s="682" t="str">
        <f>'PRODUCTION LIST GRP VOLUMES'!L145</f>
        <v/>
      </c>
      <c r="L142" s="682" t="str">
        <f>'PRODUCTION LIST GRP VOLUMES'!M145</f>
        <v/>
      </c>
      <c r="M142" s="682" t="str">
        <f>'PRODUCTION LIST GRP VOLUMES'!N145</f>
        <v/>
      </c>
      <c r="N142" s="682" t="str">
        <f>'PRODUCTION LIST GRP VOLUMES'!O145</f>
        <v/>
      </c>
      <c r="O142" s="683">
        <f>'PRODUCTION LIST GRP VOLUMES'!P145</f>
        <v>0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681" t="str">
        <f>'PRODUCTION LIST GRP VOLUMES'!A146</f>
        <v>360-331</v>
      </c>
      <c r="B143" s="682" t="str">
        <f>'PRODUCTION LIST GRP VOLUMES'!C146</f>
        <v/>
      </c>
      <c r="C143" s="682" t="str">
        <f>'PRODUCTION LIST GRP VOLUMES'!D146</f>
        <v/>
      </c>
      <c r="D143" s="682" t="str">
        <f>'PRODUCTION LIST GRP VOLUMES'!E146</f>
        <v/>
      </c>
      <c r="E143" s="682" t="str">
        <f>'PRODUCTION LIST GRP VOLUMES'!F146</f>
        <v/>
      </c>
      <c r="F143" s="682" t="str">
        <f>'PRODUCTION LIST GRP VOLUMES'!G146</f>
        <v/>
      </c>
      <c r="G143" s="682" t="str">
        <f>'PRODUCTION LIST GRP VOLUMES'!H146</f>
        <v/>
      </c>
      <c r="H143" s="682" t="str">
        <f>'PRODUCTION LIST GRP VOLUMES'!I146</f>
        <v/>
      </c>
      <c r="I143" s="682" t="str">
        <f>'PRODUCTION LIST GRP VOLUMES'!J146</f>
        <v/>
      </c>
      <c r="J143" s="682" t="str">
        <f>'PRODUCTION LIST GRP VOLUMES'!K146</f>
        <v/>
      </c>
      <c r="K143" s="682" t="str">
        <f>'PRODUCTION LIST GRP VOLUMES'!L146</f>
        <v/>
      </c>
      <c r="L143" s="682" t="str">
        <f>'PRODUCTION LIST GRP VOLUMES'!M146</f>
        <v/>
      </c>
      <c r="M143" s="682" t="str">
        <f>'PRODUCTION LIST GRP VOLUMES'!N146</f>
        <v/>
      </c>
      <c r="N143" s="682" t="str">
        <f>'PRODUCTION LIST GRP VOLUMES'!O146</f>
        <v/>
      </c>
      <c r="O143" s="683">
        <f>'PRODUCTION LIST GRP VOLUMES'!P146</f>
        <v>0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681" t="str">
        <f>'PRODUCTION LIST GRP VOLUMES'!A147</f>
        <v>360-332</v>
      </c>
      <c r="B144" s="682" t="str">
        <f>'PRODUCTION LIST GRP VOLUMES'!C147</f>
        <v/>
      </c>
      <c r="C144" s="682" t="str">
        <f>'PRODUCTION LIST GRP VOLUMES'!D147</f>
        <v/>
      </c>
      <c r="D144" s="682" t="str">
        <f>'PRODUCTION LIST GRP VOLUMES'!E147</f>
        <v/>
      </c>
      <c r="E144" s="682" t="str">
        <f>'PRODUCTION LIST GRP VOLUMES'!F147</f>
        <v/>
      </c>
      <c r="F144" s="682" t="str">
        <f>'PRODUCTION LIST GRP VOLUMES'!G147</f>
        <v/>
      </c>
      <c r="G144" s="682" t="str">
        <f>'PRODUCTION LIST GRP VOLUMES'!H147</f>
        <v/>
      </c>
      <c r="H144" s="682" t="str">
        <f>'PRODUCTION LIST GRP VOLUMES'!I147</f>
        <v/>
      </c>
      <c r="I144" s="682" t="str">
        <f>'PRODUCTION LIST GRP VOLUMES'!J147</f>
        <v/>
      </c>
      <c r="J144" s="682" t="str">
        <f>'PRODUCTION LIST GRP VOLUMES'!K147</f>
        <v/>
      </c>
      <c r="K144" s="682" t="str">
        <f>'PRODUCTION LIST GRP VOLUMES'!L147</f>
        <v/>
      </c>
      <c r="L144" s="682" t="str">
        <f>'PRODUCTION LIST GRP VOLUMES'!M147</f>
        <v/>
      </c>
      <c r="M144" s="682" t="str">
        <f>'PRODUCTION LIST GRP VOLUMES'!N147</f>
        <v/>
      </c>
      <c r="N144" s="682" t="str">
        <f>'PRODUCTION LIST GRP VOLUMES'!O147</f>
        <v/>
      </c>
      <c r="O144" s="683">
        <f>'PRODUCTION LIST GRP VOLUMES'!P147</f>
        <v>0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1.0" customHeight="1">
      <c r="A145" s="681" t="str">
        <f>'PRODUCTION LIST GRP VOLUMES'!A148</f>
        <v/>
      </c>
      <c r="B145" s="682" t="str">
        <f>'PRODUCTION LIST GRP VOLUMES'!C148</f>
        <v/>
      </c>
      <c r="C145" s="682" t="str">
        <f>'PRODUCTION LIST GRP VOLUMES'!D148</f>
        <v/>
      </c>
      <c r="D145" s="682" t="str">
        <f>'PRODUCTION LIST GRP VOLUMES'!E148</f>
        <v/>
      </c>
      <c r="E145" s="682" t="str">
        <f>'PRODUCTION LIST GRP VOLUMES'!F148</f>
        <v/>
      </c>
      <c r="F145" s="682" t="str">
        <f>'PRODUCTION LIST GRP VOLUMES'!G148</f>
        <v/>
      </c>
      <c r="G145" s="682" t="str">
        <f>'PRODUCTION LIST GRP VOLUMES'!H148</f>
        <v/>
      </c>
      <c r="H145" s="682" t="str">
        <f>'PRODUCTION LIST GRP VOLUMES'!I148</f>
        <v/>
      </c>
      <c r="I145" s="682" t="str">
        <f>'PRODUCTION LIST GRP VOLUMES'!J148</f>
        <v/>
      </c>
      <c r="J145" s="682" t="str">
        <f>'PRODUCTION LIST GRP VOLUMES'!K148</f>
        <v/>
      </c>
      <c r="K145" s="682" t="str">
        <f>'PRODUCTION LIST GRP VOLUMES'!L148</f>
        <v/>
      </c>
      <c r="L145" s="682" t="str">
        <f>'PRODUCTION LIST GRP VOLUMES'!M148</f>
        <v/>
      </c>
      <c r="M145" s="682" t="str">
        <f>'PRODUCTION LIST GRP VOLUMES'!N148</f>
        <v/>
      </c>
      <c r="N145" s="682" t="str">
        <f>'PRODUCTION LIST GRP VOLUMES'!O148</f>
        <v/>
      </c>
      <c r="O145" s="683">
        <f>'PRODUCTION LIST GRP VOLUMES'!P148</f>
        <v>0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681" t="str">
        <f>'PRODUCTION LIST GRP VOLUMES'!A149</f>
        <v>360-381</v>
      </c>
      <c r="B146" s="682" t="str">
        <f>'PRODUCTION LIST GRP VOLUMES'!C149</f>
        <v/>
      </c>
      <c r="C146" s="682" t="str">
        <f>'PRODUCTION LIST GRP VOLUMES'!D149</f>
        <v/>
      </c>
      <c r="D146" s="682" t="str">
        <f>'PRODUCTION LIST GRP VOLUMES'!E149</f>
        <v/>
      </c>
      <c r="E146" s="682" t="str">
        <f>'PRODUCTION LIST GRP VOLUMES'!F149</f>
        <v/>
      </c>
      <c r="F146" s="682" t="str">
        <f>'PRODUCTION LIST GRP VOLUMES'!G149</f>
        <v/>
      </c>
      <c r="G146" s="682" t="str">
        <f>'PRODUCTION LIST GRP VOLUMES'!H149</f>
        <v/>
      </c>
      <c r="H146" s="682" t="str">
        <f>'PRODUCTION LIST GRP VOLUMES'!I149</f>
        <v/>
      </c>
      <c r="I146" s="682" t="str">
        <f>'PRODUCTION LIST GRP VOLUMES'!J149</f>
        <v/>
      </c>
      <c r="J146" s="682" t="str">
        <f>'PRODUCTION LIST GRP VOLUMES'!K149</f>
        <v/>
      </c>
      <c r="K146" s="682" t="str">
        <f>'PRODUCTION LIST GRP VOLUMES'!L149</f>
        <v/>
      </c>
      <c r="L146" s="682" t="str">
        <f>'PRODUCTION LIST GRP VOLUMES'!M149</f>
        <v/>
      </c>
      <c r="M146" s="682" t="str">
        <f>'PRODUCTION LIST GRP VOLUMES'!N149</f>
        <v/>
      </c>
      <c r="N146" s="682" t="str">
        <f>'PRODUCTION LIST GRP VOLUMES'!O149</f>
        <v/>
      </c>
      <c r="O146" s="683">
        <f>'PRODUCTION LIST GRP VOLUMES'!P149</f>
        <v>0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1.0" customHeight="1">
      <c r="A147" s="681" t="str">
        <f>'PRODUCTION LIST GRP VOLUMES'!A150</f>
        <v>360-382</v>
      </c>
      <c r="B147" s="682" t="str">
        <f>'PRODUCTION LIST GRP VOLUMES'!C150</f>
        <v/>
      </c>
      <c r="C147" s="682" t="str">
        <f>'PRODUCTION LIST GRP VOLUMES'!D150</f>
        <v/>
      </c>
      <c r="D147" s="682" t="str">
        <f>'PRODUCTION LIST GRP VOLUMES'!E150</f>
        <v/>
      </c>
      <c r="E147" s="682" t="str">
        <f>'PRODUCTION LIST GRP VOLUMES'!F150</f>
        <v/>
      </c>
      <c r="F147" s="682" t="str">
        <f>'PRODUCTION LIST GRP VOLUMES'!G150</f>
        <v/>
      </c>
      <c r="G147" s="682" t="str">
        <f>'PRODUCTION LIST GRP VOLUMES'!H150</f>
        <v/>
      </c>
      <c r="H147" s="682" t="str">
        <f>'PRODUCTION LIST GRP VOLUMES'!I150</f>
        <v/>
      </c>
      <c r="I147" s="682" t="str">
        <f>'PRODUCTION LIST GRP VOLUMES'!J150</f>
        <v/>
      </c>
      <c r="J147" s="682" t="str">
        <f>'PRODUCTION LIST GRP VOLUMES'!K150</f>
        <v/>
      </c>
      <c r="K147" s="682" t="str">
        <f>'PRODUCTION LIST GRP VOLUMES'!L150</f>
        <v/>
      </c>
      <c r="L147" s="682" t="str">
        <f>'PRODUCTION LIST GRP VOLUMES'!M150</f>
        <v/>
      </c>
      <c r="M147" s="682" t="str">
        <f>'PRODUCTION LIST GRP VOLUMES'!N150</f>
        <v/>
      </c>
      <c r="N147" s="682" t="str">
        <f>'PRODUCTION LIST GRP VOLUMES'!O150</f>
        <v/>
      </c>
      <c r="O147" s="683">
        <f>'PRODUCTION LIST GRP VOLUMES'!P150</f>
        <v>0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1.0" customHeight="1">
      <c r="A148" s="681" t="str">
        <f>'PRODUCTION LIST GRP VOLUMES'!A151</f>
        <v>360-384</v>
      </c>
      <c r="B148" s="682" t="str">
        <f>'PRODUCTION LIST GRP VOLUMES'!C151</f>
        <v/>
      </c>
      <c r="C148" s="682" t="str">
        <f>'PRODUCTION LIST GRP VOLUMES'!D151</f>
        <v/>
      </c>
      <c r="D148" s="682" t="str">
        <f>'PRODUCTION LIST GRP VOLUMES'!E151</f>
        <v/>
      </c>
      <c r="E148" s="682" t="str">
        <f>'PRODUCTION LIST GRP VOLUMES'!F151</f>
        <v/>
      </c>
      <c r="F148" s="682" t="str">
        <f>'PRODUCTION LIST GRP VOLUMES'!G151</f>
        <v/>
      </c>
      <c r="G148" s="682" t="str">
        <f>'PRODUCTION LIST GRP VOLUMES'!H151</f>
        <v/>
      </c>
      <c r="H148" s="682" t="str">
        <f>'PRODUCTION LIST GRP VOLUMES'!I151</f>
        <v/>
      </c>
      <c r="I148" s="682" t="str">
        <f>'PRODUCTION LIST GRP VOLUMES'!J151</f>
        <v/>
      </c>
      <c r="J148" s="682" t="str">
        <f>'PRODUCTION LIST GRP VOLUMES'!K151</f>
        <v/>
      </c>
      <c r="K148" s="682" t="str">
        <f>'PRODUCTION LIST GRP VOLUMES'!L151</f>
        <v/>
      </c>
      <c r="L148" s="682" t="str">
        <f>'PRODUCTION LIST GRP VOLUMES'!M151</f>
        <v/>
      </c>
      <c r="M148" s="682" t="str">
        <f>'PRODUCTION LIST GRP VOLUMES'!N151</f>
        <v/>
      </c>
      <c r="N148" s="682" t="str">
        <f>'PRODUCTION LIST GRP VOLUMES'!O151</f>
        <v/>
      </c>
      <c r="O148" s="683">
        <f>'PRODUCTION LIST GRP VOLUMES'!P151</f>
        <v>0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1.0" customHeight="1">
      <c r="A149" s="681" t="str">
        <f>'PRODUCTION LIST GRP VOLUMES'!A152</f>
        <v>360-385</v>
      </c>
      <c r="B149" s="682" t="str">
        <f>'PRODUCTION LIST GRP VOLUMES'!C152</f>
        <v/>
      </c>
      <c r="C149" s="682" t="str">
        <f>'PRODUCTION LIST GRP VOLUMES'!D152</f>
        <v/>
      </c>
      <c r="D149" s="682" t="str">
        <f>'PRODUCTION LIST GRP VOLUMES'!E152</f>
        <v/>
      </c>
      <c r="E149" s="682" t="str">
        <f>'PRODUCTION LIST GRP VOLUMES'!F152</f>
        <v/>
      </c>
      <c r="F149" s="682" t="str">
        <f>'PRODUCTION LIST GRP VOLUMES'!G152</f>
        <v/>
      </c>
      <c r="G149" s="682" t="str">
        <f>'PRODUCTION LIST GRP VOLUMES'!H152</f>
        <v/>
      </c>
      <c r="H149" s="682" t="str">
        <f>'PRODUCTION LIST GRP VOLUMES'!I152</f>
        <v/>
      </c>
      <c r="I149" s="682" t="str">
        <f>'PRODUCTION LIST GRP VOLUMES'!J152</f>
        <v/>
      </c>
      <c r="J149" s="682" t="str">
        <f>'PRODUCTION LIST GRP VOLUMES'!K152</f>
        <v/>
      </c>
      <c r="K149" s="682" t="str">
        <f>'PRODUCTION LIST GRP VOLUMES'!L152</f>
        <v/>
      </c>
      <c r="L149" s="682" t="str">
        <f>'PRODUCTION LIST GRP VOLUMES'!M152</f>
        <v/>
      </c>
      <c r="M149" s="682" t="str">
        <f>'PRODUCTION LIST GRP VOLUMES'!N152</f>
        <v/>
      </c>
      <c r="N149" s="682" t="str">
        <f>'PRODUCTION LIST GRP VOLUMES'!O152</f>
        <v/>
      </c>
      <c r="O149" s="683">
        <f>'PRODUCTION LIST GRP VOLUMES'!P152</f>
        <v>0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1.0" customHeight="1">
      <c r="A150" s="681" t="str">
        <f>'PRODUCTION LIST GRP VOLUMES'!A153</f>
        <v>360-388</v>
      </c>
      <c r="B150" s="682" t="str">
        <f>'PRODUCTION LIST GRP VOLUMES'!C153</f>
        <v/>
      </c>
      <c r="C150" s="682" t="str">
        <f>'PRODUCTION LIST GRP VOLUMES'!D153</f>
        <v/>
      </c>
      <c r="D150" s="682" t="str">
        <f>'PRODUCTION LIST GRP VOLUMES'!E153</f>
        <v/>
      </c>
      <c r="E150" s="682" t="str">
        <f>'PRODUCTION LIST GRP VOLUMES'!F153</f>
        <v/>
      </c>
      <c r="F150" s="682" t="str">
        <f>'PRODUCTION LIST GRP VOLUMES'!G153</f>
        <v/>
      </c>
      <c r="G150" s="682" t="str">
        <f>'PRODUCTION LIST GRP VOLUMES'!H153</f>
        <v/>
      </c>
      <c r="H150" s="682" t="str">
        <f>'PRODUCTION LIST GRP VOLUMES'!I153</f>
        <v/>
      </c>
      <c r="I150" s="682" t="str">
        <f>'PRODUCTION LIST GRP VOLUMES'!J153</f>
        <v/>
      </c>
      <c r="J150" s="682" t="str">
        <f>'PRODUCTION LIST GRP VOLUMES'!K153</f>
        <v/>
      </c>
      <c r="K150" s="682" t="str">
        <f>'PRODUCTION LIST GRP VOLUMES'!L153</f>
        <v/>
      </c>
      <c r="L150" s="682" t="str">
        <f>'PRODUCTION LIST GRP VOLUMES'!M153</f>
        <v/>
      </c>
      <c r="M150" s="682" t="str">
        <f>'PRODUCTION LIST GRP VOLUMES'!N153</f>
        <v/>
      </c>
      <c r="N150" s="682" t="str">
        <f>'PRODUCTION LIST GRP VOLUMES'!O153</f>
        <v/>
      </c>
      <c r="O150" s="683">
        <f>'PRODUCTION LIST GRP VOLUMES'!P153</f>
        <v>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1.0" customHeight="1">
      <c r="A151" s="681" t="str">
        <f>'PRODUCTION LIST GRP VOLUMES'!A154</f>
        <v>360-389</v>
      </c>
      <c r="B151" s="682" t="str">
        <f>'PRODUCTION LIST GRP VOLUMES'!C154</f>
        <v/>
      </c>
      <c r="C151" s="682" t="str">
        <f>'PRODUCTION LIST GRP VOLUMES'!D154</f>
        <v/>
      </c>
      <c r="D151" s="682" t="str">
        <f>'PRODUCTION LIST GRP VOLUMES'!E154</f>
        <v/>
      </c>
      <c r="E151" s="682" t="str">
        <f>'PRODUCTION LIST GRP VOLUMES'!F154</f>
        <v/>
      </c>
      <c r="F151" s="682" t="str">
        <f>'PRODUCTION LIST GRP VOLUMES'!G154</f>
        <v/>
      </c>
      <c r="G151" s="682" t="str">
        <f>'PRODUCTION LIST GRP VOLUMES'!H154</f>
        <v/>
      </c>
      <c r="H151" s="682" t="str">
        <f>'PRODUCTION LIST GRP VOLUMES'!I154</f>
        <v/>
      </c>
      <c r="I151" s="682" t="str">
        <f>'PRODUCTION LIST GRP VOLUMES'!J154</f>
        <v/>
      </c>
      <c r="J151" s="682" t="str">
        <f>'PRODUCTION LIST GRP VOLUMES'!K154</f>
        <v/>
      </c>
      <c r="K151" s="682" t="str">
        <f>'PRODUCTION LIST GRP VOLUMES'!L154</f>
        <v/>
      </c>
      <c r="L151" s="682" t="str">
        <f>'PRODUCTION LIST GRP VOLUMES'!M154</f>
        <v/>
      </c>
      <c r="M151" s="682" t="str">
        <f>'PRODUCTION LIST GRP VOLUMES'!N154</f>
        <v/>
      </c>
      <c r="N151" s="682" t="str">
        <f>'PRODUCTION LIST GRP VOLUMES'!O154</f>
        <v/>
      </c>
      <c r="O151" s="683">
        <f>'PRODUCTION LIST GRP VOLUMES'!P154</f>
        <v>0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681" t="str">
        <f>'PRODUCTION LIST GRP VOLUMES'!A155</f>
        <v>360-392</v>
      </c>
      <c r="B152" s="682" t="str">
        <f>'PRODUCTION LIST GRP VOLUMES'!C155</f>
        <v/>
      </c>
      <c r="C152" s="682" t="str">
        <f>'PRODUCTION LIST GRP VOLUMES'!D155</f>
        <v/>
      </c>
      <c r="D152" s="682" t="str">
        <f>'PRODUCTION LIST GRP VOLUMES'!E155</f>
        <v/>
      </c>
      <c r="E152" s="682" t="str">
        <f>'PRODUCTION LIST GRP VOLUMES'!F155</f>
        <v/>
      </c>
      <c r="F152" s="682" t="str">
        <f>'PRODUCTION LIST GRP VOLUMES'!G155</f>
        <v/>
      </c>
      <c r="G152" s="682" t="str">
        <f>'PRODUCTION LIST GRP VOLUMES'!H155</f>
        <v/>
      </c>
      <c r="H152" s="682" t="str">
        <f>'PRODUCTION LIST GRP VOLUMES'!I155</f>
        <v/>
      </c>
      <c r="I152" s="682" t="str">
        <f>'PRODUCTION LIST GRP VOLUMES'!J155</f>
        <v/>
      </c>
      <c r="J152" s="682" t="str">
        <f>'PRODUCTION LIST GRP VOLUMES'!K155</f>
        <v/>
      </c>
      <c r="K152" s="682" t="str">
        <f>'PRODUCTION LIST GRP VOLUMES'!L155</f>
        <v/>
      </c>
      <c r="L152" s="682" t="str">
        <f>'PRODUCTION LIST GRP VOLUMES'!M155</f>
        <v/>
      </c>
      <c r="M152" s="682" t="str">
        <f>'PRODUCTION LIST GRP VOLUMES'!N155</f>
        <v/>
      </c>
      <c r="N152" s="682" t="str">
        <f>'PRODUCTION LIST GRP VOLUMES'!O155</f>
        <v/>
      </c>
      <c r="O152" s="683">
        <f>'PRODUCTION LIST GRP VOLUMES'!P155</f>
        <v>0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1.0" customHeight="1">
      <c r="A153" s="681" t="str">
        <f>'PRODUCTION LIST GRP VOLUMES'!A156</f>
        <v>360-393</v>
      </c>
      <c r="B153" s="682" t="str">
        <f>'PRODUCTION LIST GRP VOLUMES'!C156</f>
        <v/>
      </c>
      <c r="C153" s="682" t="str">
        <f>'PRODUCTION LIST GRP VOLUMES'!D156</f>
        <v/>
      </c>
      <c r="D153" s="682" t="str">
        <f>'PRODUCTION LIST GRP VOLUMES'!E156</f>
        <v/>
      </c>
      <c r="E153" s="682" t="str">
        <f>'PRODUCTION LIST GRP VOLUMES'!F156</f>
        <v/>
      </c>
      <c r="F153" s="682" t="str">
        <f>'PRODUCTION LIST GRP VOLUMES'!G156</f>
        <v/>
      </c>
      <c r="G153" s="682" t="str">
        <f>'PRODUCTION LIST GRP VOLUMES'!H156</f>
        <v/>
      </c>
      <c r="H153" s="682" t="str">
        <f>'PRODUCTION LIST GRP VOLUMES'!I156</f>
        <v/>
      </c>
      <c r="I153" s="682" t="str">
        <f>'PRODUCTION LIST GRP VOLUMES'!J156</f>
        <v/>
      </c>
      <c r="J153" s="682" t="str">
        <f>'PRODUCTION LIST GRP VOLUMES'!K156</f>
        <v/>
      </c>
      <c r="K153" s="682" t="str">
        <f>'PRODUCTION LIST GRP VOLUMES'!L156</f>
        <v/>
      </c>
      <c r="L153" s="682" t="str">
        <f>'PRODUCTION LIST GRP VOLUMES'!M156</f>
        <v/>
      </c>
      <c r="M153" s="682" t="str">
        <f>'PRODUCTION LIST GRP VOLUMES'!N156</f>
        <v/>
      </c>
      <c r="N153" s="682" t="str">
        <f>'PRODUCTION LIST GRP VOLUMES'!O156</f>
        <v/>
      </c>
      <c r="O153" s="683">
        <f>'PRODUCTION LIST GRP VOLUMES'!P156</f>
        <v>0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1.0" customHeight="1">
      <c r="A154" s="681" t="str">
        <f>'PRODUCTION LIST GRP VOLUMES'!A157</f>
        <v>360-395-DT</v>
      </c>
      <c r="B154" s="682" t="str">
        <f>'PRODUCTION LIST GRP VOLUMES'!C157</f>
        <v/>
      </c>
      <c r="C154" s="682" t="str">
        <f>'PRODUCTION LIST GRP VOLUMES'!D157</f>
        <v/>
      </c>
      <c r="D154" s="682" t="str">
        <f>'PRODUCTION LIST GRP VOLUMES'!E157</f>
        <v/>
      </c>
      <c r="E154" s="682" t="str">
        <f>'PRODUCTION LIST GRP VOLUMES'!F157</f>
        <v/>
      </c>
      <c r="F154" s="682" t="str">
        <f>'PRODUCTION LIST GRP VOLUMES'!G157</f>
        <v/>
      </c>
      <c r="G154" s="682" t="str">
        <f>'PRODUCTION LIST GRP VOLUMES'!H157</f>
        <v/>
      </c>
      <c r="H154" s="682" t="str">
        <f>'PRODUCTION LIST GRP VOLUMES'!I157</f>
        <v/>
      </c>
      <c r="I154" s="682" t="str">
        <f>'PRODUCTION LIST GRP VOLUMES'!J157</f>
        <v/>
      </c>
      <c r="J154" s="682" t="str">
        <f>'PRODUCTION LIST GRP VOLUMES'!K157</f>
        <v/>
      </c>
      <c r="K154" s="682" t="str">
        <f>'PRODUCTION LIST GRP VOLUMES'!L157</f>
        <v/>
      </c>
      <c r="L154" s="682" t="str">
        <f>'PRODUCTION LIST GRP VOLUMES'!M157</f>
        <v/>
      </c>
      <c r="M154" s="682" t="str">
        <f>'PRODUCTION LIST GRP VOLUMES'!N157</f>
        <v/>
      </c>
      <c r="N154" s="682" t="str">
        <f>'PRODUCTION LIST GRP VOLUMES'!O157</f>
        <v/>
      </c>
      <c r="O154" s="683">
        <f>'PRODUCTION LIST GRP VOLUMES'!P157</f>
        <v>0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1.0" customHeight="1">
      <c r="A155" s="681" t="str">
        <f>'PRODUCTION LIST GRP VOLUMES'!A158</f>
        <v>360-396</v>
      </c>
      <c r="B155" s="682" t="str">
        <f>'PRODUCTION LIST GRP VOLUMES'!C158</f>
        <v/>
      </c>
      <c r="C155" s="682" t="str">
        <f>'PRODUCTION LIST GRP VOLUMES'!D158</f>
        <v/>
      </c>
      <c r="D155" s="682" t="str">
        <f>'PRODUCTION LIST GRP VOLUMES'!E158</f>
        <v/>
      </c>
      <c r="E155" s="682" t="str">
        <f>'PRODUCTION LIST GRP VOLUMES'!F158</f>
        <v/>
      </c>
      <c r="F155" s="682" t="str">
        <f>'PRODUCTION LIST GRP VOLUMES'!G158</f>
        <v/>
      </c>
      <c r="G155" s="682" t="str">
        <f>'PRODUCTION LIST GRP VOLUMES'!H158</f>
        <v/>
      </c>
      <c r="H155" s="682" t="str">
        <f>'PRODUCTION LIST GRP VOLUMES'!I158</f>
        <v/>
      </c>
      <c r="I155" s="682" t="str">
        <f>'PRODUCTION LIST GRP VOLUMES'!J158</f>
        <v/>
      </c>
      <c r="J155" s="682" t="str">
        <f>'PRODUCTION LIST GRP VOLUMES'!K158</f>
        <v/>
      </c>
      <c r="K155" s="682" t="str">
        <f>'PRODUCTION LIST GRP VOLUMES'!L158</f>
        <v/>
      </c>
      <c r="L155" s="682" t="str">
        <f>'PRODUCTION LIST GRP VOLUMES'!M158</f>
        <v/>
      </c>
      <c r="M155" s="682" t="str">
        <f>'PRODUCTION LIST GRP VOLUMES'!N158</f>
        <v/>
      </c>
      <c r="N155" s="682" t="str">
        <f>'PRODUCTION LIST GRP VOLUMES'!O158</f>
        <v/>
      </c>
      <c r="O155" s="683">
        <f>'PRODUCTION LIST GRP VOLUMES'!P158</f>
        <v>0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1.0" customHeight="1">
      <c r="A156" s="681" t="str">
        <f>'PRODUCTION LIST GRP VOLUMES'!A159</f>
        <v>360-397</v>
      </c>
      <c r="B156" s="682" t="str">
        <f>'PRODUCTION LIST GRP VOLUMES'!C159</f>
        <v/>
      </c>
      <c r="C156" s="682" t="str">
        <f>'PRODUCTION LIST GRP VOLUMES'!D159</f>
        <v/>
      </c>
      <c r="D156" s="682" t="str">
        <f>'PRODUCTION LIST GRP VOLUMES'!E159</f>
        <v/>
      </c>
      <c r="E156" s="682" t="str">
        <f>'PRODUCTION LIST GRP VOLUMES'!F159</f>
        <v/>
      </c>
      <c r="F156" s="682" t="str">
        <f>'PRODUCTION LIST GRP VOLUMES'!G159</f>
        <v/>
      </c>
      <c r="G156" s="682" t="str">
        <f>'PRODUCTION LIST GRP VOLUMES'!H159</f>
        <v/>
      </c>
      <c r="H156" s="682" t="str">
        <f>'PRODUCTION LIST GRP VOLUMES'!I159</f>
        <v/>
      </c>
      <c r="I156" s="682" t="str">
        <f>'PRODUCTION LIST GRP VOLUMES'!J159</f>
        <v/>
      </c>
      <c r="J156" s="682" t="str">
        <f>'PRODUCTION LIST GRP VOLUMES'!K159</f>
        <v/>
      </c>
      <c r="K156" s="682" t="str">
        <f>'PRODUCTION LIST GRP VOLUMES'!L159</f>
        <v/>
      </c>
      <c r="L156" s="682" t="str">
        <f>'PRODUCTION LIST GRP VOLUMES'!M159</f>
        <v/>
      </c>
      <c r="M156" s="682" t="str">
        <f>'PRODUCTION LIST GRP VOLUMES'!N159</f>
        <v/>
      </c>
      <c r="N156" s="682" t="str">
        <f>'PRODUCTION LIST GRP VOLUMES'!O159</f>
        <v/>
      </c>
      <c r="O156" s="683">
        <f>'PRODUCTION LIST GRP VOLUMES'!P159</f>
        <v>0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1.0" customHeight="1">
      <c r="A157" s="681" t="str">
        <f>'PRODUCTION LIST GRP VOLUMES'!A160</f>
        <v>360-399-DT</v>
      </c>
      <c r="B157" s="682" t="str">
        <f>'PRODUCTION LIST GRP VOLUMES'!C160</f>
        <v/>
      </c>
      <c r="C157" s="682" t="str">
        <f>'PRODUCTION LIST GRP VOLUMES'!D160</f>
        <v/>
      </c>
      <c r="D157" s="682" t="str">
        <f>'PRODUCTION LIST GRP VOLUMES'!E160</f>
        <v/>
      </c>
      <c r="E157" s="682" t="str">
        <f>'PRODUCTION LIST GRP VOLUMES'!F160</f>
        <v/>
      </c>
      <c r="F157" s="682" t="str">
        <f>'PRODUCTION LIST GRP VOLUMES'!G160</f>
        <v/>
      </c>
      <c r="G157" s="682" t="str">
        <f>'PRODUCTION LIST GRP VOLUMES'!H160</f>
        <v/>
      </c>
      <c r="H157" s="682" t="str">
        <f>'PRODUCTION LIST GRP VOLUMES'!I160</f>
        <v/>
      </c>
      <c r="I157" s="682" t="str">
        <f>'PRODUCTION LIST GRP VOLUMES'!J160</f>
        <v/>
      </c>
      <c r="J157" s="682" t="str">
        <f>'PRODUCTION LIST GRP VOLUMES'!K160</f>
        <v/>
      </c>
      <c r="K157" s="682" t="str">
        <f>'PRODUCTION LIST GRP VOLUMES'!L160</f>
        <v/>
      </c>
      <c r="L157" s="682" t="str">
        <f>'PRODUCTION LIST GRP VOLUMES'!M160</f>
        <v/>
      </c>
      <c r="M157" s="682" t="str">
        <f>'PRODUCTION LIST GRP VOLUMES'!N160</f>
        <v/>
      </c>
      <c r="N157" s="682" t="str">
        <f>'PRODUCTION LIST GRP VOLUMES'!O160</f>
        <v/>
      </c>
      <c r="O157" s="683">
        <f>'PRODUCTION LIST GRP VOLUMES'!P160</f>
        <v>0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1.0" customHeight="1">
      <c r="A158" s="681" t="str">
        <f>'PRODUCTION LIST GRP VOLUMES'!A161</f>
        <v>360-400</v>
      </c>
      <c r="B158" s="682" t="str">
        <f>'PRODUCTION LIST GRP VOLUMES'!C161</f>
        <v/>
      </c>
      <c r="C158" s="682" t="str">
        <f>'PRODUCTION LIST GRP VOLUMES'!D161</f>
        <v/>
      </c>
      <c r="D158" s="682" t="str">
        <f>'PRODUCTION LIST GRP VOLUMES'!E161</f>
        <v/>
      </c>
      <c r="E158" s="682" t="str">
        <f>'PRODUCTION LIST GRP VOLUMES'!F161</f>
        <v/>
      </c>
      <c r="F158" s="682" t="str">
        <f>'PRODUCTION LIST GRP VOLUMES'!G161</f>
        <v/>
      </c>
      <c r="G158" s="682" t="str">
        <f>'PRODUCTION LIST GRP VOLUMES'!H161</f>
        <v/>
      </c>
      <c r="H158" s="682" t="str">
        <f>'PRODUCTION LIST GRP VOLUMES'!I161</f>
        <v/>
      </c>
      <c r="I158" s="682" t="str">
        <f>'PRODUCTION LIST GRP VOLUMES'!J161</f>
        <v/>
      </c>
      <c r="J158" s="682" t="str">
        <f>'PRODUCTION LIST GRP VOLUMES'!K161</f>
        <v/>
      </c>
      <c r="K158" s="682" t="str">
        <f>'PRODUCTION LIST GRP VOLUMES'!L161</f>
        <v/>
      </c>
      <c r="L158" s="682" t="str">
        <f>'PRODUCTION LIST GRP VOLUMES'!M161</f>
        <v/>
      </c>
      <c r="M158" s="682" t="str">
        <f>'PRODUCTION LIST GRP VOLUMES'!N161</f>
        <v/>
      </c>
      <c r="N158" s="682" t="str">
        <f>'PRODUCTION LIST GRP VOLUMES'!O161</f>
        <v/>
      </c>
      <c r="O158" s="683">
        <f>'PRODUCTION LIST GRP VOLUMES'!P161</f>
        <v>0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1.0" customHeight="1">
      <c r="A159" s="681" t="str">
        <f>'PRODUCTION LIST GRP VOLUMES'!A162</f>
        <v/>
      </c>
      <c r="B159" s="682" t="str">
        <f>'PRODUCTION LIST GRP VOLUMES'!C162</f>
        <v/>
      </c>
      <c r="C159" s="682" t="str">
        <f>'PRODUCTION LIST GRP VOLUMES'!D162</f>
        <v/>
      </c>
      <c r="D159" s="682" t="str">
        <f>'PRODUCTION LIST GRP VOLUMES'!E162</f>
        <v/>
      </c>
      <c r="E159" s="682" t="str">
        <f>'PRODUCTION LIST GRP VOLUMES'!F162</f>
        <v/>
      </c>
      <c r="F159" s="682" t="str">
        <f>'PRODUCTION LIST GRP VOLUMES'!G162</f>
        <v/>
      </c>
      <c r="G159" s="682" t="str">
        <f>'PRODUCTION LIST GRP VOLUMES'!H162</f>
        <v/>
      </c>
      <c r="H159" s="682" t="str">
        <f>'PRODUCTION LIST GRP VOLUMES'!I162</f>
        <v/>
      </c>
      <c r="I159" s="682" t="str">
        <f>'PRODUCTION LIST GRP VOLUMES'!J162</f>
        <v/>
      </c>
      <c r="J159" s="682" t="str">
        <f>'PRODUCTION LIST GRP VOLUMES'!K162</f>
        <v/>
      </c>
      <c r="K159" s="682" t="str">
        <f>'PRODUCTION LIST GRP VOLUMES'!L162</f>
        <v/>
      </c>
      <c r="L159" s="682" t="str">
        <f>'PRODUCTION LIST GRP VOLUMES'!M162</f>
        <v/>
      </c>
      <c r="M159" s="682" t="str">
        <f>'PRODUCTION LIST GRP VOLUMES'!N162</f>
        <v/>
      </c>
      <c r="N159" s="682" t="str">
        <f>'PRODUCTION LIST GRP VOLUMES'!O162</f>
        <v/>
      </c>
      <c r="O159" s="683">
        <f>'PRODUCTION LIST GRP VOLUMES'!P162</f>
        <v>0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681" t="str">
        <f>'PRODUCTION LIST GRP VOLUMES'!A163</f>
        <v>360-401</v>
      </c>
      <c r="B160" s="682" t="str">
        <f>'PRODUCTION LIST GRP VOLUMES'!C163</f>
        <v/>
      </c>
      <c r="C160" s="682" t="str">
        <f>'PRODUCTION LIST GRP VOLUMES'!D163</f>
        <v/>
      </c>
      <c r="D160" s="682" t="str">
        <f>'PRODUCTION LIST GRP VOLUMES'!E163</f>
        <v/>
      </c>
      <c r="E160" s="682" t="str">
        <f>'PRODUCTION LIST GRP VOLUMES'!F163</f>
        <v/>
      </c>
      <c r="F160" s="682" t="str">
        <f>'PRODUCTION LIST GRP VOLUMES'!G163</f>
        <v/>
      </c>
      <c r="G160" s="682" t="str">
        <f>'PRODUCTION LIST GRP VOLUMES'!H163</f>
        <v/>
      </c>
      <c r="H160" s="682" t="str">
        <f>'PRODUCTION LIST GRP VOLUMES'!I163</f>
        <v/>
      </c>
      <c r="I160" s="682" t="str">
        <f>'PRODUCTION LIST GRP VOLUMES'!J163</f>
        <v/>
      </c>
      <c r="J160" s="682" t="str">
        <f>'PRODUCTION LIST GRP VOLUMES'!K163</f>
        <v/>
      </c>
      <c r="K160" s="682" t="str">
        <f>'PRODUCTION LIST GRP VOLUMES'!L163</f>
        <v/>
      </c>
      <c r="L160" s="682" t="str">
        <f>'PRODUCTION LIST GRP VOLUMES'!M163</f>
        <v/>
      </c>
      <c r="M160" s="682" t="str">
        <f>'PRODUCTION LIST GRP VOLUMES'!N163</f>
        <v/>
      </c>
      <c r="N160" s="682" t="str">
        <f>'PRODUCTION LIST GRP VOLUMES'!O163</f>
        <v/>
      </c>
      <c r="O160" s="683">
        <f>'PRODUCTION LIST GRP VOLUMES'!P163</f>
        <v>0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1.0" customHeight="1">
      <c r="A161" s="681" t="str">
        <f>'PRODUCTION LIST GRP VOLUMES'!A164</f>
        <v>360-402</v>
      </c>
      <c r="B161" s="682" t="str">
        <f>'PRODUCTION LIST GRP VOLUMES'!C164</f>
        <v/>
      </c>
      <c r="C161" s="682" t="str">
        <f>'PRODUCTION LIST GRP VOLUMES'!D164</f>
        <v/>
      </c>
      <c r="D161" s="682" t="str">
        <f>'PRODUCTION LIST GRP VOLUMES'!E164</f>
        <v/>
      </c>
      <c r="E161" s="682" t="str">
        <f>'PRODUCTION LIST GRP VOLUMES'!F164</f>
        <v/>
      </c>
      <c r="F161" s="682" t="str">
        <f>'PRODUCTION LIST GRP VOLUMES'!G164</f>
        <v/>
      </c>
      <c r="G161" s="682" t="str">
        <f>'PRODUCTION LIST GRP VOLUMES'!H164</f>
        <v/>
      </c>
      <c r="H161" s="682" t="str">
        <f>'PRODUCTION LIST GRP VOLUMES'!I164</f>
        <v/>
      </c>
      <c r="I161" s="682" t="str">
        <f>'PRODUCTION LIST GRP VOLUMES'!J164</f>
        <v/>
      </c>
      <c r="J161" s="682" t="str">
        <f>'PRODUCTION LIST GRP VOLUMES'!K164</f>
        <v/>
      </c>
      <c r="K161" s="682" t="str">
        <f>'PRODUCTION LIST GRP VOLUMES'!L164</f>
        <v/>
      </c>
      <c r="L161" s="682" t="str">
        <f>'PRODUCTION LIST GRP VOLUMES'!M164</f>
        <v/>
      </c>
      <c r="M161" s="682" t="str">
        <f>'PRODUCTION LIST GRP VOLUMES'!N164</f>
        <v/>
      </c>
      <c r="N161" s="682" t="str">
        <f>'PRODUCTION LIST GRP VOLUMES'!O164</f>
        <v/>
      </c>
      <c r="O161" s="683">
        <f>'PRODUCTION LIST GRP VOLUMES'!P164</f>
        <v>0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681" t="str">
        <f>'PRODUCTION LIST GRP VOLUMES'!A165</f>
        <v>360-403</v>
      </c>
      <c r="B162" s="682" t="str">
        <f>'PRODUCTION LIST GRP VOLUMES'!C165</f>
        <v/>
      </c>
      <c r="C162" s="682" t="str">
        <f>'PRODUCTION LIST GRP VOLUMES'!D165</f>
        <v/>
      </c>
      <c r="D162" s="682" t="str">
        <f>'PRODUCTION LIST GRP VOLUMES'!E165</f>
        <v/>
      </c>
      <c r="E162" s="682" t="str">
        <f>'PRODUCTION LIST GRP VOLUMES'!F165</f>
        <v/>
      </c>
      <c r="F162" s="682" t="str">
        <f>'PRODUCTION LIST GRP VOLUMES'!G165</f>
        <v/>
      </c>
      <c r="G162" s="682" t="str">
        <f>'PRODUCTION LIST GRP VOLUMES'!H165</f>
        <v/>
      </c>
      <c r="H162" s="682" t="str">
        <f>'PRODUCTION LIST GRP VOLUMES'!I165</f>
        <v/>
      </c>
      <c r="I162" s="682" t="str">
        <f>'PRODUCTION LIST GRP VOLUMES'!J165</f>
        <v/>
      </c>
      <c r="J162" s="682" t="str">
        <f>'PRODUCTION LIST GRP VOLUMES'!K165</f>
        <v/>
      </c>
      <c r="K162" s="682" t="str">
        <f>'PRODUCTION LIST GRP VOLUMES'!L165</f>
        <v/>
      </c>
      <c r="L162" s="682" t="str">
        <f>'PRODUCTION LIST GRP VOLUMES'!M165</f>
        <v/>
      </c>
      <c r="M162" s="682" t="str">
        <f>'PRODUCTION LIST GRP VOLUMES'!N165</f>
        <v/>
      </c>
      <c r="N162" s="682" t="str">
        <f>'PRODUCTION LIST GRP VOLUMES'!O165</f>
        <v/>
      </c>
      <c r="O162" s="683">
        <f>'PRODUCTION LIST GRP VOLUMES'!P165</f>
        <v>0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1.0" customHeight="1">
      <c r="A163" s="681" t="str">
        <f>'PRODUCTION LIST GRP VOLUMES'!A166</f>
        <v>360-404</v>
      </c>
      <c r="B163" s="682" t="str">
        <f>'PRODUCTION LIST GRP VOLUMES'!C166</f>
        <v/>
      </c>
      <c r="C163" s="682" t="str">
        <f>'PRODUCTION LIST GRP VOLUMES'!D166</f>
        <v/>
      </c>
      <c r="D163" s="682" t="str">
        <f>'PRODUCTION LIST GRP VOLUMES'!E166</f>
        <v/>
      </c>
      <c r="E163" s="682" t="str">
        <f>'PRODUCTION LIST GRP VOLUMES'!F166</f>
        <v/>
      </c>
      <c r="F163" s="682" t="str">
        <f>'PRODUCTION LIST GRP VOLUMES'!G166</f>
        <v/>
      </c>
      <c r="G163" s="682" t="str">
        <f>'PRODUCTION LIST GRP VOLUMES'!H166</f>
        <v/>
      </c>
      <c r="H163" s="682" t="str">
        <f>'PRODUCTION LIST GRP VOLUMES'!I166</f>
        <v/>
      </c>
      <c r="I163" s="682" t="str">
        <f>'PRODUCTION LIST GRP VOLUMES'!J166</f>
        <v/>
      </c>
      <c r="J163" s="682" t="str">
        <f>'PRODUCTION LIST GRP VOLUMES'!K166</f>
        <v/>
      </c>
      <c r="K163" s="682" t="str">
        <f>'PRODUCTION LIST GRP VOLUMES'!L166</f>
        <v/>
      </c>
      <c r="L163" s="682" t="str">
        <f>'PRODUCTION LIST GRP VOLUMES'!M166</f>
        <v/>
      </c>
      <c r="M163" s="682" t="str">
        <f>'PRODUCTION LIST GRP VOLUMES'!N166</f>
        <v/>
      </c>
      <c r="N163" s="682" t="str">
        <f>'PRODUCTION LIST GRP VOLUMES'!O166</f>
        <v/>
      </c>
      <c r="O163" s="683">
        <f>'PRODUCTION LIST GRP VOLUMES'!P166</f>
        <v>0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1.0" customHeight="1">
      <c r="A164" s="681" t="str">
        <f>'PRODUCTION LIST GRP VOLUMES'!A167</f>
        <v>360-405</v>
      </c>
      <c r="B164" s="682" t="str">
        <f>'PRODUCTION LIST GRP VOLUMES'!C167</f>
        <v/>
      </c>
      <c r="C164" s="682" t="str">
        <f>'PRODUCTION LIST GRP VOLUMES'!D167</f>
        <v/>
      </c>
      <c r="D164" s="682" t="str">
        <f>'PRODUCTION LIST GRP VOLUMES'!E167</f>
        <v/>
      </c>
      <c r="E164" s="682" t="str">
        <f>'PRODUCTION LIST GRP VOLUMES'!F167</f>
        <v/>
      </c>
      <c r="F164" s="682" t="str">
        <f>'PRODUCTION LIST GRP VOLUMES'!G167</f>
        <v/>
      </c>
      <c r="G164" s="682" t="str">
        <f>'PRODUCTION LIST GRP VOLUMES'!H167</f>
        <v/>
      </c>
      <c r="H164" s="682" t="str">
        <f>'PRODUCTION LIST GRP VOLUMES'!I167</f>
        <v/>
      </c>
      <c r="I164" s="682" t="str">
        <f>'PRODUCTION LIST GRP VOLUMES'!J167</f>
        <v/>
      </c>
      <c r="J164" s="682" t="str">
        <f>'PRODUCTION LIST GRP VOLUMES'!K167</f>
        <v/>
      </c>
      <c r="K164" s="682" t="str">
        <f>'PRODUCTION LIST GRP VOLUMES'!L167</f>
        <v/>
      </c>
      <c r="L164" s="682" t="str">
        <f>'PRODUCTION LIST GRP VOLUMES'!M167</f>
        <v/>
      </c>
      <c r="M164" s="682" t="str">
        <f>'PRODUCTION LIST GRP VOLUMES'!N167</f>
        <v/>
      </c>
      <c r="N164" s="682" t="str">
        <f>'PRODUCTION LIST GRP VOLUMES'!O167</f>
        <v/>
      </c>
      <c r="O164" s="683">
        <f>'PRODUCTION LIST GRP VOLUMES'!P167</f>
        <v>0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1.0" customHeight="1">
      <c r="A165" s="681" t="str">
        <f>'PRODUCTION LIST GRP VOLUMES'!A168</f>
        <v>360-406</v>
      </c>
      <c r="B165" s="682" t="str">
        <f>'PRODUCTION LIST GRP VOLUMES'!C168</f>
        <v/>
      </c>
      <c r="C165" s="682" t="str">
        <f>'PRODUCTION LIST GRP VOLUMES'!D168</f>
        <v/>
      </c>
      <c r="D165" s="682" t="str">
        <f>'PRODUCTION LIST GRP VOLUMES'!E168</f>
        <v/>
      </c>
      <c r="E165" s="682" t="str">
        <f>'PRODUCTION LIST GRP VOLUMES'!F168</f>
        <v/>
      </c>
      <c r="F165" s="682" t="str">
        <f>'PRODUCTION LIST GRP VOLUMES'!G168</f>
        <v/>
      </c>
      <c r="G165" s="682" t="str">
        <f>'PRODUCTION LIST GRP VOLUMES'!H168</f>
        <v/>
      </c>
      <c r="H165" s="682" t="str">
        <f>'PRODUCTION LIST GRP VOLUMES'!I168</f>
        <v/>
      </c>
      <c r="I165" s="682" t="str">
        <f>'PRODUCTION LIST GRP VOLUMES'!J168</f>
        <v/>
      </c>
      <c r="J165" s="682" t="str">
        <f>'PRODUCTION LIST GRP VOLUMES'!K168</f>
        <v/>
      </c>
      <c r="K165" s="682" t="str">
        <f>'PRODUCTION LIST GRP VOLUMES'!L168</f>
        <v/>
      </c>
      <c r="L165" s="682" t="str">
        <f>'PRODUCTION LIST GRP VOLUMES'!M168</f>
        <v/>
      </c>
      <c r="M165" s="682" t="str">
        <f>'PRODUCTION LIST GRP VOLUMES'!N168</f>
        <v/>
      </c>
      <c r="N165" s="682" t="str">
        <f>'PRODUCTION LIST GRP VOLUMES'!O168</f>
        <v/>
      </c>
      <c r="O165" s="683">
        <f>'PRODUCTION LIST GRP VOLUMES'!P168</f>
        <v>0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681" t="str">
        <f>'PRODUCTION LIST GRP VOLUMES'!A169</f>
        <v>360-406-DT</v>
      </c>
      <c r="B166" s="682" t="str">
        <f>'PRODUCTION LIST GRP VOLUMES'!C169</f>
        <v/>
      </c>
      <c r="C166" s="682" t="str">
        <f>'PRODUCTION LIST GRP VOLUMES'!D169</f>
        <v/>
      </c>
      <c r="D166" s="682" t="str">
        <f>'PRODUCTION LIST GRP VOLUMES'!E169</f>
        <v/>
      </c>
      <c r="E166" s="682" t="str">
        <f>'PRODUCTION LIST GRP VOLUMES'!F169</f>
        <v/>
      </c>
      <c r="F166" s="682" t="str">
        <f>'PRODUCTION LIST GRP VOLUMES'!G169</f>
        <v/>
      </c>
      <c r="G166" s="682" t="str">
        <f>'PRODUCTION LIST GRP VOLUMES'!H169</f>
        <v/>
      </c>
      <c r="H166" s="682" t="str">
        <f>'PRODUCTION LIST GRP VOLUMES'!I169</f>
        <v/>
      </c>
      <c r="I166" s="682" t="str">
        <f>'PRODUCTION LIST GRP VOLUMES'!J169</f>
        <v/>
      </c>
      <c r="J166" s="682" t="str">
        <f>'PRODUCTION LIST GRP VOLUMES'!K169</f>
        <v/>
      </c>
      <c r="K166" s="682" t="str">
        <f>'PRODUCTION LIST GRP VOLUMES'!L169</f>
        <v/>
      </c>
      <c r="L166" s="682" t="str">
        <f>'PRODUCTION LIST GRP VOLUMES'!M169</f>
        <v/>
      </c>
      <c r="M166" s="682" t="str">
        <f>'PRODUCTION LIST GRP VOLUMES'!N169</f>
        <v/>
      </c>
      <c r="N166" s="682" t="str">
        <f>'PRODUCTION LIST GRP VOLUMES'!O169</f>
        <v/>
      </c>
      <c r="O166" s="683">
        <f>'PRODUCTION LIST GRP VOLUMES'!P169</f>
        <v>0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681" t="str">
        <f>'PRODUCTION LIST GRP VOLUMES'!A170</f>
        <v>360-409</v>
      </c>
      <c r="B167" s="682" t="str">
        <f>'PRODUCTION LIST GRP VOLUMES'!C170</f>
        <v/>
      </c>
      <c r="C167" s="682" t="str">
        <f>'PRODUCTION LIST GRP VOLUMES'!D170</f>
        <v/>
      </c>
      <c r="D167" s="682" t="str">
        <f>'PRODUCTION LIST GRP VOLUMES'!E170</f>
        <v/>
      </c>
      <c r="E167" s="682" t="str">
        <f>'PRODUCTION LIST GRP VOLUMES'!F170</f>
        <v/>
      </c>
      <c r="F167" s="682" t="str">
        <f>'PRODUCTION LIST GRP VOLUMES'!G170</f>
        <v/>
      </c>
      <c r="G167" s="682" t="str">
        <f>'PRODUCTION LIST GRP VOLUMES'!H170</f>
        <v/>
      </c>
      <c r="H167" s="682" t="str">
        <f>'PRODUCTION LIST GRP VOLUMES'!I170</f>
        <v/>
      </c>
      <c r="I167" s="682" t="str">
        <f>'PRODUCTION LIST GRP VOLUMES'!J170</f>
        <v/>
      </c>
      <c r="J167" s="682" t="str">
        <f>'PRODUCTION LIST GRP VOLUMES'!K170</f>
        <v/>
      </c>
      <c r="K167" s="682" t="str">
        <f>'PRODUCTION LIST GRP VOLUMES'!L170</f>
        <v/>
      </c>
      <c r="L167" s="682" t="str">
        <f>'PRODUCTION LIST GRP VOLUMES'!M170</f>
        <v/>
      </c>
      <c r="M167" s="682" t="str">
        <f>'PRODUCTION LIST GRP VOLUMES'!N170</f>
        <v/>
      </c>
      <c r="N167" s="682" t="str">
        <f>'PRODUCTION LIST GRP VOLUMES'!O170</f>
        <v/>
      </c>
      <c r="O167" s="683">
        <f>'PRODUCTION LIST GRP VOLUMES'!P170</f>
        <v>0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681" t="str">
        <f>'PRODUCTION LIST GRP VOLUMES'!A171</f>
        <v>360-409-DT</v>
      </c>
      <c r="B168" s="682" t="str">
        <f>'PRODUCTION LIST GRP VOLUMES'!C171</f>
        <v/>
      </c>
      <c r="C168" s="682" t="str">
        <f>'PRODUCTION LIST GRP VOLUMES'!D171</f>
        <v/>
      </c>
      <c r="D168" s="682" t="str">
        <f>'PRODUCTION LIST GRP VOLUMES'!E171</f>
        <v/>
      </c>
      <c r="E168" s="682" t="str">
        <f>'PRODUCTION LIST GRP VOLUMES'!F171</f>
        <v/>
      </c>
      <c r="F168" s="682" t="str">
        <f>'PRODUCTION LIST GRP VOLUMES'!G171</f>
        <v/>
      </c>
      <c r="G168" s="682" t="str">
        <f>'PRODUCTION LIST GRP VOLUMES'!H171</f>
        <v/>
      </c>
      <c r="H168" s="682" t="str">
        <f>'PRODUCTION LIST GRP VOLUMES'!I171</f>
        <v/>
      </c>
      <c r="I168" s="682" t="str">
        <f>'PRODUCTION LIST GRP VOLUMES'!J171</f>
        <v/>
      </c>
      <c r="J168" s="682" t="str">
        <f>'PRODUCTION LIST GRP VOLUMES'!K171</f>
        <v/>
      </c>
      <c r="K168" s="682" t="str">
        <f>'PRODUCTION LIST GRP VOLUMES'!L171</f>
        <v/>
      </c>
      <c r="L168" s="682" t="str">
        <f>'PRODUCTION LIST GRP VOLUMES'!M171</f>
        <v/>
      </c>
      <c r="M168" s="682" t="str">
        <f>'PRODUCTION LIST GRP VOLUMES'!N171</f>
        <v/>
      </c>
      <c r="N168" s="682" t="str">
        <f>'PRODUCTION LIST GRP VOLUMES'!O171</f>
        <v/>
      </c>
      <c r="O168" s="683">
        <f>'PRODUCTION LIST GRP VOLUMES'!P171</f>
        <v>0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681" t="str">
        <f>'PRODUCTION LIST GRP VOLUMES'!A172</f>
        <v>360-410</v>
      </c>
      <c r="B169" s="682" t="str">
        <f>'PRODUCTION LIST GRP VOLUMES'!C172</f>
        <v/>
      </c>
      <c r="C169" s="682" t="str">
        <f>'PRODUCTION LIST GRP VOLUMES'!D172</f>
        <v/>
      </c>
      <c r="D169" s="682" t="str">
        <f>'PRODUCTION LIST GRP VOLUMES'!E172</f>
        <v/>
      </c>
      <c r="E169" s="682" t="str">
        <f>'PRODUCTION LIST GRP VOLUMES'!F172</f>
        <v/>
      </c>
      <c r="F169" s="682" t="str">
        <f>'PRODUCTION LIST GRP VOLUMES'!G172</f>
        <v/>
      </c>
      <c r="G169" s="682" t="str">
        <f>'PRODUCTION LIST GRP VOLUMES'!H172</f>
        <v/>
      </c>
      <c r="H169" s="682" t="str">
        <f>'PRODUCTION LIST GRP VOLUMES'!I172</f>
        <v/>
      </c>
      <c r="I169" s="682" t="str">
        <f>'PRODUCTION LIST GRP VOLUMES'!J172</f>
        <v/>
      </c>
      <c r="J169" s="682" t="str">
        <f>'PRODUCTION LIST GRP VOLUMES'!K172</f>
        <v/>
      </c>
      <c r="K169" s="682" t="str">
        <f>'PRODUCTION LIST GRP VOLUMES'!L172</f>
        <v/>
      </c>
      <c r="L169" s="682" t="str">
        <f>'PRODUCTION LIST GRP VOLUMES'!M172</f>
        <v/>
      </c>
      <c r="M169" s="682" t="str">
        <f>'PRODUCTION LIST GRP VOLUMES'!N172</f>
        <v/>
      </c>
      <c r="N169" s="682" t="str">
        <f>'PRODUCTION LIST GRP VOLUMES'!O172</f>
        <v/>
      </c>
      <c r="O169" s="683">
        <f>'PRODUCTION LIST GRP VOLUMES'!P172</f>
        <v>0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681" t="str">
        <f>'PRODUCTION LIST GRP VOLUMES'!A173</f>
        <v>360-410-DT</v>
      </c>
      <c r="B170" s="682" t="str">
        <f>'PRODUCTION LIST GRP VOLUMES'!C173</f>
        <v/>
      </c>
      <c r="C170" s="682" t="str">
        <f>'PRODUCTION LIST GRP VOLUMES'!D173</f>
        <v/>
      </c>
      <c r="D170" s="682" t="str">
        <f>'PRODUCTION LIST GRP VOLUMES'!E173</f>
        <v/>
      </c>
      <c r="E170" s="682" t="str">
        <f>'PRODUCTION LIST GRP VOLUMES'!F173</f>
        <v/>
      </c>
      <c r="F170" s="682" t="str">
        <f>'PRODUCTION LIST GRP VOLUMES'!G173</f>
        <v/>
      </c>
      <c r="G170" s="682" t="str">
        <f>'PRODUCTION LIST GRP VOLUMES'!H173</f>
        <v/>
      </c>
      <c r="H170" s="682" t="str">
        <f>'PRODUCTION LIST GRP VOLUMES'!I173</f>
        <v/>
      </c>
      <c r="I170" s="682" t="str">
        <f>'PRODUCTION LIST GRP VOLUMES'!J173</f>
        <v/>
      </c>
      <c r="J170" s="682" t="str">
        <f>'PRODUCTION LIST GRP VOLUMES'!K173</f>
        <v/>
      </c>
      <c r="K170" s="682" t="str">
        <f>'PRODUCTION LIST GRP VOLUMES'!L173</f>
        <v/>
      </c>
      <c r="L170" s="682" t="str">
        <f>'PRODUCTION LIST GRP VOLUMES'!M173</f>
        <v/>
      </c>
      <c r="M170" s="682" t="str">
        <f>'PRODUCTION LIST GRP VOLUMES'!N173</f>
        <v/>
      </c>
      <c r="N170" s="682" t="str">
        <f>'PRODUCTION LIST GRP VOLUMES'!O173</f>
        <v/>
      </c>
      <c r="O170" s="683">
        <f>'PRODUCTION LIST GRP VOLUMES'!P173</f>
        <v>0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681" t="str">
        <f>'PRODUCTION LIST GRP VOLUMES'!A174</f>
        <v>360-411</v>
      </c>
      <c r="B171" s="682" t="str">
        <f>'PRODUCTION LIST GRP VOLUMES'!C174</f>
        <v/>
      </c>
      <c r="C171" s="682" t="str">
        <f>'PRODUCTION LIST GRP VOLUMES'!D174</f>
        <v/>
      </c>
      <c r="D171" s="682" t="str">
        <f>'PRODUCTION LIST GRP VOLUMES'!E174</f>
        <v/>
      </c>
      <c r="E171" s="682" t="str">
        <f>'PRODUCTION LIST GRP VOLUMES'!F174</f>
        <v/>
      </c>
      <c r="F171" s="682" t="str">
        <f>'PRODUCTION LIST GRP VOLUMES'!G174</f>
        <v/>
      </c>
      <c r="G171" s="682" t="str">
        <f>'PRODUCTION LIST GRP VOLUMES'!H174</f>
        <v/>
      </c>
      <c r="H171" s="682" t="str">
        <f>'PRODUCTION LIST GRP VOLUMES'!I174</f>
        <v/>
      </c>
      <c r="I171" s="682" t="str">
        <f>'PRODUCTION LIST GRP VOLUMES'!J174</f>
        <v/>
      </c>
      <c r="J171" s="682" t="str">
        <f>'PRODUCTION LIST GRP VOLUMES'!K174</f>
        <v/>
      </c>
      <c r="K171" s="682" t="str">
        <f>'PRODUCTION LIST GRP VOLUMES'!L174</f>
        <v/>
      </c>
      <c r="L171" s="682" t="str">
        <f>'PRODUCTION LIST GRP VOLUMES'!M174</f>
        <v/>
      </c>
      <c r="M171" s="682" t="str">
        <f>'PRODUCTION LIST GRP VOLUMES'!N174</f>
        <v/>
      </c>
      <c r="N171" s="682" t="str">
        <f>'PRODUCTION LIST GRP VOLUMES'!O174</f>
        <v/>
      </c>
      <c r="O171" s="683">
        <f>'PRODUCTION LIST GRP VOLUMES'!P174</f>
        <v>0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681" t="str">
        <f>'PRODUCTION LIST GRP VOLUMES'!A175</f>
        <v>360-411-DT</v>
      </c>
      <c r="B172" s="682" t="str">
        <f>'PRODUCTION LIST GRP VOLUMES'!C175</f>
        <v/>
      </c>
      <c r="C172" s="682" t="str">
        <f>'PRODUCTION LIST GRP VOLUMES'!D175</f>
        <v/>
      </c>
      <c r="D172" s="682" t="str">
        <f>'PRODUCTION LIST GRP VOLUMES'!E175</f>
        <v/>
      </c>
      <c r="E172" s="682" t="str">
        <f>'PRODUCTION LIST GRP VOLUMES'!F175</f>
        <v/>
      </c>
      <c r="F172" s="682" t="str">
        <f>'PRODUCTION LIST GRP VOLUMES'!G175</f>
        <v/>
      </c>
      <c r="G172" s="682" t="str">
        <f>'PRODUCTION LIST GRP VOLUMES'!H175</f>
        <v/>
      </c>
      <c r="H172" s="682" t="str">
        <f>'PRODUCTION LIST GRP VOLUMES'!I175</f>
        <v/>
      </c>
      <c r="I172" s="682" t="str">
        <f>'PRODUCTION LIST GRP VOLUMES'!J175</f>
        <v/>
      </c>
      <c r="J172" s="682" t="str">
        <f>'PRODUCTION LIST GRP VOLUMES'!K175</f>
        <v/>
      </c>
      <c r="K172" s="682" t="str">
        <f>'PRODUCTION LIST GRP VOLUMES'!L175</f>
        <v/>
      </c>
      <c r="L172" s="682" t="str">
        <f>'PRODUCTION LIST GRP VOLUMES'!M175</f>
        <v/>
      </c>
      <c r="M172" s="682" t="str">
        <f>'PRODUCTION LIST GRP VOLUMES'!N175</f>
        <v/>
      </c>
      <c r="N172" s="682" t="str">
        <f>'PRODUCTION LIST GRP VOLUMES'!O175</f>
        <v/>
      </c>
      <c r="O172" s="683">
        <f>'PRODUCTION LIST GRP VOLUMES'!P175</f>
        <v>0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681" t="str">
        <f>'PRODUCTION LIST GRP VOLUMES'!A176</f>
        <v>360-412</v>
      </c>
      <c r="B173" s="682" t="str">
        <f>'PRODUCTION LIST GRP VOLUMES'!C176</f>
        <v/>
      </c>
      <c r="C173" s="682" t="str">
        <f>'PRODUCTION LIST GRP VOLUMES'!D176</f>
        <v/>
      </c>
      <c r="D173" s="682" t="str">
        <f>'PRODUCTION LIST GRP VOLUMES'!E176</f>
        <v/>
      </c>
      <c r="E173" s="682" t="str">
        <f>'PRODUCTION LIST GRP VOLUMES'!F176</f>
        <v/>
      </c>
      <c r="F173" s="682" t="str">
        <f>'PRODUCTION LIST GRP VOLUMES'!G176</f>
        <v/>
      </c>
      <c r="G173" s="682" t="str">
        <f>'PRODUCTION LIST GRP VOLUMES'!H176</f>
        <v/>
      </c>
      <c r="H173" s="682" t="str">
        <f>'PRODUCTION LIST GRP VOLUMES'!I176</f>
        <v/>
      </c>
      <c r="I173" s="682" t="str">
        <f>'PRODUCTION LIST GRP VOLUMES'!J176</f>
        <v/>
      </c>
      <c r="J173" s="682" t="str">
        <f>'PRODUCTION LIST GRP VOLUMES'!K176</f>
        <v/>
      </c>
      <c r="K173" s="682" t="str">
        <f>'PRODUCTION LIST GRP VOLUMES'!L176</f>
        <v/>
      </c>
      <c r="L173" s="682" t="str">
        <f>'PRODUCTION LIST GRP VOLUMES'!M176</f>
        <v/>
      </c>
      <c r="M173" s="682" t="str">
        <f>'PRODUCTION LIST GRP VOLUMES'!N176</f>
        <v/>
      </c>
      <c r="N173" s="682" t="str">
        <f>'PRODUCTION LIST GRP VOLUMES'!O176</f>
        <v/>
      </c>
      <c r="O173" s="683">
        <f>'PRODUCTION LIST GRP VOLUMES'!P176</f>
        <v>0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681" t="str">
        <f>'PRODUCTION LIST GRP VOLUMES'!A177</f>
        <v>360-412-DT</v>
      </c>
      <c r="B174" s="682" t="str">
        <f>'PRODUCTION LIST GRP VOLUMES'!C177</f>
        <v/>
      </c>
      <c r="C174" s="682" t="str">
        <f>'PRODUCTION LIST GRP VOLUMES'!D177</f>
        <v/>
      </c>
      <c r="D174" s="682" t="str">
        <f>'PRODUCTION LIST GRP VOLUMES'!E177</f>
        <v/>
      </c>
      <c r="E174" s="682" t="str">
        <f>'PRODUCTION LIST GRP VOLUMES'!F177</f>
        <v/>
      </c>
      <c r="F174" s="682" t="str">
        <f>'PRODUCTION LIST GRP VOLUMES'!G177</f>
        <v/>
      </c>
      <c r="G174" s="682" t="str">
        <f>'PRODUCTION LIST GRP VOLUMES'!H177</f>
        <v/>
      </c>
      <c r="H174" s="682" t="str">
        <f>'PRODUCTION LIST GRP VOLUMES'!I177</f>
        <v/>
      </c>
      <c r="I174" s="682" t="str">
        <f>'PRODUCTION LIST GRP VOLUMES'!J177</f>
        <v/>
      </c>
      <c r="J174" s="682" t="str">
        <f>'PRODUCTION LIST GRP VOLUMES'!K177</f>
        <v/>
      </c>
      <c r="K174" s="682" t="str">
        <f>'PRODUCTION LIST GRP VOLUMES'!L177</f>
        <v/>
      </c>
      <c r="L174" s="682" t="str">
        <f>'PRODUCTION LIST GRP VOLUMES'!M177</f>
        <v/>
      </c>
      <c r="M174" s="682" t="str">
        <f>'PRODUCTION LIST GRP VOLUMES'!N177</f>
        <v/>
      </c>
      <c r="N174" s="682" t="str">
        <f>'PRODUCTION LIST GRP VOLUMES'!O177</f>
        <v/>
      </c>
      <c r="O174" s="683">
        <f>'PRODUCTION LIST GRP VOLUMES'!P177</f>
        <v>0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681" t="str">
        <f>'PRODUCTION LIST GRP VOLUMES'!A178</f>
        <v>360-413</v>
      </c>
      <c r="B175" s="682" t="str">
        <f>'PRODUCTION LIST GRP VOLUMES'!C178</f>
        <v/>
      </c>
      <c r="C175" s="682" t="str">
        <f>'PRODUCTION LIST GRP VOLUMES'!D178</f>
        <v/>
      </c>
      <c r="D175" s="682" t="str">
        <f>'PRODUCTION LIST GRP VOLUMES'!E178</f>
        <v/>
      </c>
      <c r="E175" s="682" t="str">
        <f>'PRODUCTION LIST GRP VOLUMES'!F178</f>
        <v/>
      </c>
      <c r="F175" s="682" t="str">
        <f>'PRODUCTION LIST GRP VOLUMES'!G178</f>
        <v/>
      </c>
      <c r="G175" s="682" t="str">
        <f>'PRODUCTION LIST GRP VOLUMES'!H178</f>
        <v/>
      </c>
      <c r="H175" s="682" t="str">
        <f>'PRODUCTION LIST GRP VOLUMES'!I178</f>
        <v/>
      </c>
      <c r="I175" s="682" t="str">
        <f>'PRODUCTION LIST GRP VOLUMES'!J178</f>
        <v/>
      </c>
      <c r="J175" s="682" t="str">
        <f>'PRODUCTION LIST GRP VOLUMES'!K178</f>
        <v/>
      </c>
      <c r="K175" s="682" t="str">
        <f>'PRODUCTION LIST GRP VOLUMES'!L178</f>
        <v/>
      </c>
      <c r="L175" s="682" t="str">
        <f>'PRODUCTION LIST GRP VOLUMES'!M178</f>
        <v/>
      </c>
      <c r="M175" s="682" t="str">
        <f>'PRODUCTION LIST GRP VOLUMES'!N178</f>
        <v/>
      </c>
      <c r="N175" s="682" t="str">
        <f>'PRODUCTION LIST GRP VOLUMES'!O178</f>
        <v/>
      </c>
      <c r="O175" s="683">
        <f>'PRODUCTION LIST GRP VOLUMES'!P178</f>
        <v>0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681" t="str">
        <f>'PRODUCTION LIST GRP VOLUMES'!A179</f>
        <v>360-413-DT</v>
      </c>
      <c r="B176" s="682" t="str">
        <f>'PRODUCTION LIST GRP VOLUMES'!C179</f>
        <v/>
      </c>
      <c r="C176" s="682" t="str">
        <f>'PRODUCTION LIST GRP VOLUMES'!D179</f>
        <v/>
      </c>
      <c r="D176" s="682" t="str">
        <f>'PRODUCTION LIST GRP VOLUMES'!E179</f>
        <v/>
      </c>
      <c r="E176" s="682" t="str">
        <f>'PRODUCTION LIST GRP VOLUMES'!F179</f>
        <v/>
      </c>
      <c r="F176" s="682" t="str">
        <f>'PRODUCTION LIST GRP VOLUMES'!G179</f>
        <v/>
      </c>
      <c r="G176" s="682" t="str">
        <f>'PRODUCTION LIST GRP VOLUMES'!H179</f>
        <v/>
      </c>
      <c r="H176" s="682" t="str">
        <f>'PRODUCTION LIST GRP VOLUMES'!I179</f>
        <v/>
      </c>
      <c r="I176" s="682" t="str">
        <f>'PRODUCTION LIST GRP VOLUMES'!J179</f>
        <v/>
      </c>
      <c r="J176" s="682" t="str">
        <f>'PRODUCTION LIST GRP VOLUMES'!K179</f>
        <v/>
      </c>
      <c r="K176" s="682" t="str">
        <f>'PRODUCTION LIST GRP VOLUMES'!L179</f>
        <v/>
      </c>
      <c r="L176" s="682" t="str">
        <f>'PRODUCTION LIST GRP VOLUMES'!M179</f>
        <v/>
      </c>
      <c r="M176" s="682" t="str">
        <f>'PRODUCTION LIST GRP VOLUMES'!N179</f>
        <v/>
      </c>
      <c r="N176" s="682" t="str">
        <f>'PRODUCTION LIST GRP VOLUMES'!O179</f>
        <v/>
      </c>
      <c r="O176" s="683">
        <f>'PRODUCTION LIST GRP VOLUMES'!P179</f>
        <v>0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681" t="str">
        <f>'PRODUCTION LIST GRP VOLUMES'!A180</f>
        <v>360-414</v>
      </c>
      <c r="B177" s="682" t="str">
        <f>'PRODUCTION LIST GRP VOLUMES'!C180</f>
        <v/>
      </c>
      <c r="C177" s="682" t="str">
        <f>'PRODUCTION LIST GRP VOLUMES'!D180</f>
        <v/>
      </c>
      <c r="D177" s="682" t="str">
        <f>'PRODUCTION LIST GRP VOLUMES'!E180</f>
        <v/>
      </c>
      <c r="E177" s="682" t="str">
        <f>'PRODUCTION LIST GRP VOLUMES'!F180</f>
        <v/>
      </c>
      <c r="F177" s="682" t="str">
        <f>'PRODUCTION LIST GRP VOLUMES'!G180</f>
        <v/>
      </c>
      <c r="G177" s="682" t="str">
        <f>'PRODUCTION LIST GRP VOLUMES'!H180</f>
        <v/>
      </c>
      <c r="H177" s="682" t="str">
        <f>'PRODUCTION LIST GRP VOLUMES'!I180</f>
        <v/>
      </c>
      <c r="I177" s="682" t="str">
        <f>'PRODUCTION LIST GRP VOLUMES'!J180</f>
        <v/>
      </c>
      <c r="J177" s="682" t="str">
        <f>'PRODUCTION LIST GRP VOLUMES'!K180</f>
        <v/>
      </c>
      <c r="K177" s="682" t="str">
        <f>'PRODUCTION LIST GRP VOLUMES'!L180</f>
        <v/>
      </c>
      <c r="L177" s="682" t="str">
        <f>'PRODUCTION LIST GRP VOLUMES'!M180</f>
        <v/>
      </c>
      <c r="M177" s="682" t="str">
        <f>'PRODUCTION LIST GRP VOLUMES'!N180</f>
        <v/>
      </c>
      <c r="N177" s="682" t="str">
        <f>'PRODUCTION LIST GRP VOLUMES'!O180</f>
        <v/>
      </c>
      <c r="O177" s="683">
        <f>'PRODUCTION LIST GRP VOLUMES'!P180</f>
        <v>0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681" t="str">
        <f>'PRODUCTION LIST GRP VOLUMES'!A181</f>
        <v>360-414-DT</v>
      </c>
      <c r="B178" s="682" t="str">
        <f>'PRODUCTION LIST GRP VOLUMES'!C181</f>
        <v/>
      </c>
      <c r="C178" s="682" t="str">
        <f>'PRODUCTION LIST GRP VOLUMES'!D181</f>
        <v/>
      </c>
      <c r="D178" s="682" t="str">
        <f>'PRODUCTION LIST GRP VOLUMES'!E181</f>
        <v/>
      </c>
      <c r="E178" s="682" t="str">
        <f>'PRODUCTION LIST GRP VOLUMES'!F181</f>
        <v/>
      </c>
      <c r="F178" s="682" t="str">
        <f>'PRODUCTION LIST GRP VOLUMES'!G181</f>
        <v/>
      </c>
      <c r="G178" s="682" t="str">
        <f>'PRODUCTION LIST GRP VOLUMES'!H181</f>
        <v/>
      </c>
      <c r="H178" s="682" t="str">
        <f>'PRODUCTION LIST GRP VOLUMES'!I181</f>
        <v/>
      </c>
      <c r="I178" s="682" t="str">
        <f>'PRODUCTION LIST GRP VOLUMES'!J181</f>
        <v/>
      </c>
      <c r="J178" s="682" t="str">
        <f>'PRODUCTION LIST GRP VOLUMES'!K181</f>
        <v/>
      </c>
      <c r="K178" s="682" t="str">
        <f>'PRODUCTION LIST GRP VOLUMES'!L181</f>
        <v/>
      </c>
      <c r="L178" s="682" t="str">
        <f>'PRODUCTION LIST GRP VOLUMES'!M181</f>
        <v/>
      </c>
      <c r="M178" s="682" t="str">
        <f>'PRODUCTION LIST GRP VOLUMES'!N181</f>
        <v/>
      </c>
      <c r="N178" s="682" t="str">
        <f>'PRODUCTION LIST GRP VOLUMES'!O181</f>
        <v/>
      </c>
      <c r="O178" s="683">
        <f>'PRODUCTION LIST GRP VOLUMES'!P181</f>
        <v>0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681" t="str">
        <f>'PRODUCTION LIST GRP VOLUMES'!A182</f>
        <v>360-415</v>
      </c>
      <c r="B179" s="682" t="str">
        <f>'PRODUCTION LIST GRP VOLUMES'!C182</f>
        <v/>
      </c>
      <c r="C179" s="682" t="str">
        <f>'PRODUCTION LIST GRP VOLUMES'!D182</f>
        <v/>
      </c>
      <c r="D179" s="682" t="str">
        <f>'PRODUCTION LIST GRP VOLUMES'!E182</f>
        <v/>
      </c>
      <c r="E179" s="682" t="str">
        <f>'PRODUCTION LIST GRP VOLUMES'!F182</f>
        <v/>
      </c>
      <c r="F179" s="682" t="str">
        <f>'PRODUCTION LIST GRP VOLUMES'!G182</f>
        <v/>
      </c>
      <c r="G179" s="682" t="str">
        <f>'PRODUCTION LIST GRP VOLUMES'!H182</f>
        <v/>
      </c>
      <c r="H179" s="682" t="str">
        <f>'PRODUCTION LIST GRP VOLUMES'!I182</f>
        <v/>
      </c>
      <c r="I179" s="682" t="str">
        <f>'PRODUCTION LIST GRP VOLUMES'!J182</f>
        <v/>
      </c>
      <c r="J179" s="682" t="str">
        <f>'PRODUCTION LIST GRP VOLUMES'!K182</f>
        <v/>
      </c>
      <c r="K179" s="682" t="str">
        <f>'PRODUCTION LIST GRP VOLUMES'!L182</f>
        <v/>
      </c>
      <c r="L179" s="682" t="str">
        <f>'PRODUCTION LIST GRP VOLUMES'!M182</f>
        <v/>
      </c>
      <c r="M179" s="682" t="str">
        <f>'PRODUCTION LIST GRP VOLUMES'!N182</f>
        <v/>
      </c>
      <c r="N179" s="682" t="str">
        <f>'PRODUCTION LIST GRP VOLUMES'!O182</f>
        <v/>
      </c>
      <c r="O179" s="683">
        <f>'PRODUCTION LIST GRP VOLUMES'!P182</f>
        <v>0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681" t="str">
        <f>'PRODUCTION LIST GRP VOLUMES'!A183</f>
        <v>360-415-DT</v>
      </c>
      <c r="B180" s="682" t="str">
        <f>'PRODUCTION LIST GRP VOLUMES'!C183</f>
        <v/>
      </c>
      <c r="C180" s="682" t="str">
        <f>'PRODUCTION LIST GRP VOLUMES'!D183</f>
        <v/>
      </c>
      <c r="D180" s="682" t="str">
        <f>'PRODUCTION LIST GRP VOLUMES'!E183</f>
        <v/>
      </c>
      <c r="E180" s="682" t="str">
        <f>'PRODUCTION LIST GRP VOLUMES'!F183</f>
        <v/>
      </c>
      <c r="F180" s="682" t="str">
        <f>'PRODUCTION LIST GRP VOLUMES'!G183</f>
        <v/>
      </c>
      <c r="G180" s="682" t="str">
        <f>'PRODUCTION LIST GRP VOLUMES'!H183</f>
        <v/>
      </c>
      <c r="H180" s="682" t="str">
        <f>'PRODUCTION LIST GRP VOLUMES'!I183</f>
        <v/>
      </c>
      <c r="I180" s="682" t="str">
        <f>'PRODUCTION LIST GRP VOLUMES'!J183</f>
        <v/>
      </c>
      <c r="J180" s="682" t="str">
        <f>'PRODUCTION LIST GRP VOLUMES'!K183</f>
        <v/>
      </c>
      <c r="K180" s="682" t="str">
        <f>'PRODUCTION LIST GRP VOLUMES'!L183</f>
        <v/>
      </c>
      <c r="L180" s="682" t="str">
        <f>'PRODUCTION LIST GRP VOLUMES'!M183</f>
        <v/>
      </c>
      <c r="M180" s="682" t="str">
        <f>'PRODUCTION LIST GRP VOLUMES'!N183</f>
        <v/>
      </c>
      <c r="N180" s="682" t="str">
        <f>'PRODUCTION LIST GRP VOLUMES'!O183</f>
        <v/>
      </c>
      <c r="O180" s="683">
        <f>'PRODUCTION LIST GRP VOLUMES'!P183</f>
        <v>0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681" t="str">
        <f>'PRODUCTION LIST GRP VOLUMES'!A184</f>
        <v>360-416</v>
      </c>
      <c r="B181" s="682" t="str">
        <f>'PRODUCTION LIST GRP VOLUMES'!C184</f>
        <v/>
      </c>
      <c r="C181" s="682" t="str">
        <f>'PRODUCTION LIST GRP VOLUMES'!D184</f>
        <v/>
      </c>
      <c r="D181" s="682" t="str">
        <f>'PRODUCTION LIST GRP VOLUMES'!E184</f>
        <v/>
      </c>
      <c r="E181" s="682" t="str">
        <f>'PRODUCTION LIST GRP VOLUMES'!F184</f>
        <v/>
      </c>
      <c r="F181" s="682" t="str">
        <f>'PRODUCTION LIST GRP VOLUMES'!G184</f>
        <v/>
      </c>
      <c r="G181" s="682" t="str">
        <f>'PRODUCTION LIST GRP VOLUMES'!H184</f>
        <v/>
      </c>
      <c r="H181" s="682" t="str">
        <f>'PRODUCTION LIST GRP VOLUMES'!I184</f>
        <v/>
      </c>
      <c r="I181" s="682" t="str">
        <f>'PRODUCTION LIST GRP VOLUMES'!J184</f>
        <v/>
      </c>
      <c r="J181" s="682" t="str">
        <f>'PRODUCTION LIST GRP VOLUMES'!K184</f>
        <v/>
      </c>
      <c r="K181" s="682" t="str">
        <f>'PRODUCTION LIST GRP VOLUMES'!L184</f>
        <v/>
      </c>
      <c r="L181" s="682" t="str">
        <f>'PRODUCTION LIST GRP VOLUMES'!M184</f>
        <v/>
      </c>
      <c r="M181" s="682" t="str">
        <f>'PRODUCTION LIST GRP VOLUMES'!N184</f>
        <v/>
      </c>
      <c r="N181" s="682" t="str">
        <f>'PRODUCTION LIST GRP VOLUMES'!O184</f>
        <v/>
      </c>
      <c r="O181" s="683">
        <f>'PRODUCTION LIST GRP VOLUMES'!P184</f>
        <v>0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681" t="str">
        <f>'PRODUCTION LIST GRP VOLUMES'!A185</f>
        <v>360-416-DT</v>
      </c>
      <c r="B182" s="682" t="str">
        <f>'PRODUCTION LIST GRP VOLUMES'!C185</f>
        <v/>
      </c>
      <c r="C182" s="682" t="str">
        <f>'PRODUCTION LIST GRP VOLUMES'!D185</f>
        <v/>
      </c>
      <c r="D182" s="682" t="str">
        <f>'PRODUCTION LIST GRP VOLUMES'!E185</f>
        <v/>
      </c>
      <c r="E182" s="682" t="str">
        <f>'PRODUCTION LIST GRP VOLUMES'!F185</f>
        <v/>
      </c>
      <c r="F182" s="682" t="str">
        <f>'PRODUCTION LIST GRP VOLUMES'!G185</f>
        <v/>
      </c>
      <c r="G182" s="682" t="str">
        <f>'PRODUCTION LIST GRP VOLUMES'!H185</f>
        <v/>
      </c>
      <c r="H182" s="682" t="str">
        <f>'PRODUCTION LIST GRP VOLUMES'!I185</f>
        <v/>
      </c>
      <c r="I182" s="682" t="str">
        <f>'PRODUCTION LIST GRP VOLUMES'!J185</f>
        <v/>
      </c>
      <c r="J182" s="682" t="str">
        <f>'PRODUCTION LIST GRP VOLUMES'!K185</f>
        <v/>
      </c>
      <c r="K182" s="682" t="str">
        <f>'PRODUCTION LIST GRP VOLUMES'!L185</f>
        <v/>
      </c>
      <c r="L182" s="682" t="str">
        <f>'PRODUCTION LIST GRP VOLUMES'!M185</f>
        <v/>
      </c>
      <c r="M182" s="682" t="str">
        <f>'PRODUCTION LIST GRP VOLUMES'!N185</f>
        <v/>
      </c>
      <c r="N182" s="682" t="str">
        <f>'PRODUCTION LIST GRP VOLUMES'!O185</f>
        <v/>
      </c>
      <c r="O182" s="683">
        <f>'PRODUCTION LIST GRP VOLUMES'!P185</f>
        <v>0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681" t="str">
        <f>'PRODUCTION LIST GRP VOLUMES'!A186</f>
        <v>360-417</v>
      </c>
      <c r="B183" s="682" t="str">
        <f>'PRODUCTION LIST GRP VOLUMES'!C186</f>
        <v/>
      </c>
      <c r="C183" s="682" t="str">
        <f>'PRODUCTION LIST GRP VOLUMES'!D186</f>
        <v/>
      </c>
      <c r="D183" s="682" t="str">
        <f>'PRODUCTION LIST GRP VOLUMES'!E186</f>
        <v/>
      </c>
      <c r="E183" s="682" t="str">
        <f>'PRODUCTION LIST GRP VOLUMES'!F186</f>
        <v/>
      </c>
      <c r="F183" s="682" t="str">
        <f>'PRODUCTION LIST GRP VOLUMES'!G186</f>
        <v/>
      </c>
      <c r="G183" s="682" t="str">
        <f>'PRODUCTION LIST GRP VOLUMES'!H186</f>
        <v/>
      </c>
      <c r="H183" s="682" t="str">
        <f>'PRODUCTION LIST GRP VOLUMES'!I186</f>
        <v/>
      </c>
      <c r="I183" s="682" t="str">
        <f>'PRODUCTION LIST GRP VOLUMES'!J186</f>
        <v/>
      </c>
      <c r="J183" s="682" t="str">
        <f>'PRODUCTION LIST GRP VOLUMES'!K186</f>
        <v/>
      </c>
      <c r="K183" s="682" t="str">
        <f>'PRODUCTION LIST GRP VOLUMES'!L186</f>
        <v/>
      </c>
      <c r="L183" s="682" t="str">
        <f>'PRODUCTION LIST GRP VOLUMES'!M186</f>
        <v/>
      </c>
      <c r="M183" s="682" t="str">
        <f>'PRODUCTION LIST GRP VOLUMES'!N186</f>
        <v/>
      </c>
      <c r="N183" s="682" t="str">
        <f>'PRODUCTION LIST GRP VOLUMES'!O186</f>
        <v/>
      </c>
      <c r="O183" s="683">
        <f>'PRODUCTION LIST GRP VOLUMES'!P186</f>
        <v>0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681" t="str">
        <f>'PRODUCTION LIST GRP VOLUMES'!A187</f>
        <v>360-417-DT</v>
      </c>
      <c r="B184" s="682" t="str">
        <f>'PRODUCTION LIST GRP VOLUMES'!C187</f>
        <v/>
      </c>
      <c r="C184" s="682" t="str">
        <f>'PRODUCTION LIST GRP VOLUMES'!D187</f>
        <v/>
      </c>
      <c r="D184" s="682" t="str">
        <f>'PRODUCTION LIST GRP VOLUMES'!E187</f>
        <v/>
      </c>
      <c r="E184" s="682" t="str">
        <f>'PRODUCTION LIST GRP VOLUMES'!F187</f>
        <v/>
      </c>
      <c r="F184" s="682" t="str">
        <f>'PRODUCTION LIST GRP VOLUMES'!G187</f>
        <v/>
      </c>
      <c r="G184" s="682" t="str">
        <f>'PRODUCTION LIST GRP VOLUMES'!H187</f>
        <v/>
      </c>
      <c r="H184" s="682" t="str">
        <f>'PRODUCTION LIST GRP VOLUMES'!I187</f>
        <v/>
      </c>
      <c r="I184" s="682" t="str">
        <f>'PRODUCTION LIST GRP VOLUMES'!J187</f>
        <v/>
      </c>
      <c r="J184" s="682" t="str">
        <f>'PRODUCTION LIST GRP VOLUMES'!K187</f>
        <v/>
      </c>
      <c r="K184" s="682" t="str">
        <f>'PRODUCTION LIST GRP VOLUMES'!L187</f>
        <v/>
      </c>
      <c r="L184" s="682" t="str">
        <f>'PRODUCTION LIST GRP VOLUMES'!M187</f>
        <v/>
      </c>
      <c r="M184" s="682" t="str">
        <f>'PRODUCTION LIST GRP VOLUMES'!N187</f>
        <v/>
      </c>
      <c r="N184" s="682" t="str">
        <f>'PRODUCTION LIST GRP VOLUMES'!O187</f>
        <v/>
      </c>
      <c r="O184" s="683">
        <f>'PRODUCTION LIST GRP VOLUMES'!P187</f>
        <v>0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681" t="str">
        <f>'PRODUCTION LIST GRP VOLUMES'!A188</f>
        <v>360-418</v>
      </c>
      <c r="B185" s="682" t="str">
        <f>'PRODUCTION LIST GRP VOLUMES'!C188</f>
        <v/>
      </c>
      <c r="C185" s="682" t="str">
        <f>'PRODUCTION LIST GRP VOLUMES'!D188</f>
        <v/>
      </c>
      <c r="D185" s="682" t="str">
        <f>'PRODUCTION LIST GRP VOLUMES'!E188</f>
        <v/>
      </c>
      <c r="E185" s="682" t="str">
        <f>'PRODUCTION LIST GRP VOLUMES'!F188</f>
        <v/>
      </c>
      <c r="F185" s="682" t="str">
        <f>'PRODUCTION LIST GRP VOLUMES'!G188</f>
        <v/>
      </c>
      <c r="G185" s="682" t="str">
        <f>'PRODUCTION LIST GRP VOLUMES'!H188</f>
        <v/>
      </c>
      <c r="H185" s="682" t="str">
        <f>'PRODUCTION LIST GRP VOLUMES'!I188</f>
        <v/>
      </c>
      <c r="I185" s="682" t="str">
        <f>'PRODUCTION LIST GRP VOLUMES'!J188</f>
        <v/>
      </c>
      <c r="J185" s="682" t="str">
        <f>'PRODUCTION LIST GRP VOLUMES'!K188</f>
        <v/>
      </c>
      <c r="K185" s="682" t="str">
        <f>'PRODUCTION LIST GRP VOLUMES'!L188</f>
        <v/>
      </c>
      <c r="L185" s="682" t="str">
        <f>'PRODUCTION LIST GRP VOLUMES'!M188</f>
        <v/>
      </c>
      <c r="M185" s="682" t="str">
        <f>'PRODUCTION LIST GRP VOLUMES'!N188</f>
        <v/>
      </c>
      <c r="N185" s="682" t="str">
        <f>'PRODUCTION LIST GRP VOLUMES'!O188</f>
        <v/>
      </c>
      <c r="O185" s="683">
        <f>'PRODUCTION LIST GRP VOLUMES'!P188</f>
        <v>0</v>
      </c>
      <c r="P185" s="2"/>
      <c r="Q185" s="3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681" t="str">
        <f>'PRODUCTION LIST GRP VOLUMES'!A189</f>
        <v>360-418-DT</v>
      </c>
      <c r="B186" s="682" t="str">
        <f>'PRODUCTION LIST GRP VOLUMES'!C189</f>
        <v/>
      </c>
      <c r="C186" s="682" t="str">
        <f>'PRODUCTION LIST GRP VOLUMES'!D189</f>
        <v/>
      </c>
      <c r="D186" s="682" t="str">
        <f>'PRODUCTION LIST GRP VOLUMES'!E189</f>
        <v/>
      </c>
      <c r="E186" s="682" t="str">
        <f>'PRODUCTION LIST GRP VOLUMES'!F189</f>
        <v/>
      </c>
      <c r="F186" s="682" t="str">
        <f>'PRODUCTION LIST GRP VOLUMES'!G189</f>
        <v/>
      </c>
      <c r="G186" s="682" t="str">
        <f>'PRODUCTION LIST GRP VOLUMES'!H189</f>
        <v/>
      </c>
      <c r="H186" s="682" t="str">
        <f>'PRODUCTION LIST GRP VOLUMES'!I189</f>
        <v/>
      </c>
      <c r="I186" s="682" t="str">
        <f>'PRODUCTION LIST GRP VOLUMES'!J189</f>
        <v/>
      </c>
      <c r="J186" s="682" t="str">
        <f>'PRODUCTION LIST GRP VOLUMES'!K189</f>
        <v/>
      </c>
      <c r="K186" s="682" t="str">
        <f>'PRODUCTION LIST GRP VOLUMES'!L189</f>
        <v/>
      </c>
      <c r="L186" s="682" t="str">
        <f>'PRODUCTION LIST GRP VOLUMES'!M189</f>
        <v/>
      </c>
      <c r="M186" s="682" t="str">
        <f>'PRODUCTION LIST GRP VOLUMES'!N189</f>
        <v/>
      </c>
      <c r="N186" s="682" t="str">
        <f>'PRODUCTION LIST GRP VOLUMES'!O189</f>
        <v/>
      </c>
      <c r="O186" s="683">
        <f>'PRODUCTION LIST GRP VOLUMES'!P189</f>
        <v>0</v>
      </c>
      <c r="P186" s="2"/>
      <c r="Q186" s="3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681" t="str">
        <f>'PRODUCTION LIST GRP VOLUMES'!A190</f>
        <v>360-419</v>
      </c>
      <c r="B187" s="682" t="str">
        <f>'PRODUCTION LIST GRP VOLUMES'!C190</f>
        <v/>
      </c>
      <c r="C187" s="682" t="str">
        <f>'PRODUCTION LIST GRP VOLUMES'!D190</f>
        <v/>
      </c>
      <c r="D187" s="682" t="str">
        <f>'PRODUCTION LIST GRP VOLUMES'!E190</f>
        <v/>
      </c>
      <c r="E187" s="682" t="str">
        <f>'PRODUCTION LIST GRP VOLUMES'!F190</f>
        <v/>
      </c>
      <c r="F187" s="682" t="str">
        <f>'PRODUCTION LIST GRP VOLUMES'!G190</f>
        <v/>
      </c>
      <c r="G187" s="682" t="str">
        <f>'PRODUCTION LIST GRP VOLUMES'!H190</f>
        <v/>
      </c>
      <c r="H187" s="682" t="str">
        <f>'PRODUCTION LIST GRP VOLUMES'!I190</f>
        <v/>
      </c>
      <c r="I187" s="682" t="str">
        <f>'PRODUCTION LIST GRP VOLUMES'!J190</f>
        <v/>
      </c>
      <c r="J187" s="682" t="str">
        <f>'PRODUCTION LIST GRP VOLUMES'!K190</f>
        <v/>
      </c>
      <c r="K187" s="682" t="str">
        <f>'PRODUCTION LIST GRP VOLUMES'!L190</f>
        <v/>
      </c>
      <c r="L187" s="682" t="str">
        <f>'PRODUCTION LIST GRP VOLUMES'!M190</f>
        <v/>
      </c>
      <c r="M187" s="682" t="str">
        <f>'PRODUCTION LIST GRP VOLUMES'!N190</f>
        <v/>
      </c>
      <c r="N187" s="682" t="str">
        <f>'PRODUCTION LIST GRP VOLUMES'!O190</f>
        <v/>
      </c>
      <c r="O187" s="683">
        <f>'PRODUCTION LIST GRP VOLUMES'!P190</f>
        <v>0</v>
      </c>
      <c r="P187" s="2"/>
      <c r="Q187" s="3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681" t="str">
        <f>'PRODUCTION LIST GRP VOLUMES'!A191</f>
        <v>360-419-DT</v>
      </c>
      <c r="B188" s="682" t="str">
        <f>'PRODUCTION LIST GRP VOLUMES'!C191</f>
        <v/>
      </c>
      <c r="C188" s="682" t="str">
        <f>'PRODUCTION LIST GRP VOLUMES'!D191</f>
        <v/>
      </c>
      <c r="D188" s="682" t="str">
        <f>'PRODUCTION LIST GRP VOLUMES'!E191</f>
        <v/>
      </c>
      <c r="E188" s="682" t="str">
        <f>'PRODUCTION LIST GRP VOLUMES'!F191</f>
        <v/>
      </c>
      <c r="F188" s="682" t="str">
        <f>'PRODUCTION LIST GRP VOLUMES'!G191</f>
        <v/>
      </c>
      <c r="G188" s="682" t="str">
        <f>'PRODUCTION LIST GRP VOLUMES'!H191</f>
        <v/>
      </c>
      <c r="H188" s="682" t="str">
        <f>'PRODUCTION LIST GRP VOLUMES'!I191</f>
        <v/>
      </c>
      <c r="I188" s="682" t="str">
        <f>'PRODUCTION LIST GRP VOLUMES'!J191</f>
        <v/>
      </c>
      <c r="J188" s="682" t="str">
        <f>'PRODUCTION LIST GRP VOLUMES'!K191</f>
        <v/>
      </c>
      <c r="K188" s="682" t="str">
        <f>'PRODUCTION LIST GRP VOLUMES'!L191</f>
        <v/>
      </c>
      <c r="L188" s="682" t="str">
        <f>'PRODUCTION LIST GRP VOLUMES'!M191</f>
        <v/>
      </c>
      <c r="M188" s="682" t="str">
        <f>'PRODUCTION LIST GRP VOLUMES'!N191</f>
        <v/>
      </c>
      <c r="N188" s="682" t="str">
        <f>'PRODUCTION LIST GRP VOLUMES'!O191</f>
        <v/>
      </c>
      <c r="O188" s="683">
        <f>'PRODUCTION LIST GRP VOLUMES'!P191</f>
        <v>0</v>
      </c>
      <c r="P188" s="2"/>
      <c r="Q188" s="3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681" t="str">
        <f>'PRODUCTION LIST GRP VOLUMES'!A192</f>
        <v>360-420</v>
      </c>
      <c r="B189" s="682" t="str">
        <f>'PRODUCTION LIST GRP VOLUMES'!C192</f>
        <v/>
      </c>
      <c r="C189" s="682" t="str">
        <f>'PRODUCTION LIST GRP VOLUMES'!D192</f>
        <v/>
      </c>
      <c r="D189" s="682" t="str">
        <f>'PRODUCTION LIST GRP VOLUMES'!E192</f>
        <v/>
      </c>
      <c r="E189" s="682" t="str">
        <f>'PRODUCTION LIST GRP VOLUMES'!F192</f>
        <v/>
      </c>
      <c r="F189" s="682" t="str">
        <f>'PRODUCTION LIST GRP VOLUMES'!G192</f>
        <v/>
      </c>
      <c r="G189" s="682" t="str">
        <f>'PRODUCTION LIST GRP VOLUMES'!H192</f>
        <v/>
      </c>
      <c r="H189" s="682" t="str">
        <f>'PRODUCTION LIST GRP VOLUMES'!I192</f>
        <v/>
      </c>
      <c r="I189" s="682" t="str">
        <f>'PRODUCTION LIST GRP VOLUMES'!J192</f>
        <v/>
      </c>
      <c r="J189" s="682" t="str">
        <f>'PRODUCTION LIST GRP VOLUMES'!K192</f>
        <v/>
      </c>
      <c r="K189" s="682" t="str">
        <f>'PRODUCTION LIST GRP VOLUMES'!L192</f>
        <v/>
      </c>
      <c r="L189" s="682" t="str">
        <f>'PRODUCTION LIST GRP VOLUMES'!M192</f>
        <v/>
      </c>
      <c r="M189" s="682" t="str">
        <f>'PRODUCTION LIST GRP VOLUMES'!N192</f>
        <v/>
      </c>
      <c r="N189" s="682" t="str">
        <f>'PRODUCTION LIST GRP VOLUMES'!O192</f>
        <v/>
      </c>
      <c r="O189" s="683">
        <f>'PRODUCTION LIST GRP VOLUMES'!P192</f>
        <v>0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681" t="str">
        <f>'PRODUCTION LIST GRP VOLUMES'!A193</f>
        <v>360-420-DT</v>
      </c>
      <c r="B190" s="682" t="str">
        <f>'PRODUCTION LIST GRP VOLUMES'!C193</f>
        <v/>
      </c>
      <c r="C190" s="682" t="str">
        <f>'PRODUCTION LIST GRP VOLUMES'!D193</f>
        <v/>
      </c>
      <c r="D190" s="682" t="str">
        <f>'PRODUCTION LIST GRP VOLUMES'!E193</f>
        <v/>
      </c>
      <c r="E190" s="682" t="str">
        <f>'PRODUCTION LIST GRP VOLUMES'!F193</f>
        <v/>
      </c>
      <c r="F190" s="682" t="str">
        <f>'PRODUCTION LIST GRP VOLUMES'!G193</f>
        <v/>
      </c>
      <c r="G190" s="682" t="str">
        <f>'PRODUCTION LIST GRP VOLUMES'!H193</f>
        <v/>
      </c>
      <c r="H190" s="682" t="str">
        <f>'PRODUCTION LIST GRP VOLUMES'!I193</f>
        <v/>
      </c>
      <c r="I190" s="682" t="str">
        <f>'PRODUCTION LIST GRP VOLUMES'!J193</f>
        <v/>
      </c>
      <c r="J190" s="682" t="str">
        <f>'PRODUCTION LIST GRP VOLUMES'!K193</f>
        <v/>
      </c>
      <c r="K190" s="682" t="str">
        <f>'PRODUCTION LIST GRP VOLUMES'!L193</f>
        <v/>
      </c>
      <c r="L190" s="682" t="str">
        <f>'PRODUCTION LIST GRP VOLUMES'!M193</f>
        <v/>
      </c>
      <c r="M190" s="682" t="str">
        <f>'PRODUCTION LIST GRP VOLUMES'!N193</f>
        <v/>
      </c>
      <c r="N190" s="682" t="str">
        <f>'PRODUCTION LIST GRP VOLUMES'!O193</f>
        <v/>
      </c>
      <c r="O190" s="683">
        <f>'PRODUCTION LIST GRP VOLUMES'!P193</f>
        <v>0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681" t="str">
        <f>'PRODUCTION LIST GRP VOLUMES'!A194</f>
        <v/>
      </c>
      <c r="B191" s="682" t="str">
        <f>'PRODUCTION LIST GRP VOLUMES'!C194</f>
        <v/>
      </c>
      <c r="C191" s="682" t="str">
        <f>'PRODUCTION LIST GRP VOLUMES'!D194</f>
        <v/>
      </c>
      <c r="D191" s="682" t="str">
        <f>'PRODUCTION LIST GRP VOLUMES'!E194</f>
        <v/>
      </c>
      <c r="E191" s="682" t="str">
        <f>'PRODUCTION LIST GRP VOLUMES'!F194</f>
        <v/>
      </c>
      <c r="F191" s="682" t="str">
        <f>'PRODUCTION LIST GRP VOLUMES'!G194</f>
        <v/>
      </c>
      <c r="G191" s="682" t="str">
        <f>'PRODUCTION LIST GRP VOLUMES'!H194</f>
        <v/>
      </c>
      <c r="H191" s="682" t="str">
        <f>'PRODUCTION LIST GRP VOLUMES'!I194</f>
        <v/>
      </c>
      <c r="I191" s="682" t="str">
        <f>'PRODUCTION LIST GRP VOLUMES'!J194</f>
        <v/>
      </c>
      <c r="J191" s="682" t="str">
        <f>'PRODUCTION LIST GRP VOLUMES'!K194</f>
        <v/>
      </c>
      <c r="K191" s="682" t="str">
        <f>'PRODUCTION LIST GRP VOLUMES'!L194</f>
        <v/>
      </c>
      <c r="L191" s="682" t="str">
        <f>'PRODUCTION LIST GRP VOLUMES'!M194</f>
        <v/>
      </c>
      <c r="M191" s="682" t="str">
        <f>'PRODUCTION LIST GRP VOLUMES'!N194</f>
        <v/>
      </c>
      <c r="N191" s="682" t="str">
        <f>'PRODUCTION LIST GRP VOLUMES'!O194</f>
        <v/>
      </c>
      <c r="O191" s="683">
        <f>'PRODUCTION LIST GRP VOLUMES'!P194</f>
        <v>0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681" t="str">
        <f>'PRODUCTION LIST GRP VOLUMES'!A195</f>
        <v>360-421</v>
      </c>
      <c r="B192" s="682" t="str">
        <f>'PRODUCTION LIST GRP VOLUMES'!C195</f>
        <v/>
      </c>
      <c r="C192" s="682" t="str">
        <f>'PRODUCTION LIST GRP VOLUMES'!D195</f>
        <v/>
      </c>
      <c r="D192" s="682" t="str">
        <f>'PRODUCTION LIST GRP VOLUMES'!E195</f>
        <v/>
      </c>
      <c r="E192" s="682" t="str">
        <f>'PRODUCTION LIST GRP VOLUMES'!F195</f>
        <v/>
      </c>
      <c r="F192" s="682" t="str">
        <f>'PRODUCTION LIST GRP VOLUMES'!G195</f>
        <v/>
      </c>
      <c r="G192" s="682" t="str">
        <f>'PRODUCTION LIST GRP VOLUMES'!H195</f>
        <v/>
      </c>
      <c r="H192" s="682" t="str">
        <f>'PRODUCTION LIST GRP VOLUMES'!I195</f>
        <v/>
      </c>
      <c r="I192" s="682" t="str">
        <f>'PRODUCTION LIST GRP VOLUMES'!J195</f>
        <v/>
      </c>
      <c r="J192" s="682" t="str">
        <f>'PRODUCTION LIST GRP VOLUMES'!K195</f>
        <v/>
      </c>
      <c r="K192" s="682" t="str">
        <f>'PRODUCTION LIST GRP VOLUMES'!L195</f>
        <v/>
      </c>
      <c r="L192" s="682" t="str">
        <f>'PRODUCTION LIST GRP VOLUMES'!M195</f>
        <v/>
      </c>
      <c r="M192" s="682" t="str">
        <f>'PRODUCTION LIST GRP VOLUMES'!N195</f>
        <v/>
      </c>
      <c r="N192" s="682" t="str">
        <f>'PRODUCTION LIST GRP VOLUMES'!O195</f>
        <v/>
      </c>
      <c r="O192" s="683">
        <f>'PRODUCTION LIST GRP VOLUMES'!P195</f>
        <v>0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681" t="str">
        <f>'PRODUCTION LIST GRP VOLUMES'!A196</f>
        <v>360-422</v>
      </c>
      <c r="B193" s="682" t="str">
        <f>'PRODUCTION LIST GRP VOLUMES'!C196</f>
        <v/>
      </c>
      <c r="C193" s="682" t="str">
        <f>'PRODUCTION LIST GRP VOLUMES'!D196</f>
        <v/>
      </c>
      <c r="D193" s="682" t="str">
        <f>'PRODUCTION LIST GRP VOLUMES'!E196</f>
        <v/>
      </c>
      <c r="E193" s="682" t="str">
        <f>'PRODUCTION LIST GRP VOLUMES'!F196</f>
        <v/>
      </c>
      <c r="F193" s="682" t="str">
        <f>'PRODUCTION LIST GRP VOLUMES'!G196</f>
        <v/>
      </c>
      <c r="G193" s="682" t="str">
        <f>'PRODUCTION LIST GRP VOLUMES'!H196</f>
        <v/>
      </c>
      <c r="H193" s="682" t="str">
        <f>'PRODUCTION LIST GRP VOLUMES'!I196</f>
        <v/>
      </c>
      <c r="I193" s="682" t="str">
        <f>'PRODUCTION LIST GRP VOLUMES'!J196</f>
        <v/>
      </c>
      <c r="J193" s="682" t="str">
        <f>'PRODUCTION LIST GRP VOLUMES'!K196</f>
        <v/>
      </c>
      <c r="K193" s="682" t="str">
        <f>'PRODUCTION LIST GRP VOLUMES'!L196</f>
        <v/>
      </c>
      <c r="L193" s="682" t="str">
        <f>'PRODUCTION LIST GRP VOLUMES'!M196</f>
        <v/>
      </c>
      <c r="M193" s="682" t="str">
        <f>'PRODUCTION LIST GRP VOLUMES'!N196</f>
        <v/>
      </c>
      <c r="N193" s="682" t="str">
        <f>'PRODUCTION LIST GRP VOLUMES'!O196</f>
        <v/>
      </c>
      <c r="O193" s="683">
        <f>'PRODUCTION LIST GRP VOLUMES'!P196</f>
        <v>0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681" t="str">
        <f>'PRODUCTION LIST GRP VOLUMES'!A197</f>
        <v>360-423</v>
      </c>
      <c r="B194" s="682" t="str">
        <f>'PRODUCTION LIST GRP VOLUMES'!C197</f>
        <v/>
      </c>
      <c r="C194" s="682" t="str">
        <f>'PRODUCTION LIST GRP VOLUMES'!D197</f>
        <v/>
      </c>
      <c r="D194" s="682" t="str">
        <f>'PRODUCTION LIST GRP VOLUMES'!E197</f>
        <v/>
      </c>
      <c r="E194" s="682" t="str">
        <f>'PRODUCTION LIST GRP VOLUMES'!F197</f>
        <v/>
      </c>
      <c r="F194" s="682" t="str">
        <f>'PRODUCTION LIST GRP VOLUMES'!G197</f>
        <v/>
      </c>
      <c r="G194" s="682" t="str">
        <f>'PRODUCTION LIST GRP VOLUMES'!H197</f>
        <v/>
      </c>
      <c r="H194" s="682" t="str">
        <f>'PRODUCTION LIST GRP VOLUMES'!I197</f>
        <v/>
      </c>
      <c r="I194" s="682" t="str">
        <f>'PRODUCTION LIST GRP VOLUMES'!J197</f>
        <v/>
      </c>
      <c r="J194" s="682" t="str">
        <f>'PRODUCTION LIST GRP VOLUMES'!K197</f>
        <v/>
      </c>
      <c r="K194" s="682" t="str">
        <f>'PRODUCTION LIST GRP VOLUMES'!L197</f>
        <v/>
      </c>
      <c r="L194" s="682" t="str">
        <f>'PRODUCTION LIST GRP VOLUMES'!M197</f>
        <v/>
      </c>
      <c r="M194" s="682" t="str">
        <f>'PRODUCTION LIST GRP VOLUMES'!N197</f>
        <v/>
      </c>
      <c r="N194" s="682" t="str">
        <f>'PRODUCTION LIST GRP VOLUMES'!O197</f>
        <v/>
      </c>
      <c r="O194" s="683">
        <f>'PRODUCTION LIST GRP VOLUMES'!P197</f>
        <v>0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681" t="str">
        <f>'PRODUCTION LIST GRP VOLUMES'!A198</f>
        <v/>
      </c>
      <c r="B195" s="682" t="str">
        <f>'PRODUCTION LIST GRP VOLUMES'!C198</f>
        <v/>
      </c>
      <c r="C195" s="682" t="str">
        <f>'PRODUCTION LIST GRP VOLUMES'!D198</f>
        <v/>
      </c>
      <c r="D195" s="682" t="str">
        <f>'PRODUCTION LIST GRP VOLUMES'!E198</f>
        <v/>
      </c>
      <c r="E195" s="682" t="str">
        <f>'PRODUCTION LIST GRP VOLUMES'!F198</f>
        <v/>
      </c>
      <c r="F195" s="682" t="str">
        <f>'PRODUCTION LIST GRP VOLUMES'!G198</f>
        <v/>
      </c>
      <c r="G195" s="682" t="str">
        <f>'PRODUCTION LIST GRP VOLUMES'!H198</f>
        <v/>
      </c>
      <c r="H195" s="682" t="str">
        <f>'PRODUCTION LIST GRP VOLUMES'!I198</f>
        <v/>
      </c>
      <c r="I195" s="682" t="str">
        <f>'PRODUCTION LIST GRP VOLUMES'!J198</f>
        <v/>
      </c>
      <c r="J195" s="682" t="str">
        <f>'PRODUCTION LIST GRP VOLUMES'!K198</f>
        <v/>
      </c>
      <c r="K195" s="682" t="str">
        <f>'PRODUCTION LIST GRP VOLUMES'!L198</f>
        <v/>
      </c>
      <c r="L195" s="682" t="str">
        <f>'PRODUCTION LIST GRP VOLUMES'!M198</f>
        <v/>
      </c>
      <c r="M195" s="682" t="str">
        <f>'PRODUCTION LIST GRP VOLUMES'!N198</f>
        <v/>
      </c>
      <c r="N195" s="682" t="str">
        <f>'PRODUCTION LIST GRP VOLUMES'!O198</f>
        <v/>
      </c>
      <c r="O195" s="683">
        <f>'PRODUCTION LIST GRP VOLUMES'!P198</f>
        <v>0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681" t="str">
        <f>'PRODUCTION LIST GRP VOLUMES'!A199</f>
        <v>360-461</v>
      </c>
      <c r="B196" s="682" t="str">
        <f>'PRODUCTION LIST GRP VOLUMES'!C199</f>
        <v/>
      </c>
      <c r="C196" s="682" t="str">
        <f>'PRODUCTION LIST GRP VOLUMES'!D199</f>
        <v/>
      </c>
      <c r="D196" s="682" t="str">
        <f>'PRODUCTION LIST GRP VOLUMES'!E199</f>
        <v/>
      </c>
      <c r="E196" s="682" t="str">
        <f>'PRODUCTION LIST GRP VOLUMES'!F199</f>
        <v/>
      </c>
      <c r="F196" s="682" t="str">
        <f>'PRODUCTION LIST GRP VOLUMES'!G199</f>
        <v/>
      </c>
      <c r="G196" s="682" t="str">
        <f>'PRODUCTION LIST GRP VOLUMES'!H199</f>
        <v/>
      </c>
      <c r="H196" s="682" t="str">
        <f>'PRODUCTION LIST GRP VOLUMES'!I199</f>
        <v/>
      </c>
      <c r="I196" s="682" t="str">
        <f>'PRODUCTION LIST GRP VOLUMES'!J199</f>
        <v/>
      </c>
      <c r="J196" s="682" t="str">
        <f>'PRODUCTION LIST GRP VOLUMES'!K199</f>
        <v/>
      </c>
      <c r="K196" s="682" t="str">
        <f>'PRODUCTION LIST GRP VOLUMES'!L199</f>
        <v/>
      </c>
      <c r="L196" s="682" t="str">
        <f>'PRODUCTION LIST GRP VOLUMES'!M199</f>
        <v/>
      </c>
      <c r="M196" s="682" t="str">
        <f>'PRODUCTION LIST GRP VOLUMES'!N199</f>
        <v/>
      </c>
      <c r="N196" s="682" t="str">
        <f>'PRODUCTION LIST GRP VOLUMES'!O199</f>
        <v/>
      </c>
      <c r="O196" s="683">
        <f>'PRODUCTION LIST GRP VOLUMES'!P199</f>
        <v>0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681" t="str">
        <f>'PRODUCTION LIST GRP VOLUMES'!A200</f>
        <v>360-461-DT</v>
      </c>
      <c r="B197" s="682" t="str">
        <f>'PRODUCTION LIST GRP VOLUMES'!C200</f>
        <v/>
      </c>
      <c r="C197" s="682" t="str">
        <f>'PRODUCTION LIST GRP VOLUMES'!D200</f>
        <v/>
      </c>
      <c r="D197" s="682" t="str">
        <f>'PRODUCTION LIST GRP VOLUMES'!E200</f>
        <v/>
      </c>
      <c r="E197" s="682" t="str">
        <f>'PRODUCTION LIST GRP VOLUMES'!F200</f>
        <v/>
      </c>
      <c r="F197" s="682" t="str">
        <f>'PRODUCTION LIST GRP VOLUMES'!G200</f>
        <v/>
      </c>
      <c r="G197" s="682" t="str">
        <f>'PRODUCTION LIST GRP VOLUMES'!H200</f>
        <v/>
      </c>
      <c r="H197" s="682" t="str">
        <f>'PRODUCTION LIST GRP VOLUMES'!I200</f>
        <v/>
      </c>
      <c r="I197" s="682" t="str">
        <f>'PRODUCTION LIST GRP VOLUMES'!J200</f>
        <v/>
      </c>
      <c r="J197" s="682" t="str">
        <f>'PRODUCTION LIST GRP VOLUMES'!K200</f>
        <v/>
      </c>
      <c r="K197" s="682" t="str">
        <f>'PRODUCTION LIST GRP VOLUMES'!L200</f>
        <v/>
      </c>
      <c r="L197" s="682" t="str">
        <f>'PRODUCTION LIST GRP VOLUMES'!M200</f>
        <v/>
      </c>
      <c r="M197" s="682" t="str">
        <f>'PRODUCTION LIST GRP VOLUMES'!N200</f>
        <v/>
      </c>
      <c r="N197" s="682" t="str">
        <f>'PRODUCTION LIST GRP VOLUMES'!O200</f>
        <v/>
      </c>
      <c r="O197" s="683">
        <f>'PRODUCTION LIST GRP VOLUMES'!P200</f>
        <v>0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681" t="str">
        <f>'PRODUCTION LIST GRP VOLUMES'!A201</f>
        <v>360-463</v>
      </c>
      <c r="B198" s="682" t="str">
        <f>'PRODUCTION LIST GRP VOLUMES'!C201</f>
        <v/>
      </c>
      <c r="C198" s="682" t="str">
        <f>'PRODUCTION LIST GRP VOLUMES'!D201</f>
        <v/>
      </c>
      <c r="D198" s="682" t="str">
        <f>'PRODUCTION LIST GRP VOLUMES'!E201</f>
        <v/>
      </c>
      <c r="E198" s="682" t="str">
        <f>'PRODUCTION LIST GRP VOLUMES'!F201</f>
        <v/>
      </c>
      <c r="F198" s="682" t="str">
        <f>'PRODUCTION LIST GRP VOLUMES'!G201</f>
        <v/>
      </c>
      <c r="G198" s="682" t="str">
        <f>'PRODUCTION LIST GRP VOLUMES'!H201</f>
        <v/>
      </c>
      <c r="H198" s="682" t="str">
        <f>'PRODUCTION LIST GRP VOLUMES'!I201</f>
        <v/>
      </c>
      <c r="I198" s="682" t="str">
        <f>'PRODUCTION LIST GRP VOLUMES'!J201</f>
        <v/>
      </c>
      <c r="J198" s="682" t="str">
        <f>'PRODUCTION LIST GRP VOLUMES'!K201</f>
        <v/>
      </c>
      <c r="K198" s="682" t="str">
        <f>'PRODUCTION LIST GRP VOLUMES'!L201</f>
        <v/>
      </c>
      <c r="L198" s="682" t="str">
        <f>'PRODUCTION LIST GRP VOLUMES'!M201</f>
        <v/>
      </c>
      <c r="M198" s="682" t="str">
        <f>'PRODUCTION LIST GRP VOLUMES'!N201</f>
        <v/>
      </c>
      <c r="N198" s="682" t="str">
        <f>'PRODUCTION LIST GRP VOLUMES'!O201</f>
        <v/>
      </c>
      <c r="O198" s="683">
        <f>'PRODUCTION LIST GRP VOLUMES'!P201</f>
        <v>0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681" t="str">
        <f>'PRODUCTION LIST GRP VOLUMES'!A202</f>
        <v>360-463-DT</v>
      </c>
      <c r="B199" s="682" t="str">
        <f>'PRODUCTION LIST GRP VOLUMES'!C202</f>
        <v/>
      </c>
      <c r="C199" s="682" t="str">
        <f>'PRODUCTION LIST GRP VOLUMES'!D202</f>
        <v/>
      </c>
      <c r="D199" s="682" t="str">
        <f>'PRODUCTION LIST GRP VOLUMES'!E202</f>
        <v/>
      </c>
      <c r="E199" s="682" t="str">
        <f>'PRODUCTION LIST GRP VOLUMES'!F202</f>
        <v/>
      </c>
      <c r="F199" s="682" t="str">
        <f>'PRODUCTION LIST GRP VOLUMES'!G202</f>
        <v/>
      </c>
      <c r="G199" s="682" t="str">
        <f>'PRODUCTION LIST GRP VOLUMES'!H202</f>
        <v/>
      </c>
      <c r="H199" s="682" t="str">
        <f>'PRODUCTION LIST GRP VOLUMES'!I202</f>
        <v/>
      </c>
      <c r="I199" s="682" t="str">
        <f>'PRODUCTION LIST GRP VOLUMES'!J202</f>
        <v/>
      </c>
      <c r="J199" s="682" t="str">
        <f>'PRODUCTION LIST GRP VOLUMES'!K202</f>
        <v/>
      </c>
      <c r="K199" s="682" t="str">
        <f>'PRODUCTION LIST GRP VOLUMES'!L202</f>
        <v/>
      </c>
      <c r="L199" s="682" t="str">
        <f>'PRODUCTION LIST GRP VOLUMES'!M202</f>
        <v/>
      </c>
      <c r="M199" s="682" t="str">
        <f>'PRODUCTION LIST GRP VOLUMES'!N202</f>
        <v/>
      </c>
      <c r="N199" s="682" t="str">
        <f>'PRODUCTION LIST GRP VOLUMES'!O202</f>
        <v/>
      </c>
      <c r="O199" s="683">
        <f>'PRODUCTION LIST GRP VOLUMES'!P202</f>
        <v>0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681" t="str">
        <f>'PRODUCTION LIST GRP VOLUMES'!A203</f>
        <v>360-464</v>
      </c>
      <c r="B200" s="682" t="str">
        <f>'PRODUCTION LIST GRP VOLUMES'!C203</f>
        <v/>
      </c>
      <c r="C200" s="682" t="str">
        <f>'PRODUCTION LIST GRP VOLUMES'!D203</f>
        <v/>
      </c>
      <c r="D200" s="682" t="str">
        <f>'PRODUCTION LIST GRP VOLUMES'!E203</f>
        <v/>
      </c>
      <c r="E200" s="682" t="str">
        <f>'PRODUCTION LIST GRP VOLUMES'!F203</f>
        <v/>
      </c>
      <c r="F200" s="682" t="str">
        <f>'PRODUCTION LIST GRP VOLUMES'!G203</f>
        <v/>
      </c>
      <c r="G200" s="682" t="str">
        <f>'PRODUCTION LIST GRP VOLUMES'!H203</f>
        <v/>
      </c>
      <c r="H200" s="682" t="str">
        <f>'PRODUCTION LIST GRP VOLUMES'!I203</f>
        <v/>
      </c>
      <c r="I200" s="682" t="str">
        <f>'PRODUCTION LIST GRP VOLUMES'!J203</f>
        <v/>
      </c>
      <c r="J200" s="682" t="str">
        <f>'PRODUCTION LIST GRP VOLUMES'!K203</f>
        <v/>
      </c>
      <c r="K200" s="682" t="str">
        <f>'PRODUCTION LIST GRP VOLUMES'!L203</f>
        <v/>
      </c>
      <c r="L200" s="682" t="str">
        <f>'PRODUCTION LIST GRP VOLUMES'!M203</f>
        <v/>
      </c>
      <c r="M200" s="682" t="str">
        <f>'PRODUCTION LIST GRP VOLUMES'!N203</f>
        <v/>
      </c>
      <c r="N200" s="682" t="str">
        <f>'PRODUCTION LIST GRP VOLUMES'!O203</f>
        <v/>
      </c>
      <c r="O200" s="683">
        <f>'PRODUCTION LIST GRP VOLUMES'!P203</f>
        <v>0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681" t="str">
        <f>'PRODUCTION LIST GRP VOLUMES'!A204</f>
        <v>360-464-DT</v>
      </c>
      <c r="B201" s="682" t="str">
        <f>'PRODUCTION LIST GRP VOLUMES'!C204</f>
        <v/>
      </c>
      <c r="C201" s="682" t="str">
        <f>'PRODUCTION LIST GRP VOLUMES'!D204</f>
        <v/>
      </c>
      <c r="D201" s="682" t="str">
        <f>'PRODUCTION LIST GRP VOLUMES'!E204</f>
        <v/>
      </c>
      <c r="E201" s="682" t="str">
        <f>'PRODUCTION LIST GRP VOLUMES'!F204</f>
        <v/>
      </c>
      <c r="F201" s="682" t="str">
        <f>'PRODUCTION LIST GRP VOLUMES'!G204</f>
        <v/>
      </c>
      <c r="G201" s="682" t="str">
        <f>'PRODUCTION LIST GRP VOLUMES'!H204</f>
        <v/>
      </c>
      <c r="H201" s="682" t="str">
        <f>'PRODUCTION LIST GRP VOLUMES'!I204</f>
        <v/>
      </c>
      <c r="I201" s="682" t="str">
        <f>'PRODUCTION LIST GRP VOLUMES'!J204</f>
        <v/>
      </c>
      <c r="J201" s="682" t="str">
        <f>'PRODUCTION LIST GRP VOLUMES'!K204</f>
        <v/>
      </c>
      <c r="K201" s="682" t="str">
        <f>'PRODUCTION LIST GRP VOLUMES'!L204</f>
        <v/>
      </c>
      <c r="L201" s="682" t="str">
        <f>'PRODUCTION LIST GRP VOLUMES'!M204</f>
        <v/>
      </c>
      <c r="M201" s="682" t="str">
        <f>'PRODUCTION LIST GRP VOLUMES'!N204</f>
        <v/>
      </c>
      <c r="N201" s="682" t="str">
        <f>'PRODUCTION LIST GRP VOLUMES'!O204</f>
        <v/>
      </c>
      <c r="O201" s="683">
        <f>'PRODUCTION LIST GRP VOLUMES'!P204</f>
        <v>0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681" t="str">
        <f>'PRODUCTION LIST GRP VOLUMES'!A205</f>
        <v>360-470</v>
      </c>
      <c r="B202" s="682" t="str">
        <f>'PRODUCTION LIST GRP VOLUMES'!C205</f>
        <v/>
      </c>
      <c r="C202" s="682" t="str">
        <f>'PRODUCTION LIST GRP VOLUMES'!D205</f>
        <v/>
      </c>
      <c r="D202" s="682" t="str">
        <f>'PRODUCTION LIST GRP VOLUMES'!E205</f>
        <v/>
      </c>
      <c r="E202" s="682" t="str">
        <f>'PRODUCTION LIST GRP VOLUMES'!F205</f>
        <v/>
      </c>
      <c r="F202" s="682" t="str">
        <f>'PRODUCTION LIST GRP VOLUMES'!G205</f>
        <v/>
      </c>
      <c r="G202" s="682" t="str">
        <f>'PRODUCTION LIST GRP VOLUMES'!H205</f>
        <v/>
      </c>
      <c r="H202" s="682" t="str">
        <f>'PRODUCTION LIST GRP VOLUMES'!I205</f>
        <v/>
      </c>
      <c r="I202" s="682" t="str">
        <f>'PRODUCTION LIST GRP VOLUMES'!J205</f>
        <v/>
      </c>
      <c r="J202" s="682" t="str">
        <f>'PRODUCTION LIST GRP VOLUMES'!K205</f>
        <v/>
      </c>
      <c r="K202" s="682" t="str">
        <f>'PRODUCTION LIST GRP VOLUMES'!L205</f>
        <v/>
      </c>
      <c r="L202" s="682" t="str">
        <f>'PRODUCTION LIST GRP VOLUMES'!M205</f>
        <v/>
      </c>
      <c r="M202" s="682" t="str">
        <f>'PRODUCTION LIST GRP VOLUMES'!N205</f>
        <v/>
      </c>
      <c r="N202" s="682" t="str">
        <f>'PRODUCTION LIST GRP VOLUMES'!O205</f>
        <v/>
      </c>
      <c r="O202" s="683">
        <f>'PRODUCTION LIST GRP VOLUMES'!P205</f>
        <v>0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681" t="str">
        <f>'PRODUCTION LIST GRP VOLUMES'!A206</f>
        <v>360-470-DT</v>
      </c>
      <c r="B203" s="682" t="str">
        <f>'PRODUCTION LIST GRP VOLUMES'!C206</f>
        <v/>
      </c>
      <c r="C203" s="682" t="str">
        <f>'PRODUCTION LIST GRP VOLUMES'!D206</f>
        <v/>
      </c>
      <c r="D203" s="682" t="str">
        <f>'PRODUCTION LIST GRP VOLUMES'!E206</f>
        <v/>
      </c>
      <c r="E203" s="682" t="str">
        <f>'PRODUCTION LIST GRP VOLUMES'!F206</f>
        <v/>
      </c>
      <c r="F203" s="682" t="str">
        <f>'PRODUCTION LIST GRP VOLUMES'!G206</f>
        <v/>
      </c>
      <c r="G203" s="682" t="str">
        <f>'PRODUCTION LIST GRP VOLUMES'!H206</f>
        <v/>
      </c>
      <c r="H203" s="682" t="str">
        <f>'PRODUCTION LIST GRP VOLUMES'!I206</f>
        <v/>
      </c>
      <c r="I203" s="682" t="str">
        <f>'PRODUCTION LIST GRP VOLUMES'!J206</f>
        <v/>
      </c>
      <c r="J203" s="682" t="str">
        <f>'PRODUCTION LIST GRP VOLUMES'!K206</f>
        <v/>
      </c>
      <c r="K203" s="682" t="str">
        <f>'PRODUCTION LIST GRP VOLUMES'!L206</f>
        <v/>
      </c>
      <c r="L203" s="682" t="str">
        <f>'PRODUCTION LIST GRP VOLUMES'!M206</f>
        <v/>
      </c>
      <c r="M203" s="682" t="str">
        <f>'PRODUCTION LIST GRP VOLUMES'!N206</f>
        <v/>
      </c>
      <c r="N203" s="682" t="str">
        <f>'PRODUCTION LIST GRP VOLUMES'!O206</f>
        <v/>
      </c>
      <c r="O203" s="683">
        <f>'PRODUCTION LIST GRP VOLUMES'!P206</f>
        <v>0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681" t="str">
        <f>'PRODUCTION LIST GRP VOLUMES'!A207</f>
        <v>360-471</v>
      </c>
      <c r="B204" s="682" t="str">
        <f>'PRODUCTION LIST GRP VOLUMES'!C207</f>
        <v/>
      </c>
      <c r="C204" s="682" t="str">
        <f>'PRODUCTION LIST GRP VOLUMES'!D207</f>
        <v/>
      </c>
      <c r="D204" s="682" t="str">
        <f>'PRODUCTION LIST GRP VOLUMES'!E207</f>
        <v/>
      </c>
      <c r="E204" s="682" t="str">
        <f>'PRODUCTION LIST GRP VOLUMES'!F207</f>
        <v/>
      </c>
      <c r="F204" s="682" t="str">
        <f>'PRODUCTION LIST GRP VOLUMES'!G207</f>
        <v/>
      </c>
      <c r="G204" s="682" t="str">
        <f>'PRODUCTION LIST GRP VOLUMES'!H207</f>
        <v/>
      </c>
      <c r="H204" s="682" t="str">
        <f>'PRODUCTION LIST GRP VOLUMES'!I207</f>
        <v/>
      </c>
      <c r="I204" s="682" t="str">
        <f>'PRODUCTION LIST GRP VOLUMES'!J207</f>
        <v/>
      </c>
      <c r="J204" s="682" t="str">
        <f>'PRODUCTION LIST GRP VOLUMES'!K207</f>
        <v/>
      </c>
      <c r="K204" s="682" t="str">
        <f>'PRODUCTION LIST GRP VOLUMES'!L207</f>
        <v/>
      </c>
      <c r="L204" s="682" t="str">
        <f>'PRODUCTION LIST GRP VOLUMES'!M207</f>
        <v/>
      </c>
      <c r="M204" s="682" t="str">
        <f>'PRODUCTION LIST GRP VOLUMES'!N207</f>
        <v/>
      </c>
      <c r="N204" s="682" t="str">
        <f>'PRODUCTION LIST GRP VOLUMES'!O207</f>
        <v/>
      </c>
      <c r="O204" s="683">
        <f>'PRODUCTION LIST GRP VOLUMES'!P207</f>
        <v>0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681" t="str">
        <f>'PRODUCTION LIST GRP VOLUMES'!A208</f>
        <v>360-471-DT</v>
      </c>
      <c r="B205" s="682" t="str">
        <f>'PRODUCTION LIST GRP VOLUMES'!C208</f>
        <v/>
      </c>
      <c r="C205" s="682" t="str">
        <f>'PRODUCTION LIST GRP VOLUMES'!D208</f>
        <v/>
      </c>
      <c r="D205" s="682" t="str">
        <f>'PRODUCTION LIST GRP VOLUMES'!E208</f>
        <v/>
      </c>
      <c r="E205" s="682" t="str">
        <f>'PRODUCTION LIST GRP VOLUMES'!F208</f>
        <v/>
      </c>
      <c r="F205" s="682" t="str">
        <f>'PRODUCTION LIST GRP VOLUMES'!G208</f>
        <v/>
      </c>
      <c r="G205" s="682" t="str">
        <f>'PRODUCTION LIST GRP VOLUMES'!H208</f>
        <v/>
      </c>
      <c r="H205" s="682" t="str">
        <f>'PRODUCTION LIST GRP VOLUMES'!I208</f>
        <v/>
      </c>
      <c r="I205" s="682" t="str">
        <f>'PRODUCTION LIST GRP VOLUMES'!J208</f>
        <v/>
      </c>
      <c r="J205" s="682" t="str">
        <f>'PRODUCTION LIST GRP VOLUMES'!K208</f>
        <v/>
      </c>
      <c r="K205" s="682" t="str">
        <f>'PRODUCTION LIST GRP VOLUMES'!L208</f>
        <v/>
      </c>
      <c r="L205" s="682" t="str">
        <f>'PRODUCTION LIST GRP VOLUMES'!M208</f>
        <v/>
      </c>
      <c r="M205" s="682" t="str">
        <f>'PRODUCTION LIST GRP VOLUMES'!N208</f>
        <v/>
      </c>
      <c r="N205" s="682" t="str">
        <f>'PRODUCTION LIST GRP VOLUMES'!O208</f>
        <v/>
      </c>
      <c r="O205" s="683">
        <f>'PRODUCTION LIST GRP VOLUMES'!P208</f>
        <v>0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681" t="str">
        <f>'PRODUCTION LIST GRP VOLUMES'!A209</f>
        <v>360-474</v>
      </c>
      <c r="B206" s="682" t="str">
        <f>'PRODUCTION LIST GRP VOLUMES'!C209</f>
        <v/>
      </c>
      <c r="C206" s="682" t="str">
        <f>'PRODUCTION LIST GRP VOLUMES'!D209</f>
        <v/>
      </c>
      <c r="D206" s="682" t="str">
        <f>'PRODUCTION LIST GRP VOLUMES'!E209</f>
        <v/>
      </c>
      <c r="E206" s="682" t="str">
        <f>'PRODUCTION LIST GRP VOLUMES'!F209</f>
        <v/>
      </c>
      <c r="F206" s="682" t="str">
        <f>'PRODUCTION LIST GRP VOLUMES'!G209</f>
        <v/>
      </c>
      <c r="G206" s="682" t="str">
        <f>'PRODUCTION LIST GRP VOLUMES'!H209</f>
        <v/>
      </c>
      <c r="H206" s="682" t="str">
        <f>'PRODUCTION LIST GRP VOLUMES'!I209</f>
        <v/>
      </c>
      <c r="I206" s="682" t="str">
        <f>'PRODUCTION LIST GRP VOLUMES'!J209</f>
        <v/>
      </c>
      <c r="J206" s="682" t="str">
        <f>'PRODUCTION LIST GRP VOLUMES'!K209</f>
        <v/>
      </c>
      <c r="K206" s="682" t="str">
        <f>'PRODUCTION LIST GRP VOLUMES'!L209</f>
        <v/>
      </c>
      <c r="L206" s="682" t="str">
        <f>'PRODUCTION LIST GRP VOLUMES'!M209</f>
        <v/>
      </c>
      <c r="M206" s="682" t="str">
        <f>'PRODUCTION LIST GRP VOLUMES'!N209</f>
        <v/>
      </c>
      <c r="N206" s="682" t="str">
        <f>'PRODUCTION LIST GRP VOLUMES'!O209</f>
        <v/>
      </c>
      <c r="O206" s="683">
        <f>'PRODUCTION LIST GRP VOLUMES'!P209</f>
        <v>0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681" t="str">
        <f>'PRODUCTION LIST GRP VOLUMES'!A210</f>
        <v>360-474-DT</v>
      </c>
      <c r="B207" s="682" t="str">
        <f>'PRODUCTION LIST GRP VOLUMES'!C210</f>
        <v/>
      </c>
      <c r="C207" s="682" t="str">
        <f>'PRODUCTION LIST GRP VOLUMES'!D210</f>
        <v/>
      </c>
      <c r="D207" s="682" t="str">
        <f>'PRODUCTION LIST GRP VOLUMES'!E210</f>
        <v/>
      </c>
      <c r="E207" s="682" t="str">
        <f>'PRODUCTION LIST GRP VOLUMES'!F210</f>
        <v/>
      </c>
      <c r="F207" s="682" t="str">
        <f>'PRODUCTION LIST GRP VOLUMES'!G210</f>
        <v/>
      </c>
      <c r="G207" s="682" t="str">
        <f>'PRODUCTION LIST GRP VOLUMES'!H210</f>
        <v/>
      </c>
      <c r="H207" s="682" t="str">
        <f>'PRODUCTION LIST GRP VOLUMES'!I210</f>
        <v/>
      </c>
      <c r="I207" s="682" t="str">
        <f>'PRODUCTION LIST GRP VOLUMES'!J210</f>
        <v/>
      </c>
      <c r="J207" s="682" t="str">
        <f>'PRODUCTION LIST GRP VOLUMES'!K210</f>
        <v/>
      </c>
      <c r="K207" s="682" t="str">
        <f>'PRODUCTION LIST GRP VOLUMES'!L210</f>
        <v/>
      </c>
      <c r="L207" s="682" t="str">
        <f>'PRODUCTION LIST GRP VOLUMES'!M210</f>
        <v/>
      </c>
      <c r="M207" s="682" t="str">
        <f>'PRODUCTION LIST GRP VOLUMES'!N210</f>
        <v/>
      </c>
      <c r="N207" s="682" t="str">
        <f>'PRODUCTION LIST GRP VOLUMES'!O210</f>
        <v/>
      </c>
      <c r="O207" s="683">
        <f>'PRODUCTION LIST GRP VOLUMES'!P210</f>
        <v>0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681" t="str">
        <f>'PRODUCTION LIST GRP VOLUMES'!A211</f>
        <v>360-478</v>
      </c>
      <c r="B208" s="682" t="str">
        <f>'PRODUCTION LIST GRP VOLUMES'!C211</f>
        <v/>
      </c>
      <c r="C208" s="682" t="str">
        <f>'PRODUCTION LIST GRP VOLUMES'!D211</f>
        <v/>
      </c>
      <c r="D208" s="682" t="str">
        <f>'PRODUCTION LIST GRP VOLUMES'!E211</f>
        <v/>
      </c>
      <c r="E208" s="682" t="str">
        <f>'PRODUCTION LIST GRP VOLUMES'!F211</f>
        <v/>
      </c>
      <c r="F208" s="682" t="str">
        <f>'PRODUCTION LIST GRP VOLUMES'!G211</f>
        <v/>
      </c>
      <c r="G208" s="682" t="str">
        <f>'PRODUCTION LIST GRP VOLUMES'!H211</f>
        <v/>
      </c>
      <c r="H208" s="682" t="str">
        <f>'PRODUCTION LIST GRP VOLUMES'!I211</f>
        <v/>
      </c>
      <c r="I208" s="682" t="str">
        <f>'PRODUCTION LIST GRP VOLUMES'!J211</f>
        <v/>
      </c>
      <c r="J208" s="682" t="str">
        <f>'PRODUCTION LIST GRP VOLUMES'!K211</f>
        <v/>
      </c>
      <c r="K208" s="682" t="str">
        <f>'PRODUCTION LIST GRP VOLUMES'!L211</f>
        <v/>
      </c>
      <c r="L208" s="682" t="str">
        <f>'PRODUCTION LIST GRP VOLUMES'!M211</f>
        <v/>
      </c>
      <c r="M208" s="682" t="str">
        <f>'PRODUCTION LIST GRP VOLUMES'!N211</f>
        <v/>
      </c>
      <c r="N208" s="682" t="str">
        <f>'PRODUCTION LIST GRP VOLUMES'!O211</f>
        <v/>
      </c>
      <c r="O208" s="683">
        <f>'PRODUCTION LIST GRP VOLUMES'!P211</f>
        <v>0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681" t="str">
        <f>'PRODUCTION LIST GRP VOLUMES'!A212</f>
        <v>360-478-DT</v>
      </c>
      <c r="B209" s="682" t="str">
        <f>'PRODUCTION LIST GRP VOLUMES'!C212</f>
        <v/>
      </c>
      <c r="C209" s="682" t="str">
        <f>'PRODUCTION LIST GRP VOLUMES'!D212</f>
        <v/>
      </c>
      <c r="D209" s="682" t="str">
        <f>'PRODUCTION LIST GRP VOLUMES'!E212</f>
        <v/>
      </c>
      <c r="E209" s="682" t="str">
        <f>'PRODUCTION LIST GRP VOLUMES'!F212</f>
        <v/>
      </c>
      <c r="F209" s="682" t="str">
        <f>'PRODUCTION LIST GRP VOLUMES'!G212</f>
        <v/>
      </c>
      <c r="G209" s="682" t="str">
        <f>'PRODUCTION LIST GRP VOLUMES'!H212</f>
        <v/>
      </c>
      <c r="H209" s="682" t="str">
        <f>'PRODUCTION LIST GRP VOLUMES'!I212</f>
        <v/>
      </c>
      <c r="I209" s="682" t="str">
        <f>'PRODUCTION LIST GRP VOLUMES'!J212</f>
        <v/>
      </c>
      <c r="J209" s="682" t="str">
        <f>'PRODUCTION LIST GRP VOLUMES'!K212</f>
        <v/>
      </c>
      <c r="K209" s="682" t="str">
        <f>'PRODUCTION LIST GRP VOLUMES'!L212</f>
        <v/>
      </c>
      <c r="L209" s="682" t="str">
        <f>'PRODUCTION LIST GRP VOLUMES'!M212</f>
        <v/>
      </c>
      <c r="M209" s="682" t="str">
        <f>'PRODUCTION LIST GRP VOLUMES'!N212</f>
        <v/>
      </c>
      <c r="N209" s="682" t="str">
        <f>'PRODUCTION LIST GRP VOLUMES'!O212</f>
        <v/>
      </c>
      <c r="O209" s="683">
        <f>'PRODUCTION LIST GRP VOLUMES'!P212</f>
        <v>0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681" t="str">
        <f>'PRODUCTION LIST GRP VOLUMES'!A213</f>
        <v>360-479</v>
      </c>
      <c r="B210" s="682" t="str">
        <f>'PRODUCTION LIST GRP VOLUMES'!C213</f>
        <v/>
      </c>
      <c r="C210" s="682" t="str">
        <f>'PRODUCTION LIST GRP VOLUMES'!D213</f>
        <v/>
      </c>
      <c r="D210" s="682" t="str">
        <f>'PRODUCTION LIST GRP VOLUMES'!E213</f>
        <v/>
      </c>
      <c r="E210" s="682" t="str">
        <f>'PRODUCTION LIST GRP VOLUMES'!F213</f>
        <v/>
      </c>
      <c r="F210" s="682" t="str">
        <f>'PRODUCTION LIST GRP VOLUMES'!G213</f>
        <v/>
      </c>
      <c r="G210" s="682" t="str">
        <f>'PRODUCTION LIST GRP VOLUMES'!H213</f>
        <v/>
      </c>
      <c r="H210" s="682" t="str">
        <f>'PRODUCTION LIST GRP VOLUMES'!I213</f>
        <v/>
      </c>
      <c r="I210" s="682" t="str">
        <f>'PRODUCTION LIST GRP VOLUMES'!J213</f>
        <v/>
      </c>
      <c r="J210" s="682" t="str">
        <f>'PRODUCTION LIST GRP VOLUMES'!K213</f>
        <v/>
      </c>
      <c r="K210" s="682" t="str">
        <f>'PRODUCTION LIST GRP VOLUMES'!L213</f>
        <v/>
      </c>
      <c r="L210" s="682" t="str">
        <f>'PRODUCTION LIST GRP VOLUMES'!M213</f>
        <v/>
      </c>
      <c r="M210" s="682" t="str">
        <f>'PRODUCTION LIST GRP VOLUMES'!N213</f>
        <v/>
      </c>
      <c r="N210" s="682" t="str">
        <f>'PRODUCTION LIST GRP VOLUMES'!O213</f>
        <v/>
      </c>
      <c r="O210" s="683">
        <f>'PRODUCTION LIST GRP VOLUMES'!P213</f>
        <v>0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681" t="str">
        <f>'PRODUCTION LIST GRP VOLUMES'!A214</f>
        <v>360-479-DT</v>
      </c>
      <c r="B211" s="682" t="str">
        <f>'PRODUCTION LIST GRP VOLUMES'!C214</f>
        <v/>
      </c>
      <c r="C211" s="682" t="str">
        <f>'PRODUCTION LIST GRP VOLUMES'!D214</f>
        <v/>
      </c>
      <c r="D211" s="682" t="str">
        <f>'PRODUCTION LIST GRP VOLUMES'!E214</f>
        <v/>
      </c>
      <c r="E211" s="682" t="str">
        <f>'PRODUCTION LIST GRP VOLUMES'!F214</f>
        <v/>
      </c>
      <c r="F211" s="682" t="str">
        <f>'PRODUCTION LIST GRP VOLUMES'!G214</f>
        <v/>
      </c>
      <c r="G211" s="682" t="str">
        <f>'PRODUCTION LIST GRP VOLUMES'!H214</f>
        <v/>
      </c>
      <c r="H211" s="682" t="str">
        <f>'PRODUCTION LIST GRP VOLUMES'!I214</f>
        <v/>
      </c>
      <c r="I211" s="682" t="str">
        <f>'PRODUCTION LIST GRP VOLUMES'!J214</f>
        <v/>
      </c>
      <c r="J211" s="682" t="str">
        <f>'PRODUCTION LIST GRP VOLUMES'!K214</f>
        <v/>
      </c>
      <c r="K211" s="682" t="str">
        <f>'PRODUCTION LIST GRP VOLUMES'!L214</f>
        <v/>
      </c>
      <c r="L211" s="682" t="str">
        <f>'PRODUCTION LIST GRP VOLUMES'!M214</f>
        <v/>
      </c>
      <c r="M211" s="682" t="str">
        <f>'PRODUCTION LIST GRP VOLUMES'!N214</f>
        <v/>
      </c>
      <c r="N211" s="682" t="str">
        <f>'PRODUCTION LIST GRP VOLUMES'!O214</f>
        <v/>
      </c>
      <c r="O211" s="683">
        <f>'PRODUCTION LIST GRP VOLUMES'!P214</f>
        <v>0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681" t="str">
        <f>'PRODUCTION LIST GRP VOLUMES'!A215</f>
        <v/>
      </c>
      <c r="B212" s="682" t="str">
        <f>'PRODUCTION LIST GRP VOLUMES'!C215</f>
        <v/>
      </c>
      <c r="C212" s="682" t="str">
        <f>'PRODUCTION LIST GRP VOLUMES'!D215</f>
        <v/>
      </c>
      <c r="D212" s="682" t="str">
        <f>'PRODUCTION LIST GRP VOLUMES'!E215</f>
        <v/>
      </c>
      <c r="E212" s="682" t="str">
        <f>'PRODUCTION LIST GRP VOLUMES'!F215</f>
        <v/>
      </c>
      <c r="F212" s="682" t="str">
        <f>'PRODUCTION LIST GRP VOLUMES'!G215</f>
        <v/>
      </c>
      <c r="G212" s="682" t="str">
        <f>'PRODUCTION LIST GRP VOLUMES'!H215</f>
        <v/>
      </c>
      <c r="H212" s="682" t="str">
        <f>'PRODUCTION LIST GRP VOLUMES'!I215</f>
        <v/>
      </c>
      <c r="I212" s="682" t="str">
        <f>'PRODUCTION LIST GRP VOLUMES'!J215</f>
        <v/>
      </c>
      <c r="J212" s="682" t="str">
        <f>'PRODUCTION LIST GRP VOLUMES'!K215</f>
        <v/>
      </c>
      <c r="K212" s="682" t="str">
        <f>'PRODUCTION LIST GRP VOLUMES'!L215</f>
        <v/>
      </c>
      <c r="L212" s="682" t="str">
        <f>'PRODUCTION LIST GRP VOLUMES'!M215</f>
        <v/>
      </c>
      <c r="M212" s="682" t="str">
        <f>'PRODUCTION LIST GRP VOLUMES'!N215</f>
        <v/>
      </c>
      <c r="N212" s="682" t="str">
        <f>'PRODUCTION LIST GRP VOLUMES'!O215</f>
        <v/>
      </c>
      <c r="O212" s="683">
        <f>'PRODUCTION LIST GRP VOLUMES'!P215</f>
        <v>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681" t="str">
        <f>'PRODUCTION LIST GRP VOLUMES'!A216</f>
        <v>360-501</v>
      </c>
      <c r="B213" s="682" t="str">
        <f>'PRODUCTION LIST GRP VOLUMES'!C216</f>
        <v/>
      </c>
      <c r="C213" s="682" t="str">
        <f>'PRODUCTION LIST GRP VOLUMES'!D216</f>
        <v/>
      </c>
      <c r="D213" s="682" t="str">
        <f>'PRODUCTION LIST GRP VOLUMES'!E216</f>
        <v/>
      </c>
      <c r="E213" s="682" t="str">
        <f>'PRODUCTION LIST GRP VOLUMES'!F216</f>
        <v/>
      </c>
      <c r="F213" s="682" t="str">
        <f>'PRODUCTION LIST GRP VOLUMES'!G216</f>
        <v/>
      </c>
      <c r="G213" s="682" t="str">
        <f>'PRODUCTION LIST GRP VOLUMES'!H216</f>
        <v/>
      </c>
      <c r="H213" s="682" t="str">
        <f>'PRODUCTION LIST GRP VOLUMES'!I216</f>
        <v/>
      </c>
      <c r="I213" s="682" t="str">
        <f>'PRODUCTION LIST GRP VOLUMES'!J216</f>
        <v/>
      </c>
      <c r="J213" s="682" t="str">
        <f>'PRODUCTION LIST GRP VOLUMES'!K216</f>
        <v/>
      </c>
      <c r="K213" s="682" t="str">
        <f>'PRODUCTION LIST GRP VOLUMES'!L216</f>
        <v/>
      </c>
      <c r="L213" s="682" t="str">
        <f>'PRODUCTION LIST GRP VOLUMES'!M216</f>
        <v/>
      </c>
      <c r="M213" s="682" t="str">
        <f>'PRODUCTION LIST GRP VOLUMES'!N216</f>
        <v/>
      </c>
      <c r="N213" s="682" t="str">
        <f>'PRODUCTION LIST GRP VOLUMES'!O216</f>
        <v/>
      </c>
      <c r="O213" s="683">
        <f>'PRODUCTION LIST GRP VOLUMES'!P216</f>
        <v>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681" t="str">
        <f>'PRODUCTION LIST GRP VOLUMES'!A217</f>
        <v>360-505</v>
      </c>
      <c r="B214" s="682" t="str">
        <f>'PRODUCTION LIST GRP VOLUMES'!C217</f>
        <v/>
      </c>
      <c r="C214" s="682" t="str">
        <f>'PRODUCTION LIST GRP VOLUMES'!D217</f>
        <v/>
      </c>
      <c r="D214" s="682" t="str">
        <f>'PRODUCTION LIST GRP VOLUMES'!E217</f>
        <v/>
      </c>
      <c r="E214" s="682" t="str">
        <f>'PRODUCTION LIST GRP VOLUMES'!F217</f>
        <v/>
      </c>
      <c r="F214" s="682" t="str">
        <f>'PRODUCTION LIST GRP VOLUMES'!G217</f>
        <v/>
      </c>
      <c r="G214" s="682" t="str">
        <f>'PRODUCTION LIST GRP VOLUMES'!H217</f>
        <v/>
      </c>
      <c r="H214" s="682" t="str">
        <f>'PRODUCTION LIST GRP VOLUMES'!I217</f>
        <v/>
      </c>
      <c r="I214" s="682" t="str">
        <f>'PRODUCTION LIST GRP VOLUMES'!J217</f>
        <v/>
      </c>
      <c r="J214" s="682" t="str">
        <f>'PRODUCTION LIST GRP VOLUMES'!K217</f>
        <v/>
      </c>
      <c r="K214" s="682" t="str">
        <f>'PRODUCTION LIST GRP VOLUMES'!L217</f>
        <v/>
      </c>
      <c r="L214" s="682" t="str">
        <f>'PRODUCTION LIST GRP VOLUMES'!M217</f>
        <v/>
      </c>
      <c r="M214" s="682" t="str">
        <f>'PRODUCTION LIST GRP VOLUMES'!N217</f>
        <v/>
      </c>
      <c r="N214" s="682" t="str">
        <f>'PRODUCTION LIST GRP VOLUMES'!O217</f>
        <v/>
      </c>
      <c r="O214" s="683">
        <f>'PRODUCTION LIST GRP VOLUMES'!P217</f>
        <v>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681" t="str">
        <f>'PRODUCTION LIST GRP VOLUMES'!A218</f>
        <v>360-506</v>
      </c>
      <c r="B215" s="682" t="str">
        <f>'PRODUCTION LIST GRP VOLUMES'!C218</f>
        <v/>
      </c>
      <c r="C215" s="682" t="str">
        <f>'PRODUCTION LIST GRP VOLUMES'!D218</f>
        <v/>
      </c>
      <c r="D215" s="682" t="str">
        <f>'PRODUCTION LIST GRP VOLUMES'!E218</f>
        <v/>
      </c>
      <c r="E215" s="682" t="str">
        <f>'PRODUCTION LIST GRP VOLUMES'!F218</f>
        <v/>
      </c>
      <c r="F215" s="682" t="str">
        <f>'PRODUCTION LIST GRP VOLUMES'!G218</f>
        <v/>
      </c>
      <c r="G215" s="682" t="str">
        <f>'PRODUCTION LIST GRP VOLUMES'!H218</f>
        <v/>
      </c>
      <c r="H215" s="682" t="str">
        <f>'PRODUCTION LIST GRP VOLUMES'!I218</f>
        <v/>
      </c>
      <c r="I215" s="682" t="str">
        <f>'PRODUCTION LIST GRP VOLUMES'!J218</f>
        <v/>
      </c>
      <c r="J215" s="682" t="str">
        <f>'PRODUCTION LIST GRP VOLUMES'!K218</f>
        <v/>
      </c>
      <c r="K215" s="682" t="str">
        <f>'PRODUCTION LIST GRP VOLUMES'!L218</f>
        <v/>
      </c>
      <c r="L215" s="682" t="str">
        <f>'PRODUCTION LIST GRP VOLUMES'!M218</f>
        <v/>
      </c>
      <c r="M215" s="682" t="str">
        <f>'PRODUCTION LIST GRP VOLUMES'!N218</f>
        <v/>
      </c>
      <c r="N215" s="682" t="str">
        <f>'PRODUCTION LIST GRP VOLUMES'!O218</f>
        <v/>
      </c>
      <c r="O215" s="683">
        <f>'PRODUCTION LIST GRP VOLUMES'!P218</f>
        <v>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681" t="str">
        <f>'PRODUCTION LIST GRP VOLUMES'!A219</f>
        <v>360-520</v>
      </c>
      <c r="B216" s="682" t="str">
        <f>'PRODUCTION LIST GRP VOLUMES'!C219</f>
        <v/>
      </c>
      <c r="C216" s="682"/>
      <c r="D216" s="682"/>
      <c r="E216" s="682"/>
      <c r="F216" s="682" t="str">
        <f>'PRODUCTION LIST GRP VOLUMES'!G219</f>
        <v/>
      </c>
      <c r="G216" s="682"/>
      <c r="H216" s="682" t="str">
        <f>'PRODUCTION LIST GRP VOLUMES'!I219</f>
        <v/>
      </c>
      <c r="I216" s="682" t="str">
        <f>'PRODUCTION LIST GRP VOLUMES'!J219</f>
        <v/>
      </c>
      <c r="J216" s="682"/>
      <c r="K216" s="682"/>
      <c r="L216" s="682"/>
      <c r="M216" s="682"/>
      <c r="N216" s="682"/>
      <c r="O216" s="683">
        <f>'PRODUCTION LIST GRP VOLUMES'!P219</f>
        <v>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681" t="str">
        <f>'PRODUCTION LIST GRP VOLUMES'!A220</f>
        <v/>
      </c>
      <c r="B217" s="682" t="str">
        <f>'PRODUCTION LIST GRP VOLUMES'!C220</f>
        <v/>
      </c>
      <c r="C217" s="682" t="str">
        <f>'PRODUCTION LIST GRP VOLUMES'!D220</f>
        <v/>
      </c>
      <c r="D217" s="682" t="str">
        <f>'PRODUCTION LIST GRP VOLUMES'!E220</f>
        <v/>
      </c>
      <c r="E217" s="682" t="str">
        <f>'PRODUCTION LIST GRP VOLUMES'!F220</f>
        <v/>
      </c>
      <c r="F217" s="682" t="str">
        <f>'PRODUCTION LIST GRP VOLUMES'!G220</f>
        <v/>
      </c>
      <c r="G217" s="682" t="str">
        <f>'PRODUCTION LIST GRP VOLUMES'!H220</f>
        <v/>
      </c>
      <c r="H217" s="682" t="str">
        <f>'PRODUCTION LIST GRP VOLUMES'!I220</f>
        <v/>
      </c>
      <c r="I217" s="682" t="str">
        <f>'PRODUCTION LIST GRP VOLUMES'!J220</f>
        <v/>
      </c>
      <c r="J217" s="682" t="str">
        <f>'PRODUCTION LIST GRP VOLUMES'!K220</f>
        <v/>
      </c>
      <c r="K217" s="682" t="str">
        <f>'PRODUCTION LIST GRP VOLUMES'!L220</f>
        <v/>
      </c>
      <c r="L217" s="682" t="str">
        <f>'PRODUCTION LIST GRP VOLUMES'!M220</f>
        <v/>
      </c>
      <c r="M217" s="682" t="str">
        <f>'PRODUCTION LIST GRP VOLUMES'!N220</f>
        <v/>
      </c>
      <c r="N217" s="682" t="str">
        <f>'PRODUCTION LIST GRP VOLUMES'!O220</f>
        <v/>
      </c>
      <c r="O217" s="683">
        <f>'PRODUCTION LIST GRP VOLUMES'!P220</f>
        <v>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681" t="str">
        <f>'PRODUCTION LIST GRP VOLUMES'!A221</f>
        <v>360-539-DT</v>
      </c>
      <c r="B218" s="682" t="str">
        <f>'PRODUCTION LIST GRP VOLUMES'!C221</f>
        <v/>
      </c>
      <c r="C218" s="682"/>
      <c r="D218" s="682"/>
      <c r="E218" s="682"/>
      <c r="F218" s="682"/>
      <c r="G218" s="682"/>
      <c r="H218" s="682"/>
      <c r="I218" s="682"/>
      <c r="J218" s="682"/>
      <c r="K218" s="682"/>
      <c r="L218" s="682"/>
      <c r="M218" s="682"/>
      <c r="N218" s="682"/>
      <c r="O218" s="683">
        <f>'PRODUCTION LIST GRP VOLUMES'!P221</f>
        <v>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681" t="str">
        <f>'PRODUCTION LIST GRP VOLUMES'!A222</f>
        <v>360-540-DT</v>
      </c>
      <c r="B219" s="682"/>
      <c r="C219" s="682" t="str">
        <f>'PRODUCTION LIST GRP VOLUMES'!D222</f>
        <v/>
      </c>
      <c r="D219" s="682"/>
      <c r="E219" s="682"/>
      <c r="F219" s="682"/>
      <c r="G219" s="682"/>
      <c r="H219" s="682"/>
      <c r="I219" s="682"/>
      <c r="J219" s="682"/>
      <c r="K219" s="682"/>
      <c r="L219" s="682"/>
      <c r="M219" s="682"/>
      <c r="N219" s="682"/>
      <c r="O219" s="683">
        <f>'PRODUCTION LIST GRP VOLUMES'!P222</f>
        <v>0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681" t="str">
        <f>'PRODUCTION LIST GRP VOLUMES'!A223</f>
        <v/>
      </c>
      <c r="B220" s="682" t="str">
        <f>'PRODUCTION LIST GRP VOLUMES'!C223</f>
        <v/>
      </c>
      <c r="C220" s="682" t="str">
        <f>'PRODUCTION LIST GRP VOLUMES'!D223</f>
        <v/>
      </c>
      <c r="D220" s="682" t="str">
        <f>'PRODUCTION LIST GRP VOLUMES'!E223</f>
        <v/>
      </c>
      <c r="E220" s="682" t="str">
        <f>'PRODUCTION LIST GRP VOLUMES'!F223</f>
        <v/>
      </c>
      <c r="F220" s="682" t="str">
        <f>'PRODUCTION LIST GRP VOLUMES'!G223</f>
        <v/>
      </c>
      <c r="G220" s="682" t="str">
        <f>'PRODUCTION LIST GRP VOLUMES'!H223</f>
        <v/>
      </c>
      <c r="H220" s="682" t="str">
        <f>'PRODUCTION LIST GRP VOLUMES'!I223</f>
        <v/>
      </c>
      <c r="I220" s="682" t="str">
        <f>'PRODUCTION LIST GRP VOLUMES'!J223</f>
        <v/>
      </c>
      <c r="J220" s="682" t="str">
        <f>'PRODUCTION LIST GRP VOLUMES'!K223</f>
        <v/>
      </c>
      <c r="K220" s="682" t="str">
        <f>'PRODUCTION LIST GRP VOLUMES'!L223</f>
        <v/>
      </c>
      <c r="L220" s="682" t="str">
        <f>'PRODUCTION LIST GRP VOLUMES'!M223</f>
        <v/>
      </c>
      <c r="M220" s="682" t="str">
        <f>'PRODUCTION LIST GRP VOLUMES'!N223</f>
        <v/>
      </c>
      <c r="N220" s="682" t="str">
        <f>'PRODUCTION LIST GRP VOLUMES'!O223</f>
        <v/>
      </c>
      <c r="O220" s="683">
        <f>'PRODUCTION LIST GRP VOLUMES'!P223</f>
        <v>0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681" t="str">
        <f>'PRODUCTION LIST GRP VOLUMES'!A224</f>
        <v>360-552</v>
      </c>
      <c r="B221" s="682" t="str">
        <f>'PRODUCTION LIST GRP VOLUMES'!C224</f>
        <v/>
      </c>
      <c r="C221" s="682" t="str">
        <f>'PRODUCTION LIST GRP VOLUMES'!D224</f>
        <v/>
      </c>
      <c r="D221" s="682" t="str">
        <f>'PRODUCTION LIST GRP VOLUMES'!E224</f>
        <v/>
      </c>
      <c r="E221" s="682" t="str">
        <f>'PRODUCTION LIST GRP VOLUMES'!F224</f>
        <v/>
      </c>
      <c r="F221" s="682" t="str">
        <f>'PRODUCTION LIST GRP VOLUMES'!G224</f>
        <v/>
      </c>
      <c r="G221" s="682" t="str">
        <f>'PRODUCTION LIST GRP VOLUMES'!H224</f>
        <v/>
      </c>
      <c r="H221" s="682" t="str">
        <f>'PRODUCTION LIST GRP VOLUMES'!I224</f>
        <v/>
      </c>
      <c r="I221" s="682" t="str">
        <f>'PRODUCTION LIST GRP VOLUMES'!J224</f>
        <v/>
      </c>
      <c r="J221" s="682" t="str">
        <f>'PRODUCTION LIST GRP VOLUMES'!K224</f>
        <v/>
      </c>
      <c r="K221" s="682" t="str">
        <f>'PRODUCTION LIST GRP VOLUMES'!L224</f>
        <v/>
      </c>
      <c r="L221" s="682" t="str">
        <f>'PRODUCTION LIST GRP VOLUMES'!M224</f>
        <v/>
      </c>
      <c r="M221" s="682" t="str">
        <f>'PRODUCTION LIST GRP VOLUMES'!N224</f>
        <v/>
      </c>
      <c r="N221" s="682" t="str">
        <f>'PRODUCTION LIST GRP VOLUMES'!O224</f>
        <v/>
      </c>
      <c r="O221" s="683">
        <f>'PRODUCTION LIST GRP VOLUMES'!P224</f>
        <v>0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681" t="str">
        <f>'PRODUCTION LIST GRP VOLUMES'!A225</f>
        <v>360-553</v>
      </c>
      <c r="B222" s="682" t="str">
        <f>'PRODUCTION LIST GRP VOLUMES'!C225</f>
        <v/>
      </c>
      <c r="C222" s="682" t="str">
        <f>'PRODUCTION LIST GRP VOLUMES'!D225</f>
        <v/>
      </c>
      <c r="D222" s="682" t="str">
        <f>'PRODUCTION LIST GRP VOLUMES'!E225</f>
        <v/>
      </c>
      <c r="E222" s="682" t="str">
        <f>'PRODUCTION LIST GRP VOLUMES'!F225</f>
        <v/>
      </c>
      <c r="F222" s="682" t="str">
        <f>'PRODUCTION LIST GRP VOLUMES'!G225</f>
        <v/>
      </c>
      <c r="G222" s="682" t="str">
        <f>'PRODUCTION LIST GRP VOLUMES'!H225</f>
        <v/>
      </c>
      <c r="H222" s="682" t="str">
        <f>'PRODUCTION LIST GRP VOLUMES'!I225</f>
        <v/>
      </c>
      <c r="I222" s="682" t="str">
        <f>'PRODUCTION LIST GRP VOLUMES'!J225</f>
        <v/>
      </c>
      <c r="J222" s="682" t="str">
        <f>'PRODUCTION LIST GRP VOLUMES'!K225</f>
        <v/>
      </c>
      <c r="K222" s="682" t="str">
        <f>'PRODUCTION LIST GRP VOLUMES'!L225</f>
        <v/>
      </c>
      <c r="L222" s="682" t="str">
        <f>'PRODUCTION LIST GRP VOLUMES'!M225</f>
        <v/>
      </c>
      <c r="M222" s="682" t="str">
        <f>'PRODUCTION LIST GRP VOLUMES'!N225</f>
        <v/>
      </c>
      <c r="N222" s="682" t="str">
        <f>'PRODUCTION LIST GRP VOLUMES'!O225</f>
        <v/>
      </c>
      <c r="O222" s="683">
        <f>'PRODUCTION LIST GRP VOLUMES'!P225</f>
        <v>0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681" t="str">
        <f>'PRODUCTION LIST GRP VOLUMES'!A226</f>
        <v>360-554</v>
      </c>
      <c r="B223" s="682" t="str">
        <f>'PRODUCTION LIST GRP VOLUMES'!C226</f>
        <v/>
      </c>
      <c r="C223" s="682" t="str">
        <f>'PRODUCTION LIST GRP VOLUMES'!D226</f>
        <v/>
      </c>
      <c r="D223" s="682" t="str">
        <f>'PRODUCTION LIST GRP VOLUMES'!E226</f>
        <v/>
      </c>
      <c r="E223" s="682" t="str">
        <f>'PRODUCTION LIST GRP VOLUMES'!F226</f>
        <v/>
      </c>
      <c r="F223" s="682" t="str">
        <f>'PRODUCTION LIST GRP VOLUMES'!G226</f>
        <v/>
      </c>
      <c r="G223" s="682" t="str">
        <f>'PRODUCTION LIST GRP VOLUMES'!H226</f>
        <v/>
      </c>
      <c r="H223" s="682" t="str">
        <f>'PRODUCTION LIST GRP VOLUMES'!I226</f>
        <v/>
      </c>
      <c r="I223" s="682" t="str">
        <f>'PRODUCTION LIST GRP VOLUMES'!J226</f>
        <v/>
      </c>
      <c r="J223" s="682" t="str">
        <f>'PRODUCTION LIST GRP VOLUMES'!K226</f>
        <v/>
      </c>
      <c r="K223" s="682" t="str">
        <f>'PRODUCTION LIST GRP VOLUMES'!L226</f>
        <v/>
      </c>
      <c r="L223" s="682" t="str">
        <f>'PRODUCTION LIST GRP VOLUMES'!M226</f>
        <v/>
      </c>
      <c r="M223" s="682" t="str">
        <f>'PRODUCTION LIST GRP VOLUMES'!N226</f>
        <v/>
      </c>
      <c r="N223" s="682" t="str">
        <f>'PRODUCTION LIST GRP VOLUMES'!O226</f>
        <v/>
      </c>
      <c r="O223" s="683">
        <f>'PRODUCTION LIST GRP VOLUMES'!P226</f>
        <v>0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681" t="str">
        <f>'PRODUCTION LIST GRP VOLUMES'!A227</f>
        <v>360-555</v>
      </c>
      <c r="B224" s="682" t="str">
        <f>'PRODUCTION LIST GRP VOLUMES'!C227</f>
        <v/>
      </c>
      <c r="C224" s="682" t="str">
        <f>'PRODUCTION LIST GRP VOLUMES'!D227</f>
        <v/>
      </c>
      <c r="D224" s="682" t="str">
        <f>'PRODUCTION LIST GRP VOLUMES'!E227</f>
        <v/>
      </c>
      <c r="E224" s="682" t="str">
        <f>'PRODUCTION LIST GRP VOLUMES'!F227</f>
        <v/>
      </c>
      <c r="F224" s="682" t="str">
        <f>'PRODUCTION LIST GRP VOLUMES'!G227</f>
        <v/>
      </c>
      <c r="G224" s="682" t="str">
        <f>'PRODUCTION LIST GRP VOLUMES'!H227</f>
        <v/>
      </c>
      <c r="H224" s="682" t="str">
        <f>'PRODUCTION LIST GRP VOLUMES'!I227</f>
        <v/>
      </c>
      <c r="I224" s="682" t="str">
        <f>'PRODUCTION LIST GRP VOLUMES'!J227</f>
        <v/>
      </c>
      <c r="J224" s="682" t="str">
        <f>'PRODUCTION LIST GRP VOLUMES'!K227</f>
        <v/>
      </c>
      <c r="K224" s="682" t="str">
        <f>'PRODUCTION LIST GRP VOLUMES'!L227</f>
        <v/>
      </c>
      <c r="L224" s="682" t="str">
        <f>'PRODUCTION LIST GRP VOLUMES'!M227</f>
        <v/>
      </c>
      <c r="M224" s="682" t="str">
        <f>'PRODUCTION LIST GRP VOLUMES'!N227</f>
        <v/>
      </c>
      <c r="N224" s="682" t="str">
        <f>'PRODUCTION LIST GRP VOLUMES'!O227</f>
        <v/>
      </c>
      <c r="O224" s="683">
        <f>'PRODUCTION LIST GRP VOLUMES'!P227</f>
        <v>0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681" t="str">
        <f>'PRODUCTION LIST GRP VOLUMES'!A228</f>
        <v>360-556</v>
      </c>
      <c r="B225" s="682" t="str">
        <f>'PRODUCTION LIST GRP VOLUMES'!C228</f>
        <v/>
      </c>
      <c r="C225" s="682" t="str">
        <f>'PRODUCTION LIST GRP VOLUMES'!D228</f>
        <v/>
      </c>
      <c r="D225" s="682" t="str">
        <f>'PRODUCTION LIST GRP VOLUMES'!E228</f>
        <v/>
      </c>
      <c r="E225" s="682" t="str">
        <f>'PRODUCTION LIST GRP VOLUMES'!F228</f>
        <v/>
      </c>
      <c r="F225" s="682" t="str">
        <f>'PRODUCTION LIST GRP VOLUMES'!G228</f>
        <v/>
      </c>
      <c r="G225" s="682" t="str">
        <f>'PRODUCTION LIST GRP VOLUMES'!H228</f>
        <v/>
      </c>
      <c r="H225" s="682" t="str">
        <f>'PRODUCTION LIST GRP VOLUMES'!I228</f>
        <v/>
      </c>
      <c r="I225" s="682" t="str">
        <f>'PRODUCTION LIST GRP VOLUMES'!J228</f>
        <v/>
      </c>
      <c r="J225" s="682" t="str">
        <f>'PRODUCTION LIST GRP VOLUMES'!K228</f>
        <v/>
      </c>
      <c r="K225" s="682" t="str">
        <f>'PRODUCTION LIST GRP VOLUMES'!L228</f>
        <v/>
      </c>
      <c r="L225" s="682" t="str">
        <f>'PRODUCTION LIST GRP VOLUMES'!M228</f>
        <v/>
      </c>
      <c r="M225" s="682" t="str">
        <f>'PRODUCTION LIST GRP VOLUMES'!N228</f>
        <v/>
      </c>
      <c r="N225" s="682" t="str">
        <f>'PRODUCTION LIST GRP VOLUMES'!O228</f>
        <v/>
      </c>
      <c r="O225" s="683">
        <f>'PRODUCTION LIST GRP VOLUMES'!P228</f>
        <v>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681" t="str">
        <f>'PRODUCTION LIST GRP VOLUMES'!A229</f>
        <v>360-557</v>
      </c>
      <c r="B226" s="682" t="str">
        <f>'PRODUCTION LIST GRP VOLUMES'!C229</f>
        <v/>
      </c>
      <c r="C226" s="682" t="str">
        <f>'PRODUCTION LIST GRP VOLUMES'!D229</f>
        <v/>
      </c>
      <c r="D226" s="682" t="str">
        <f>'PRODUCTION LIST GRP VOLUMES'!E229</f>
        <v/>
      </c>
      <c r="E226" s="682" t="str">
        <f>'PRODUCTION LIST GRP VOLUMES'!F229</f>
        <v/>
      </c>
      <c r="F226" s="682" t="str">
        <f>'PRODUCTION LIST GRP VOLUMES'!G229</f>
        <v/>
      </c>
      <c r="G226" s="682" t="str">
        <f>'PRODUCTION LIST GRP VOLUMES'!H229</f>
        <v/>
      </c>
      <c r="H226" s="682" t="str">
        <f>'PRODUCTION LIST GRP VOLUMES'!I229</f>
        <v/>
      </c>
      <c r="I226" s="682" t="str">
        <f>'PRODUCTION LIST GRP VOLUMES'!J229</f>
        <v/>
      </c>
      <c r="J226" s="682" t="str">
        <f>'PRODUCTION LIST GRP VOLUMES'!K229</f>
        <v/>
      </c>
      <c r="K226" s="682" t="str">
        <f>'PRODUCTION LIST GRP VOLUMES'!L229</f>
        <v/>
      </c>
      <c r="L226" s="682" t="str">
        <f>'PRODUCTION LIST GRP VOLUMES'!M229</f>
        <v/>
      </c>
      <c r="M226" s="682" t="str">
        <f>'PRODUCTION LIST GRP VOLUMES'!N229</f>
        <v/>
      </c>
      <c r="N226" s="682" t="str">
        <f>'PRODUCTION LIST GRP VOLUMES'!O229</f>
        <v/>
      </c>
      <c r="O226" s="683">
        <f>'PRODUCTION LIST GRP VOLUMES'!P229</f>
        <v>0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681" t="str">
        <f>'PRODUCTION LIST GRP VOLUMES'!A230</f>
        <v>360-558</v>
      </c>
      <c r="B227" s="682" t="str">
        <f>'PRODUCTION LIST GRP VOLUMES'!C230</f>
        <v/>
      </c>
      <c r="C227" s="682" t="str">
        <f>'PRODUCTION LIST GRP VOLUMES'!D230</f>
        <v/>
      </c>
      <c r="D227" s="682" t="str">
        <f>'PRODUCTION LIST GRP VOLUMES'!E230</f>
        <v/>
      </c>
      <c r="E227" s="682" t="str">
        <f>'PRODUCTION LIST GRP VOLUMES'!F230</f>
        <v/>
      </c>
      <c r="F227" s="682" t="str">
        <f>'PRODUCTION LIST GRP VOLUMES'!G230</f>
        <v/>
      </c>
      <c r="G227" s="682" t="str">
        <f>'PRODUCTION LIST GRP VOLUMES'!H230</f>
        <v/>
      </c>
      <c r="H227" s="682" t="str">
        <f>'PRODUCTION LIST GRP VOLUMES'!I230</f>
        <v/>
      </c>
      <c r="I227" s="682" t="str">
        <f>'PRODUCTION LIST GRP VOLUMES'!J230</f>
        <v/>
      </c>
      <c r="J227" s="682" t="str">
        <f>'PRODUCTION LIST GRP VOLUMES'!K230</f>
        <v/>
      </c>
      <c r="K227" s="682" t="str">
        <f>'PRODUCTION LIST GRP VOLUMES'!L230</f>
        <v/>
      </c>
      <c r="L227" s="682" t="str">
        <f>'PRODUCTION LIST GRP VOLUMES'!M230</f>
        <v/>
      </c>
      <c r="M227" s="682" t="str">
        <f>'PRODUCTION LIST GRP VOLUMES'!N230</f>
        <v/>
      </c>
      <c r="N227" s="682" t="str">
        <f>'PRODUCTION LIST GRP VOLUMES'!O230</f>
        <v/>
      </c>
      <c r="O227" s="683">
        <f>'PRODUCTION LIST GRP VOLUMES'!P230</f>
        <v>0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681" t="str">
        <f>'PRODUCTION LIST GRP VOLUMES'!A231</f>
        <v>360-559</v>
      </c>
      <c r="B228" s="682" t="str">
        <f>'PRODUCTION LIST GRP VOLUMES'!C231</f>
        <v/>
      </c>
      <c r="C228" s="682" t="str">
        <f>'PRODUCTION LIST GRP VOLUMES'!D231</f>
        <v/>
      </c>
      <c r="D228" s="682" t="str">
        <f>'PRODUCTION LIST GRP VOLUMES'!E231</f>
        <v/>
      </c>
      <c r="E228" s="682" t="str">
        <f>'PRODUCTION LIST GRP VOLUMES'!F231</f>
        <v/>
      </c>
      <c r="F228" s="682" t="str">
        <f>'PRODUCTION LIST GRP VOLUMES'!G231</f>
        <v/>
      </c>
      <c r="G228" s="682" t="str">
        <f>'PRODUCTION LIST GRP VOLUMES'!H231</f>
        <v/>
      </c>
      <c r="H228" s="682" t="str">
        <f>'PRODUCTION LIST GRP VOLUMES'!I231</f>
        <v/>
      </c>
      <c r="I228" s="682" t="str">
        <f>'PRODUCTION LIST GRP VOLUMES'!J231</f>
        <v/>
      </c>
      <c r="J228" s="682" t="str">
        <f>'PRODUCTION LIST GRP VOLUMES'!K231</f>
        <v/>
      </c>
      <c r="K228" s="682" t="str">
        <f>'PRODUCTION LIST GRP VOLUMES'!L231</f>
        <v/>
      </c>
      <c r="L228" s="682" t="str">
        <f>'PRODUCTION LIST GRP VOLUMES'!M231</f>
        <v/>
      </c>
      <c r="M228" s="682" t="str">
        <f>'PRODUCTION LIST GRP VOLUMES'!N231</f>
        <v/>
      </c>
      <c r="N228" s="682" t="str">
        <f>'PRODUCTION LIST GRP VOLUMES'!O231</f>
        <v/>
      </c>
      <c r="O228" s="683">
        <f>'PRODUCTION LIST GRP VOLUMES'!P231</f>
        <v>0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681" t="str">
        <f>'PRODUCTION LIST GRP VOLUMES'!A232</f>
        <v>360-560</v>
      </c>
      <c r="B229" s="682" t="str">
        <f>'PRODUCTION LIST GRP VOLUMES'!C232</f>
        <v/>
      </c>
      <c r="C229" s="682" t="str">
        <f>'PRODUCTION LIST GRP VOLUMES'!D232</f>
        <v/>
      </c>
      <c r="D229" s="682" t="str">
        <f>'PRODUCTION LIST GRP VOLUMES'!E232</f>
        <v/>
      </c>
      <c r="E229" s="682" t="str">
        <f>'PRODUCTION LIST GRP VOLUMES'!F232</f>
        <v/>
      </c>
      <c r="F229" s="682" t="str">
        <f>'PRODUCTION LIST GRP VOLUMES'!G232</f>
        <v/>
      </c>
      <c r="G229" s="682" t="str">
        <f>'PRODUCTION LIST GRP VOLUMES'!H232</f>
        <v/>
      </c>
      <c r="H229" s="682" t="str">
        <f>'PRODUCTION LIST GRP VOLUMES'!I232</f>
        <v/>
      </c>
      <c r="I229" s="682" t="str">
        <f>'PRODUCTION LIST GRP VOLUMES'!J232</f>
        <v/>
      </c>
      <c r="J229" s="682" t="str">
        <f>'PRODUCTION LIST GRP VOLUMES'!K232</f>
        <v/>
      </c>
      <c r="K229" s="682" t="str">
        <f>'PRODUCTION LIST GRP VOLUMES'!L232</f>
        <v/>
      </c>
      <c r="L229" s="682" t="str">
        <f>'PRODUCTION LIST GRP VOLUMES'!M232</f>
        <v/>
      </c>
      <c r="M229" s="682" t="str">
        <f>'PRODUCTION LIST GRP VOLUMES'!N232</f>
        <v/>
      </c>
      <c r="N229" s="682" t="str">
        <f>'PRODUCTION LIST GRP VOLUMES'!O232</f>
        <v/>
      </c>
      <c r="O229" s="683">
        <f>'PRODUCTION LIST GRP VOLUMES'!P232</f>
        <v>0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681" t="str">
        <f>'PRODUCTION LIST GRP VOLUMES'!A233</f>
        <v/>
      </c>
      <c r="B230" s="682" t="str">
        <f>'PRODUCTION LIST GRP VOLUMES'!C233</f>
        <v/>
      </c>
      <c r="C230" s="682" t="str">
        <f>'PRODUCTION LIST GRP VOLUMES'!D233</f>
        <v/>
      </c>
      <c r="D230" s="682" t="str">
        <f>'PRODUCTION LIST GRP VOLUMES'!E233</f>
        <v/>
      </c>
      <c r="E230" s="682" t="str">
        <f>'PRODUCTION LIST GRP VOLUMES'!F233</f>
        <v/>
      </c>
      <c r="F230" s="682" t="str">
        <f>'PRODUCTION LIST GRP VOLUMES'!G233</f>
        <v/>
      </c>
      <c r="G230" s="682" t="str">
        <f>'PRODUCTION LIST GRP VOLUMES'!H233</f>
        <v/>
      </c>
      <c r="H230" s="682" t="str">
        <f>'PRODUCTION LIST GRP VOLUMES'!I233</f>
        <v/>
      </c>
      <c r="I230" s="682" t="str">
        <f>'PRODUCTION LIST GRP VOLUMES'!J233</f>
        <v/>
      </c>
      <c r="J230" s="682" t="str">
        <f>'PRODUCTION LIST GRP VOLUMES'!K233</f>
        <v/>
      </c>
      <c r="K230" s="682" t="str">
        <f>'PRODUCTION LIST GRP VOLUMES'!L233</f>
        <v/>
      </c>
      <c r="L230" s="682" t="str">
        <f>'PRODUCTION LIST GRP VOLUMES'!M233</f>
        <v/>
      </c>
      <c r="M230" s="682" t="str">
        <f>'PRODUCTION LIST GRP VOLUMES'!N233</f>
        <v/>
      </c>
      <c r="N230" s="682" t="str">
        <f>'PRODUCTION LIST GRP VOLUMES'!O233</f>
        <v/>
      </c>
      <c r="O230" s="683">
        <f>'PRODUCTION LIST GRP VOLUMES'!P233</f>
        <v>0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681" t="str">
        <f>'PRODUCTION LIST GRP VOLUMES'!A234</f>
        <v>360-1060</v>
      </c>
      <c r="B231" s="682" t="str">
        <f>'PRODUCTION LIST GRP VOLUMES'!C234</f>
        <v/>
      </c>
      <c r="C231" s="682" t="str">
        <f>'PRODUCTION LIST GRP VOLUMES'!D234</f>
        <v/>
      </c>
      <c r="D231" s="682" t="str">
        <f>'PRODUCTION LIST GRP VOLUMES'!E234</f>
        <v/>
      </c>
      <c r="E231" s="682" t="str">
        <f>'PRODUCTION LIST GRP VOLUMES'!F234</f>
        <v/>
      </c>
      <c r="F231" s="682" t="str">
        <f>'PRODUCTION LIST GRP VOLUMES'!G234</f>
        <v/>
      </c>
      <c r="G231" s="682" t="str">
        <f>'PRODUCTION LIST GRP VOLUMES'!H234</f>
        <v/>
      </c>
      <c r="H231" s="682" t="str">
        <f>'PRODUCTION LIST GRP VOLUMES'!I234</f>
        <v/>
      </c>
      <c r="I231" s="682" t="str">
        <f>'PRODUCTION LIST GRP VOLUMES'!J234</f>
        <v/>
      </c>
      <c r="J231" s="682" t="str">
        <f>'PRODUCTION LIST GRP VOLUMES'!K234</f>
        <v/>
      </c>
      <c r="K231" s="682" t="str">
        <f>'PRODUCTION LIST GRP VOLUMES'!L234</f>
        <v/>
      </c>
      <c r="L231" s="682" t="str">
        <f>'PRODUCTION LIST GRP VOLUMES'!M234</f>
        <v/>
      </c>
      <c r="M231" s="682" t="str">
        <f>'PRODUCTION LIST GRP VOLUMES'!N234</f>
        <v/>
      </c>
      <c r="N231" s="682" t="str">
        <f>'PRODUCTION LIST GRP VOLUMES'!O234</f>
        <v/>
      </c>
      <c r="O231" s="683">
        <f>'PRODUCTION LIST GRP VOLUMES'!P234</f>
        <v>0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469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685" t="s">
        <v>896</v>
      </c>
      <c r="B233" s="66"/>
      <c r="C233" s="189"/>
      <c r="D233" s="2"/>
      <c r="E233" s="2"/>
      <c r="F233" s="686" t="s">
        <v>897</v>
      </c>
      <c r="G233" s="687"/>
      <c r="H233" s="687"/>
      <c r="I233" s="687"/>
      <c r="J233" s="189"/>
      <c r="K233" s="189"/>
      <c r="L233" s="189"/>
      <c r="M233" s="189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685" t="s">
        <v>898</v>
      </c>
      <c r="B234" s="66"/>
      <c r="C234" s="189"/>
      <c r="D234" s="2"/>
      <c r="E234" s="2"/>
      <c r="F234" s="686" t="s">
        <v>899</v>
      </c>
      <c r="G234" s="688"/>
      <c r="H234" s="688"/>
      <c r="I234" s="688"/>
      <c r="J234" s="87"/>
      <c r="K234" s="87"/>
      <c r="L234" s="87"/>
      <c r="M234" s="87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685"/>
      <c r="B235" s="1"/>
      <c r="C235" s="2"/>
      <c r="D235" s="2"/>
      <c r="E235" s="2"/>
      <c r="F235" s="686" t="s">
        <v>900</v>
      </c>
      <c r="G235" s="688"/>
      <c r="H235" s="688"/>
      <c r="I235" s="688"/>
      <c r="J235" s="87"/>
      <c r="K235" s="87"/>
      <c r="L235" s="87"/>
      <c r="M235" s="87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469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46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46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46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46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46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46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46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46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46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46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46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46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46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46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46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46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46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46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46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46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46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46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46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46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46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46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46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46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46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46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46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46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46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46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46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46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469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469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469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469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469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469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469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469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469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469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469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469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469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469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469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469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469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469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469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469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469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469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469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469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469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469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46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46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469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469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469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469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469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469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469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469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469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469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469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469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469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469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469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469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469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469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469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469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469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469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469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469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469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469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469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469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469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469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469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469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469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469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469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469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469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469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469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469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469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469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469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469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469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469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469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469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469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469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469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469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469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469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469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469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469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469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469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469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469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469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469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469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469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469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469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469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469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469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469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469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469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469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469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469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469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469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469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469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469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469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469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469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469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469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469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469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469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469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469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469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469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469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469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469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469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469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469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469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469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469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469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469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469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469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469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469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469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469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469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469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469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469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469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469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469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469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469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469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469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469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469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469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469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469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469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469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469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469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469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469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469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469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469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469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469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469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469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469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469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469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469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469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469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469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469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469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469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469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469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469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469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469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469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469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469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469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469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469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469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469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469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469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469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469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469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469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469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469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469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469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469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469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469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469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469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469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469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469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469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469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469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469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469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469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469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469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469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469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469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469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469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469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469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469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469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469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469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469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469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469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469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469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469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469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469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469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469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469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469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469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469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469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469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469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469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469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469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469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469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469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469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469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469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469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469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469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469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469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469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469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469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469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469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469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469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469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469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469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469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469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469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469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469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469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469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469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469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469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469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469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469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469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469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469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469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469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469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469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469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469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469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469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469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469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469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469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469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469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469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469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469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469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469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469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469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469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469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469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469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469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469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469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469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469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469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469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469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469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469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469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469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469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469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469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469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469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469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469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469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469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469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469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469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469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469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469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469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469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469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469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469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469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469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469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469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469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469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469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469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469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469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469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469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469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469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469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469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469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469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469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469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469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469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469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469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469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469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469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469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469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469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469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469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469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469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469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469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469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469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469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469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469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469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469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469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469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469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469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469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469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469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469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469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469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469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469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469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469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469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469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469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469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469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469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469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469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469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469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469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469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469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469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469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469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469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469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469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469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469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469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469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469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469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469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469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469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469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469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469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469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469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469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469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469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469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469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469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469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469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469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469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469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469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469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469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469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469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469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469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469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469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469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469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469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469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469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469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469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469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469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469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469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469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469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469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469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469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469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469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469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469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469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469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469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469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469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469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469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469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469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469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469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469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469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469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469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469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469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469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469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469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469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469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469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469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469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469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469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469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469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469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469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469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469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469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469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469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469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469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469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469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469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469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469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469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469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469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469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469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469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469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469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469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469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469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469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469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469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469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469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469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469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469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469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469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469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469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469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469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469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469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469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469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469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469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469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469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469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469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469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469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469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469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469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469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469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469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469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469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469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469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469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469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469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469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469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469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469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469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469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469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469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469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469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469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469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469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469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469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469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469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469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469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469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469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469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469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469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469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469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469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469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469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469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469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469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469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469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469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469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469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469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469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469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469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469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469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469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469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469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469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469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469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469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469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469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469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469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469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469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469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469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469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469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469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469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469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469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469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469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469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469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469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469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469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469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469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469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469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469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469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469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469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469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469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469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469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469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469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469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469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469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469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469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469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469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469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469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469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469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469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469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469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469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469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469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469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469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469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469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469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469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469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469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469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469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469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469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469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469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469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469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469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469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469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469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469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469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469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469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469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469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469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469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469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469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469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469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469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469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469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469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469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469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469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469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469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469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469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469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469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469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469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469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469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469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469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469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469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469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469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469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469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469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469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469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469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469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O$2:$O$231"/>
  <mergeCells count="2">
    <mergeCell ref="A1:F1"/>
    <mergeCell ref="G1:H1"/>
  </mergeCells>
  <printOptions/>
  <pageMargins bottom="0.75" footer="0.0" header="0.0" left="0.25" right="0.25" top="0.75"/>
  <pageSetup paperSize="9" orientation="portrait"/>
  <headerFooter>
    <oddHeader>&amp;LPACKING LIST - 360holds - GRP</oddHeader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/>
  </sheetViews>
  <sheetFormatPr customHeight="1" defaultColWidth="11.22" defaultRowHeight="15.0"/>
  <cols>
    <col customWidth="1" min="1" max="1" width="8.78"/>
    <col customWidth="1" min="2" max="9" width="6.11"/>
    <col customWidth="1" min="10" max="10" width="4.44"/>
    <col customWidth="1" min="11" max="11" width="5.56"/>
    <col customWidth="1" min="12" max="27" width="8.33"/>
  </cols>
  <sheetData>
    <row r="1" ht="25.5" customHeight="1">
      <c r="A1" s="689" t="str">
        <f>'PROD.LIST PU HOLDS'!A2</f>
        <v/>
      </c>
      <c r="B1" s="579"/>
      <c r="C1" s="579"/>
      <c r="D1" s="579"/>
      <c r="E1" s="579"/>
      <c r="F1" s="1"/>
      <c r="G1" s="1"/>
      <c r="H1" s="1" t="str">
        <f>'PROD.LIST PU HOLDS'!M2</f>
        <v/>
      </c>
      <c r="I1" s="1"/>
      <c r="J1" s="583">
        <f>SUM(J3:J118)</f>
        <v>0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25.5" customHeight="1">
      <c r="A2" s="690" t="s">
        <v>901</v>
      </c>
      <c r="B2" s="691" t="s">
        <v>52</v>
      </c>
      <c r="C2" s="692" t="s">
        <v>53</v>
      </c>
      <c r="D2" s="692" t="s">
        <v>54</v>
      </c>
      <c r="E2" s="692" t="s">
        <v>55</v>
      </c>
      <c r="F2" s="692" t="s">
        <v>56</v>
      </c>
      <c r="G2" s="692" t="s">
        <v>57</v>
      </c>
      <c r="H2" s="692" t="s">
        <v>58</v>
      </c>
      <c r="I2" s="693" t="s">
        <v>59</v>
      </c>
      <c r="J2" s="692" t="s">
        <v>801</v>
      </c>
      <c r="K2" s="694" t="s">
        <v>902</v>
      </c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</row>
    <row r="3" ht="22.5" customHeight="1">
      <c r="A3" s="695" t="str">
        <f>'PROD.LIST PU HOLDS'!A5</f>
        <v>360-008PU</v>
      </c>
      <c r="B3" s="659" t="str">
        <f>'PROD.LIST PU HOLDS'!C5</f>
        <v/>
      </c>
      <c r="C3" s="659" t="str">
        <f>'PROD.LIST PU HOLDS'!E5</f>
        <v/>
      </c>
      <c r="D3" s="659" t="str">
        <f>'PROD.LIST PU HOLDS'!G5</f>
        <v/>
      </c>
      <c r="E3" s="659" t="str">
        <f>'PROD.LIST PU HOLDS'!I5</f>
        <v/>
      </c>
      <c r="F3" s="659" t="str">
        <f>'PROD.LIST PU HOLDS'!K5</f>
        <v/>
      </c>
      <c r="G3" s="659" t="str">
        <f>'PROD.LIST PU HOLDS'!M5</f>
        <v/>
      </c>
      <c r="H3" s="659" t="str">
        <f>'PROD.LIST PU HOLDS'!O5</f>
        <v/>
      </c>
      <c r="I3" s="696" t="str">
        <f>'PROD.LIST PU HOLDS'!Q5</f>
        <v/>
      </c>
      <c r="J3" s="697">
        <f>'PROD.LIST PU HOLDS'!S5</f>
        <v>0</v>
      </c>
      <c r="K3" s="698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 ht="22.5" customHeight="1">
      <c r="A4" s="695" t="str">
        <f>'PROD.LIST PU HOLDS'!A6</f>
        <v>360-009PU</v>
      </c>
      <c r="B4" s="659" t="str">
        <f>'PROD.LIST PU HOLDS'!C6</f>
        <v/>
      </c>
      <c r="C4" s="659" t="str">
        <f>'PROD.LIST PU HOLDS'!E6</f>
        <v/>
      </c>
      <c r="D4" s="659" t="str">
        <f>'PROD.LIST PU HOLDS'!G6</f>
        <v/>
      </c>
      <c r="E4" s="659" t="str">
        <f>'PROD.LIST PU HOLDS'!I6</f>
        <v/>
      </c>
      <c r="F4" s="659" t="str">
        <f>'PROD.LIST PU HOLDS'!K6</f>
        <v/>
      </c>
      <c r="G4" s="659" t="str">
        <f>'PROD.LIST PU HOLDS'!M6</f>
        <v/>
      </c>
      <c r="H4" s="659" t="str">
        <f>'PROD.LIST PU HOLDS'!O6</f>
        <v/>
      </c>
      <c r="I4" s="696" t="str">
        <f>'PROD.LIST PU HOLDS'!Q6</f>
        <v/>
      </c>
      <c r="J4" s="697">
        <f>'PROD.LIST PU HOLDS'!S6</f>
        <v>0</v>
      </c>
      <c r="K4" s="69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 ht="22.5" customHeight="1">
      <c r="A5" s="695" t="str">
        <f>'PROD.LIST PU HOLDS'!A7</f>
        <v>360-010PU</v>
      </c>
      <c r="B5" s="659" t="str">
        <f>'PROD.LIST PU HOLDS'!C7</f>
        <v/>
      </c>
      <c r="C5" s="659" t="str">
        <f>'PROD.LIST PU HOLDS'!E7</f>
        <v/>
      </c>
      <c r="D5" s="659" t="str">
        <f>'PROD.LIST PU HOLDS'!G7</f>
        <v/>
      </c>
      <c r="E5" s="659" t="str">
        <f>'PROD.LIST PU HOLDS'!I7</f>
        <v/>
      </c>
      <c r="F5" s="659" t="str">
        <f>'PROD.LIST PU HOLDS'!K7</f>
        <v/>
      </c>
      <c r="G5" s="659" t="str">
        <f>'PROD.LIST PU HOLDS'!M7</f>
        <v/>
      </c>
      <c r="H5" s="659" t="str">
        <f>'PROD.LIST PU HOLDS'!O7</f>
        <v/>
      </c>
      <c r="I5" s="696" t="str">
        <f>'PROD.LIST PU HOLDS'!Q7</f>
        <v/>
      </c>
      <c r="J5" s="697">
        <f>'PROD.LIST PU HOLDS'!S7</f>
        <v>0</v>
      </c>
      <c r="K5" s="698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 ht="22.5" customHeight="1">
      <c r="A6" s="695" t="str">
        <f>'PROD.LIST PU HOLDS'!A8</f>
        <v>360-011PU</v>
      </c>
      <c r="B6" s="659" t="str">
        <f>'PROD.LIST PU HOLDS'!C8</f>
        <v/>
      </c>
      <c r="C6" s="659" t="str">
        <f>'PROD.LIST PU HOLDS'!E8</f>
        <v/>
      </c>
      <c r="D6" s="659" t="str">
        <f>'PROD.LIST PU HOLDS'!G8</f>
        <v/>
      </c>
      <c r="E6" s="659" t="str">
        <f>'PROD.LIST PU HOLDS'!I8</f>
        <v/>
      </c>
      <c r="F6" s="659" t="str">
        <f>'PROD.LIST PU HOLDS'!K8</f>
        <v/>
      </c>
      <c r="G6" s="659" t="str">
        <f>'PROD.LIST PU HOLDS'!M8</f>
        <v/>
      </c>
      <c r="H6" s="659" t="str">
        <f>'PROD.LIST PU HOLDS'!O8</f>
        <v/>
      </c>
      <c r="I6" s="696" t="str">
        <f>'PROD.LIST PU HOLDS'!Q8</f>
        <v/>
      </c>
      <c r="J6" s="697">
        <f>'PROD.LIST PU HOLDS'!S8</f>
        <v>0</v>
      </c>
      <c r="K6" s="698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 ht="22.5" customHeight="1">
      <c r="A7" s="695" t="str">
        <f>'PROD.LIST PU HOLDS'!A9</f>
        <v>360-012PU</v>
      </c>
      <c r="B7" s="659" t="str">
        <f>'PROD.LIST PU HOLDS'!C9</f>
        <v/>
      </c>
      <c r="C7" s="659" t="str">
        <f>'PROD.LIST PU HOLDS'!E9</f>
        <v/>
      </c>
      <c r="D7" s="659" t="str">
        <f>'PROD.LIST PU HOLDS'!G9</f>
        <v/>
      </c>
      <c r="E7" s="659" t="str">
        <f>'PROD.LIST PU HOLDS'!I9</f>
        <v/>
      </c>
      <c r="F7" s="659" t="str">
        <f>'PROD.LIST PU HOLDS'!K9</f>
        <v/>
      </c>
      <c r="G7" s="659" t="str">
        <f>'PROD.LIST PU HOLDS'!M9</f>
        <v/>
      </c>
      <c r="H7" s="659" t="str">
        <f>'PROD.LIST PU HOLDS'!O9</f>
        <v/>
      </c>
      <c r="I7" s="696" t="str">
        <f>'PROD.LIST PU HOLDS'!Q9</f>
        <v/>
      </c>
      <c r="J7" s="697">
        <f>'PROD.LIST PU HOLDS'!S9</f>
        <v>0</v>
      </c>
      <c r="K7" s="698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 ht="22.5" customHeight="1">
      <c r="A8" s="695" t="str">
        <f>'PROD.LIST PU HOLDS'!A10</f>
        <v>360-013PU</v>
      </c>
      <c r="B8" s="659" t="str">
        <f>'PROD.LIST PU HOLDS'!C10</f>
        <v/>
      </c>
      <c r="C8" s="659" t="str">
        <f>'PROD.LIST PU HOLDS'!E10</f>
        <v/>
      </c>
      <c r="D8" s="659" t="str">
        <f>'PROD.LIST PU HOLDS'!G10</f>
        <v/>
      </c>
      <c r="E8" s="659" t="str">
        <f>'PROD.LIST PU HOLDS'!I10</f>
        <v/>
      </c>
      <c r="F8" s="659" t="str">
        <f>'PROD.LIST PU HOLDS'!K10</f>
        <v/>
      </c>
      <c r="G8" s="659" t="str">
        <f>'PROD.LIST PU HOLDS'!M10</f>
        <v/>
      </c>
      <c r="H8" s="659" t="str">
        <f>'PROD.LIST PU HOLDS'!O10</f>
        <v/>
      </c>
      <c r="I8" s="696" t="str">
        <f>'PROD.LIST PU HOLDS'!Q10</f>
        <v/>
      </c>
      <c r="J8" s="697">
        <f>'PROD.LIST PU HOLDS'!S10</f>
        <v>0</v>
      </c>
      <c r="K8" s="698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22.5" customHeight="1">
      <c r="A9" s="695" t="str">
        <f>'PROD.LIST PU HOLDS'!A11</f>
        <v>360-014PU</v>
      </c>
      <c r="B9" s="659" t="str">
        <f>'PROD.LIST PU HOLDS'!C11</f>
        <v/>
      </c>
      <c r="C9" s="659" t="str">
        <f>'PROD.LIST PU HOLDS'!E11</f>
        <v/>
      </c>
      <c r="D9" s="659" t="str">
        <f>'PROD.LIST PU HOLDS'!G11</f>
        <v/>
      </c>
      <c r="E9" s="659" t="str">
        <f>'PROD.LIST PU HOLDS'!I11</f>
        <v/>
      </c>
      <c r="F9" s="659" t="str">
        <f>'PROD.LIST PU HOLDS'!K11</f>
        <v/>
      </c>
      <c r="G9" s="659" t="str">
        <f>'PROD.LIST PU HOLDS'!M11</f>
        <v/>
      </c>
      <c r="H9" s="659" t="str">
        <f>'PROD.LIST PU HOLDS'!O11</f>
        <v/>
      </c>
      <c r="I9" s="696" t="str">
        <f>'PROD.LIST PU HOLDS'!Q11</f>
        <v/>
      </c>
      <c r="J9" s="697">
        <f>'PROD.LIST PU HOLDS'!S11</f>
        <v>0</v>
      </c>
      <c r="K9" s="698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 ht="22.5" customHeight="1">
      <c r="A10" s="695" t="str">
        <f>'PROD.LIST PU HOLDS'!A12</f>
        <v>360-015PU</v>
      </c>
      <c r="B10" s="659" t="str">
        <f>'PROD.LIST PU HOLDS'!C12</f>
        <v/>
      </c>
      <c r="C10" s="659" t="str">
        <f>'PROD.LIST PU HOLDS'!E12</f>
        <v/>
      </c>
      <c r="D10" s="659" t="str">
        <f>'PROD.LIST PU HOLDS'!G12</f>
        <v/>
      </c>
      <c r="E10" s="659" t="str">
        <f>'PROD.LIST PU HOLDS'!I12</f>
        <v/>
      </c>
      <c r="F10" s="659" t="str">
        <f>'PROD.LIST PU HOLDS'!K12</f>
        <v/>
      </c>
      <c r="G10" s="659" t="str">
        <f>'PROD.LIST PU HOLDS'!M12</f>
        <v/>
      </c>
      <c r="H10" s="659" t="str">
        <f>'PROD.LIST PU HOLDS'!O12</f>
        <v/>
      </c>
      <c r="I10" s="696" t="str">
        <f>'PROD.LIST PU HOLDS'!Q12</f>
        <v/>
      </c>
      <c r="J10" s="697">
        <f>'PROD.LIST PU HOLDS'!S12</f>
        <v>0</v>
      </c>
      <c r="K10" s="698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 ht="22.5" customHeight="1">
      <c r="A11" s="695" t="str">
        <f>'PROD.LIST PU HOLDS'!A13</f>
        <v>360-016PU</v>
      </c>
      <c r="B11" s="659" t="str">
        <f>'PROD.LIST PU HOLDS'!C13</f>
        <v/>
      </c>
      <c r="C11" s="659" t="str">
        <f>'PROD.LIST PU HOLDS'!E13</f>
        <v/>
      </c>
      <c r="D11" s="659" t="str">
        <f>'PROD.LIST PU HOLDS'!G13</f>
        <v/>
      </c>
      <c r="E11" s="659" t="str">
        <f>'PROD.LIST PU HOLDS'!I13</f>
        <v/>
      </c>
      <c r="F11" s="659" t="str">
        <f>'PROD.LIST PU HOLDS'!K13</f>
        <v/>
      </c>
      <c r="G11" s="659" t="str">
        <f>'PROD.LIST PU HOLDS'!M13</f>
        <v/>
      </c>
      <c r="H11" s="659" t="str">
        <f>'PROD.LIST PU HOLDS'!O13</f>
        <v/>
      </c>
      <c r="I11" s="696" t="str">
        <f>'PROD.LIST PU HOLDS'!Q13</f>
        <v/>
      </c>
      <c r="J11" s="697">
        <f>'PROD.LIST PU HOLDS'!S13</f>
        <v>0</v>
      </c>
      <c r="K11" s="698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ht="22.5" customHeight="1">
      <c r="A12" s="695" t="str">
        <f>'PROD.LIST PU HOLDS'!A14</f>
        <v>360-017PU</v>
      </c>
      <c r="B12" s="659" t="str">
        <f>'PROD.LIST PU HOLDS'!C14</f>
        <v/>
      </c>
      <c r="C12" s="659" t="str">
        <f>'PROD.LIST PU HOLDS'!E14</f>
        <v/>
      </c>
      <c r="D12" s="659" t="str">
        <f>'PROD.LIST PU HOLDS'!G14</f>
        <v/>
      </c>
      <c r="E12" s="659" t="str">
        <f>'PROD.LIST PU HOLDS'!I14</f>
        <v/>
      </c>
      <c r="F12" s="659" t="str">
        <f>'PROD.LIST PU HOLDS'!K14</f>
        <v/>
      </c>
      <c r="G12" s="659" t="str">
        <f>'PROD.LIST PU HOLDS'!M14</f>
        <v/>
      </c>
      <c r="H12" s="659" t="str">
        <f>'PROD.LIST PU HOLDS'!O14</f>
        <v/>
      </c>
      <c r="I12" s="696" t="str">
        <f>'PROD.LIST PU HOLDS'!Q14</f>
        <v/>
      </c>
      <c r="J12" s="697">
        <f>'PROD.LIST PU HOLDS'!S14</f>
        <v>0</v>
      </c>
      <c r="K12" s="698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 ht="22.5" customHeight="1">
      <c r="A13" s="695" t="str">
        <f>'PROD.LIST PU HOLDS'!A15</f>
        <v>360-045PU</v>
      </c>
      <c r="B13" s="659" t="str">
        <f>'PROD.LIST PU HOLDS'!C15</f>
        <v/>
      </c>
      <c r="C13" s="659" t="str">
        <f>'PROD.LIST PU HOLDS'!E15</f>
        <v/>
      </c>
      <c r="D13" s="659" t="str">
        <f>'PROD.LIST PU HOLDS'!G15</f>
        <v/>
      </c>
      <c r="E13" s="659" t="str">
        <f>'PROD.LIST PU HOLDS'!I15</f>
        <v/>
      </c>
      <c r="F13" s="659" t="str">
        <f>'PROD.LIST PU HOLDS'!K15</f>
        <v/>
      </c>
      <c r="G13" s="659" t="str">
        <f>'PROD.LIST PU HOLDS'!M15</f>
        <v/>
      </c>
      <c r="H13" s="659" t="str">
        <f>'PROD.LIST PU HOLDS'!O15</f>
        <v/>
      </c>
      <c r="I13" s="696" t="str">
        <f>'PROD.LIST PU HOLDS'!Q15</f>
        <v/>
      </c>
      <c r="J13" s="697">
        <f>'PROD.LIST PU HOLDS'!S15</f>
        <v>0</v>
      </c>
      <c r="K13" s="69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ht="22.5" customHeight="1">
      <c r="A14" s="695" t="str">
        <f>'PROD.LIST PU HOLDS'!A16</f>
        <v>360-047PU</v>
      </c>
      <c r="B14" s="659" t="str">
        <f>'PROD.LIST PU HOLDS'!C16</f>
        <v/>
      </c>
      <c r="C14" s="659" t="str">
        <f>'PROD.LIST PU HOLDS'!E16</f>
        <v/>
      </c>
      <c r="D14" s="659" t="str">
        <f>'PROD.LIST PU HOLDS'!G16</f>
        <v/>
      </c>
      <c r="E14" s="659" t="str">
        <f>'PROD.LIST PU HOLDS'!I16</f>
        <v/>
      </c>
      <c r="F14" s="659" t="str">
        <f>'PROD.LIST PU HOLDS'!K16</f>
        <v/>
      </c>
      <c r="G14" s="659" t="str">
        <f>'PROD.LIST PU HOLDS'!M16</f>
        <v/>
      </c>
      <c r="H14" s="659" t="str">
        <f>'PROD.LIST PU HOLDS'!O16</f>
        <v/>
      </c>
      <c r="I14" s="696" t="str">
        <f>'PROD.LIST PU HOLDS'!Q16</f>
        <v/>
      </c>
      <c r="J14" s="697">
        <f>'PROD.LIST PU HOLDS'!S16</f>
        <v>0</v>
      </c>
      <c r="K14" s="69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ht="22.5" customHeight="1">
      <c r="A15" s="695" t="str">
        <f>'PROD.LIST PU HOLDS'!A17</f>
        <v>360-049PU</v>
      </c>
      <c r="B15" s="659" t="str">
        <f>'PROD.LIST PU HOLDS'!C17</f>
        <v/>
      </c>
      <c r="C15" s="659" t="str">
        <f>'PROD.LIST PU HOLDS'!E17</f>
        <v/>
      </c>
      <c r="D15" s="659" t="str">
        <f>'PROD.LIST PU HOLDS'!G17</f>
        <v/>
      </c>
      <c r="E15" s="659" t="str">
        <f>'PROD.LIST PU HOLDS'!I17</f>
        <v/>
      </c>
      <c r="F15" s="659" t="str">
        <f>'PROD.LIST PU HOLDS'!K17</f>
        <v/>
      </c>
      <c r="G15" s="659" t="str">
        <f>'PROD.LIST PU HOLDS'!M17</f>
        <v/>
      </c>
      <c r="H15" s="659" t="str">
        <f>'PROD.LIST PU HOLDS'!O17</f>
        <v/>
      </c>
      <c r="I15" s="696" t="str">
        <f>'PROD.LIST PU HOLDS'!Q17</f>
        <v/>
      </c>
      <c r="J15" s="697">
        <f>'PROD.LIST PU HOLDS'!S17</f>
        <v>0</v>
      </c>
      <c r="K15" s="69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ht="22.5" customHeight="1">
      <c r="A16" s="695" t="str">
        <f>'PROD.LIST PU HOLDS'!A18</f>
        <v>360-050PU</v>
      </c>
      <c r="B16" s="659" t="str">
        <f>'PROD.LIST PU HOLDS'!C18</f>
        <v/>
      </c>
      <c r="C16" s="659" t="str">
        <f>'PROD.LIST PU HOLDS'!E18</f>
        <v/>
      </c>
      <c r="D16" s="659" t="str">
        <f>'PROD.LIST PU HOLDS'!G18</f>
        <v/>
      </c>
      <c r="E16" s="659" t="str">
        <f>'PROD.LIST PU HOLDS'!I18</f>
        <v/>
      </c>
      <c r="F16" s="659" t="str">
        <f>'PROD.LIST PU HOLDS'!K18</f>
        <v/>
      </c>
      <c r="G16" s="659" t="str">
        <f>'PROD.LIST PU HOLDS'!M18</f>
        <v/>
      </c>
      <c r="H16" s="659" t="str">
        <f>'PROD.LIST PU HOLDS'!O18</f>
        <v/>
      </c>
      <c r="I16" s="696" t="str">
        <f>'PROD.LIST PU HOLDS'!Q18</f>
        <v/>
      </c>
      <c r="J16" s="697">
        <f>'PROD.LIST PU HOLDS'!S18</f>
        <v>0</v>
      </c>
      <c r="K16" s="69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ht="22.5" customHeight="1">
      <c r="A17" s="695" t="str">
        <f>'PROD.LIST PU HOLDS'!A19</f>
        <v>360-051PU</v>
      </c>
      <c r="B17" s="659" t="str">
        <f>'PROD.LIST PU HOLDS'!C19</f>
        <v/>
      </c>
      <c r="C17" s="659" t="str">
        <f>'PROD.LIST PU HOLDS'!E19</f>
        <v/>
      </c>
      <c r="D17" s="659" t="str">
        <f>'PROD.LIST PU HOLDS'!G19</f>
        <v/>
      </c>
      <c r="E17" s="659" t="str">
        <f>'PROD.LIST PU HOLDS'!I19</f>
        <v/>
      </c>
      <c r="F17" s="659" t="str">
        <f>'PROD.LIST PU HOLDS'!K19</f>
        <v/>
      </c>
      <c r="G17" s="659" t="str">
        <f>'PROD.LIST PU HOLDS'!M19</f>
        <v/>
      </c>
      <c r="H17" s="659" t="str">
        <f>'PROD.LIST PU HOLDS'!O19</f>
        <v/>
      </c>
      <c r="I17" s="696" t="str">
        <f>'PROD.LIST PU HOLDS'!Q19</f>
        <v/>
      </c>
      <c r="J17" s="697">
        <f>'PROD.LIST PU HOLDS'!S19</f>
        <v>0</v>
      </c>
      <c r="K17" s="69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ht="22.5" customHeight="1">
      <c r="A18" s="695" t="str">
        <f>'PROD.LIST PU HOLDS'!A20</f>
        <v>360-052PU</v>
      </c>
      <c r="B18" s="659" t="str">
        <f>'PROD.LIST PU HOLDS'!C20</f>
        <v/>
      </c>
      <c r="C18" s="659" t="str">
        <f>'PROD.LIST PU HOLDS'!E20</f>
        <v/>
      </c>
      <c r="D18" s="659" t="str">
        <f>'PROD.LIST PU HOLDS'!G20</f>
        <v/>
      </c>
      <c r="E18" s="659" t="str">
        <f>'PROD.LIST PU HOLDS'!I20</f>
        <v/>
      </c>
      <c r="F18" s="659" t="str">
        <f>'PROD.LIST PU HOLDS'!K20</f>
        <v/>
      </c>
      <c r="G18" s="659" t="str">
        <f>'PROD.LIST PU HOLDS'!M20</f>
        <v/>
      </c>
      <c r="H18" s="659" t="str">
        <f>'PROD.LIST PU HOLDS'!O20</f>
        <v/>
      </c>
      <c r="I18" s="696" t="str">
        <f>'PROD.LIST PU HOLDS'!Q20</f>
        <v/>
      </c>
      <c r="J18" s="697">
        <f>'PROD.LIST PU HOLDS'!S20</f>
        <v>0</v>
      </c>
      <c r="K18" s="69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ht="22.5" customHeight="1">
      <c r="A19" s="695" t="str">
        <f>'PROD.LIST PU HOLDS'!A21</f>
        <v>360-053PU</v>
      </c>
      <c r="B19" s="659" t="str">
        <f>'PROD.LIST PU HOLDS'!C21</f>
        <v/>
      </c>
      <c r="C19" s="659" t="str">
        <f>'PROD.LIST PU HOLDS'!E21</f>
        <v/>
      </c>
      <c r="D19" s="659" t="str">
        <f>'PROD.LIST PU HOLDS'!G21</f>
        <v/>
      </c>
      <c r="E19" s="659" t="str">
        <f>'PROD.LIST PU HOLDS'!I21</f>
        <v/>
      </c>
      <c r="F19" s="659" t="str">
        <f>'PROD.LIST PU HOLDS'!K21</f>
        <v/>
      </c>
      <c r="G19" s="659" t="str">
        <f>'PROD.LIST PU HOLDS'!M21</f>
        <v/>
      </c>
      <c r="H19" s="659" t="str">
        <f>'PROD.LIST PU HOLDS'!O21</f>
        <v/>
      </c>
      <c r="I19" s="696" t="str">
        <f>'PROD.LIST PU HOLDS'!Q21</f>
        <v/>
      </c>
      <c r="J19" s="697">
        <f>'PROD.LIST PU HOLDS'!S21</f>
        <v>0</v>
      </c>
      <c r="K19" s="69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ht="22.5" customHeight="1">
      <c r="A20" s="695" t="str">
        <f>'PROD.LIST PU HOLDS'!A22</f>
        <v>360-054PU</v>
      </c>
      <c r="B20" s="659" t="str">
        <f>'PROD.LIST PU HOLDS'!C22</f>
        <v/>
      </c>
      <c r="C20" s="659" t="str">
        <f>'PROD.LIST PU HOLDS'!E22</f>
        <v/>
      </c>
      <c r="D20" s="659" t="str">
        <f>'PROD.LIST PU HOLDS'!G22</f>
        <v/>
      </c>
      <c r="E20" s="659" t="str">
        <f>'PROD.LIST PU HOLDS'!I22</f>
        <v/>
      </c>
      <c r="F20" s="659" t="str">
        <f>'PROD.LIST PU HOLDS'!K22</f>
        <v/>
      </c>
      <c r="G20" s="659" t="str">
        <f>'PROD.LIST PU HOLDS'!M22</f>
        <v/>
      </c>
      <c r="H20" s="659" t="str">
        <f>'PROD.LIST PU HOLDS'!O22</f>
        <v/>
      </c>
      <c r="I20" s="696" t="str">
        <f>'PROD.LIST PU HOLDS'!Q22</f>
        <v/>
      </c>
      <c r="J20" s="697">
        <f>'PROD.LIST PU HOLDS'!S22</f>
        <v>0</v>
      </c>
      <c r="K20" s="69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ht="22.5" customHeight="1">
      <c r="A21" s="695" t="str">
        <f>'PROD.LIST PU HOLDS'!A23</f>
        <v>360-055PU</v>
      </c>
      <c r="B21" s="659" t="str">
        <f>'PROD.LIST PU HOLDS'!C23</f>
        <v/>
      </c>
      <c r="C21" s="659" t="str">
        <f>'PROD.LIST PU HOLDS'!E23</f>
        <v/>
      </c>
      <c r="D21" s="659" t="str">
        <f>'PROD.LIST PU HOLDS'!G23</f>
        <v/>
      </c>
      <c r="E21" s="659" t="str">
        <f>'PROD.LIST PU HOLDS'!I23</f>
        <v/>
      </c>
      <c r="F21" s="659" t="str">
        <f>'PROD.LIST PU HOLDS'!K23</f>
        <v/>
      </c>
      <c r="G21" s="659" t="str">
        <f>'PROD.LIST PU HOLDS'!M23</f>
        <v/>
      </c>
      <c r="H21" s="659" t="str">
        <f>'PROD.LIST PU HOLDS'!O23</f>
        <v/>
      </c>
      <c r="I21" s="696" t="str">
        <f>'PROD.LIST PU HOLDS'!Q23</f>
        <v/>
      </c>
      <c r="J21" s="697">
        <f>'PROD.LIST PU HOLDS'!S23</f>
        <v>0</v>
      </c>
      <c r="K21" s="69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ht="22.5" customHeight="1">
      <c r="A22" s="695" t="str">
        <f>'PROD.LIST PU HOLDS'!A24</f>
        <v>360-056PU</v>
      </c>
      <c r="B22" s="659" t="str">
        <f>'PROD.LIST PU HOLDS'!C24</f>
        <v/>
      </c>
      <c r="C22" s="659" t="str">
        <f>'PROD.LIST PU HOLDS'!E24</f>
        <v/>
      </c>
      <c r="D22" s="659" t="str">
        <f>'PROD.LIST PU HOLDS'!G24</f>
        <v/>
      </c>
      <c r="E22" s="659" t="str">
        <f>'PROD.LIST PU HOLDS'!I24</f>
        <v/>
      </c>
      <c r="F22" s="659" t="str">
        <f>'PROD.LIST PU HOLDS'!K24</f>
        <v/>
      </c>
      <c r="G22" s="659" t="str">
        <f>'PROD.LIST PU HOLDS'!M24</f>
        <v/>
      </c>
      <c r="H22" s="659" t="str">
        <f>'PROD.LIST PU HOLDS'!O24</f>
        <v/>
      </c>
      <c r="I22" s="696" t="str">
        <f>'PROD.LIST PU HOLDS'!Q24</f>
        <v/>
      </c>
      <c r="J22" s="697">
        <f>'PROD.LIST PU HOLDS'!S24</f>
        <v>0</v>
      </c>
      <c r="K22" s="69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ht="22.5" customHeight="1">
      <c r="A23" s="695" t="str">
        <f>'PROD.LIST PU HOLDS'!A25</f>
        <v>360-057PU</v>
      </c>
      <c r="B23" s="659" t="str">
        <f>'PROD.LIST PU HOLDS'!C25</f>
        <v/>
      </c>
      <c r="C23" s="659" t="str">
        <f>'PROD.LIST PU HOLDS'!E25</f>
        <v/>
      </c>
      <c r="D23" s="659" t="str">
        <f>'PROD.LIST PU HOLDS'!G25</f>
        <v/>
      </c>
      <c r="E23" s="659" t="str">
        <f>'PROD.LIST PU HOLDS'!I25</f>
        <v/>
      </c>
      <c r="F23" s="659" t="str">
        <f>'PROD.LIST PU HOLDS'!K25</f>
        <v/>
      </c>
      <c r="G23" s="659" t="str">
        <f>'PROD.LIST PU HOLDS'!M25</f>
        <v/>
      </c>
      <c r="H23" s="659" t="str">
        <f>'PROD.LIST PU HOLDS'!O25</f>
        <v/>
      </c>
      <c r="I23" s="696" t="str">
        <f>'PROD.LIST PU HOLDS'!Q25</f>
        <v/>
      </c>
      <c r="J23" s="697">
        <f>'PROD.LIST PU HOLDS'!S25</f>
        <v>0</v>
      </c>
      <c r="K23" s="69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22.5" customHeight="1">
      <c r="A24" s="695" t="str">
        <f>'PROD.LIST PU HOLDS'!A26</f>
        <v>360-058PU</v>
      </c>
      <c r="B24" s="659" t="str">
        <f>'PROD.LIST PU HOLDS'!C26</f>
        <v/>
      </c>
      <c r="C24" s="659" t="str">
        <f>'PROD.LIST PU HOLDS'!E26</f>
        <v/>
      </c>
      <c r="D24" s="659" t="str">
        <f>'PROD.LIST PU HOLDS'!G26</f>
        <v/>
      </c>
      <c r="E24" s="659" t="str">
        <f>'PROD.LIST PU HOLDS'!I26</f>
        <v/>
      </c>
      <c r="F24" s="659" t="str">
        <f>'PROD.LIST PU HOLDS'!K26</f>
        <v/>
      </c>
      <c r="G24" s="659" t="str">
        <f>'PROD.LIST PU HOLDS'!M26</f>
        <v/>
      </c>
      <c r="H24" s="659" t="str">
        <f>'PROD.LIST PU HOLDS'!O26</f>
        <v/>
      </c>
      <c r="I24" s="696" t="str">
        <f>'PROD.LIST PU HOLDS'!Q26</f>
        <v/>
      </c>
      <c r="J24" s="697">
        <f>'PROD.LIST PU HOLDS'!S26</f>
        <v>0</v>
      </c>
      <c r="K24" s="69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22.5" customHeight="1">
      <c r="A25" s="695" t="str">
        <f>'PROD.LIST PU HOLDS'!A27</f>
        <v>360-059PU</v>
      </c>
      <c r="B25" s="659" t="str">
        <f>'PROD.LIST PU HOLDS'!C27</f>
        <v/>
      </c>
      <c r="C25" s="659" t="str">
        <f>'PROD.LIST PU HOLDS'!E27</f>
        <v/>
      </c>
      <c r="D25" s="659" t="str">
        <f>'PROD.LIST PU HOLDS'!G27</f>
        <v/>
      </c>
      <c r="E25" s="659" t="str">
        <f>'PROD.LIST PU HOLDS'!I27</f>
        <v/>
      </c>
      <c r="F25" s="659" t="str">
        <f>'PROD.LIST PU HOLDS'!K27</f>
        <v/>
      </c>
      <c r="G25" s="659" t="str">
        <f>'PROD.LIST PU HOLDS'!M27</f>
        <v/>
      </c>
      <c r="H25" s="659" t="str">
        <f>'PROD.LIST PU HOLDS'!O27</f>
        <v/>
      </c>
      <c r="I25" s="696" t="str">
        <f>'PROD.LIST PU HOLDS'!Q27</f>
        <v/>
      </c>
      <c r="J25" s="697">
        <f>'PROD.LIST PU HOLDS'!S27</f>
        <v>0</v>
      </c>
      <c r="K25" s="69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22.5" customHeight="1">
      <c r="A26" s="695" t="str">
        <f>'PROD.LIST PU HOLDS'!A28</f>
        <v>360-060PU</v>
      </c>
      <c r="B26" s="659" t="str">
        <f>'PROD.LIST PU HOLDS'!C28</f>
        <v/>
      </c>
      <c r="C26" s="659" t="str">
        <f>'PROD.LIST PU HOLDS'!E28</f>
        <v/>
      </c>
      <c r="D26" s="659" t="str">
        <f>'PROD.LIST PU HOLDS'!G28</f>
        <v/>
      </c>
      <c r="E26" s="659" t="str">
        <f>'PROD.LIST PU HOLDS'!I28</f>
        <v/>
      </c>
      <c r="F26" s="659" t="str">
        <f>'PROD.LIST PU HOLDS'!K28</f>
        <v/>
      </c>
      <c r="G26" s="659" t="str">
        <f>'PROD.LIST PU HOLDS'!M28</f>
        <v/>
      </c>
      <c r="H26" s="659" t="str">
        <f>'PROD.LIST PU HOLDS'!O28</f>
        <v/>
      </c>
      <c r="I26" s="696" t="str">
        <f>'PROD.LIST PU HOLDS'!Q28</f>
        <v/>
      </c>
      <c r="J26" s="697">
        <f>'PROD.LIST PU HOLDS'!S28</f>
        <v>0</v>
      </c>
      <c r="K26" s="69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22.5" customHeight="1">
      <c r="A27" s="695" t="str">
        <f>'PROD.LIST PU HOLDS'!A29</f>
        <v>360-061PU</v>
      </c>
      <c r="B27" s="659" t="str">
        <f>'PROD.LIST PU HOLDS'!C29</f>
        <v/>
      </c>
      <c r="C27" s="659" t="str">
        <f>'PROD.LIST PU HOLDS'!E29</f>
        <v/>
      </c>
      <c r="D27" s="659" t="str">
        <f>'PROD.LIST PU HOLDS'!G29</f>
        <v/>
      </c>
      <c r="E27" s="659" t="str">
        <f>'PROD.LIST PU HOLDS'!I29</f>
        <v/>
      </c>
      <c r="F27" s="659" t="str">
        <f>'PROD.LIST PU HOLDS'!K29</f>
        <v/>
      </c>
      <c r="G27" s="659" t="str">
        <f>'PROD.LIST PU HOLDS'!M29</f>
        <v/>
      </c>
      <c r="H27" s="659" t="str">
        <f>'PROD.LIST PU HOLDS'!O29</f>
        <v/>
      </c>
      <c r="I27" s="696" t="str">
        <f>'PROD.LIST PU HOLDS'!Q29</f>
        <v/>
      </c>
      <c r="J27" s="697">
        <f>'PROD.LIST PU HOLDS'!S29</f>
        <v>0</v>
      </c>
      <c r="K27" s="69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22.5" customHeight="1">
      <c r="A28" s="695" t="str">
        <f>'PROD.LIST PU HOLDS'!A30</f>
        <v>360-062PU</v>
      </c>
      <c r="B28" s="659" t="str">
        <f>'PROD.LIST PU HOLDS'!C30</f>
        <v/>
      </c>
      <c r="C28" s="659" t="str">
        <f>'PROD.LIST PU HOLDS'!E30</f>
        <v/>
      </c>
      <c r="D28" s="659" t="str">
        <f>'PROD.LIST PU HOLDS'!G30</f>
        <v/>
      </c>
      <c r="E28" s="659" t="str">
        <f>'PROD.LIST PU HOLDS'!I30</f>
        <v/>
      </c>
      <c r="F28" s="659" t="str">
        <f>'PROD.LIST PU HOLDS'!K30</f>
        <v/>
      </c>
      <c r="G28" s="659" t="str">
        <f>'PROD.LIST PU HOLDS'!M30</f>
        <v/>
      </c>
      <c r="H28" s="659" t="str">
        <f>'PROD.LIST PU HOLDS'!O30</f>
        <v/>
      </c>
      <c r="I28" s="696" t="str">
        <f>'PROD.LIST PU HOLDS'!Q30</f>
        <v/>
      </c>
      <c r="J28" s="697">
        <f>'PROD.LIST PU HOLDS'!S30</f>
        <v>0</v>
      </c>
      <c r="K28" s="69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22.5" customHeight="1">
      <c r="A29" s="695" t="str">
        <f>'PROD.LIST PU HOLDS'!A31</f>
        <v>360-063PU</v>
      </c>
      <c r="B29" s="659" t="str">
        <f>'PROD.LIST PU HOLDS'!C31</f>
        <v/>
      </c>
      <c r="C29" s="659" t="str">
        <f>'PROD.LIST PU HOLDS'!E31</f>
        <v/>
      </c>
      <c r="D29" s="659" t="str">
        <f>'PROD.LIST PU HOLDS'!G31</f>
        <v/>
      </c>
      <c r="E29" s="659" t="str">
        <f>'PROD.LIST PU HOLDS'!I31</f>
        <v/>
      </c>
      <c r="F29" s="659" t="str">
        <f>'PROD.LIST PU HOLDS'!K31</f>
        <v/>
      </c>
      <c r="G29" s="659" t="str">
        <f>'PROD.LIST PU HOLDS'!M31</f>
        <v/>
      </c>
      <c r="H29" s="659" t="str">
        <f>'PROD.LIST PU HOLDS'!O31</f>
        <v/>
      </c>
      <c r="I29" s="696" t="str">
        <f>'PROD.LIST PU HOLDS'!Q31</f>
        <v/>
      </c>
      <c r="J29" s="697">
        <f>'PROD.LIST PU HOLDS'!S31</f>
        <v>0</v>
      </c>
      <c r="K29" s="69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22.5" customHeight="1">
      <c r="A30" s="695" t="str">
        <f>'PROD.LIST PU HOLDS'!A32</f>
        <v>360-064PU</v>
      </c>
      <c r="B30" s="659" t="str">
        <f>'PROD.LIST PU HOLDS'!C32</f>
        <v/>
      </c>
      <c r="C30" s="659" t="str">
        <f>'PROD.LIST PU HOLDS'!E32</f>
        <v/>
      </c>
      <c r="D30" s="659" t="str">
        <f>'PROD.LIST PU HOLDS'!G32</f>
        <v/>
      </c>
      <c r="E30" s="659" t="str">
        <f>'PROD.LIST PU HOLDS'!I32</f>
        <v/>
      </c>
      <c r="F30" s="659" t="str">
        <f>'PROD.LIST PU HOLDS'!K32</f>
        <v/>
      </c>
      <c r="G30" s="659" t="str">
        <f>'PROD.LIST PU HOLDS'!M32</f>
        <v/>
      </c>
      <c r="H30" s="659" t="str">
        <f>'PROD.LIST PU HOLDS'!O32</f>
        <v/>
      </c>
      <c r="I30" s="696" t="str">
        <f>'PROD.LIST PU HOLDS'!Q32</f>
        <v/>
      </c>
      <c r="J30" s="697">
        <f>'PROD.LIST PU HOLDS'!S32</f>
        <v>0</v>
      </c>
      <c r="K30" s="69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22.5" customHeight="1">
      <c r="A31" s="695" t="str">
        <f>'PROD.LIST PU HOLDS'!A33</f>
        <v>360-065PU</v>
      </c>
      <c r="B31" s="659" t="str">
        <f>'PROD.LIST PU HOLDS'!C33</f>
        <v/>
      </c>
      <c r="C31" s="659" t="str">
        <f>'PROD.LIST PU HOLDS'!E33</f>
        <v/>
      </c>
      <c r="D31" s="659" t="str">
        <f>'PROD.LIST PU HOLDS'!G33</f>
        <v/>
      </c>
      <c r="E31" s="659" t="str">
        <f>'PROD.LIST PU HOLDS'!I33</f>
        <v/>
      </c>
      <c r="F31" s="659" t="str">
        <f>'PROD.LIST PU HOLDS'!K33</f>
        <v/>
      </c>
      <c r="G31" s="659" t="str">
        <f>'PROD.LIST PU HOLDS'!M33</f>
        <v/>
      </c>
      <c r="H31" s="659" t="str">
        <f>'PROD.LIST PU HOLDS'!O33</f>
        <v/>
      </c>
      <c r="I31" s="696" t="str">
        <f>'PROD.LIST PU HOLDS'!Q33</f>
        <v/>
      </c>
      <c r="J31" s="697">
        <f>'PROD.LIST PU HOLDS'!S33</f>
        <v>0</v>
      </c>
      <c r="K31" s="69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22.5" customHeight="1">
      <c r="A32" s="695" t="str">
        <f>'PROD.LIST PU HOLDS'!A34</f>
        <v>360-066PU</v>
      </c>
      <c r="B32" s="659" t="str">
        <f>'PROD.LIST PU HOLDS'!C34</f>
        <v/>
      </c>
      <c r="C32" s="659" t="str">
        <f>'PROD.LIST PU HOLDS'!E34</f>
        <v/>
      </c>
      <c r="D32" s="659" t="str">
        <f>'PROD.LIST PU HOLDS'!G34</f>
        <v/>
      </c>
      <c r="E32" s="659" t="str">
        <f>'PROD.LIST PU HOLDS'!I34</f>
        <v/>
      </c>
      <c r="F32" s="659" t="str">
        <f>'PROD.LIST PU HOLDS'!K34</f>
        <v/>
      </c>
      <c r="G32" s="659" t="str">
        <f>'PROD.LIST PU HOLDS'!M34</f>
        <v/>
      </c>
      <c r="H32" s="659" t="str">
        <f>'PROD.LIST PU HOLDS'!O34</f>
        <v/>
      </c>
      <c r="I32" s="696" t="str">
        <f>'PROD.LIST PU HOLDS'!Q34</f>
        <v/>
      </c>
      <c r="J32" s="697">
        <f>'PROD.LIST PU HOLDS'!S34</f>
        <v>0</v>
      </c>
      <c r="K32" s="69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22.5" customHeight="1">
      <c r="A33" s="695" t="str">
        <f>'PROD.LIST PU HOLDS'!A35</f>
        <v>360-067PU</v>
      </c>
      <c r="B33" s="659" t="str">
        <f>'PROD.LIST PU HOLDS'!C35</f>
        <v/>
      </c>
      <c r="C33" s="659" t="str">
        <f>'PROD.LIST PU HOLDS'!E35</f>
        <v/>
      </c>
      <c r="D33" s="659" t="str">
        <f>'PROD.LIST PU HOLDS'!G35</f>
        <v/>
      </c>
      <c r="E33" s="659" t="str">
        <f>'PROD.LIST PU HOLDS'!I35</f>
        <v/>
      </c>
      <c r="F33" s="659" t="str">
        <f>'PROD.LIST PU HOLDS'!K35</f>
        <v/>
      </c>
      <c r="G33" s="659" t="str">
        <f>'PROD.LIST PU HOLDS'!M35</f>
        <v/>
      </c>
      <c r="H33" s="659" t="str">
        <f>'PROD.LIST PU HOLDS'!O35</f>
        <v/>
      </c>
      <c r="I33" s="696" t="str">
        <f>'PROD.LIST PU HOLDS'!Q35</f>
        <v/>
      </c>
      <c r="J33" s="697">
        <f>'PROD.LIST PU HOLDS'!S35</f>
        <v>0</v>
      </c>
      <c r="K33" s="69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22.5" customHeight="1">
      <c r="A34" s="695" t="str">
        <f>'PROD.LIST PU HOLDS'!A36</f>
        <v>360-068PU</v>
      </c>
      <c r="B34" s="659" t="str">
        <f>'PROD.LIST PU HOLDS'!C36</f>
        <v/>
      </c>
      <c r="C34" s="659" t="str">
        <f>'PROD.LIST PU HOLDS'!E36</f>
        <v/>
      </c>
      <c r="D34" s="659" t="str">
        <f>'PROD.LIST PU HOLDS'!G36</f>
        <v/>
      </c>
      <c r="E34" s="659" t="str">
        <f>'PROD.LIST PU HOLDS'!I36</f>
        <v/>
      </c>
      <c r="F34" s="659" t="str">
        <f>'PROD.LIST PU HOLDS'!K36</f>
        <v/>
      </c>
      <c r="G34" s="659" t="str">
        <f>'PROD.LIST PU HOLDS'!M36</f>
        <v/>
      </c>
      <c r="H34" s="659" t="str">
        <f>'PROD.LIST PU HOLDS'!O36</f>
        <v/>
      </c>
      <c r="I34" s="696" t="str">
        <f>'PROD.LIST PU HOLDS'!Q36</f>
        <v/>
      </c>
      <c r="J34" s="697">
        <f>'PROD.LIST PU HOLDS'!S36</f>
        <v>0</v>
      </c>
      <c r="K34" s="69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22.5" customHeight="1">
      <c r="A35" s="695" t="str">
        <f>'PROD.LIST PU HOLDS'!A37</f>
        <v>360-069PU</v>
      </c>
      <c r="B35" s="659" t="str">
        <f>'PROD.LIST PU HOLDS'!C37</f>
        <v/>
      </c>
      <c r="C35" s="659" t="str">
        <f>'PROD.LIST PU HOLDS'!E37</f>
        <v/>
      </c>
      <c r="D35" s="659" t="str">
        <f>'PROD.LIST PU HOLDS'!G37</f>
        <v/>
      </c>
      <c r="E35" s="659" t="str">
        <f>'PROD.LIST PU HOLDS'!I37</f>
        <v/>
      </c>
      <c r="F35" s="659" t="str">
        <f>'PROD.LIST PU HOLDS'!K37</f>
        <v/>
      </c>
      <c r="G35" s="659" t="str">
        <f>'PROD.LIST PU HOLDS'!M37</f>
        <v/>
      </c>
      <c r="H35" s="659" t="str">
        <f>'PROD.LIST PU HOLDS'!O37</f>
        <v/>
      </c>
      <c r="I35" s="696" t="str">
        <f>'PROD.LIST PU HOLDS'!Q37</f>
        <v/>
      </c>
      <c r="J35" s="697">
        <f>'PROD.LIST PU HOLDS'!S37</f>
        <v>0</v>
      </c>
      <c r="K35" s="69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22.5" customHeight="1">
      <c r="A36" s="695" t="str">
        <f>'PROD.LIST PU HOLDS'!A38</f>
        <v>360-070PU</v>
      </c>
      <c r="B36" s="659" t="str">
        <f>'PROD.LIST PU HOLDS'!C38</f>
        <v/>
      </c>
      <c r="C36" s="659" t="str">
        <f>'PROD.LIST PU HOLDS'!E38</f>
        <v/>
      </c>
      <c r="D36" s="659" t="str">
        <f>'PROD.LIST PU HOLDS'!G38</f>
        <v/>
      </c>
      <c r="E36" s="659" t="str">
        <f>'PROD.LIST PU HOLDS'!I38</f>
        <v/>
      </c>
      <c r="F36" s="659" t="str">
        <f>'PROD.LIST PU HOLDS'!K38</f>
        <v/>
      </c>
      <c r="G36" s="659" t="str">
        <f>'PROD.LIST PU HOLDS'!M38</f>
        <v/>
      </c>
      <c r="H36" s="659" t="str">
        <f>'PROD.LIST PU HOLDS'!O38</f>
        <v/>
      </c>
      <c r="I36" s="696" t="str">
        <f>'PROD.LIST PU HOLDS'!Q38</f>
        <v/>
      </c>
      <c r="J36" s="697">
        <f>'PROD.LIST PU HOLDS'!S38</f>
        <v>0</v>
      </c>
      <c r="K36" s="69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22.5" customHeight="1">
      <c r="A37" s="695" t="str">
        <f>'PROD.LIST PU HOLDS'!A39</f>
        <v>360-071PU</v>
      </c>
      <c r="B37" s="659" t="str">
        <f>'PROD.LIST PU HOLDS'!C39</f>
        <v/>
      </c>
      <c r="C37" s="659" t="str">
        <f>'PROD.LIST PU HOLDS'!E39</f>
        <v/>
      </c>
      <c r="D37" s="659" t="str">
        <f>'PROD.LIST PU HOLDS'!G39</f>
        <v/>
      </c>
      <c r="E37" s="659" t="str">
        <f>'PROD.LIST PU HOLDS'!I39</f>
        <v/>
      </c>
      <c r="F37" s="659" t="str">
        <f>'PROD.LIST PU HOLDS'!K39</f>
        <v/>
      </c>
      <c r="G37" s="659" t="str">
        <f>'PROD.LIST PU HOLDS'!M39</f>
        <v/>
      </c>
      <c r="H37" s="659" t="str">
        <f>'PROD.LIST PU HOLDS'!O39</f>
        <v/>
      </c>
      <c r="I37" s="696" t="str">
        <f>'PROD.LIST PU HOLDS'!Q39</f>
        <v/>
      </c>
      <c r="J37" s="697">
        <f>'PROD.LIST PU HOLDS'!S39</f>
        <v>0</v>
      </c>
      <c r="K37" s="69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22.5" customHeight="1">
      <c r="A38" s="695" t="str">
        <f>'PROD.LIST PU HOLDS'!A40</f>
        <v>360-072PU</v>
      </c>
      <c r="B38" s="659" t="str">
        <f>'PROD.LIST PU HOLDS'!C40</f>
        <v/>
      </c>
      <c r="C38" s="659" t="str">
        <f>'PROD.LIST PU HOLDS'!E40</f>
        <v/>
      </c>
      <c r="D38" s="659" t="str">
        <f>'PROD.LIST PU HOLDS'!G40</f>
        <v/>
      </c>
      <c r="E38" s="659" t="str">
        <f>'PROD.LIST PU HOLDS'!I40</f>
        <v/>
      </c>
      <c r="F38" s="659" t="str">
        <f>'PROD.LIST PU HOLDS'!K40</f>
        <v/>
      </c>
      <c r="G38" s="659" t="str">
        <f>'PROD.LIST PU HOLDS'!M40</f>
        <v/>
      </c>
      <c r="H38" s="659" t="str">
        <f>'PROD.LIST PU HOLDS'!O40</f>
        <v/>
      </c>
      <c r="I38" s="696" t="str">
        <f>'PROD.LIST PU HOLDS'!Q40</f>
        <v/>
      </c>
      <c r="J38" s="697">
        <f>'PROD.LIST PU HOLDS'!S40</f>
        <v>0</v>
      </c>
      <c r="K38" s="69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22.5" customHeight="1">
      <c r="A39" s="695" t="str">
        <f>'PROD.LIST PU HOLDS'!A41</f>
        <v>360-073PU</v>
      </c>
      <c r="B39" s="659" t="str">
        <f>'PROD.LIST PU HOLDS'!C41</f>
        <v/>
      </c>
      <c r="C39" s="659" t="str">
        <f>'PROD.LIST PU HOLDS'!E41</f>
        <v/>
      </c>
      <c r="D39" s="659" t="str">
        <f>'PROD.LIST PU HOLDS'!G41</f>
        <v/>
      </c>
      <c r="E39" s="659" t="str">
        <f>'PROD.LIST PU HOLDS'!I41</f>
        <v/>
      </c>
      <c r="F39" s="659" t="str">
        <f>'PROD.LIST PU HOLDS'!K41</f>
        <v/>
      </c>
      <c r="G39" s="659" t="str">
        <f>'PROD.LIST PU HOLDS'!M41</f>
        <v/>
      </c>
      <c r="H39" s="659" t="str">
        <f>'PROD.LIST PU HOLDS'!O41</f>
        <v/>
      </c>
      <c r="I39" s="696" t="str">
        <f>'PROD.LIST PU HOLDS'!Q41</f>
        <v/>
      </c>
      <c r="J39" s="697">
        <f>'PROD.LIST PU HOLDS'!S41</f>
        <v>0</v>
      </c>
      <c r="K39" s="69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22.5" customHeight="1">
      <c r="A40" s="695" t="str">
        <f>'PROD.LIST PU HOLDS'!A42</f>
        <v>360-074PU</v>
      </c>
      <c r="B40" s="659" t="str">
        <f>'PROD.LIST PU HOLDS'!C42</f>
        <v/>
      </c>
      <c r="C40" s="659" t="str">
        <f>'PROD.LIST PU HOLDS'!E42</f>
        <v/>
      </c>
      <c r="D40" s="659" t="str">
        <f>'PROD.LIST PU HOLDS'!G42</f>
        <v/>
      </c>
      <c r="E40" s="659" t="str">
        <f>'PROD.LIST PU HOLDS'!I42</f>
        <v/>
      </c>
      <c r="F40" s="659" t="str">
        <f>'PROD.LIST PU HOLDS'!K42</f>
        <v/>
      </c>
      <c r="G40" s="659" t="str">
        <f>'PROD.LIST PU HOLDS'!M42</f>
        <v/>
      </c>
      <c r="H40" s="659" t="str">
        <f>'PROD.LIST PU HOLDS'!O42</f>
        <v/>
      </c>
      <c r="I40" s="696" t="str">
        <f>'PROD.LIST PU HOLDS'!Q42</f>
        <v/>
      </c>
      <c r="J40" s="697">
        <f>'PROD.LIST PU HOLDS'!S42</f>
        <v>0</v>
      </c>
      <c r="K40" s="69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22.5" customHeight="1">
      <c r="A41" s="695" t="str">
        <f>'PROD.LIST PU HOLDS'!A43</f>
        <v>360-075PU</v>
      </c>
      <c r="B41" s="659" t="str">
        <f>'PROD.LIST PU HOLDS'!C43</f>
        <v/>
      </c>
      <c r="C41" s="659" t="str">
        <f>'PROD.LIST PU HOLDS'!E43</f>
        <v/>
      </c>
      <c r="D41" s="659" t="str">
        <f>'PROD.LIST PU HOLDS'!G43</f>
        <v/>
      </c>
      <c r="E41" s="659" t="str">
        <f>'PROD.LIST PU HOLDS'!I43</f>
        <v/>
      </c>
      <c r="F41" s="659" t="str">
        <f>'PROD.LIST PU HOLDS'!K43</f>
        <v/>
      </c>
      <c r="G41" s="659" t="str">
        <f>'PROD.LIST PU HOLDS'!M43</f>
        <v/>
      </c>
      <c r="H41" s="659" t="str">
        <f>'PROD.LIST PU HOLDS'!O43</f>
        <v/>
      </c>
      <c r="I41" s="696" t="str">
        <f>'PROD.LIST PU HOLDS'!Q43</f>
        <v/>
      </c>
      <c r="J41" s="697">
        <f>'PROD.LIST PU HOLDS'!S43</f>
        <v>0</v>
      </c>
      <c r="K41" s="69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22.5" customHeight="1">
      <c r="A42" s="695" t="str">
        <f>'PROD.LIST PU HOLDS'!A44</f>
        <v>360-076PU</v>
      </c>
      <c r="B42" s="659" t="str">
        <f>'PROD.LIST PU HOLDS'!C44</f>
        <v/>
      </c>
      <c r="C42" s="659" t="str">
        <f>'PROD.LIST PU HOLDS'!E44</f>
        <v/>
      </c>
      <c r="D42" s="659" t="str">
        <f>'PROD.LIST PU HOLDS'!G44</f>
        <v/>
      </c>
      <c r="E42" s="659" t="str">
        <f>'PROD.LIST PU HOLDS'!I44</f>
        <v/>
      </c>
      <c r="F42" s="659" t="str">
        <f>'PROD.LIST PU HOLDS'!K44</f>
        <v/>
      </c>
      <c r="G42" s="659" t="str">
        <f>'PROD.LIST PU HOLDS'!M44</f>
        <v/>
      </c>
      <c r="H42" s="659" t="str">
        <f>'PROD.LIST PU HOLDS'!O44</f>
        <v/>
      </c>
      <c r="I42" s="696" t="str">
        <f>'PROD.LIST PU HOLDS'!Q44</f>
        <v/>
      </c>
      <c r="J42" s="697">
        <f>'PROD.LIST PU HOLDS'!S44</f>
        <v>0</v>
      </c>
      <c r="K42" s="69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22.5" customHeight="1">
      <c r="A43" s="695" t="str">
        <f>'PROD.LIST PU HOLDS'!A45</f>
        <v>360-078PU</v>
      </c>
      <c r="B43" s="659" t="str">
        <f>'PROD.LIST PU HOLDS'!C45</f>
        <v/>
      </c>
      <c r="C43" s="659" t="str">
        <f>'PROD.LIST PU HOLDS'!E45</f>
        <v/>
      </c>
      <c r="D43" s="659" t="str">
        <f>'PROD.LIST PU HOLDS'!G45</f>
        <v/>
      </c>
      <c r="E43" s="659" t="str">
        <f>'PROD.LIST PU HOLDS'!I45</f>
        <v/>
      </c>
      <c r="F43" s="659" t="str">
        <f>'PROD.LIST PU HOLDS'!K45</f>
        <v/>
      </c>
      <c r="G43" s="659" t="str">
        <f>'PROD.LIST PU HOLDS'!M45</f>
        <v/>
      </c>
      <c r="H43" s="659" t="str">
        <f>'PROD.LIST PU HOLDS'!O45</f>
        <v/>
      </c>
      <c r="I43" s="696" t="str">
        <f>'PROD.LIST PU HOLDS'!Q45</f>
        <v/>
      </c>
      <c r="J43" s="697">
        <f>'PROD.LIST PU HOLDS'!S45</f>
        <v>0</v>
      </c>
      <c r="K43" s="69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22.5" customHeight="1">
      <c r="A44" s="695" t="str">
        <f>'PROD.LIST PU HOLDS'!A46</f>
        <v>360-079PU</v>
      </c>
      <c r="B44" s="659" t="str">
        <f>'PROD.LIST PU HOLDS'!C46</f>
        <v/>
      </c>
      <c r="C44" s="659" t="str">
        <f>'PROD.LIST PU HOLDS'!E46</f>
        <v/>
      </c>
      <c r="D44" s="659" t="str">
        <f>'PROD.LIST PU HOLDS'!G46</f>
        <v/>
      </c>
      <c r="E44" s="659" t="str">
        <f>'PROD.LIST PU HOLDS'!I46</f>
        <v/>
      </c>
      <c r="F44" s="659" t="str">
        <f>'PROD.LIST PU HOLDS'!K46</f>
        <v/>
      </c>
      <c r="G44" s="659" t="str">
        <f>'PROD.LIST PU HOLDS'!M46</f>
        <v/>
      </c>
      <c r="H44" s="659" t="str">
        <f>'PROD.LIST PU HOLDS'!O46</f>
        <v/>
      </c>
      <c r="I44" s="696" t="str">
        <f>'PROD.LIST PU HOLDS'!Q46</f>
        <v/>
      </c>
      <c r="J44" s="697">
        <f>'PROD.LIST PU HOLDS'!S46</f>
        <v>0</v>
      </c>
      <c r="K44" s="69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22.5" customHeight="1">
      <c r="A45" s="695" t="str">
        <f>'PROD.LIST PU HOLDS'!A47</f>
        <v>360-080PU</v>
      </c>
      <c r="B45" s="659" t="str">
        <f>'PROD.LIST PU HOLDS'!C47</f>
        <v/>
      </c>
      <c r="C45" s="659" t="str">
        <f>'PROD.LIST PU HOLDS'!E47</f>
        <v/>
      </c>
      <c r="D45" s="659" t="str">
        <f>'PROD.LIST PU HOLDS'!G47</f>
        <v/>
      </c>
      <c r="E45" s="659" t="str">
        <f>'PROD.LIST PU HOLDS'!I47</f>
        <v/>
      </c>
      <c r="F45" s="659" t="str">
        <f>'PROD.LIST PU HOLDS'!K47</f>
        <v/>
      </c>
      <c r="G45" s="659" t="str">
        <f>'PROD.LIST PU HOLDS'!M47</f>
        <v/>
      </c>
      <c r="H45" s="659" t="str">
        <f>'PROD.LIST PU HOLDS'!O47</f>
        <v/>
      </c>
      <c r="I45" s="696" t="str">
        <f>'PROD.LIST PU HOLDS'!Q47</f>
        <v/>
      </c>
      <c r="J45" s="697">
        <f>'PROD.LIST PU HOLDS'!S47</f>
        <v>0</v>
      </c>
      <c r="K45" s="69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22.5" customHeight="1">
      <c r="A46" s="695" t="str">
        <f>'PROD.LIST PU HOLDS'!A48</f>
        <v>360-092PU</v>
      </c>
      <c r="B46" s="659" t="str">
        <f>'PROD.LIST PU HOLDS'!C48</f>
        <v/>
      </c>
      <c r="C46" s="659" t="str">
        <f>'PROD.LIST PU HOLDS'!E48</f>
        <v/>
      </c>
      <c r="D46" s="659" t="str">
        <f>'PROD.LIST PU HOLDS'!G48</f>
        <v/>
      </c>
      <c r="E46" s="659" t="str">
        <f>'PROD.LIST PU HOLDS'!I48</f>
        <v/>
      </c>
      <c r="F46" s="659" t="str">
        <f>'PROD.LIST PU HOLDS'!K48</f>
        <v/>
      </c>
      <c r="G46" s="659" t="str">
        <f>'PROD.LIST PU HOLDS'!M48</f>
        <v/>
      </c>
      <c r="H46" s="659" t="str">
        <f>'PROD.LIST PU HOLDS'!O48</f>
        <v/>
      </c>
      <c r="I46" s="696" t="str">
        <f>'PROD.LIST PU HOLDS'!Q48</f>
        <v/>
      </c>
      <c r="J46" s="697">
        <f>'PROD.LIST PU HOLDS'!S48</f>
        <v>0</v>
      </c>
      <c r="K46" s="698"/>
      <c r="L46" s="1"/>
      <c r="M46" s="1"/>
      <c r="N46" s="1"/>
      <c r="O46" s="1"/>
      <c r="P46" s="2"/>
      <c r="Q46" s="1"/>
      <c r="R46" s="1"/>
      <c r="S46" s="1"/>
      <c r="T46" s="1"/>
      <c r="U46" s="1"/>
      <c r="V46" s="1"/>
      <c r="W46" s="1"/>
      <c r="X46" s="1"/>
      <c r="Y46" s="1"/>
      <c r="Z46" s="1"/>
      <c r="AA46" s="50"/>
    </row>
    <row r="47" ht="22.5" customHeight="1">
      <c r="A47" s="695" t="str">
        <f>'PROD.LIST PU HOLDS'!A49</f>
        <v>360-093PU</v>
      </c>
      <c r="B47" s="659" t="str">
        <f>'PROD.LIST PU HOLDS'!C49</f>
        <v/>
      </c>
      <c r="C47" s="659" t="str">
        <f>'PROD.LIST PU HOLDS'!E49</f>
        <v/>
      </c>
      <c r="D47" s="659" t="str">
        <f>'PROD.LIST PU HOLDS'!G49</f>
        <v/>
      </c>
      <c r="E47" s="659" t="str">
        <f>'PROD.LIST PU HOLDS'!I49</f>
        <v/>
      </c>
      <c r="F47" s="659" t="str">
        <f>'PROD.LIST PU HOLDS'!K49</f>
        <v/>
      </c>
      <c r="G47" s="659" t="str">
        <f>'PROD.LIST PU HOLDS'!M49</f>
        <v/>
      </c>
      <c r="H47" s="659" t="str">
        <f>'PROD.LIST PU HOLDS'!O49</f>
        <v/>
      </c>
      <c r="I47" s="696" t="str">
        <f>'PROD.LIST PU HOLDS'!Q49</f>
        <v/>
      </c>
      <c r="J47" s="697">
        <f>'PROD.LIST PU HOLDS'!S49</f>
        <v>0</v>
      </c>
      <c r="K47" s="698"/>
      <c r="L47" s="1"/>
      <c r="M47" s="1"/>
      <c r="N47" s="1"/>
      <c r="O47" s="1"/>
      <c r="P47" s="2"/>
      <c r="Q47" s="1"/>
      <c r="R47" s="1"/>
      <c r="S47" s="1"/>
      <c r="T47" s="1"/>
      <c r="U47" s="1"/>
      <c r="V47" s="1"/>
      <c r="W47" s="1"/>
      <c r="X47" s="1"/>
      <c r="Y47" s="1"/>
      <c r="Z47" s="1"/>
      <c r="AA47" s="50"/>
    </row>
    <row r="48" ht="22.5" customHeight="1">
      <c r="A48" s="695" t="str">
        <f>'PROD.LIST PU HOLDS'!A50</f>
        <v>360-094PU</v>
      </c>
      <c r="B48" s="659" t="str">
        <f>'PROD.LIST PU HOLDS'!C50</f>
        <v/>
      </c>
      <c r="C48" s="659" t="str">
        <f>'PROD.LIST PU HOLDS'!E50</f>
        <v/>
      </c>
      <c r="D48" s="659" t="str">
        <f>'PROD.LIST PU HOLDS'!G50</f>
        <v/>
      </c>
      <c r="E48" s="659" t="str">
        <f>'PROD.LIST PU HOLDS'!I50</f>
        <v/>
      </c>
      <c r="F48" s="659" t="str">
        <f>'PROD.LIST PU HOLDS'!K50</f>
        <v/>
      </c>
      <c r="G48" s="659" t="str">
        <f>'PROD.LIST PU HOLDS'!M50</f>
        <v/>
      </c>
      <c r="H48" s="659" t="str">
        <f>'PROD.LIST PU HOLDS'!O50</f>
        <v/>
      </c>
      <c r="I48" s="696" t="str">
        <f>'PROD.LIST PU HOLDS'!Q50</f>
        <v/>
      </c>
      <c r="J48" s="697">
        <f>'PROD.LIST PU HOLDS'!S50</f>
        <v>0</v>
      </c>
      <c r="K48" s="698"/>
      <c r="L48" s="1"/>
      <c r="M48" s="1"/>
      <c r="N48" s="1"/>
      <c r="O48" s="1"/>
      <c r="P48" s="2"/>
      <c r="Q48" s="1"/>
      <c r="R48" s="1"/>
      <c r="S48" s="1"/>
      <c r="T48" s="1"/>
      <c r="U48" s="1"/>
      <c r="V48" s="1"/>
      <c r="W48" s="1"/>
      <c r="X48" s="1"/>
      <c r="Y48" s="1"/>
      <c r="Z48" s="1"/>
      <c r="AA48" s="50"/>
    </row>
    <row r="49" ht="22.5" customHeight="1">
      <c r="A49" s="695" t="str">
        <f>'PROD.LIST PU HOLDS'!A51</f>
        <v>360-095PU</v>
      </c>
      <c r="B49" s="659" t="str">
        <f>'PROD.LIST PU HOLDS'!C51</f>
        <v/>
      </c>
      <c r="C49" s="659" t="str">
        <f>'PROD.LIST PU HOLDS'!E51</f>
        <v/>
      </c>
      <c r="D49" s="659" t="str">
        <f>'PROD.LIST PU HOLDS'!G51</f>
        <v/>
      </c>
      <c r="E49" s="659" t="str">
        <f>'PROD.LIST PU HOLDS'!I51</f>
        <v/>
      </c>
      <c r="F49" s="659" t="str">
        <f>'PROD.LIST PU HOLDS'!K51</f>
        <v/>
      </c>
      <c r="G49" s="659" t="str">
        <f>'PROD.LIST PU HOLDS'!M51</f>
        <v/>
      </c>
      <c r="H49" s="659" t="str">
        <f>'PROD.LIST PU HOLDS'!O51</f>
        <v/>
      </c>
      <c r="I49" s="696" t="str">
        <f>'PROD.LIST PU HOLDS'!Q51</f>
        <v/>
      </c>
      <c r="J49" s="697">
        <f>'PROD.LIST PU HOLDS'!S51</f>
        <v>0</v>
      </c>
      <c r="K49" s="698"/>
      <c r="L49" s="1"/>
      <c r="M49" s="1"/>
      <c r="N49" s="1"/>
      <c r="O49" s="1"/>
      <c r="P49" s="2"/>
      <c r="Q49" s="1"/>
      <c r="R49" s="1"/>
      <c r="S49" s="1"/>
      <c r="T49" s="1"/>
      <c r="U49" s="1"/>
      <c r="V49" s="1"/>
      <c r="W49" s="1"/>
      <c r="X49" s="1"/>
      <c r="Y49" s="1"/>
      <c r="Z49" s="1"/>
      <c r="AA49" s="50"/>
    </row>
    <row r="50" ht="22.5" customHeight="1">
      <c r="A50" s="695" t="str">
        <f>'PROD.LIST PU HOLDS'!A52</f>
        <v>360-096PU</v>
      </c>
      <c r="B50" s="659" t="str">
        <f>'PROD.LIST PU HOLDS'!C52</f>
        <v/>
      </c>
      <c r="C50" s="659" t="str">
        <f>'PROD.LIST PU HOLDS'!E52</f>
        <v/>
      </c>
      <c r="D50" s="659" t="str">
        <f>'PROD.LIST PU HOLDS'!G52</f>
        <v/>
      </c>
      <c r="E50" s="659" t="str">
        <f>'PROD.LIST PU HOLDS'!I52</f>
        <v/>
      </c>
      <c r="F50" s="659" t="str">
        <f>'PROD.LIST PU HOLDS'!K52</f>
        <v/>
      </c>
      <c r="G50" s="659" t="str">
        <f>'PROD.LIST PU HOLDS'!M52</f>
        <v/>
      </c>
      <c r="H50" s="659" t="str">
        <f>'PROD.LIST PU HOLDS'!O52</f>
        <v/>
      </c>
      <c r="I50" s="696" t="str">
        <f>'PROD.LIST PU HOLDS'!Q52</f>
        <v/>
      </c>
      <c r="J50" s="697">
        <f>'PROD.LIST PU HOLDS'!S52</f>
        <v>0</v>
      </c>
      <c r="K50" s="698"/>
      <c r="L50" s="1"/>
      <c r="M50" s="1"/>
      <c r="N50" s="1"/>
      <c r="O50" s="1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50"/>
    </row>
    <row r="51" ht="22.5" customHeight="1">
      <c r="A51" s="695" t="str">
        <f>'PROD.LIST PU HOLDS'!A53</f>
        <v>360-097PU</v>
      </c>
      <c r="B51" s="659" t="str">
        <f>'PROD.LIST PU HOLDS'!C53</f>
        <v/>
      </c>
      <c r="C51" s="659" t="str">
        <f>'PROD.LIST PU HOLDS'!E53</f>
        <v/>
      </c>
      <c r="D51" s="659" t="str">
        <f>'PROD.LIST PU HOLDS'!G53</f>
        <v/>
      </c>
      <c r="E51" s="659" t="str">
        <f>'PROD.LIST PU HOLDS'!I53</f>
        <v/>
      </c>
      <c r="F51" s="659" t="str">
        <f>'PROD.LIST PU HOLDS'!K53</f>
        <v/>
      </c>
      <c r="G51" s="659" t="str">
        <f>'PROD.LIST PU HOLDS'!M53</f>
        <v/>
      </c>
      <c r="H51" s="659" t="str">
        <f>'PROD.LIST PU HOLDS'!O53</f>
        <v/>
      </c>
      <c r="I51" s="696" t="str">
        <f>'PROD.LIST PU HOLDS'!Q53</f>
        <v/>
      </c>
      <c r="J51" s="697">
        <f>'PROD.LIST PU HOLDS'!S53</f>
        <v>0</v>
      </c>
      <c r="K51" s="69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22.5" customHeight="1">
      <c r="A52" s="695" t="str">
        <f>'PROD.LIST PU HOLDS'!A54</f>
        <v>360-098PU</v>
      </c>
      <c r="B52" s="659" t="str">
        <f>'PROD.LIST PU HOLDS'!C54</f>
        <v/>
      </c>
      <c r="C52" s="659" t="str">
        <f>'PROD.LIST PU HOLDS'!E54</f>
        <v/>
      </c>
      <c r="D52" s="659" t="str">
        <f>'PROD.LIST PU HOLDS'!G54</f>
        <v/>
      </c>
      <c r="E52" s="659" t="str">
        <f>'PROD.LIST PU HOLDS'!I54</f>
        <v/>
      </c>
      <c r="F52" s="659" t="str">
        <f>'PROD.LIST PU HOLDS'!K54</f>
        <v/>
      </c>
      <c r="G52" s="659" t="str">
        <f>'PROD.LIST PU HOLDS'!M54</f>
        <v/>
      </c>
      <c r="H52" s="659" t="str">
        <f>'PROD.LIST PU HOLDS'!O54</f>
        <v/>
      </c>
      <c r="I52" s="696" t="str">
        <f>'PROD.LIST PU HOLDS'!Q54</f>
        <v/>
      </c>
      <c r="J52" s="697">
        <f>'PROD.LIST PU HOLDS'!S54</f>
        <v>0</v>
      </c>
      <c r="K52" s="69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22.5" customHeight="1">
      <c r="A53" s="695" t="str">
        <f>'PROD.LIST PU HOLDS'!A55</f>
        <v>360-099PU</v>
      </c>
      <c r="B53" s="659" t="str">
        <f>'PROD.LIST PU HOLDS'!C55</f>
        <v/>
      </c>
      <c r="C53" s="659" t="str">
        <f>'PROD.LIST PU HOLDS'!E55</f>
        <v/>
      </c>
      <c r="D53" s="659" t="str">
        <f>'PROD.LIST PU HOLDS'!G55</f>
        <v/>
      </c>
      <c r="E53" s="659" t="str">
        <f>'PROD.LIST PU HOLDS'!I55</f>
        <v/>
      </c>
      <c r="F53" s="659" t="str">
        <f>'PROD.LIST PU HOLDS'!K55</f>
        <v/>
      </c>
      <c r="G53" s="659" t="str">
        <f>'PROD.LIST PU HOLDS'!M55</f>
        <v/>
      </c>
      <c r="H53" s="659" t="str">
        <f>'PROD.LIST PU HOLDS'!O55</f>
        <v/>
      </c>
      <c r="I53" s="696" t="str">
        <f>'PROD.LIST PU HOLDS'!Q55</f>
        <v/>
      </c>
      <c r="J53" s="697">
        <f>'PROD.LIST PU HOLDS'!S55</f>
        <v>0</v>
      </c>
      <c r="K53" s="69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22.5" customHeight="1">
      <c r="A54" s="695" t="str">
        <f>'PROD.LIST PU HOLDS'!A56</f>
        <v>360-100PU</v>
      </c>
      <c r="B54" s="659" t="str">
        <f>'PROD.LIST PU HOLDS'!C56</f>
        <v/>
      </c>
      <c r="C54" s="659" t="str">
        <f>'PROD.LIST PU HOLDS'!E56</f>
        <v/>
      </c>
      <c r="D54" s="659" t="str">
        <f>'PROD.LIST PU HOLDS'!G56</f>
        <v/>
      </c>
      <c r="E54" s="659" t="str">
        <f>'PROD.LIST PU HOLDS'!I56</f>
        <v/>
      </c>
      <c r="F54" s="659" t="str">
        <f>'PROD.LIST PU HOLDS'!K56</f>
        <v/>
      </c>
      <c r="G54" s="659" t="str">
        <f>'PROD.LIST PU HOLDS'!M56</f>
        <v/>
      </c>
      <c r="H54" s="659" t="str">
        <f>'PROD.LIST PU HOLDS'!O56</f>
        <v/>
      </c>
      <c r="I54" s="696" t="str">
        <f>'PROD.LIST PU HOLDS'!Q56</f>
        <v/>
      </c>
      <c r="J54" s="697">
        <f>'PROD.LIST PU HOLDS'!S56</f>
        <v>0</v>
      </c>
      <c r="K54" s="69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22.5" customHeight="1">
      <c r="A55" s="695" t="str">
        <f>'PROD.LIST PU HOLDS'!A57</f>
        <v>360-138PU</v>
      </c>
      <c r="B55" s="659" t="str">
        <f>'PROD.LIST PU HOLDS'!C57</f>
        <v/>
      </c>
      <c r="C55" s="659" t="str">
        <f>'PROD.LIST PU HOLDS'!E57</f>
        <v/>
      </c>
      <c r="D55" s="659" t="str">
        <f>'PROD.LIST PU HOLDS'!G57</f>
        <v/>
      </c>
      <c r="E55" s="659" t="str">
        <f>'PROD.LIST PU HOLDS'!I57</f>
        <v/>
      </c>
      <c r="F55" s="659" t="str">
        <f>'PROD.LIST PU HOLDS'!K57</f>
        <v/>
      </c>
      <c r="G55" s="659" t="str">
        <f>'PROD.LIST PU HOLDS'!M57</f>
        <v/>
      </c>
      <c r="H55" s="659" t="str">
        <f>'PROD.LIST PU HOLDS'!O57</f>
        <v/>
      </c>
      <c r="I55" s="696" t="str">
        <f>'PROD.LIST PU HOLDS'!Q57</f>
        <v/>
      </c>
      <c r="J55" s="697">
        <f>'PROD.LIST PU HOLDS'!S57</f>
        <v>0</v>
      </c>
      <c r="K55" s="69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22.5" customHeight="1">
      <c r="A56" s="695" t="str">
        <f>'PROD.LIST PU HOLDS'!A58</f>
        <v>360-140PU</v>
      </c>
      <c r="B56" s="659" t="str">
        <f>'PROD.LIST PU HOLDS'!C58</f>
        <v/>
      </c>
      <c r="C56" s="659" t="str">
        <f>'PROD.LIST PU HOLDS'!E58</f>
        <v/>
      </c>
      <c r="D56" s="659" t="str">
        <f>'PROD.LIST PU HOLDS'!G58</f>
        <v/>
      </c>
      <c r="E56" s="659" t="str">
        <f>'PROD.LIST PU HOLDS'!I58</f>
        <v/>
      </c>
      <c r="F56" s="659" t="str">
        <f>'PROD.LIST PU HOLDS'!K58</f>
        <v/>
      </c>
      <c r="G56" s="659" t="str">
        <f>'PROD.LIST PU HOLDS'!M58</f>
        <v/>
      </c>
      <c r="H56" s="659" t="str">
        <f>'PROD.LIST PU HOLDS'!O58</f>
        <v/>
      </c>
      <c r="I56" s="696" t="str">
        <f>'PROD.LIST PU HOLDS'!Q58</f>
        <v/>
      </c>
      <c r="J56" s="697">
        <f>'PROD.LIST PU HOLDS'!S58</f>
        <v>0</v>
      </c>
      <c r="K56" s="69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22.5" customHeight="1">
      <c r="A57" s="695" t="str">
        <f>'PROD.LIST PU HOLDS'!A59</f>
        <v>360-298PU</v>
      </c>
      <c r="B57" s="659" t="str">
        <f>'PROD.LIST PU HOLDS'!C59</f>
        <v/>
      </c>
      <c r="C57" s="659" t="str">
        <f>'PROD.LIST PU HOLDS'!E59</f>
        <v/>
      </c>
      <c r="D57" s="659" t="str">
        <f>'PROD.LIST PU HOLDS'!G59</f>
        <v/>
      </c>
      <c r="E57" s="659" t="str">
        <f>'PROD.LIST PU HOLDS'!I59</f>
        <v/>
      </c>
      <c r="F57" s="659" t="str">
        <f>'PROD.LIST PU HOLDS'!K59</f>
        <v/>
      </c>
      <c r="G57" s="659" t="str">
        <f>'PROD.LIST PU HOLDS'!M59</f>
        <v/>
      </c>
      <c r="H57" s="659" t="str">
        <f>'PROD.LIST PU HOLDS'!O59</f>
        <v/>
      </c>
      <c r="I57" s="696" t="str">
        <f>'PROD.LIST PU HOLDS'!Q59</f>
        <v/>
      </c>
      <c r="J57" s="697">
        <f>'PROD.LIST PU HOLDS'!S59</f>
        <v>0</v>
      </c>
      <c r="K57" s="69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22.5" customHeight="1">
      <c r="A58" s="695" t="str">
        <f>'PROD.LIST PU HOLDS'!A60</f>
        <v>360-299PU</v>
      </c>
      <c r="B58" s="659" t="str">
        <f>'PROD.LIST PU HOLDS'!C60</f>
        <v/>
      </c>
      <c r="C58" s="659" t="str">
        <f>'PROD.LIST PU HOLDS'!E60</f>
        <v/>
      </c>
      <c r="D58" s="659" t="str">
        <f>'PROD.LIST PU HOLDS'!G60</f>
        <v/>
      </c>
      <c r="E58" s="659" t="str">
        <f>'PROD.LIST PU HOLDS'!I60</f>
        <v/>
      </c>
      <c r="F58" s="659" t="str">
        <f>'PROD.LIST PU HOLDS'!K60</f>
        <v/>
      </c>
      <c r="G58" s="659" t="str">
        <f>'PROD.LIST PU HOLDS'!M60</f>
        <v/>
      </c>
      <c r="H58" s="659" t="str">
        <f>'PROD.LIST PU HOLDS'!O60</f>
        <v/>
      </c>
      <c r="I58" s="696" t="str">
        <f>'PROD.LIST PU HOLDS'!Q60</f>
        <v/>
      </c>
      <c r="J58" s="697">
        <f>'PROD.LIST PU HOLDS'!S60</f>
        <v>0</v>
      </c>
      <c r="K58" s="69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22.5" customHeight="1">
      <c r="A59" s="695" t="str">
        <f>'PROD.LIST PU HOLDS'!A61</f>
        <v>360-300PU</v>
      </c>
      <c r="B59" s="659" t="str">
        <f>'PROD.LIST PU HOLDS'!C61</f>
        <v/>
      </c>
      <c r="C59" s="659" t="str">
        <f>'PROD.LIST PU HOLDS'!E61</f>
        <v/>
      </c>
      <c r="D59" s="659" t="str">
        <f>'PROD.LIST PU HOLDS'!G61</f>
        <v/>
      </c>
      <c r="E59" s="659" t="str">
        <f>'PROD.LIST PU HOLDS'!I61</f>
        <v/>
      </c>
      <c r="F59" s="659" t="str">
        <f>'PROD.LIST PU HOLDS'!K61</f>
        <v/>
      </c>
      <c r="G59" s="659" t="str">
        <f>'PROD.LIST PU HOLDS'!M61</f>
        <v/>
      </c>
      <c r="H59" s="659" t="str">
        <f>'PROD.LIST PU HOLDS'!O61</f>
        <v/>
      </c>
      <c r="I59" s="696" t="str">
        <f>'PROD.LIST PU HOLDS'!Q61</f>
        <v/>
      </c>
      <c r="J59" s="697">
        <f>'PROD.LIST PU HOLDS'!S61</f>
        <v>0</v>
      </c>
      <c r="K59" s="69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22.5" customHeight="1">
      <c r="A60" s="695" t="str">
        <f>'PROD.LIST PU HOLDS'!A62</f>
        <v>360-301PUdt</v>
      </c>
      <c r="B60" s="659" t="str">
        <f>'PROD.LIST PU HOLDS'!C62</f>
        <v/>
      </c>
      <c r="C60" s="659" t="str">
        <f>'PROD.LIST PU HOLDS'!E62</f>
        <v/>
      </c>
      <c r="D60" s="659" t="str">
        <f>'PROD.LIST PU HOLDS'!G62</f>
        <v/>
      </c>
      <c r="E60" s="659" t="str">
        <f>'PROD.LIST PU HOLDS'!I62</f>
        <v/>
      </c>
      <c r="F60" s="659" t="str">
        <f>'PROD.LIST PU HOLDS'!K62</f>
        <v/>
      </c>
      <c r="G60" s="659" t="str">
        <f>'PROD.LIST PU HOLDS'!M62</f>
        <v/>
      </c>
      <c r="H60" s="659" t="str">
        <f>'PROD.LIST PU HOLDS'!O62</f>
        <v/>
      </c>
      <c r="I60" s="696" t="str">
        <f>'PROD.LIST PU HOLDS'!Q62</f>
        <v/>
      </c>
      <c r="J60" s="697">
        <f>'PROD.LIST PU HOLDS'!S62</f>
        <v>0</v>
      </c>
      <c r="K60" s="69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22.5" customHeight="1">
      <c r="A61" s="695" t="str">
        <f>'PROD.LIST PU HOLDS'!A63</f>
        <v>360-302PUdt</v>
      </c>
      <c r="B61" s="659" t="str">
        <f>'PROD.LIST PU HOLDS'!C63</f>
        <v/>
      </c>
      <c r="C61" s="659" t="str">
        <f>'PROD.LIST PU HOLDS'!E63</f>
        <v/>
      </c>
      <c r="D61" s="659" t="str">
        <f>'PROD.LIST PU HOLDS'!G63</f>
        <v/>
      </c>
      <c r="E61" s="659" t="str">
        <f>'PROD.LIST PU HOLDS'!I63</f>
        <v/>
      </c>
      <c r="F61" s="659" t="str">
        <f>'PROD.LIST PU HOLDS'!K63</f>
        <v/>
      </c>
      <c r="G61" s="659" t="str">
        <f>'PROD.LIST PU HOLDS'!M63</f>
        <v/>
      </c>
      <c r="H61" s="659" t="str">
        <f>'PROD.LIST PU HOLDS'!O63</f>
        <v/>
      </c>
      <c r="I61" s="696" t="str">
        <f>'PROD.LIST PU HOLDS'!Q63</f>
        <v/>
      </c>
      <c r="J61" s="697">
        <f>'PROD.LIST PU HOLDS'!S63</f>
        <v>0</v>
      </c>
      <c r="K61" s="69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22.5" customHeight="1">
      <c r="A62" s="695" t="str">
        <f>'PROD.LIST PU HOLDS'!A64</f>
        <v>360-304PUdt</v>
      </c>
      <c r="B62" s="659" t="str">
        <f>'PROD.LIST PU HOLDS'!C64</f>
        <v/>
      </c>
      <c r="C62" s="659" t="str">
        <f>'PROD.LIST PU HOLDS'!E64</f>
        <v/>
      </c>
      <c r="D62" s="659" t="str">
        <f>'PROD.LIST PU HOLDS'!G64</f>
        <v/>
      </c>
      <c r="E62" s="659" t="str">
        <f>'PROD.LIST PU HOLDS'!I64</f>
        <v/>
      </c>
      <c r="F62" s="659" t="str">
        <f>'PROD.LIST PU HOLDS'!K64</f>
        <v/>
      </c>
      <c r="G62" s="659" t="str">
        <f>'PROD.LIST PU HOLDS'!M64</f>
        <v/>
      </c>
      <c r="H62" s="659" t="str">
        <f>'PROD.LIST PU HOLDS'!O64</f>
        <v/>
      </c>
      <c r="I62" s="696" t="str">
        <f>'PROD.LIST PU HOLDS'!Q64</f>
        <v/>
      </c>
      <c r="J62" s="697">
        <f>'PROD.LIST PU HOLDS'!S64</f>
        <v>0</v>
      </c>
      <c r="K62" s="69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22.5" customHeight="1">
      <c r="A63" s="695" t="str">
        <f>'PROD.LIST PU HOLDS'!A65</f>
        <v>360-305PUdt</v>
      </c>
      <c r="B63" s="659" t="str">
        <f>'PROD.LIST PU HOLDS'!C65</f>
        <v/>
      </c>
      <c r="C63" s="659" t="str">
        <f>'PROD.LIST PU HOLDS'!E65</f>
        <v/>
      </c>
      <c r="D63" s="659" t="str">
        <f>'PROD.LIST PU HOLDS'!G65</f>
        <v/>
      </c>
      <c r="E63" s="659" t="str">
        <f>'PROD.LIST PU HOLDS'!I65</f>
        <v/>
      </c>
      <c r="F63" s="659" t="str">
        <f>'PROD.LIST PU HOLDS'!K65</f>
        <v/>
      </c>
      <c r="G63" s="659" t="str">
        <f>'PROD.LIST PU HOLDS'!M65</f>
        <v/>
      </c>
      <c r="H63" s="659" t="str">
        <f>'PROD.LIST PU HOLDS'!O65</f>
        <v/>
      </c>
      <c r="I63" s="696" t="str">
        <f>'PROD.LIST PU HOLDS'!Q65</f>
        <v/>
      </c>
      <c r="J63" s="697">
        <f>'PROD.LIST PU HOLDS'!S65</f>
        <v>0</v>
      </c>
      <c r="K63" s="69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22.5" customHeight="1">
      <c r="A64" s="695" t="str">
        <f>'PROD.LIST PU HOLDS'!A66</f>
        <v>360-306PUdt</v>
      </c>
      <c r="B64" s="659" t="str">
        <f>'PROD.LIST PU HOLDS'!C66</f>
        <v/>
      </c>
      <c r="C64" s="659" t="str">
        <f>'PROD.LIST PU HOLDS'!E66</f>
        <v/>
      </c>
      <c r="D64" s="659" t="str">
        <f>'PROD.LIST PU HOLDS'!G66</f>
        <v/>
      </c>
      <c r="E64" s="659" t="str">
        <f>'PROD.LIST PU HOLDS'!I66</f>
        <v/>
      </c>
      <c r="F64" s="659" t="str">
        <f>'PROD.LIST PU HOLDS'!K66</f>
        <v/>
      </c>
      <c r="G64" s="659" t="str">
        <f>'PROD.LIST PU HOLDS'!M66</f>
        <v/>
      </c>
      <c r="H64" s="659" t="str">
        <f>'PROD.LIST PU HOLDS'!O66</f>
        <v/>
      </c>
      <c r="I64" s="696" t="str">
        <f>'PROD.LIST PU HOLDS'!Q66</f>
        <v/>
      </c>
      <c r="J64" s="697">
        <f>'PROD.LIST PU HOLDS'!S66</f>
        <v>0</v>
      </c>
      <c r="K64" s="69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22.5" customHeight="1">
      <c r="A65" s="695" t="str">
        <f>'PROD.LIST PU HOLDS'!A67</f>
        <v>360-307PUdt</v>
      </c>
      <c r="B65" s="659" t="str">
        <f>'PROD.LIST PU HOLDS'!C67</f>
        <v/>
      </c>
      <c r="C65" s="659" t="str">
        <f>'PROD.LIST PU HOLDS'!E67</f>
        <v/>
      </c>
      <c r="D65" s="659" t="str">
        <f>'PROD.LIST PU HOLDS'!G67</f>
        <v/>
      </c>
      <c r="E65" s="659" t="str">
        <f>'PROD.LIST PU HOLDS'!I67</f>
        <v/>
      </c>
      <c r="F65" s="659" t="str">
        <f>'PROD.LIST PU HOLDS'!K67</f>
        <v/>
      </c>
      <c r="G65" s="659" t="str">
        <f>'PROD.LIST PU HOLDS'!M67</f>
        <v/>
      </c>
      <c r="H65" s="659" t="str">
        <f>'PROD.LIST PU HOLDS'!O67</f>
        <v/>
      </c>
      <c r="I65" s="696" t="str">
        <f>'PROD.LIST PU HOLDS'!Q67</f>
        <v/>
      </c>
      <c r="J65" s="697">
        <f>'PROD.LIST PU HOLDS'!S67</f>
        <v>0</v>
      </c>
      <c r="K65" s="69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22.5" customHeight="1">
      <c r="A66" s="695" t="str">
        <f>'PROD.LIST PU HOLDS'!A68</f>
        <v>360-309PU</v>
      </c>
      <c r="B66" s="659" t="str">
        <f>'PROD.LIST PU HOLDS'!C68</f>
        <v/>
      </c>
      <c r="C66" s="659" t="str">
        <f>'PROD.LIST PU HOLDS'!E68</f>
        <v/>
      </c>
      <c r="D66" s="659" t="str">
        <f>'PROD.LIST PU HOLDS'!G68</f>
        <v/>
      </c>
      <c r="E66" s="659" t="str">
        <f>'PROD.LIST PU HOLDS'!I68</f>
        <v/>
      </c>
      <c r="F66" s="659" t="str">
        <f>'PROD.LIST PU HOLDS'!K68</f>
        <v/>
      </c>
      <c r="G66" s="659" t="str">
        <f>'PROD.LIST PU HOLDS'!M68</f>
        <v/>
      </c>
      <c r="H66" s="659" t="str">
        <f>'PROD.LIST PU HOLDS'!O68</f>
        <v/>
      </c>
      <c r="I66" s="696" t="str">
        <f>'PROD.LIST PU HOLDS'!Q68</f>
        <v/>
      </c>
      <c r="J66" s="697">
        <f>'PROD.LIST PU HOLDS'!S68</f>
        <v>0</v>
      </c>
      <c r="K66" s="69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22.5" customHeight="1">
      <c r="A67" s="695" t="str">
        <f>'PROD.LIST PU HOLDS'!A69</f>
        <v>360-313PU</v>
      </c>
      <c r="B67" s="659" t="str">
        <f>'PROD.LIST PU HOLDS'!C69</f>
        <v/>
      </c>
      <c r="C67" s="659" t="str">
        <f>'PROD.LIST PU HOLDS'!E69</f>
        <v/>
      </c>
      <c r="D67" s="659" t="str">
        <f>'PROD.LIST PU HOLDS'!G69</f>
        <v/>
      </c>
      <c r="E67" s="659" t="str">
        <f>'PROD.LIST PU HOLDS'!I69</f>
        <v/>
      </c>
      <c r="F67" s="659" t="str">
        <f>'PROD.LIST PU HOLDS'!K69</f>
        <v/>
      </c>
      <c r="G67" s="659" t="str">
        <f>'PROD.LIST PU HOLDS'!M69</f>
        <v/>
      </c>
      <c r="H67" s="659" t="str">
        <f>'PROD.LIST PU HOLDS'!O69</f>
        <v/>
      </c>
      <c r="I67" s="696" t="str">
        <f>'PROD.LIST PU HOLDS'!Q69</f>
        <v/>
      </c>
      <c r="J67" s="697">
        <f>'PROD.LIST PU HOLDS'!S69</f>
        <v>0</v>
      </c>
      <c r="K67" s="69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22.5" customHeight="1">
      <c r="A68" s="695" t="str">
        <f>'PROD.LIST PU HOLDS'!A70</f>
        <v>360-314PU</v>
      </c>
      <c r="B68" s="659" t="str">
        <f>'PROD.LIST PU HOLDS'!C70</f>
        <v/>
      </c>
      <c r="C68" s="659" t="str">
        <f>'PROD.LIST PU HOLDS'!E70</f>
        <v/>
      </c>
      <c r="D68" s="659" t="str">
        <f>'PROD.LIST PU HOLDS'!G70</f>
        <v/>
      </c>
      <c r="E68" s="659" t="str">
        <f>'PROD.LIST PU HOLDS'!I70</f>
        <v/>
      </c>
      <c r="F68" s="659" t="str">
        <f>'PROD.LIST PU HOLDS'!K70</f>
        <v/>
      </c>
      <c r="G68" s="659" t="str">
        <f>'PROD.LIST PU HOLDS'!M70</f>
        <v/>
      </c>
      <c r="H68" s="659" t="str">
        <f>'PROD.LIST PU HOLDS'!O70</f>
        <v/>
      </c>
      <c r="I68" s="696" t="str">
        <f>'PROD.LIST PU HOLDS'!Q70</f>
        <v/>
      </c>
      <c r="J68" s="697">
        <f>'PROD.LIST PU HOLDS'!S70</f>
        <v>0</v>
      </c>
      <c r="K68" s="69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22.5" customHeight="1">
      <c r="A69" s="695" t="str">
        <f>'PROD.LIST PU HOLDS'!A71</f>
        <v>360-315PU</v>
      </c>
      <c r="B69" s="659" t="str">
        <f>'PROD.LIST PU HOLDS'!C71</f>
        <v/>
      </c>
      <c r="C69" s="659" t="str">
        <f>'PROD.LIST PU HOLDS'!E71</f>
        <v/>
      </c>
      <c r="D69" s="659" t="str">
        <f>'PROD.LIST PU HOLDS'!G71</f>
        <v/>
      </c>
      <c r="E69" s="659" t="str">
        <f>'PROD.LIST PU HOLDS'!I71</f>
        <v/>
      </c>
      <c r="F69" s="659" t="str">
        <f>'PROD.LIST PU HOLDS'!K71</f>
        <v/>
      </c>
      <c r="G69" s="659" t="str">
        <f>'PROD.LIST PU HOLDS'!M71</f>
        <v/>
      </c>
      <c r="H69" s="659" t="str">
        <f>'PROD.LIST PU HOLDS'!O71</f>
        <v/>
      </c>
      <c r="I69" s="696" t="str">
        <f>'PROD.LIST PU HOLDS'!Q71</f>
        <v/>
      </c>
      <c r="J69" s="697">
        <f>'PROD.LIST PU HOLDS'!S71</f>
        <v>0</v>
      </c>
      <c r="K69" s="69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22.5" customHeight="1">
      <c r="A70" s="695" t="str">
        <f>'PROD.LIST PU HOLDS'!A72</f>
        <v>360-316PU</v>
      </c>
      <c r="B70" s="659" t="str">
        <f>'PROD.LIST PU HOLDS'!C72</f>
        <v/>
      </c>
      <c r="C70" s="659" t="str">
        <f>'PROD.LIST PU HOLDS'!E72</f>
        <v/>
      </c>
      <c r="D70" s="659" t="str">
        <f>'PROD.LIST PU HOLDS'!G72</f>
        <v/>
      </c>
      <c r="E70" s="659" t="str">
        <f>'PROD.LIST PU HOLDS'!I72</f>
        <v/>
      </c>
      <c r="F70" s="659" t="str">
        <f>'PROD.LIST PU HOLDS'!K72</f>
        <v/>
      </c>
      <c r="G70" s="659" t="str">
        <f>'PROD.LIST PU HOLDS'!M72</f>
        <v/>
      </c>
      <c r="H70" s="659" t="str">
        <f>'PROD.LIST PU HOLDS'!O72</f>
        <v/>
      </c>
      <c r="I70" s="696" t="str">
        <f>'PROD.LIST PU HOLDS'!Q72</f>
        <v/>
      </c>
      <c r="J70" s="697">
        <f>'PROD.LIST PU HOLDS'!S72</f>
        <v>0</v>
      </c>
      <c r="K70" s="69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22.5" customHeight="1">
      <c r="A71" s="695" t="str">
        <f>'PROD.LIST PU HOLDS'!A73</f>
        <v>360-317PU</v>
      </c>
      <c r="B71" s="659" t="str">
        <f>'PROD.LIST PU HOLDS'!C73</f>
        <v/>
      </c>
      <c r="C71" s="659" t="str">
        <f>'PROD.LIST PU HOLDS'!E73</f>
        <v/>
      </c>
      <c r="D71" s="659" t="str">
        <f>'PROD.LIST PU HOLDS'!G73</f>
        <v/>
      </c>
      <c r="E71" s="659" t="str">
        <f>'PROD.LIST PU HOLDS'!I73</f>
        <v/>
      </c>
      <c r="F71" s="659" t="str">
        <f>'PROD.LIST PU HOLDS'!K73</f>
        <v/>
      </c>
      <c r="G71" s="659" t="str">
        <f>'PROD.LIST PU HOLDS'!M73</f>
        <v/>
      </c>
      <c r="H71" s="659" t="str">
        <f>'PROD.LIST PU HOLDS'!O73</f>
        <v/>
      </c>
      <c r="I71" s="696" t="str">
        <f>'PROD.LIST PU HOLDS'!Q73</f>
        <v/>
      </c>
      <c r="J71" s="697">
        <f>'PROD.LIST PU HOLDS'!S73</f>
        <v>0</v>
      </c>
      <c r="K71" s="69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22.5" customHeight="1">
      <c r="A72" s="695" t="str">
        <f>'PROD.LIST PU HOLDS'!A74</f>
        <v>360-318PU</v>
      </c>
      <c r="B72" s="659" t="str">
        <f>'PROD.LIST PU HOLDS'!C74</f>
        <v/>
      </c>
      <c r="C72" s="659" t="str">
        <f>'PROD.LIST PU HOLDS'!E74</f>
        <v/>
      </c>
      <c r="D72" s="659" t="str">
        <f>'PROD.LIST PU HOLDS'!G74</f>
        <v/>
      </c>
      <c r="E72" s="659" t="str">
        <f>'PROD.LIST PU HOLDS'!I74</f>
        <v/>
      </c>
      <c r="F72" s="659" t="str">
        <f>'PROD.LIST PU HOLDS'!K74</f>
        <v/>
      </c>
      <c r="G72" s="659" t="str">
        <f>'PROD.LIST PU HOLDS'!M74</f>
        <v/>
      </c>
      <c r="H72" s="659" t="str">
        <f>'PROD.LIST PU HOLDS'!O74</f>
        <v/>
      </c>
      <c r="I72" s="696" t="str">
        <f>'PROD.LIST PU HOLDS'!Q74</f>
        <v/>
      </c>
      <c r="J72" s="697">
        <f>'PROD.LIST PU HOLDS'!S74</f>
        <v>0</v>
      </c>
      <c r="K72" s="69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21.75" customHeight="1">
      <c r="A73" s="695" t="str">
        <f>'PROD.LIST PU HOLDS'!A75</f>
        <v>360-319PU</v>
      </c>
      <c r="B73" s="659" t="str">
        <f>'PROD.LIST PU HOLDS'!C75</f>
        <v/>
      </c>
      <c r="C73" s="659" t="str">
        <f>'PROD.LIST PU HOLDS'!E75</f>
        <v/>
      </c>
      <c r="D73" s="659" t="str">
        <f>'PROD.LIST PU HOLDS'!G75</f>
        <v/>
      </c>
      <c r="E73" s="659" t="str">
        <f>'PROD.LIST PU HOLDS'!I75</f>
        <v/>
      </c>
      <c r="F73" s="659" t="str">
        <f>'PROD.LIST PU HOLDS'!K75</f>
        <v/>
      </c>
      <c r="G73" s="659" t="str">
        <f>'PROD.LIST PU HOLDS'!M75</f>
        <v/>
      </c>
      <c r="H73" s="659" t="str">
        <f>'PROD.LIST PU HOLDS'!O75</f>
        <v/>
      </c>
      <c r="I73" s="696" t="str">
        <f>'PROD.LIST PU HOLDS'!Q75</f>
        <v/>
      </c>
      <c r="J73" s="697">
        <f>'PROD.LIST PU HOLDS'!S75</f>
        <v>0</v>
      </c>
      <c r="K73" s="69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22.5" customHeight="1">
      <c r="A74" s="695" t="str">
        <f>'PROD.LIST PU HOLDS'!A76</f>
        <v>360-320PU</v>
      </c>
      <c r="B74" s="659" t="str">
        <f>'PROD.LIST PU HOLDS'!C76</f>
        <v/>
      </c>
      <c r="C74" s="659" t="str">
        <f>'PROD.LIST PU HOLDS'!E76</f>
        <v/>
      </c>
      <c r="D74" s="659" t="str">
        <f>'PROD.LIST PU HOLDS'!G76</f>
        <v/>
      </c>
      <c r="E74" s="659" t="str">
        <f>'PROD.LIST PU HOLDS'!I76</f>
        <v/>
      </c>
      <c r="F74" s="659" t="str">
        <f>'PROD.LIST PU HOLDS'!K76</f>
        <v/>
      </c>
      <c r="G74" s="659" t="str">
        <f>'PROD.LIST PU HOLDS'!M76</f>
        <v/>
      </c>
      <c r="H74" s="659" t="str">
        <f>'PROD.LIST PU HOLDS'!O76</f>
        <v/>
      </c>
      <c r="I74" s="696" t="str">
        <f>'PROD.LIST PU HOLDS'!Q76</f>
        <v/>
      </c>
      <c r="J74" s="697">
        <f>'PROD.LIST PU HOLDS'!S76</f>
        <v>0</v>
      </c>
      <c r="K74" s="69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22.5" customHeight="1">
      <c r="A75" s="695" t="str">
        <f>'PROD.LIST PU HOLDS'!A77</f>
        <v>360-340PU</v>
      </c>
      <c r="B75" s="659" t="str">
        <f>'PROD.LIST PU HOLDS'!C77</f>
        <v/>
      </c>
      <c r="C75" s="659" t="str">
        <f>'PROD.LIST PU HOLDS'!E77</f>
        <v/>
      </c>
      <c r="D75" s="659" t="str">
        <f>'PROD.LIST PU HOLDS'!G77</f>
        <v/>
      </c>
      <c r="E75" s="659" t="str">
        <f>'PROD.LIST PU HOLDS'!I77</f>
        <v/>
      </c>
      <c r="F75" s="659" t="str">
        <f>'PROD.LIST PU HOLDS'!K77</f>
        <v/>
      </c>
      <c r="G75" s="659" t="str">
        <f>'PROD.LIST PU HOLDS'!M77</f>
        <v/>
      </c>
      <c r="H75" s="659" t="str">
        <f>'PROD.LIST PU HOLDS'!O77</f>
        <v/>
      </c>
      <c r="I75" s="696" t="str">
        <f>'PROD.LIST PU HOLDS'!Q77</f>
        <v/>
      </c>
      <c r="J75" s="697">
        <f>'PROD.LIST PU HOLDS'!S77</f>
        <v>0</v>
      </c>
      <c r="K75" s="69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22.5" customHeight="1">
      <c r="A76" s="695" t="str">
        <f>'PROD.LIST PU HOLDS'!A78</f>
        <v>360-352PU</v>
      </c>
      <c r="B76" s="659" t="str">
        <f>'PROD.LIST PU HOLDS'!C78</f>
        <v/>
      </c>
      <c r="C76" s="659" t="str">
        <f>'PROD.LIST PU HOLDS'!E78</f>
        <v/>
      </c>
      <c r="D76" s="659" t="str">
        <f>'PROD.LIST PU HOLDS'!G78</f>
        <v/>
      </c>
      <c r="E76" s="659" t="str">
        <f>'PROD.LIST PU HOLDS'!I78</f>
        <v/>
      </c>
      <c r="F76" s="659" t="str">
        <f>'PROD.LIST PU HOLDS'!K78</f>
        <v/>
      </c>
      <c r="G76" s="659" t="str">
        <f>'PROD.LIST PU HOLDS'!M78</f>
        <v/>
      </c>
      <c r="H76" s="659" t="str">
        <f>'PROD.LIST PU HOLDS'!O78</f>
        <v/>
      </c>
      <c r="I76" s="696" t="str">
        <f>'PROD.LIST PU HOLDS'!Q78</f>
        <v/>
      </c>
      <c r="J76" s="697">
        <f>'PROD.LIST PU HOLDS'!S78</f>
        <v>0</v>
      </c>
      <c r="K76" s="69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22.5" customHeight="1">
      <c r="A77" s="695" t="str">
        <f>'PROD.LIST PU HOLDS'!A79</f>
        <v>360-353PU</v>
      </c>
      <c r="B77" s="659" t="str">
        <f>'PROD.LIST PU HOLDS'!C79</f>
        <v/>
      </c>
      <c r="C77" s="659" t="str">
        <f>'PROD.LIST PU HOLDS'!E79</f>
        <v/>
      </c>
      <c r="D77" s="659" t="str">
        <f>'PROD.LIST PU HOLDS'!G79</f>
        <v/>
      </c>
      <c r="E77" s="659" t="str">
        <f>'PROD.LIST PU HOLDS'!I79</f>
        <v/>
      </c>
      <c r="F77" s="659" t="str">
        <f>'PROD.LIST PU HOLDS'!K79</f>
        <v/>
      </c>
      <c r="G77" s="659" t="str">
        <f>'PROD.LIST PU HOLDS'!M79</f>
        <v/>
      </c>
      <c r="H77" s="659" t="str">
        <f>'PROD.LIST PU HOLDS'!O79</f>
        <v/>
      </c>
      <c r="I77" s="696" t="str">
        <f>'PROD.LIST PU HOLDS'!Q79</f>
        <v/>
      </c>
      <c r="J77" s="697">
        <f>'PROD.LIST PU HOLDS'!S79</f>
        <v>0</v>
      </c>
      <c r="K77" s="69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22.5" customHeight="1">
      <c r="A78" s="695" t="str">
        <f>'PROD.LIST PU HOLDS'!A80</f>
        <v>360-354PU</v>
      </c>
      <c r="B78" s="659" t="str">
        <f>'PROD.LIST PU HOLDS'!C80</f>
        <v/>
      </c>
      <c r="C78" s="659" t="str">
        <f>'PROD.LIST PU HOLDS'!E80</f>
        <v/>
      </c>
      <c r="D78" s="659" t="str">
        <f>'PROD.LIST PU HOLDS'!G80</f>
        <v/>
      </c>
      <c r="E78" s="659" t="str">
        <f>'PROD.LIST PU HOLDS'!I80</f>
        <v/>
      </c>
      <c r="F78" s="659" t="str">
        <f>'PROD.LIST PU HOLDS'!K80</f>
        <v/>
      </c>
      <c r="G78" s="659" t="str">
        <f>'PROD.LIST PU HOLDS'!M80</f>
        <v/>
      </c>
      <c r="H78" s="659" t="str">
        <f>'PROD.LIST PU HOLDS'!O80</f>
        <v/>
      </c>
      <c r="I78" s="696" t="str">
        <f>'PROD.LIST PU HOLDS'!Q80</f>
        <v/>
      </c>
      <c r="J78" s="697">
        <f>'PROD.LIST PU HOLDS'!S80</f>
        <v>0</v>
      </c>
      <c r="K78" s="69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22.5" customHeight="1">
      <c r="A79" s="695" t="str">
        <f>'PROD.LIST PU HOLDS'!A81</f>
        <v>360-355PU</v>
      </c>
      <c r="B79" s="659" t="str">
        <f>'PROD.LIST PU HOLDS'!C81</f>
        <v/>
      </c>
      <c r="C79" s="659" t="str">
        <f>'PROD.LIST PU HOLDS'!E81</f>
        <v/>
      </c>
      <c r="D79" s="659" t="str">
        <f>'PROD.LIST PU HOLDS'!G81</f>
        <v/>
      </c>
      <c r="E79" s="659" t="str">
        <f>'PROD.LIST PU HOLDS'!I81</f>
        <v/>
      </c>
      <c r="F79" s="659" t="str">
        <f>'PROD.LIST PU HOLDS'!K81</f>
        <v/>
      </c>
      <c r="G79" s="659" t="str">
        <f>'PROD.LIST PU HOLDS'!M81</f>
        <v/>
      </c>
      <c r="H79" s="659" t="str">
        <f>'PROD.LIST PU HOLDS'!O81</f>
        <v/>
      </c>
      <c r="I79" s="696" t="str">
        <f>'PROD.LIST PU HOLDS'!Q81</f>
        <v/>
      </c>
      <c r="J79" s="697">
        <f>'PROD.LIST PU HOLDS'!S81</f>
        <v>0</v>
      </c>
      <c r="K79" s="69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22.5" customHeight="1">
      <c r="A80" s="695" t="str">
        <f>'PROD.LIST PU HOLDS'!A82</f>
        <v>360-356PU</v>
      </c>
      <c r="B80" s="659" t="str">
        <f>'PROD.LIST PU HOLDS'!C82</f>
        <v/>
      </c>
      <c r="C80" s="659" t="str">
        <f>'PROD.LIST PU HOLDS'!E82</f>
        <v/>
      </c>
      <c r="D80" s="659" t="str">
        <f>'PROD.LIST PU HOLDS'!G82</f>
        <v/>
      </c>
      <c r="E80" s="659" t="str">
        <f>'PROD.LIST PU HOLDS'!I82</f>
        <v/>
      </c>
      <c r="F80" s="659" t="str">
        <f>'PROD.LIST PU HOLDS'!K82</f>
        <v/>
      </c>
      <c r="G80" s="659" t="str">
        <f>'PROD.LIST PU HOLDS'!M82</f>
        <v/>
      </c>
      <c r="H80" s="659" t="str">
        <f>'PROD.LIST PU HOLDS'!O82</f>
        <v/>
      </c>
      <c r="I80" s="696" t="str">
        <f>'PROD.LIST PU HOLDS'!Q82</f>
        <v/>
      </c>
      <c r="J80" s="697">
        <f>'PROD.LIST PU HOLDS'!S82</f>
        <v>0</v>
      </c>
      <c r="K80" s="69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22.5" customHeight="1">
      <c r="A81" s="695" t="str">
        <f>'PROD.LIST PU HOLDS'!A83</f>
        <v>360-357PU</v>
      </c>
      <c r="B81" s="659" t="str">
        <f>'PROD.LIST PU HOLDS'!C83</f>
        <v/>
      </c>
      <c r="C81" s="659" t="str">
        <f>'PROD.LIST PU HOLDS'!E83</f>
        <v/>
      </c>
      <c r="D81" s="659" t="str">
        <f>'PROD.LIST PU HOLDS'!G83</f>
        <v/>
      </c>
      <c r="E81" s="659" t="str">
        <f>'PROD.LIST PU HOLDS'!I83</f>
        <v/>
      </c>
      <c r="F81" s="659" t="str">
        <f>'PROD.LIST PU HOLDS'!K83</f>
        <v/>
      </c>
      <c r="G81" s="659" t="str">
        <f>'PROD.LIST PU HOLDS'!M83</f>
        <v/>
      </c>
      <c r="H81" s="659" t="str">
        <f>'PROD.LIST PU HOLDS'!O83</f>
        <v/>
      </c>
      <c r="I81" s="696" t="str">
        <f>'PROD.LIST PU HOLDS'!Q83</f>
        <v/>
      </c>
      <c r="J81" s="697">
        <f>'PROD.LIST PU HOLDS'!S83</f>
        <v>0</v>
      </c>
      <c r="K81" s="69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22.5" customHeight="1">
      <c r="A82" s="695" t="str">
        <f>'PROD.LIST PU HOLDS'!A84</f>
        <v>360-358PU</v>
      </c>
      <c r="B82" s="659" t="str">
        <f>'PROD.LIST PU HOLDS'!C84</f>
        <v/>
      </c>
      <c r="C82" s="659" t="str">
        <f>'PROD.LIST PU HOLDS'!E84</f>
        <v/>
      </c>
      <c r="D82" s="659" t="str">
        <f>'PROD.LIST PU HOLDS'!G84</f>
        <v/>
      </c>
      <c r="E82" s="659" t="str">
        <f>'PROD.LIST PU HOLDS'!I84</f>
        <v/>
      </c>
      <c r="F82" s="659" t="str">
        <f>'PROD.LIST PU HOLDS'!K84</f>
        <v/>
      </c>
      <c r="G82" s="659" t="str">
        <f>'PROD.LIST PU HOLDS'!M84</f>
        <v/>
      </c>
      <c r="H82" s="659" t="str">
        <f>'PROD.LIST PU HOLDS'!O84</f>
        <v/>
      </c>
      <c r="I82" s="696" t="str">
        <f>'PROD.LIST PU HOLDS'!Q84</f>
        <v/>
      </c>
      <c r="J82" s="697">
        <f>'PROD.LIST PU HOLDS'!S84</f>
        <v>0</v>
      </c>
      <c r="K82" s="69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22.5" customHeight="1">
      <c r="A83" s="695" t="str">
        <f>'PROD.LIST PU HOLDS'!A85</f>
        <v>360-359PU</v>
      </c>
      <c r="B83" s="659" t="str">
        <f>'PROD.LIST PU HOLDS'!C85</f>
        <v/>
      </c>
      <c r="C83" s="659" t="str">
        <f>'PROD.LIST PU HOLDS'!E85</f>
        <v/>
      </c>
      <c r="D83" s="659" t="str">
        <f>'PROD.LIST PU HOLDS'!G85</f>
        <v/>
      </c>
      <c r="E83" s="659" t="str">
        <f>'PROD.LIST PU HOLDS'!I85</f>
        <v/>
      </c>
      <c r="F83" s="659" t="str">
        <f>'PROD.LIST PU HOLDS'!K85</f>
        <v/>
      </c>
      <c r="G83" s="659" t="str">
        <f>'PROD.LIST PU HOLDS'!M85</f>
        <v/>
      </c>
      <c r="H83" s="659" t="str">
        <f>'PROD.LIST PU HOLDS'!O85</f>
        <v/>
      </c>
      <c r="I83" s="696" t="str">
        <f>'PROD.LIST PU HOLDS'!Q85</f>
        <v/>
      </c>
      <c r="J83" s="697">
        <f>'PROD.LIST PU HOLDS'!S85</f>
        <v>0</v>
      </c>
      <c r="K83" s="69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22.5" customHeight="1">
      <c r="A84" s="695" t="str">
        <f>'PROD.LIST PU HOLDS'!A86</f>
        <v>360-360PU</v>
      </c>
      <c r="B84" s="659" t="str">
        <f>'PROD.LIST PU HOLDS'!C86</f>
        <v/>
      </c>
      <c r="C84" s="659" t="str">
        <f>'PROD.LIST PU HOLDS'!E86</f>
        <v/>
      </c>
      <c r="D84" s="659" t="str">
        <f>'PROD.LIST PU HOLDS'!G86</f>
        <v/>
      </c>
      <c r="E84" s="659" t="str">
        <f>'PROD.LIST PU HOLDS'!I86</f>
        <v/>
      </c>
      <c r="F84" s="659" t="str">
        <f>'PROD.LIST PU HOLDS'!K86</f>
        <v/>
      </c>
      <c r="G84" s="659" t="str">
        <f>'PROD.LIST PU HOLDS'!M86</f>
        <v/>
      </c>
      <c r="H84" s="659" t="str">
        <f>'PROD.LIST PU HOLDS'!O86</f>
        <v/>
      </c>
      <c r="I84" s="696" t="str">
        <f>'PROD.LIST PU HOLDS'!Q86</f>
        <v/>
      </c>
      <c r="J84" s="697">
        <f>'PROD.LIST PU HOLDS'!S86</f>
        <v>0</v>
      </c>
      <c r="K84" s="69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22.5" customHeight="1">
      <c r="A85" s="695" t="str">
        <f>'PROD.LIST PU HOLDS'!A87</f>
        <v>360-380PU</v>
      </c>
      <c r="B85" s="659" t="str">
        <f>'PROD.LIST PU HOLDS'!C87</f>
        <v/>
      </c>
      <c r="C85" s="659" t="str">
        <f>'PROD.LIST PU HOLDS'!E87</f>
        <v/>
      </c>
      <c r="D85" s="659" t="str">
        <f>'PROD.LIST PU HOLDS'!G87</f>
        <v/>
      </c>
      <c r="E85" s="659" t="str">
        <f>'PROD.LIST PU HOLDS'!I87</f>
        <v/>
      </c>
      <c r="F85" s="659" t="str">
        <f>'PROD.LIST PU HOLDS'!K87</f>
        <v/>
      </c>
      <c r="G85" s="659" t="str">
        <f>'PROD.LIST PU HOLDS'!M87</f>
        <v/>
      </c>
      <c r="H85" s="659" t="str">
        <f>'PROD.LIST PU HOLDS'!O87</f>
        <v/>
      </c>
      <c r="I85" s="696" t="str">
        <f>'PROD.LIST PU HOLDS'!Q87</f>
        <v/>
      </c>
      <c r="J85" s="697">
        <f>'PROD.LIST PU HOLDS'!S87</f>
        <v>0</v>
      </c>
      <c r="K85" s="69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22.5" customHeight="1">
      <c r="A86" s="695" t="str">
        <f>'PROD.LIST PU HOLDS'!A88</f>
        <v>360-390PU</v>
      </c>
      <c r="B86" s="659" t="str">
        <f>'PROD.LIST PU HOLDS'!C88</f>
        <v/>
      </c>
      <c r="C86" s="659" t="str">
        <f>'PROD.LIST PU HOLDS'!E88</f>
        <v/>
      </c>
      <c r="D86" s="659" t="str">
        <f>'PROD.LIST PU HOLDS'!G88</f>
        <v/>
      </c>
      <c r="E86" s="659" t="str">
        <f>'PROD.LIST PU HOLDS'!I88</f>
        <v/>
      </c>
      <c r="F86" s="659" t="str">
        <f>'PROD.LIST PU HOLDS'!K88</f>
        <v/>
      </c>
      <c r="G86" s="659" t="str">
        <f>'PROD.LIST PU HOLDS'!M88</f>
        <v/>
      </c>
      <c r="H86" s="659" t="str">
        <f>'PROD.LIST PU HOLDS'!O88</f>
        <v/>
      </c>
      <c r="I86" s="696" t="str">
        <f>'PROD.LIST PU HOLDS'!Q88</f>
        <v/>
      </c>
      <c r="J86" s="697">
        <f>'PROD.LIST PU HOLDS'!S88</f>
        <v>0</v>
      </c>
      <c r="K86" s="69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22.5" customHeight="1">
      <c r="A87" s="695" t="str">
        <f>'PROD.LIST PU HOLDS'!A89</f>
        <v>360-392PU</v>
      </c>
      <c r="B87" s="659" t="str">
        <f>'PROD.LIST PU HOLDS'!C89</f>
        <v/>
      </c>
      <c r="C87" s="659" t="str">
        <f>'PROD.LIST PU HOLDS'!E89</f>
        <v/>
      </c>
      <c r="D87" s="659" t="str">
        <f>'PROD.LIST PU HOLDS'!G89</f>
        <v/>
      </c>
      <c r="E87" s="659" t="str">
        <f>'PROD.LIST PU HOLDS'!I89</f>
        <v/>
      </c>
      <c r="F87" s="659" t="str">
        <f>'PROD.LIST PU HOLDS'!K89</f>
        <v/>
      </c>
      <c r="G87" s="659" t="str">
        <f>'PROD.LIST PU HOLDS'!M89</f>
        <v/>
      </c>
      <c r="H87" s="659" t="str">
        <f>'PROD.LIST PU HOLDS'!O89</f>
        <v/>
      </c>
      <c r="I87" s="696" t="str">
        <f>'PROD.LIST PU HOLDS'!Q89</f>
        <v/>
      </c>
      <c r="J87" s="697">
        <f>'PROD.LIST PU HOLDS'!S89</f>
        <v>0</v>
      </c>
      <c r="K87" s="69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22.5" customHeight="1">
      <c r="A88" s="695" t="str">
        <f>'PROD.LIST PU HOLDS'!A90</f>
        <v>360-394PU</v>
      </c>
      <c r="B88" s="659" t="str">
        <f>'PROD.LIST PU HOLDS'!C90</f>
        <v/>
      </c>
      <c r="C88" s="659" t="str">
        <f>'PROD.LIST PU HOLDS'!E90</f>
        <v/>
      </c>
      <c r="D88" s="659" t="str">
        <f>'PROD.LIST PU HOLDS'!G90</f>
        <v/>
      </c>
      <c r="E88" s="659" t="str">
        <f>'PROD.LIST PU HOLDS'!I90</f>
        <v/>
      </c>
      <c r="F88" s="659" t="str">
        <f>'PROD.LIST PU HOLDS'!K90</f>
        <v/>
      </c>
      <c r="G88" s="659" t="str">
        <f>'PROD.LIST PU HOLDS'!M90</f>
        <v/>
      </c>
      <c r="H88" s="659" t="str">
        <f>'PROD.LIST PU HOLDS'!O90</f>
        <v/>
      </c>
      <c r="I88" s="696" t="str">
        <f>'PROD.LIST PU HOLDS'!Q90</f>
        <v/>
      </c>
      <c r="J88" s="697">
        <f>'PROD.LIST PU HOLDS'!S90</f>
        <v>0</v>
      </c>
      <c r="K88" s="69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22.5" customHeight="1">
      <c r="A89" s="695" t="str">
        <f>'PROD.LIST PU HOLDS'!A91</f>
        <v>360-396PU</v>
      </c>
      <c r="B89" s="659" t="str">
        <f>'PROD.LIST PU HOLDS'!C91</f>
        <v/>
      </c>
      <c r="C89" s="659" t="str">
        <f>'PROD.LIST PU HOLDS'!E91</f>
        <v/>
      </c>
      <c r="D89" s="659" t="str">
        <f>'PROD.LIST PU HOLDS'!G91</f>
        <v/>
      </c>
      <c r="E89" s="659" t="str">
        <f>'PROD.LIST PU HOLDS'!I91</f>
        <v/>
      </c>
      <c r="F89" s="659" t="str">
        <f>'PROD.LIST PU HOLDS'!K91</f>
        <v/>
      </c>
      <c r="G89" s="659" t="str">
        <f>'PROD.LIST PU HOLDS'!M91</f>
        <v/>
      </c>
      <c r="H89" s="659" t="str">
        <f>'PROD.LIST PU HOLDS'!O91</f>
        <v/>
      </c>
      <c r="I89" s="696" t="str">
        <f>'PROD.LIST PU HOLDS'!Q91</f>
        <v/>
      </c>
      <c r="J89" s="697">
        <f>'PROD.LIST PU HOLDS'!S91</f>
        <v>0</v>
      </c>
      <c r="K89" s="69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22.5" customHeight="1">
      <c r="A90" s="695" t="str">
        <f>'PROD.LIST PU HOLDS'!A92</f>
        <v>360-398PU</v>
      </c>
      <c r="B90" s="659" t="str">
        <f>'PROD.LIST PU HOLDS'!C92</f>
        <v/>
      </c>
      <c r="C90" s="659" t="str">
        <f>'PROD.LIST PU HOLDS'!E92</f>
        <v/>
      </c>
      <c r="D90" s="659" t="str">
        <f>'PROD.LIST PU HOLDS'!G92</f>
        <v/>
      </c>
      <c r="E90" s="659" t="str">
        <f>'PROD.LIST PU HOLDS'!I92</f>
        <v/>
      </c>
      <c r="F90" s="659" t="str">
        <f>'PROD.LIST PU HOLDS'!K92</f>
        <v/>
      </c>
      <c r="G90" s="659" t="str">
        <f>'PROD.LIST PU HOLDS'!M92</f>
        <v/>
      </c>
      <c r="H90" s="659" t="str">
        <f>'PROD.LIST PU HOLDS'!O92</f>
        <v/>
      </c>
      <c r="I90" s="696" t="str">
        <f>'PROD.LIST PU HOLDS'!Q92</f>
        <v/>
      </c>
      <c r="J90" s="697">
        <f>'PROD.LIST PU HOLDS'!S92</f>
        <v>0</v>
      </c>
      <c r="K90" s="69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22.5" customHeight="1">
      <c r="A91" s="695" t="str">
        <f>'PROD.LIST PU HOLDS'!A93</f>
        <v>360-400PU</v>
      </c>
      <c r="B91" s="659" t="str">
        <f>'PROD.LIST PU HOLDS'!C93</f>
        <v/>
      </c>
      <c r="C91" s="659" t="str">
        <f>'PROD.LIST PU HOLDS'!E93</f>
        <v/>
      </c>
      <c r="D91" s="659" t="str">
        <f>'PROD.LIST PU HOLDS'!G93</f>
        <v/>
      </c>
      <c r="E91" s="659" t="str">
        <f>'PROD.LIST PU HOLDS'!I93</f>
        <v/>
      </c>
      <c r="F91" s="659" t="str">
        <f>'PROD.LIST PU HOLDS'!K93</f>
        <v/>
      </c>
      <c r="G91" s="659" t="str">
        <f>'PROD.LIST PU HOLDS'!M93</f>
        <v/>
      </c>
      <c r="H91" s="659" t="str">
        <f>'PROD.LIST PU HOLDS'!O93</f>
        <v/>
      </c>
      <c r="I91" s="696" t="str">
        <f>'PROD.LIST PU HOLDS'!Q93</f>
        <v/>
      </c>
      <c r="J91" s="697">
        <f>'PROD.LIST PU HOLDS'!S93</f>
        <v>0</v>
      </c>
      <c r="K91" s="69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22.5" customHeight="1">
      <c r="A92" s="695" t="str">
        <f>'PROD.LIST PU HOLDS'!A94</f>
        <v>360-411PU</v>
      </c>
      <c r="B92" s="659" t="str">
        <f>'PROD.LIST PU HOLDS'!C94</f>
        <v/>
      </c>
      <c r="C92" s="659" t="str">
        <f>'PROD.LIST PU HOLDS'!E94</f>
        <v/>
      </c>
      <c r="D92" s="659" t="str">
        <f>'PROD.LIST PU HOLDS'!G94</f>
        <v/>
      </c>
      <c r="E92" s="659" t="str">
        <f>'PROD.LIST PU HOLDS'!I94</f>
        <v/>
      </c>
      <c r="F92" s="659" t="str">
        <f>'PROD.LIST PU HOLDS'!K94</f>
        <v/>
      </c>
      <c r="G92" s="659" t="str">
        <f>'PROD.LIST PU HOLDS'!M94</f>
        <v/>
      </c>
      <c r="H92" s="659" t="str">
        <f>'PROD.LIST PU HOLDS'!O94</f>
        <v/>
      </c>
      <c r="I92" s="696" t="str">
        <f>'PROD.LIST PU HOLDS'!Q94</f>
        <v/>
      </c>
      <c r="J92" s="697">
        <f>'PROD.LIST PU HOLDS'!S94</f>
        <v>0</v>
      </c>
      <c r="K92" s="69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22.5" customHeight="1">
      <c r="A93" s="695" t="str">
        <f>'PROD.LIST PU HOLDS'!A95</f>
        <v>360-412PU</v>
      </c>
      <c r="B93" s="659" t="str">
        <f>'PROD.LIST PU HOLDS'!C95</f>
        <v/>
      </c>
      <c r="C93" s="659" t="str">
        <f>'PROD.LIST PU HOLDS'!E95</f>
        <v/>
      </c>
      <c r="D93" s="659" t="str">
        <f>'PROD.LIST PU HOLDS'!G95</f>
        <v/>
      </c>
      <c r="E93" s="659" t="str">
        <f>'PROD.LIST PU HOLDS'!I95</f>
        <v/>
      </c>
      <c r="F93" s="659" t="str">
        <f>'PROD.LIST PU HOLDS'!K95</f>
        <v/>
      </c>
      <c r="G93" s="659" t="str">
        <f>'PROD.LIST PU HOLDS'!M95</f>
        <v/>
      </c>
      <c r="H93" s="659" t="str">
        <f>'PROD.LIST PU HOLDS'!O95</f>
        <v/>
      </c>
      <c r="I93" s="696" t="str">
        <f>'PROD.LIST PU HOLDS'!Q95</f>
        <v/>
      </c>
      <c r="J93" s="697">
        <f>'PROD.LIST PU HOLDS'!S95</f>
        <v>0</v>
      </c>
      <c r="K93" s="69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22.5" customHeight="1">
      <c r="A94" s="695" t="str">
        <f>'PROD.LIST PU HOLDS'!A96</f>
        <v>360-413PU</v>
      </c>
      <c r="B94" s="659" t="str">
        <f>'PROD.LIST PU HOLDS'!C96</f>
        <v/>
      </c>
      <c r="C94" s="659" t="str">
        <f>'PROD.LIST PU HOLDS'!E96</f>
        <v/>
      </c>
      <c r="D94" s="659" t="str">
        <f>'PROD.LIST PU HOLDS'!G96</f>
        <v/>
      </c>
      <c r="E94" s="659" t="str">
        <f>'PROD.LIST PU HOLDS'!I96</f>
        <v/>
      </c>
      <c r="F94" s="659" t="str">
        <f>'PROD.LIST PU HOLDS'!K96</f>
        <v/>
      </c>
      <c r="G94" s="659" t="str">
        <f>'PROD.LIST PU HOLDS'!M96</f>
        <v/>
      </c>
      <c r="H94" s="659" t="str">
        <f>'PROD.LIST PU HOLDS'!O96</f>
        <v/>
      </c>
      <c r="I94" s="696" t="str">
        <f>'PROD.LIST PU HOLDS'!Q96</f>
        <v/>
      </c>
      <c r="J94" s="697">
        <f>'PROD.LIST PU HOLDS'!S96</f>
        <v>0</v>
      </c>
      <c r="K94" s="69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22.5" customHeight="1">
      <c r="A95" s="695" t="str">
        <f>'PROD.LIST PU HOLDS'!A97</f>
        <v>360-414PU</v>
      </c>
      <c r="B95" s="659" t="str">
        <f>'PROD.LIST PU HOLDS'!C97</f>
        <v/>
      </c>
      <c r="C95" s="659" t="str">
        <f>'PROD.LIST PU HOLDS'!E97</f>
        <v/>
      </c>
      <c r="D95" s="659" t="str">
        <f>'PROD.LIST PU HOLDS'!G97</f>
        <v/>
      </c>
      <c r="E95" s="659" t="str">
        <f>'PROD.LIST PU HOLDS'!I97</f>
        <v/>
      </c>
      <c r="F95" s="659" t="str">
        <f>'PROD.LIST PU HOLDS'!K97</f>
        <v/>
      </c>
      <c r="G95" s="659" t="str">
        <f>'PROD.LIST PU HOLDS'!M97</f>
        <v/>
      </c>
      <c r="H95" s="659" t="str">
        <f>'PROD.LIST PU HOLDS'!O97</f>
        <v/>
      </c>
      <c r="I95" s="696" t="str">
        <f>'PROD.LIST PU HOLDS'!Q97</f>
        <v/>
      </c>
      <c r="J95" s="697">
        <f>'PROD.LIST PU HOLDS'!S97</f>
        <v>0</v>
      </c>
      <c r="K95" s="69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22.5" customHeight="1">
      <c r="A96" s="695" t="str">
        <f>'PROD.LIST PU HOLDS'!A98</f>
        <v>360-415PU</v>
      </c>
      <c r="B96" s="659" t="str">
        <f>'PROD.LIST PU HOLDS'!C98</f>
        <v/>
      </c>
      <c r="C96" s="659" t="str">
        <f>'PROD.LIST PU HOLDS'!E98</f>
        <v/>
      </c>
      <c r="D96" s="659" t="str">
        <f>'PROD.LIST PU HOLDS'!G98</f>
        <v/>
      </c>
      <c r="E96" s="659" t="str">
        <f>'PROD.LIST PU HOLDS'!I98</f>
        <v/>
      </c>
      <c r="F96" s="659" t="str">
        <f>'PROD.LIST PU HOLDS'!K98</f>
        <v/>
      </c>
      <c r="G96" s="659" t="str">
        <f>'PROD.LIST PU HOLDS'!M98</f>
        <v/>
      </c>
      <c r="H96" s="659" t="str">
        <f>'PROD.LIST PU HOLDS'!O98</f>
        <v/>
      </c>
      <c r="I96" s="696" t="str">
        <f>'PROD.LIST PU HOLDS'!Q98</f>
        <v/>
      </c>
      <c r="J96" s="697">
        <f>'PROD.LIST PU HOLDS'!S98</f>
        <v>0</v>
      </c>
      <c r="K96" s="69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22.5" customHeight="1">
      <c r="A97" s="695" t="str">
        <f>'PROD.LIST PU HOLDS'!A99</f>
        <v>360-416PU</v>
      </c>
      <c r="B97" s="659" t="str">
        <f>'PROD.LIST PU HOLDS'!C99</f>
        <v/>
      </c>
      <c r="C97" s="659" t="str">
        <f>'PROD.LIST PU HOLDS'!E99</f>
        <v/>
      </c>
      <c r="D97" s="659" t="str">
        <f>'PROD.LIST PU HOLDS'!G99</f>
        <v/>
      </c>
      <c r="E97" s="659" t="str">
        <f>'PROD.LIST PU HOLDS'!I99</f>
        <v/>
      </c>
      <c r="F97" s="659" t="str">
        <f>'PROD.LIST PU HOLDS'!K99</f>
        <v/>
      </c>
      <c r="G97" s="659" t="str">
        <f>'PROD.LIST PU HOLDS'!M99</f>
        <v/>
      </c>
      <c r="H97" s="659" t="str">
        <f>'PROD.LIST PU HOLDS'!O99</f>
        <v/>
      </c>
      <c r="I97" s="696" t="str">
        <f>'PROD.LIST PU HOLDS'!Q99</f>
        <v/>
      </c>
      <c r="J97" s="697">
        <f>'PROD.LIST PU HOLDS'!S99</f>
        <v>0</v>
      </c>
      <c r="K97" s="69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22.5" customHeight="1">
      <c r="A98" s="695" t="str">
        <f>'PROD.LIST PU HOLDS'!A100</f>
        <v>360-417PU</v>
      </c>
      <c r="B98" s="659" t="str">
        <f>'PROD.LIST PU HOLDS'!C100</f>
        <v/>
      </c>
      <c r="C98" s="659" t="str">
        <f>'PROD.LIST PU HOLDS'!E100</f>
        <v/>
      </c>
      <c r="D98" s="659" t="str">
        <f>'PROD.LIST PU HOLDS'!G100</f>
        <v/>
      </c>
      <c r="E98" s="659" t="str">
        <f>'PROD.LIST PU HOLDS'!I100</f>
        <v/>
      </c>
      <c r="F98" s="659" t="str">
        <f>'PROD.LIST PU HOLDS'!K100</f>
        <v/>
      </c>
      <c r="G98" s="659" t="str">
        <f>'PROD.LIST PU HOLDS'!M100</f>
        <v/>
      </c>
      <c r="H98" s="659" t="str">
        <f>'PROD.LIST PU HOLDS'!O100</f>
        <v/>
      </c>
      <c r="I98" s="696" t="str">
        <f>'PROD.LIST PU HOLDS'!Q100</f>
        <v/>
      </c>
      <c r="J98" s="697">
        <f>'PROD.LIST PU HOLDS'!S100</f>
        <v>0</v>
      </c>
      <c r="K98" s="69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22.5" customHeight="1">
      <c r="A99" s="695" t="str">
        <f>'PROD.LIST PU HOLDS'!A101</f>
        <v>360-418PU</v>
      </c>
      <c r="B99" s="659" t="str">
        <f>'PROD.LIST PU HOLDS'!C101</f>
        <v/>
      </c>
      <c r="C99" s="659" t="str">
        <f>'PROD.LIST PU HOLDS'!E101</f>
        <v/>
      </c>
      <c r="D99" s="659" t="str">
        <f>'PROD.LIST PU HOLDS'!G101</f>
        <v/>
      </c>
      <c r="E99" s="659" t="str">
        <f>'PROD.LIST PU HOLDS'!I101</f>
        <v/>
      </c>
      <c r="F99" s="659" t="str">
        <f>'PROD.LIST PU HOLDS'!K101</f>
        <v/>
      </c>
      <c r="G99" s="659" t="str">
        <f>'PROD.LIST PU HOLDS'!M101</f>
        <v/>
      </c>
      <c r="H99" s="659" t="str">
        <f>'PROD.LIST PU HOLDS'!O101</f>
        <v/>
      </c>
      <c r="I99" s="696" t="str">
        <f>'PROD.LIST PU HOLDS'!Q101</f>
        <v/>
      </c>
      <c r="J99" s="697">
        <f>'PROD.LIST PU HOLDS'!S101</f>
        <v>0</v>
      </c>
      <c r="K99" s="69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22.5" customHeight="1">
      <c r="A100" s="695" t="str">
        <f>'PROD.LIST PU HOLDS'!A102</f>
        <v>360-419PU</v>
      </c>
      <c r="B100" s="659" t="str">
        <f>'PROD.LIST PU HOLDS'!C102</f>
        <v/>
      </c>
      <c r="C100" s="659" t="str">
        <f>'PROD.LIST PU HOLDS'!E102</f>
        <v/>
      </c>
      <c r="D100" s="659" t="str">
        <f>'PROD.LIST PU HOLDS'!G102</f>
        <v/>
      </c>
      <c r="E100" s="659" t="str">
        <f>'PROD.LIST PU HOLDS'!I102</f>
        <v/>
      </c>
      <c r="F100" s="659" t="str">
        <f>'PROD.LIST PU HOLDS'!K102</f>
        <v/>
      </c>
      <c r="G100" s="659" t="str">
        <f>'PROD.LIST PU HOLDS'!M102</f>
        <v/>
      </c>
      <c r="H100" s="659" t="str">
        <f>'PROD.LIST PU HOLDS'!O102</f>
        <v/>
      </c>
      <c r="I100" s="696" t="str">
        <f>'PROD.LIST PU HOLDS'!Q102</f>
        <v/>
      </c>
      <c r="J100" s="697">
        <f>'PROD.LIST PU HOLDS'!S102</f>
        <v>0</v>
      </c>
      <c r="K100" s="69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22.5" customHeight="1">
      <c r="A101" s="695" t="str">
        <f>'PROD.LIST PU HOLDS'!A103</f>
        <v>360-420PU</v>
      </c>
      <c r="B101" s="659" t="str">
        <f>'PROD.LIST PU HOLDS'!C103</f>
        <v/>
      </c>
      <c r="C101" s="659" t="str">
        <f>'PROD.LIST PU HOLDS'!E103</f>
        <v/>
      </c>
      <c r="D101" s="659" t="str">
        <f>'PROD.LIST PU HOLDS'!G103</f>
        <v/>
      </c>
      <c r="E101" s="659" t="str">
        <f>'PROD.LIST PU HOLDS'!I103</f>
        <v/>
      </c>
      <c r="F101" s="659" t="str">
        <f>'PROD.LIST PU HOLDS'!K103</f>
        <v/>
      </c>
      <c r="G101" s="659" t="str">
        <f>'PROD.LIST PU HOLDS'!M103</f>
        <v/>
      </c>
      <c r="H101" s="659" t="str">
        <f>'PROD.LIST PU HOLDS'!O103</f>
        <v/>
      </c>
      <c r="I101" s="696" t="str">
        <f>'PROD.LIST PU HOLDS'!Q103</f>
        <v/>
      </c>
      <c r="J101" s="697">
        <f>'PROD.LIST PU HOLDS'!S103</f>
        <v>0</v>
      </c>
      <c r="K101" s="69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22.5" customHeight="1">
      <c r="A102" s="695" t="str">
        <f>'PROD.LIST PU HOLDS'!A104</f>
        <v>360-473PU</v>
      </c>
      <c r="B102" s="659" t="str">
        <f>'PROD.LIST PU HOLDS'!C104</f>
        <v/>
      </c>
      <c r="C102" s="659" t="str">
        <f>'PROD.LIST PU HOLDS'!E104</f>
        <v/>
      </c>
      <c r="D102" s="659" t="str">
        <f>'PROD.LIST PU HOLDS'!G104</f>
        <v/>
      </c>
      <c r="E102" s="659" t="str">
        <f>'PROD.LIST PU HOLDS'!I104</f>
        <v/>
      </c>
      <c r="F102" s="659" t="str">
        <f>'PROD.LIST PU HOLDS'!K104</f>
        <v/>
      </c>
      <c r="G102" s="659" t="str">
        <f>'PROD.LIST PU HOLDS'!M104</f>
        <v/>
      </c>
      <c r="H102" s="659" t="str">
        <f>'PROD.LIST PU HOLDS'!O104</f>
        <v/>
      </c>
      <c r="I102" s="696" t="str">
        <f>'PROD.LIST PU HOLDS'!Q104</f>
        <v/>
      </c>
      <c r="J102" s="697">
        <f>'PROD.LIST PU HOLDS'!S104</f>
        <v>0</v>
      </c>
      <c r="K102" s="69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22.5" customHeight="1">
      <c r="A103" s="695" t="str">
        <f>'PROD.LIST PU HOLDS'!A105</f>
        <v>360-475PU</v>
      </c>
      <c r="B103" s="659" t="str">
        <f>'PROD.LIST PU HOLDS'!C105</f>
        <v/>
      </c>
      <c r="C103" s="659" t="str">
        <f>'PROD.LIST PU HOLDS'!E105</f>
        <v/>
      </c>
      <c r="D103" s="659" t="str">
        <f>'PROD.LIST PU HOLDS'!G105</f>
        <v/>
      </c>
      <c r="E103" s="659" t="str">
        <f>'PROD.LIST PU HOLDS'!I105</f>
        <v/>
      </c>
      <c r="F103" s="659" t="str">
        <f>'PROD.LIST PU HOLDS'!K105</f>
        <v/>
      </c>
      <c r="G103" s="659" t="str">
        <f>'PROD.LIST PU HOLDS'!M105</f>
        <v/>
      </c>
      <c r="H103" s="659" t="str">
        <f>'PROD.LIST PU HOLDS'!O105</f>
        <v/>
      </c>
      <c r="I103" s="696" t="str">
        <f>'PROD.LIST PU HOLDS'!Q105</f>
        <v/>
      </c>
      <c r="J103" s="697">
        <f>'PROD.LIST PU HOLDS'!S105</f>
        <v>0</v>
      </c>
      <c r="K103" s="69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22.5" customHeight="1">
      <c r="A104" s="695" t="str">
        <f>'PROD.LIST PU HOLDS'!A106</f>
        <v>360-479PU</v>
      </c>
      <c r="B104" s="659" t="str">
        <f>'PROD.LIST PU HOLDS'!C106</f>
        <v/>
      </c>
      <c r="C104" s="659" t="str">
        <f>'PROD.LIST PU HOLDS'!E106</f>
        <v/>
      </c>
      <c r="D104" s="659" t="str">
        <f>'PROD.LIST PU HOLDS'!G106</f>
        <v/>
      </c>
      <c r="E104" s="659" t="str">
        <f>'PROD.LIST PU HOLDS'!I106</f>
        <v/>
      </c>
      <c r="F104" s="659" t="str">
        <f>'PROD.LIST PU HOLDS'!K106</f>
        <v/>
      </c>
      <c r="G104" s="659" t="str">
        <f>'PROD.LIST PU HOLDS'!M106</f>
        <v/>
      </c>
      <c r="H104" s="659" t="str">
        <f>'PROD.LIST PU HOLDS'!O106</f>
        <v/>
      </c>
      <c r="I104" s="696" t="str">
        <f>'PROD.LIST PU HOLDS'!Q106</f>
        <v/>
      </c>
      <c r="J104" s="697">
        <f>'PROD.LIST PU HOLDS'!S106</f>
        <v>0</v>
      </c>
      <c r="K104" s="69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22.5" customHeight="1">
      <c r="A105" s="695" t="str">
        <f>'PROD.LIST PU HOLDS'!A107</f>
        <v>360-1010PU</v>
      </c>
      <c r="B105" s="659" t="str">
        <f>'PROD.LIST PU HOLDS'!C107</f>
        <v/>
      </c>
      <c r="C105" s="659" t="str">
        <f>'PROD.LIST PU HOLDS'!E107</f>
        <v/>
      </c>
      <c r="D105" s="659" t="str">
        <f>'PROD.LIST PU HOLDS'!G107</f>
        <v/>
      </c>
      <c r="E105" s="659" t="str">
        <f>'PROD.LIST PU HOLDS'!I107</f>
        <v/>
      </c>
      <c r="F105" s="659" t="str">
        <f>'PROD.LIST PU HOLDS'!K107</f>
        <v/>
      </c>
      <c r="G105" s="659" t="str">
        <f>'PROD.LIST PU HOLDS'!M107</f>
        <v/>
      </c>
      <c r="H105" s="659" t="str">
        <f>'PROD.LIST PU HOLDS'!O107</f>
        <v/>
      </c>
      <c r="I105" s="696" t="str">
        <f>'PROD.LIST PU HOLDS'!Q107</f>
        <v/>
      </c>
      <c r="J105" s="697">
        <f>'PROD.LIST PU HOLDS'!S107</f>
        <v>0</v>
      </c>
      <c r="K105" s="69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22.5" customHeight="1">
      <c r="A106" s="695" t="str">
        <f>'PROD.LIST PU HOLDS'!A108</f>
        <v>360-1011PU</v>
      </c>
      <c r="B106" s="659" t="str">
        <f>'PROD.LIST PU HOLDS'!C108</f>
        <v/>
      </c>
      <c r="C106" s="659" t="str">
        <f>'PROD.LIST PU HOLDS'!E108</f>
        <v/>
      </c>
      <c r="D106" s="659" t="str">
        <f>'PROD.LIST PU HOLDS'!G108</f>
        <v/>
      </c>
      <c r="E106" s="659" t="str">
        <f>'PROD.LIST PU HOLDS'!I108</f>
        <v/>
      </c>
      <c r="F106" s="659" t="str">
        <f>'PROD.LIST PU HOLDS'!K108</f>
        <v/>
      </c>
      <c r="G106" s="659" t="str">
        <f>'PROD.LIST PU HOLDS'!M108</f>
        <v/>
      </c>
      <c r="H106" s="659" t="str">
        <f>'PROD.LIST PU HOLDS'!O108</f>
        <v/>
      </c>
      <c r="I106" s="696" t="str">
        <f>'PROD.LIST PU HOLDS'!Q108</f>
        <v/>
      </c>
      <c r="J106" s="697">
        <f>'PROD.LIST PU HOLDS'!S108</f>
        <v>0</v>
      </c>
      <c r="K106" s="69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22.5" customHeight="1">
      <c r="A107" s="695" t="str">
        <f>'PROD.LIST PU HOLDS'!A109</f>
        <v>360-1012PU</v>
      </c>
      <c r="B107" s="659" t="str">
        <f>'PROD.LIST PU HOLDS'!C109</f>
        <v/>
      </c>
      <c r="C107" s="659" t="str">
        <f>'PROD.LIST PU HOLDS'!E109</f>
        <v/>
      </c>
      <c r="D107" s="659" t="str">
        <f>'PROD.LIST PU HOLDS'!G109</f>
        <v/>
      </c>
      <c r="E107" s="659" t="str">
        <f>'PROD.LIST PU HOLDS'!I109</f>
        <v/>
      </c>
      <c r="F107" s="659" t="str">
        <f>'PROD.LIST PU HOLDS'!K109</f>
        <v/>
      </c>
      <c r="G107" s="659" t="str">
        <f>'PROD.LIST PU HOLDS'!M109</f>
        <v/>
      </c>
      <c r="H107" s="659" t="str">
        <f>'PROD.LIST PU HOLDS'!O109</f>
        <v/>
      </c>
      <c r="I107" s="696" t="str">
        <f>'PROD.LIST PU HOLDS'!Q109</f>
        <v/>
      </c>
      <c r="J107" s="697">
        <f>'PROD.LIST PU HOLDS'!S109</f>
        <v>0</v>
      </c>
      <c r="K107" s="69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22.5" customHeight="1">
      <c r="A108" s="695" t="str">
        <f>'PROD.LIST PU HOLDS'!A110</f>
        <v>360-1013PU</v>
      </c>
      <c r="B108" s="659" t="str">
        <f>'PROD.LIST PU HOLDS'!C110</f>
        <v/>
      </c>
      <c r="C108" s="659" t="str">
        <f>'PROD.LIST PU HOLDS'!E110</f>
        <v/>
      </c>
      <c r="D108" s="659" t="str">
        <f>'PROD.LIST PU HOLDS'!G110</f>
        <v/>
      </c>
      <c r="E108" s="659" t="str">
        <f>'PROD.LIST PU HOLDS'!I110</f>
        <v/>
      </c>
      <c r="F108" s="659" t="str">
        <f>'PROD.LIST PU HOLDS'!K110</f>
        <v/>
      </c>
      <c r="G108" s="659" t="str">
        <f>'PROD.LIST PU HOLDS'!M110</f>
        <v/>
      </c>
      <c r="H108" s="659" t="str">
        <f>'PROD.LIST PU HOLDS'!O110</f>
        <v/>
      </c>
      <c r="I108" s="696" t="str">
        <f>'PROD.LIST PU HOLDS'!Q110</f>
        <v/>
      </c>
      <c r="J108" s="697">
        <f>'PROD.LIST PU HOLDS'!S110</f>
        <v>0</v>
      </c>
      <c r="K108" s="69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22.5" customHeight="1">
      <c r="A109" s="695" t="str">
        <f>'PROD.LIST PU HOLDS'!A111</f>
        <v>360-1014PU</v>
      </c>
      <c r="B109" s="659" t="str">
        <f>'PROD.LIST PU HOLDS'!C111</f>
        <v/>
      </c>
      <c r="C109" s="659" t="str">
        <f>'PROD.LIST PU HOLDS'!E111</f>
        <v/>
      </c>
      <c r="D109" s="659" t="str">
        <f>'PROD.LIST PU HOLDS'!G111</f>
        <v/>
      </c>
      <c r="E109" s="659" t="str">
        <f>'PROD.LIST PU HOLDS'!I111</f>
        <v/>
      </c>
      <c r="F109" s="659" t="str">
        <f>'PROD.LIST PU HOLDS'!K111</f>
        <v/>
      </c>
      <c r="G109" s="659" t="str">
        <f>'PROD.LIST PU HOLDS'!M111</f>
        <v/>
      </c>
      <c r="H109" s="659" t="str">
        <f>'PROD.LIST PU HOLDS'!O111</f>
        <v/>
      </c>
      <c r="I109" s="696" t="str">
        <f>'PROD.LIST PU HOLDS'!Q111</f>
        <v/>
      </c>
      <c r="J109" s="697">
        <f>'PROD.LIST PU HOLDS'!S111</f>
        <v>0</v>
      </c>
      <c r="K109" s="69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22.5" customHeight="1">
      <c r="A110" s="695" t="str">
        <f>'PROD.LIST PU HOLDS'!A112</f>
        <v>360-1015PU</v>
      </c>
      <c r="B110" s="659" t="str">
        <f>'PROD.LIST PU HOLDS'!C112</f>
        <v/>
      </c>
      <c r="C110" s="659" t="str">
        <f>'PROD.LIST PU HOLDS'!E112</f>
        <v/>
      </c>
      <c r="D110" s="659" t="str">
        <f>'PROD.LIST PU HOLDS'!G112</f>
        <v/>
      </c>
      <c r="E110" s="659" t="str">
        <f>'PROD.LIST PU HOLDS'!I112</f>
        <v/>
      </c>
      <c r="F110" s="659" t="str">
        <f>'PROD.LIST PU HOLDS'!K112</f>
        <v/>
      </c>
      <c r="G110" s="659" t="str">
        <f>'PROD.LIST PU HOLDS'!M112</f>
        <v/>
      </c>
      <c r="H110" s="659" t="str">
        <f>'PROD.LIST PU HOLDS'!O112</f>
        <v/>
      </c>
      <c r="I110" s="696" t="str">
        <f>'PROD.LIST PU HOLDS'!Q112</f>
        <v/>
      </c>
      <c r="J110" s="697">
        <f>'PROD.LIST PU HOLDS'!S112</f>
        <v>0</v>
      </c>
      <c r="K110" s="69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22.5" customHeight="1">
      <c r="A111" s="695" t="str">
        <f>'PROD.LIST PU HOLDS'!A113</f>
        <v>360-1016PU</v>
      </c>
      <c r="B111" s="659" t="str">
        <f>'PROD.LIST PU HOLDS'!C113</f>
        <v/>
      </c>
      <c r="C111" s="659" t="str">
        <f>'PROD.LIST PU HOLDS'!E113</f>
        <v/>
      </c>
      <c r="D111" s="659" t="str">
        <f>'PROD.LIST PU HOLDS'!G113</f>
        <v/>
      </c>
      <c r="E111" s="659" t="str">
        <f>'PROD.LIST PU HOLDS'!I113</f>
        <v/>
      </c>
      <c r="F111" s="659" t="str">
        <f>'PROD.LIST PU HOLDS'!K113</f>
        <v/>
      </c>
      <c r="G111" s="659" t="str">
        <f>'PROD.LIST PU HOLDS'!M113</f>
        <v/>
      </c>
      <c r="H111" s="659" t="str">
        <f>'PROD.LIST PU HOLDS'!O113</f>
        <v/>
      </c>
      <c r="I111" s="696" t="str">
        <f>'PROD.LIST PU HOLDS'!Q113</f>
        <v/>
      </c>
      <c r="J111" s="697">
        <f>'PROD.LIST PU HOLDS'!S113</f>
        <v>0</v>
      </c>
      <c r="K111" s="69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22.5" customHeight="1">
      <c r="A112" s="695" t="str">
        <f>'PROD.LIST PU HOLDS'!A114</f>
        <v>360-1017PU</v>
      </c>
      <c r="B112" s="659" t="str">
        <f>'PROD.LIST PU HOLDS'!C114</f>
        <v/>
      </c>
      <c r="C112" s="659" t="str">
        <f>'PROD.LIST PU HOLDS'!E114</f>
        <v/>
      </c>
      <c r="D112" s="659" t="str">
        <f>'PROD.LIST PU HOLDS'!G114</f>
        <v/>
      </c>
      <c r="E112" s="659" t="str">
        <f>'PROD.LIST PU HOLDS'!I114</f>
        <v/>
      </c>
      <c r="F112" s="659" t="str">
        <f>'PROD.LIST PU HOLDS'!K114</f>
        <v/>
      </c>
      <c r="G112" s="659" t="str">
        <f>'PROD.LIST PU HOLDS'!M114</f>
        <v/>
      </c>
      <c r="H112" s="659" t="str">
        <f>'PROD.LIST PU HOLDS'!O114</f>
        <v/>
      </c>
      <c r="I112" s="696" t="str">
        <f>'PROD.LIST PU HOLDS'!Q114</f>
        <v/>
      </c>
      <c r="J112" s="697">
        <f>'PROD.LIST PU HOLDS'!S114</f>
        <v>0</v>
      </c>
      <c r="K112" s="69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22.5" customHeight="1">
      <c r="A113" s="695" t="str">
        <f>'PROD.LIST PU HOLDS'!A115</f>
        <v>360-1018PU</v>
      </c>
      <c r="B113" s="659" t="str">
        <f>'PROD.LIST PU HOLDS'!C115</f>
        <v/>
      </c>
      <c r="C113" s="659" t="str">
        <f>'PROD.LIST PU HOLDS'!E115</f>
        <v/>
      </c>
      <c r="D113" s="659" t="str">
        <f>'PROD.LIST PU HOLDS'!G115</f>
        <v/>
      </c>
      <c r="E113" s="659" t="str">
        <f>'PROD.LIST PU HOLDS'!I115</f>
        <v/>
      </c>
      <c r="F113" s="659" t="str">
        <f>'PROD.LIST PU HOLDS'!K115</f>
        <v/>
      </c>
      <c r="G113" s="659" t="str">
        <f>'PROD.LIST PU HOLDS'!M115</f>
        <v/>
      </c>
      <c r="H113" s="659" t="str">
        <f>'PROD.LIST PU HOLDS'!O115</f>
        <v/>
      </c>
      <c r="I113" s="696" t="str">
        <f>'PROD.LIST PU HOLDS'!Q115</f>
        <v/>
      </c>
      <c r="J113" s="697">
        <f>'PROD.LIST PU HOLDS'!S115</f>
        <v>0</v>
      </c>
      <c r="K113" s="69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22.5" customHeight="1">
      <c r="A114" s="695" t="str">
        <f>'PROD.LIST PU HOLDS'!A116</f>
        <v>360-1019PU</v>
      </c>
      <c r="B114" s="659" t="str">
        <f>'PROD.LIST PU HOLDS'!C116</f>
        <v/>
      </c>
      <c r="C114" s="659" t="str">
        <f>'PROD.LIST PU HOLDS'!E116</f>
        <v/>
      </c>
      <c r="D114" s="659" t="str">
        <f>'PROD.LIST PU HOLDS'!G116</f>
        <v/>
      </c>
      <c r="E114" s="659" t="str">
        <f>'PROD.LIST PU HOLDS'!I116</f>
        <v/>
      </c>
      <c r="F114" s="659" t="str">
        <f>'PROD.LIST PU HOLDS'!K116</f>
        <v/>
      </c>
      <c r="G114" s="659" t="str">
        <f>'PROD.LIST PU HOLDS'!M116</f>
        <v/>
      </c>
      <c r="H114" s="659" t="str">
        <f>'PROD.LIST PU HOLDS'!O116</f>
        <v/>
      </c>
      <c r="I114" s="696" t="str">
        <f>'PROD.LIST PU HOLDS'!Q116</f>
        <v/>
      </c>
      <c r="J114" s="697">
        <f>'PROD.LIST PU HOLDS'!S116</f>
        <v>0</v>
      </c>
      <c r="K114" s="69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22.5" customHeight="1">
      <c r="A115" s="695" t="str">
        <f>'PROD.LIST PU HOLDS'!A117</f>
        <v>360-1020PU</v>
      </c>
      <c r="B115" s="659" t="str">
        <f>'PROD.LIST PU HOLDS'!C117</f>
        <v/>
      </c>
      <c r="C115" s="659" t="str">
        <f>'PROD.LIST PU HOLDS'!E117</f>
        <v/>
      </c>
      <c r="D115" s="659" t="str">
        <f>'PROD.LIST PU HOLDS'!G117</f>
        <v/>
      </c>
      <c r="E115" s="659" t="str">
        <f>'PROD.LIST PU HOLDS'!I117</f>
        <v/>
      </c>
      <c r="F115" s="659" t="str">
        <f>'PROD.LIST PU HOLDS'!K117</f>
        <v/>
      </c>
      <c r="G115" s="659" t="str">
        <f>'PROD.LIST PU HOLDS'!M117</f>
        <v/>
      </c>
      <c r="H115" s="659" t="str">
        <f>'PROD.LIST PU HOLDS'!O117</f>
        <v/>
      </c>
      <c r="I115" s="696" t="str">
        <f>'PROD.LIST PU HOLDS'!Q117</f>
        <v/>
      </c>
      <c r="J115" s="697">
        <f>'PROD.LIST PU HOLDS'!S117</f>
        <v>0</v>
      </c>
      <c r="K115" s="69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22.5" customHeight="1">
      <c r="A116" s="695" t="str">
        <f>'PROD.LIST PU HOLDS'!A118</f>
        <v>360-1038PU</v>
      </c>
      <c r="B116" s="659" t="str">
        <f>'PROD.LIST PU HOLDS'!C118</f>
        <v/>
      </c>
      <c r="C116" s="659" t="str">
        <f>'PROD.LIST PU HOLDS'!E118</f>
        <v/>
      </c>
      <c r="D116" s="659" t="str">
        <f>'PROD.LIST PU HOLDS'!G118</f>
        <v/>
      </c>
      <c r="E116" s="659" t="str">
        <f>'PROD.LIST PU HOLDS'!I118</f>
        <v/>
      </c>
      <c r="F116" s="659" t="str">
        <f>'PROD.LIST PU HOLDS'!K118</f>
        <v/>
      </c>
      <c r="G116" s="659" t="str">
        <f>'PROD.LIST PU HOLDS'!M118</f>
        <v/>
      </c>
      <c r="H116" s="659" t="str">
        <f>'PROD.LIST PU HOLDS'!O118</f>
        <v/>
      </c>
      <c r="I116" s="696" t="str">
        <f>'PROD.LIST PU HOLDS'!Q118</f>
        <v/>
      </c>
      <c r="J116" s="697">
        <f>'PROD.LIST PU HOLDS'!S118</f>
        <v>0</v>
      </c>
      <c r="K116" s="69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22.5" customHeight="1">
      <c r="A117" s="695" t="str">
        <f>'PROD.LIST PU HOLDS'!A119</f>
        <v>360-1039PU</v>
      </c>
      <c r="B117" s="659" t="str">
        <f>'PROD.LIST PU HOLDS'!C119</f>
        <v/>
      </c>
      <c r="C117" s="659" t="str">
        <f>'PROD.LIST PU HOLDS'!E119</f>
        <v/>
      </c>
      <c r="D117" s="659" t="str">
        <f>'PROD.LIST PU HOLDS'!G119</f>
        <v/>
      </c>
      <c r="E117" s="659" t="str">
        <f>'PROD.LIST PU HOLDS'!I119</f>
        <v/>
      </c>
      <c r="F117" s="659" t="str">
        <f>'PROD.LIST PU HOLDS'!K119</f>
        <v/>
      </c>
      <c r="G117" s="659" t="str">
        <f>'PROD.LIST PU HOLDS'!M119</f>
        <v/>
      </c>
      <c r="H117" s="659" t="str">
        <f>'PROD.LIST PU HOLDS'!O119</f>
        <v/>
      </c>
      <c r="I117" s="696" t="str">
        <f>'PROD.LIST PU HOLDS'!Q119</f>
        <v/>
      </c>
      <c r="J117" s="697">
        <f>'PROD.LIST PU HOLDS'!S119</f>
        <v>0</v>
      </c>
      <c r="K117" s="69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22.5" customHeight="1">
      <c r="A118" s="695" t="str">
        <f>'PROD.LIST PU HOLDS'!A120</f>
        <v>360-1040PU</v>
      </c>
      <c r="B118" s="659" t="str">
        <f>'PROD.LIST PU HOLDS'!C120</f>
        <v/>
      </c>
      <c r="C118" s="659" t="str">
        <f>'PROD.LIST PU HOLDS'!E120</f>
        <v/>
      </c>
      <c r="D118" s="659" t="str">
        <f>'PROD.LIST PU HOLDS'!G120</f>
        <v/>
      </c>
      <c r="E118" s="659" t="str">
        <f>'PROD.LIST PU HOLDS'!I120</f>
        <v/>
      </c>
      <c r="F118" s="659" t="str">
        <f>'PROD.LIST PU HOLDS'!K120</f>
        <v/>
      </c>
      <c r="G118" s="659" t="str">
        <f>'PROD.LIST PU HOLDS'!M120</f>
        <v/>
      </c>
      <c r="H118" s="659" t="str">
        <f>'PROD.LIST PU HOLDS'!O120</f>
        <v/>
      </c>
      <c r="I118" s="696" t="str">
        <f>'PROD.LIST PU HOLDS'!Q120</f>
        <v/>
      </c>
      <c r="J118" s="697">
        <f>'PROD.LIST PU HOLDS'!S120</f>
        <v>0</v>
      </c>
      <c r="K118" s="69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>
      <c r="A119" s="1"/>
      <c r="B119" s="50"/>
      <c r="C119" s="50"/>
      <c r="D119" s="50"/>
      <c r="E119" s="50"/>
      <c r="F119" s="1"/>
      <c r="G119" s="1"/>
      <c r="H119" s="1"/>
      <c r="I119" s="1"/>
      <c r="J119" s="50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>
      <c r="A120" s="699" t="s">
        <v>896</v>
      </c>
      <c r="B120" s="66"/>
      <c r="C120" s="189"/>
      <c r="D120" s="2"/>
      <c r="E120" s="2"/>
      <c r="F120" s="686" t="s">
        <v>897</v>
      </c>
      <c r="G120" s="700"/>
      <c r="H120" s="687"/>
      <c r="I120" s="1"/>
      <c r="J120" s="50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>
      <c r="A121" s="699" t="s">
        <v>898</v>
      </c>
      <c r="B121" s="66"/>
      <c r="C121" s="189"/>
      <c r="D121" s="2"/>
      <c r="E121" s="2"/>
      <c r="F121" s="686" t="s">
        <v>899</v>
      </c>
      <c r="G121" s="688"/>
      <c r="H121" s="688"/>
      <c r="I121" s="1"/>
      <c r="J121" s="50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>
      <c r="A122" s="1"/>
      <c r="B122" s="1"/>
      <c r="C122" s="2"/>
      <c r="D122" s="2"/>
      <c r="E122" s="2"/>
      <c r="F122" s="686" t="s">
        <v>900</v>
      </c>
      <c r="G122" s="688"/>
      <c r="H122" s="688"/>
      <c r="I122" s="1"/>
      <c r="J122" s="50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>
      <c r="A123" s="1"/>
      <c r="B123" s="50"/>
      <c r="C123" s="50"/>
      <c r="D123" s="50"/>
      <c r="E123" s="50"/>
      <c r="F123" s="1"/>
      <c r="G123" s="1"/>
      <c r="H123" s="1"/>
      <c r="I123" s="1"/>
      <c r="J123" s="50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>
      <c r="A124" s="1"/>
      <c r="B124" s="50"/>
      <c r="C124" s="50"/>
      <c r="D124" s="50"/>
      <c r="E124" s="50"/>
      <c r="F124" s="1"/>
      <c r="G124" s="1"/>
      <c r="H124" s="1"/>
      <c r="I124" s="1"/>
      <c r="J124" s="50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>
      <c r="A125" s="1"/>
      <c r="B125" s="50"/>
      <c r="C125" s="50"/>
      <c r="D125" s="50"/>
      <c r="E125" s="50"/>
      <c r="F125" s="1"/>
      <c r="G125" s="1"/>
      <c r="H125" s="1"/>
      <c r="I125" s="1"/>
      <c r="J125" s="50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>
      <c r="A126" s="1"/>
      <c r="B126" s="50"/>
      <c r="C126" s="50"/>
      <c r="D126" s="50"/>
      <c r="E126" s="50"/>
      <c r="F126" s="1"/>
      <c r="G126" s="1"/>
      <c r="H126" s="1"/>
      <c r="I126" s="1"/>
      <c r="J126" s="50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>
      <c r="A127" s="1"/>
      <c r="B127" s="50"/>
      <c r="C127" s="50"/>
      <c r="D127" s="50"/>
      <c r="E127" s="50"/>
      <c r="F127" s="1"/>
      <c r="G127" s="1"/>
      <c r="H127" s="1"/>
      <c r="I127" s="1"/>
      <c r="J127" s="50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>
      <c r="A128" s="1"/>
      <c r="B128" s="50"/>
      <c r="C128" s="50"/>
      <c r="D128" s="50"/>
      <c r="E128" s="50"/>
      <c r="F128" s="1"/>
      <c r="G128" s="1"/>
      <c r="H128" s="1"/>
      <c r="I128" s="1"/>
      <c r="J128" s="50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>
      <c r="A129" s="1"/>
      <c r="B129" s="50"/>
      <c r="C129" s="50"/>
      <c r="D129" s="50"/>
      <c r="E129" s="50"/>
      <c r="F129" s="1"/>
      <c r="G129" s="1"/>
      <c r="H129" s="1"/>
      <c r="I129" s="1"/>
      <c r="J129" s="50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>
      <c r="A130" s="1"/>
      <c r="B130" s="50"/>
      <c r="C130" s="50"/>
      <c r="D130" s="50"/>
      <c r="E130" s="50"/>
      <c r="F130" s="1"/>
      <c r="G130" s="1"/>
      <c r="H130" s="1"/>
      <c r="I130" s="1"/>
      <c r="J130" s="50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>
      <c r="A131" s="1"/>
      <c r="B131" s="50"/>
      <c r="C131" s="50"/>
      <c r="D131" s="50"/>
      <c r="E131" s="50"/>
      <c r="F131" s="1"/>
      <c r="G131" s="1"/>
      <c r="H131" s="1"/>
      <c r="I131" s="1"/>
      <c r="J131" s="50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>
      <c r="A132" s="1"/>
      <c r="B132" s="50"/>
      <c r="C132" s="50"/>
      <c r="D132" s="50"/>
      <c r="E132" s="50"/>
      <c r="F132" s="1"/>
      <c r="G132" s="1"/>
      <c r="H132" s="1"/>
      <c r="I132" s="1"/>
      <c r="J132" s="50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>
      <c r="A133" s="1"/>
      <c r="B133" s="50"/>
      <c r="C133" s="50"/>
      <c r="D133" s="50"/>
      <c r="E133" s="50"/>
      <c r="F133" s="1"/>
      <c r="G133" s="1"/>
      <c r="H133" s="1"/>
      <c r="I133" s="1"/>
      <c r="J133" s="50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>
      <c r="A134" s="1"/>
      <c r="B134" s="50"/>
      <c r="C134" s="50"/>
      <c r="D134" s="50"/>
      <c r="E134" s="50"/>
      <c r="F134" s="1"/>
      <c r="G134" s="1"/>
      <c r="H134" s="1"/>
      <c r="I134" s="1"/>
      <c r="J134" s="50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>
      <c r="A135" s="1"/>
      <c r="B135" s="50"/>
      <c r="C135" s="50"/>
      <c r="D135" s="50"/>
      <c r="E135" s="50"/>
      <c r="F135" s="1"/>
      <c r="G135" s="1"/>
      <c r="H135" s="1"/>
      <c r="I135" s="1"/>
      <c r="J135" s="50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>
      <c r="A136" s="1"/>
      <c r="B136" s="50"/>
      <c r="C136" s="50"/>
      <c r="D136" s="50"/>
      <c r="E136" s="50"/>
      <c r="F136" s="1"/>
      <c r="G136" s="1"/>
      <c r="H136" s="1"/>
      <c r="I136" s="1"/>
      <c r="J136" s="50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>
      <c r="A137" s="1"/>
      <c r="B137" s="50"/>
      <c r="C137" s="50"/>
      <c r="D137" s="50"/>
      <c r="E137" s="50"/>
      <c r="F137" s="1"/>
      <c r="G137" s="1"/>
      <c r="H137" s="1"/>
      <c r="I137" s="1"/>
      <c r="J137" s="50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>
      <c r="A138" s="1"/>
      <c r="B138" s="50"/>
      <c r="C138" s="50"/>
      <c r="D138" s="50"/>
      <c r="E138" s="50"/>
      <c r="F138" s="1"/>
      <c r="G138" s="1"/>
      <c r="H138" s="1"/>
      <c r="I138" s="1"/>
      <c r="J138" s="50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>
      <c r="A139" s="1"/>
      <c r="B139" s="50"/>
      <c r="C139" s="50"/>
      <c r="D139" s="50"/>
      <c r="E139" s="50"/>
      <c r="F139" s="1"/>
      <c r="G139" s="1"/>
      <c r="H139" s="1"/>
      <c r="I139" s="1"/>
      <c r="J139" s="50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>
      <c r="A140" s="1"/>
      <c r="B140" s="50"/>
      <c r="C140" s="50"/>
      <c r="D140" s="50"/>
      <c r="E140" s="50"/>
      <c r="F140" s="1"/>
      <c r="G140" s="1"/>
      <c r="H140" s="1"/>
      <c r="I140" s="1"/>
      <c r="J140" s="50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>
      <c r="A141" s="1"/>
      <c r="B141" s="50"/>
      <c r="C141" s="50"/>
      <c r="D141" s="50"/>
      <c r="E141" s="50"/>
      <c r="F141" s="1"/>
      <c r="G141" s="1"/>
      <c r="H141" s="1"/>
      <c r="I141" s="1"/>
      <c r="J141" s="50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>
      <c r="A142" s="1"/>
      <c r="B142" s="50"/>
      <c r="C142" s="50"/>
      <c r="D142" s="50"/>
      <c r="E142" s="50"/>
      <c r="F142" s="1"/>
      <c r="G142" s="1"/>
      <c r="H142" s="1"/>
      <c r="I142" s="1"/>
      <c r="J142" s="50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>
      <c r="A143" s="1"/>
      <c r="B143" s="50"/>
      <c r="C143" s="50"/>
      <c r="D143" s="50"/>
      <c r="E143" s="50"/>
      <c r="F143" s="1"/>
      <c r="G143" s="1"/>
      <c r="H143" s="1"/>
      <c r="I143" s="1"/>
      <c r="J143" s="50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>
      <c r="A144" s="1"/>
      <c r="B144" s="50"/>
      <c r="C144" s="50"/>
      <c r="D144" s="50"/>
      <c r="E144" s="50"/>
      <c r="F144" s="1"/>
      <c r="G144" s="1"/>
      <c r="H144" s="1"/>
      <c r="I144" s="1"/>
      <c r="J144" s="50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>
      <c r="A145" s="1"/>
      <c r="B145" s="50"/>
      <c r="C145" s="50"/>
      <c r="D145" s="50"/>
      <c r="E145" s="50"/>
      <c r="F145" s="1"/>
      <c r="G145" s="1"/>
      <c r="H145" s="1"/>
      <c r="I145" s="1"/>
      <c r="J145" s="50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>
      <c r="A146" s="1"/>
      <c r="B146" s="50"/>
      <c r="C146" s="50"/>
      <c r="D146" s="50"/>
      <c r="E146" s="50"/>
      <c r="F146" s="1"/>
      <c r="G146" s="1"/>
      <c r="H146" s="1"/>
      <c r="I146" s="1"/>
      <c r="J146" s="50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>
      <c r="A147" s="1"/>
      <c r="B147" s="50"/>
      <c r="C147" s="50"/>
      <c r="D147" s="50"/>
      <c r="E147" s="50"/>
      <c r="F147" s="1"/>
      <c r="G147" s="1"/>
      <c r="H147" s="1"/>
      <c r="I147" s="1"/>
      <c r="J147" s="50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>
      <c r="A148" s="1"/>
      <c r="B148" s="50"/>
      <c r="C148" s="50"/>
      <c r="D148" s="50"/>
      <c r="E148" s="50"/>
      <c r="F148" s="1"/>
      <c r="G148" s="1"/>
      <c r="H148" s="1"/>
      <c r="I148" s="1"/>
      <c r="J148" s="50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>
      <c r="A149" s="1"/>
      <c r="B149" s="50"/>
      <c r="C149" s="50"/>
      <c r="D149" s="50"/>
      <c r="E149" s="50"/>
      <c r="F149" s="1"/>
      <c r="G149" s="1"/>
      <c r="H149" s="1"/>
      <c r="I149" s="1"/>
      <c r="J149" s="50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>
      <c r="A150" s="1"/>
      <c r="B150" s="50"/>
      <c r="C150" s="50"/>
      <c r="D150" s="50"/>
      <c r="E150" s="50"/>
      <c r="F150" s="1"/>
      <c r="G150" s="1"/>
      <c r="H150" s="1"/>
      <c r="I150" s="1"/>
      <c r="J150" s="50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>
      <c r="A151" s="1"/>
      <c r="B151" s="50"/>
      <c r="C151" s="50"/>
      <c r="D151" s="50"/>
      <c r="E151" s="50"/>
      <c r="F151" s="1"/>
      <c r="G151" s="1"/>
      <c r="H151" s="1"/>
      <c r="I151" s="1"/>
      <c r="J151" s="50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>
      <c r="A152" s="1"/>
      <c r="B152" s="50"/>
      <c r="C152" s="50"/>
      <c r="D152" s="50"/>
      <c r="E152" s="50"/>
      <c r="F152" s="1"/>
      <c r="G152" s="1"/>
      <c r="H152" s="1"/>
      <c r="I152" s="1"/>
      <c r="J152" s="50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>
      <c r="A153" s="1"/>
      <c r="B153" s="50"/>
      <c r="C153" s="50"/>
      <c r="D153" s="50"/>
      <c r="E153" s="50"/>
      <c r="F153" s="1"/>
      <c r="G153" s="1"/>
      <c r="H153" s="1"/>
      <c r="I153" s="1"/>
      <c r="J153" s="50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>
      <c r="A154" s="1"/>
      <c r="B154" s="50"/>
      <c r="C154" s="50"/>
      <c r="D154" s="50"/>
      <c r="E154" s="50"/>
      <c r="F154" s="1"/>
      <c r="G154" s="1"/>
      <c r="H154" s="1"/>
      <c r="I154" s="1"/>
      <c r="J154" s="50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>
      <c r="A155" s="1"/>
      <c r="B155" s="50"/>
      <c r="C155" s="50"/>
      <c r="D155" s="50"/>
      <c r="E155" s="50"/>
      <c r="F155" s="1"/>
      <c r="G155" s="1"/>
      <c r="H155" s="1"/>
      <c r="I155" s="1"/>
      <c r="J155" s="50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>
      <c r="A156" s="1"/>
      <c r="B156" s="50"/>
      <c r="C156" s="50"/>
      <c r="D156" s="50"/>
      <c r="E156" s="50"/>
      <c r="F156" s="1"/>
      <c r="G156" s="1"/>
      <c r="H156" s="1"/>
      <c r="I156" s="1"/>
      <c r="J156" s="50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>
      <c r="A157" s="1"/>
      <c r="B157" s="50"/>
      <c r="C157" s="50"/>
      <c r="D157" s="50"/>
      <c r="E157" s="50"/>
      <c r="F157" s="1"/>
      <c r="G157" s="1"/>
      <c r="H157" s="1"/>
      <c r="I157" s="1"/>
      <c r="J157" s="50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>
      <c r="A158" s="1"/>
      <c r="B158" s="50"/>
      <c r="C158" s="50"/>
      <c r="D158" s="50"/>
      <c r="E158" s="50"/>
      <c r="F158" s="1"/>
      <c r="G158" s="1"/>
      <c r="H158" s="1"/>
      <c r="I158" s="1"/>
      <c r="J158" s="50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>
      <c r="A159" s="1"/>
      <c r="B159" s="50"/>
      <c r="C159" s="50"/>
      <c r="D159" s="50"/>
      <c r="E159" s="50"/>
      <c r="F159" s="1"/>
      <c r="G159" s="1"/>
      <c r="H159" s="1"/>
      <c r="I159" s="1"/>
      <c r="J159" s="50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>
      <c r="A160" s="1"/>
      <c r="B160" s="50"/>
      <c r="C160" s="50"/>
      <c r="D160" s="50"/>
      <c r="E160" s="50"/>
      <c r="F160" s="1"/>
      <c r="G160" s="1"/>
      <c r="H160" s="1"/>
      <c r="I160" s="1"/>
      <c r="J160" s="50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>
      <c r="A161" s="1"/>
      <c r="B161" s="50"/>
      <c r="C161" s="50"/>
      <c r="D161" s="50"/>
      <c r="E161" s="50"/>
      <c r="F161" s="1"/>
      <c r="G161" s="1"/>
      <c r="H161" s="1"/>
      <c r="I161" s="1"/>
      <c r="J161" s="50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>
      <c r="A162" s="1"/>
      <c r="B162" s="50"/>
      <c r="C162" s="50"/>
      <c r="D162" s="50"/>
      <c r="E162" s="50"/>
      <c r="F162" s="1"/>
      <c r="G162" s="1"/>
      <c r="H162" s="1"/>
      <c r="I162" s="1"/>
      <c r="J162" s="50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>
      <c r="A163" s="1"/>
      <c r="B163" s="50"/>
      <c r="C163" s="50"/>
      <c r="D163" s="50"/>
      <c r="E163" s="50"/>
      <c r="F163" s="1"/>
      <c r="G163" s="1"/>
      <c r="H163" s="1"/>
      <c r="I163" s="1"/>
      <c r="J163" s="50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>
      <c r="A164" s="1"/>
      <c r="B164" s="50"/>
      <c r="C164" s="50"/>
      <c r="D164" s="50"/>
      <c r="E164" s="50"/>
      <c r="F164" s="1"/>
      <c r="G164" s="1"/>
      <c r="H164" s="1"/>
      <c r="I164" s="1"/>
      <c r="J164" s="50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>
      <c r="A165" s="1"/>
      <c r="B165" s="50"/>
      <c r="C165" s="50"/>
      <c r="D165" s="50"/>
      <c r="E165" s="50"/>
      <c r="F165" s="1"/>
      <c r="G165" s="1"/>
      <c r="H165" s="1"/>
      <c r="I165" s="1"/>
      <c r="J165" s="50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>
      <c r="A166" s="1"/>
      <c r="B166" s="50"/>
      <c r="C166" s="50"/>
      <c r="D166" s="50"/>
      <c r="E166" s="50"/>
      <c r="F166" s="1"/>
      <c r="G166" s="1"/>
      <c r="H166" s="1"/>
      <c r="I166" s="1"/>
      <c r="J166" s="50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>
      <c r="A167" s="1"/>
      <c r="B167" s="50"/>
      <c r="C167" s="50"/>
      <c r="D167" s="50"/>
      <c r="E167" s="50"/>
      <c r="F167" s="1"/>
      <c r="G167" s="1"/>
      <c r="H167" s="1"/>
      <c r="I167" s="1"/>
      <c r="J167" s="50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>
      <c r="A168" s="1"/>
      <c r="B168" s="50"/>
      <c r="C168" s="50"/>
      <c r="D168" s="50"/>
      <c r="E168" s="50"/>
      <c r="F168" s="1"/>
      <c r="G168" s="1"/>
      <c r="H168" s="1"/>
      <c r="I168" s="1"/>
      <c r="J168" s="50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>
      <c r="A169" s="1"/>
      <c r="B169" s="50"/>
      <c r="C169" s="50"/>
      <c r="D169" s="50"/>
      <c r="E169" s="50"/>
      <c r="F169" s="1"/>
      <c r="G169" s="1"/>
      <c r="H169" s="1"/>
      <c r="I169" s="1"/>
      <c r="J169" s="50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>
      <c r="A170" s="1"/>
      <c r="B170" s="50"/>
      <c r="C170" s="50"/>
      <c r="D170" s="50"/>
      <c r="E170" s="50"/>
      <c r="F170" s="1"/>
      <c r="G170" s="1"/>
      <c r="H170" s="1"/>
      <c r="I170" s="1"/>
      <c r="J170" s="50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>
      <c r="A171" s="1"/>
      <c r="B171" s="50"/>
      <c r="C171" s="50"/>
      <c r="D171" s="50"/>
      <c r="E171" s="50"/>
      <c r="F171" s="1"/>
      <c r="G171" s="1"/>
      <c r="H171" s="1"/>
      <c r="I171" s="1"/>
      <c r="J171" s="50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>
      <c r="A172" s="1"/>
      <c r="B172" s="50"/>
      <c r="C172" s="50"/>
      <c r="D172" s="50"/>
      <c r="E172" s="50"/>
      <c r="F172" s="1"/>
      <c r="G172" s="1"/>
      <c r="H172" s="1"/>
      <c r="I172" s="1"/>
      <c r="J172" s="50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>
      <c r="A173" s="1"/>
      <c r="B173" s="50"/>
      <c r="C173" s="50"/>
      <c r="D173" s="50"/>
      <c r="E173" s="50"/>
      <c r="F173" s="1"/>
      <c r="G173" s="1"/>
      <c r="H173" s="1"/>
      <c r="I173" s="1"/>
      <c r="J173" s="50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>
      <c r="A174" s="1"/>
      <c r="B174" s="50"/>
      <c r="C174" s="50"/>
      <c r="D174" s="50"/>
      <c r="E174" s="50"/>
      <c r="F174" s="1"/>
      <c r="G174" s="1"/>
      <c r="H174" s="1"/>
      <c r="I174" s="1"/>
      <c r="J174" s="50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>
      <c r="A175" s="1"/>
      <c r="B175" s="50"/>
      <c r="C175" s="50"/>
      <c r="D175" s="50"/>
      <c r="E175" s="50"/>
      <c r="F175" s="1"/>
      <c r="G175" s="1"/>
      <c r="H175" s="1"/>
      <c r="I175" s="1"/>
      <c r="J175" s="50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>
      <c r="A176" s="1"/>
      <c r="B176" s="50"/>
      <c r="C176" s="50"/>
      <c r="D176" s="50"/>
      <c r="E176" s="50"/>
      <c r="F176" s="1"/>
      <c r="G176" s="1"/>
      <c r="H176" s="1"/>
      <c r="I176" s="1"/>
      <c r="J176" s="50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>
      <c r="A177" s="1"/>
      <c r="B177" s="50"/>
      <c r="C177" s="50"/>
      <c r="D177" s="50"/>
      <c r="E177" s="50"/>
      <c r="F177" s="1"/>
      <c r="G177" s="1"/>
      <c r="H177" s="1"/>
      <c r="I177" s="1"/>
      <c r="J177" s="50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>
      <c r="A178" s="1"/>
      <c r="B178" s="50"/>
      <c r="C178" s="50"/>
      <c r="D178" s="50"/>
      <c r="E178" s="50"/>
      <c r="F178" s="1"/>
      <c r="G178" s="1"/>
      <c r="H178" s="1"/>
      <c r="I178" s="1"/>
      <c r="J178" s="50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>
      <c r="A179" s="1"/>
      <c r="B179" s="50"/>
      <c r="C179" s="50"/>
      <c r="D179" s="50"/>
      <c r="E179" s="50"/>
      <c r="F179" s="1"/>
      <c r="G179" s="1"/>
      <c r="H179" s="1"/>
      <c r="I179" s="1"/>
      <c r="J179" s="50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>
      <c r="A180" s="1"/>
      <c r="B180" s="50"/>
      <c r="C180" s="50"/>
      <c r="D180" s="50"/>
      <c r="E180" s="50"/>
      <c r="F180" s="1"/>
      <c r="G180" s="1"/>
      <c r="H180" s="1"/>
      <c r="I180" s="1"/>
      <c r="J180" s="50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>
      <c r="A181" s="1"/>
      <c r="B181" s="50"/>
      <c r="C181" s="50"/>
      <c r="D181" s="50"/>
      <c r="E181" s="50"/>
      <c r="F181" s="1"/>
      <c r="G181" s="1"/>
      <c r="H181" s="1"/>
      <c r="I181" s="1"/>
      <c r="J181" s="50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>
      <c r="A182" s="1"/>
      <c r="B182" s="50"/>
      <c r="C182" s="50"/>
      <c r="D182" s="50"/>
      <c r="E182" s="50"/>
      <c r="F182" s="1"/>
      <c r="G182" s="1"/>
      <c r="H182" s="1"/>
      <c r="I182" s="1"/>
      <c r="J182" s="50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>
      <c r="A183" s="1"/>
      <c r="B183" s="50"/>
      <c r="C183" s="50"/>
      <c r="D183" s="50"/>
      <c r="E183" s="50"/>
      <c r="F183" s="1"/>
      <c r="G183" s="1"/>
      <c r="H183" s="1"/>
      <c r="I183" s="1"/>
      <c r="J183" s="50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>
      <c r="A184" s="1"/>
      <c r="B184" s="50"/>
      <c r="C184" s="50"/>
      <c r="D184" s="50"/>
      <c r="E184" s="50"/>
      <c r="F184" s="1"/>
      <c r="G184" s="1"/>
      <c r="H184" s="1"/>
      <c r="I184" s="1"/>
      <c r="J184" s="50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>
      <c r="A185" s="1"/>
      <c r="B185" s="50"/>
      <c r="C185" s="50"/>
      <c r="D185" s="50"/>
      <c r="E185" s="50"/>
      <c r="F185" s="1"/>
      <c r="G185" s="1"/>
      <c r="H185" s="1"/>
      <c r="I185" s="1"/>
      <c r="J185" s="50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>
      <c r="A186" s="1"/>
      <c r="B186" s="50"/>
      <c r="C186" s="50"/>
      <c r="D186" s="50"/>
      <c r="E186" s="50"/>
      <c r="F186" s="1"/>
      <c r="G186" s="1"/>
      <c r="H186" s="1"/>
      <c r="I186" s="1"/>
      <c r="J186" s="50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>
      <c r="A187" s="1"/>
      <c r="B187" s="50"/>
      <c r="C187" s="50"/>
      <c r="D187" s="50"/>
      <c r="E187" s="50"/>
      <c r="F187" s="1"/>
      <c r="G187" s="1"/>
      <c r="H187" s="1"/>
      <c r="I187" s="1"/>
      <c r="J187" s="50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>
      <c r="A188" s="1"/>
      <c r="B188" s="50"/>
      <c r="C188" s="50"/>
      <c r="D188" s="50"/>
      <c r="E188" s="50"/>
      <c r="F188" s="1"/>
      <c r="G188" s="1"/>
      <c r="H188" s="1"/>
      <c r="I188" s="1"/>
      <c r="J188" s="50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>
      <c r="A189" s="1"/>
      <c r="B189" s="50"/>
      <c r="C189" s="50"/>
      <c r="D189" s="50"/>
      <c r="E189" s="50"/>
      <c r="F189" s="1"/>
      <c r="G189" s="1"/>
      <c r="H189" s="1"/>
      <c r="I189" s="1"/>
      <c r="J189" s="50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>
      <c r="A190" s="1"/>
      <c r="B190" s="50"/>
      <c r="C190" s="50"/>
      <c r="D190" s="50"/>
      <c r="E190" s="50"/>
      <c r="F190" s="1"/>
      <c r="G190" s="1"/>
      <c r="H190" s="1"/>
      <c r="I190" s="1"/>
      <c r="J190" s="50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>
      <c r="A191" s="1"/>
      <c r="B191" s="50"/>
      <c r="C191" s="50"/>
      <c r="D191" s="50"/>
      <c r="E191" s="50"/>
      <c r="F191" s="1"/>
      <c r="G191" s="1"/>
      <c r="H191" s="1"/>
      <c r="I191" s="1"/>
      <c r="J191" s="50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>
      <c r="A192" s="1"/>
      <c r="B192" s="50"/>
      <c r="C192" s="50"/>
      <c r="D192" s="50"/>
      <c r="E192" s="50"/>
      <c r="F192" s="1"/>
      <c r="G192" s="1"/>
      <c r="H192" s="1"/>
      <c r="I192" s="1"/>
      <c r="J192" s="50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>
      <c r="A193" s="1"/>
      <c r="B193" s="50"/>
      <c r="C193" s="50"/>
      <c r="D193" s="50"/>
      <c r="E193" s="50"/>
      <c r="F193" s="1"/>
      <c r="G193" s="1"/>
      <c r="H193" s="1"/>
      <c r="I193" s="1"/>
      <c r="J193" s="50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>
      <c r="A194" s="1"/>
      <c r="B194" s="50"/>
      <c r="C194" s="50"/>
      <c r="D194" s="50"/>
      <c r="E194" s="50"/>
      <c r="F194" s="1"/>
      <c r="G194" s="1"/>
      <c r="H194" s="1"/>
      <c r="I194" s="1"/>
      <c r="J194" s="50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>
      <c r="A195" s="1"/>
      <c r="B195" s="50"/>
      <c r="C195" s="50"/>
      <c r="D195" s="50"/>
      <c r="E195" s="50"/>
      <c r="F195" s="1"/>
      <c r="G195" s="1"/>
      <c r="H195" s="1"/>
      <c r="I195" s="1"/>
      <c r="J195" s="50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>
      <c r="A196" s="1"/>
      <c r="B196" s="50"/>
      <c r="C196" s="50"/>
      <c r="D196" s="50"/>
      <c r="E196" s="50"/>
      <c r="F196" s="1"/>
      <c r="G196" s="1"/>
      <c r="H196" s="1"/>
      <c r="I196" s="1"/>
      <c r="J196" s="50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>
      <c r="A197" s="1"/>
      <c r="B197" s="50"/>
      <c r="C197" s="50"/>
      <c r="D197" s="50"/>
      <c r="E197" s="50"/>
      <c r="F197" s="1"/>
      <c r="G197" s="1"/>
      <c r="H197" s="1"/>
      <c r="I197" s="1"/>
      <c r="J197" s="50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>
      <c r="A198" s="1"/>
      <c r="B198" s="50"/>
      <c r="C198" s="50"/>
      <c r="D198" s="50"/>
      <c r="E198" s="50"/>
      <c r="F198" s="1"/>
      <c r="G198" s="1"/>
      <c r="H198" s="1"/>
      <c r="I198" s="1"/>
      <c r="J198" s="50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>
      <c r="A199" s="1"/>
      <c r="B199" s="50"/>
      <c r="C199" s="50"/>
      <c r="D199" s="50"/>
      <c r="E199" s="50"/>
      <c r="F199" s="1"/>
      <c r="G199" s="1"/>
      <c r="H199" s="1"/>
      <c r="I199" s="1"/>
      <c r="J199" s="50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>
      <c r="A200" s="1"/>
      <c r="B200" s="50"/>
      <c r="C200" s="50"/>
      <c r="D200" s="50"/>
      <c r="E200" s="50"/>
      <c r="F200" s="1"/>
      <c r="G200" s="1"/>
      <c r="H200" s="1"/>
      <c r="I200" s="1"/>
      <c r="J200" s="50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>
      <c r="A201" s="1"/>
      <c r="B201" s="50"/>
      <c r="C201" s="50"/>
      <c r="D201" s="50"/>
      <c r="E201" s="50"/>
      <c r="F201" s="1"/>
      <c r="G201" s="1"/>
      <c r="H201" s="1"/>
      <c r="I201" s="1"/>
      <c r="J201" s="50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>
      <c r="A202" s="1"/>
      <c r="B202" s="50"/>
      <c r="C202" s="50"/>
      <c r="D202" s="50"/>
      <c r="E202" s="50"/>
      <c r="F202" s="1"/>
      <c r="G202" s="1"/>
      <c r="H202" s="1"/>
      <c r="I202" s="1"/>
      <c r="J202" s="50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>
      <c r="A203" s="1"/>
      <c r="B203" s="50"/>
      <c r="C203" s="50"/>
      <c r="D203" s="50"/>
      <c r="E203" s="50"/>
      <c r="F203" s="1"/>
      <c r="G203" s="1"/>
      <c r="H203" s="1"/>
      <c r="I203" s="1"/>
      <c r="J203" s="50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>
      <c r="A204" s="1"/>
      <c r="B204" s="50"/>
      <c r="C204" s="50"/>
      <c r="D204" s="50"/>
      <c r="E204" s="50"/>
      <c r="F204" s="1"/>
      <c r="G204" s="1"/>
      <c r="H204" s="1"/>
      <c r="I204" s="1"/>
      <c r="J204" s="50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>
      <c r="A205" s="1"/>
      <c r="B205" s="50"/>
      <c r="C205" s="50"/>
      <c r="D205" s="50"/>
      <c r="E205" s="50"/>
      <c r="F205" s="1"/>
      <c r="G205" s="1"/>
      <c r="H205" s="1"/>
      <c r="I205" s="1"/>
      <c r="J205" s="50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>
      <c r="A206" s="1"/>
      <c r="B206" s="50"/>
      <c r="C206" s="50"/>
      <c r="D206" s="50"/>
      <c r="E206" s="50"/>
      <c r="F206" s="1"/>
      <c r="G206" s="1"/>
      <c r="H206" s="1"/>
      <c r="I206" s="1"/>
      <c r="J206" s="50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>
      <c r="A207" s="1"/>
      <c r="B207" s="50"/>
      <c r="C207" s="50"/>
      <c r="D207" s="50"/>
      <c r="E207" s="50"/>
      <c r="F207" s="1"/>
      <c r="G207" s="1"/>
      <c r="H207" s="1"/>
      <c r="I207" s="1"/>
      <c r="J207" s="50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>
      <c r="A208" s="1"/>
      <c r="B208" s="50"/>
      <c r="C208" s="50"/>
      <c r="D208" s="50"/>
      <c r="E208" s="50"/>
      <c r="F208" s="1"/>
      <c r="G208" s="1"/>
      <c r="H208" s="1"/>
      <c r="I208" s="1"/>
      <c r="J208" s="50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>
      <c r="A209" s="1"/>
      <c r="B209" s="50"/>
      <c r="C209" s="50"/>
      <c r="D209" s="50"/>
      <c r="E209" s="50"/>
      <c r="F209" s="1"/>
      <c r="G209" s="1"/>
      <c r="H209" s="1"/>
      <c r="I209" s="1"/>
      <c r="J209" s="50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>
      <c r="A210" s="1"/>
      <c r="B210" s="50"/>
      <c r="C210" s="50"/>
      <c r="D210" s="50"/>
      <c r="E210" s="50"/>
      <c r="F210" s="1"/>
      <c r="G210" s="1"/>
      <c r="H210" s="1"/>
      <c r="I210" s="1"/>
      <c r="J210" s="50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>
      <c r="A211" s="1"/>
      <c r="B211" s="50"/>
      <c r="C211" s="50"/>
      <c r="D211" s="50"/>
      <c r="E211" s="50"/>
      <c r="F211" s="1"/>
      <c r="G211" s="1"/>
      <c r="H211" s="1"/>
      <c r="I211" s="1"/>
      <c r="J211" s="50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>
      <c r="A212" s="1"/>
      <c r="B212" s="50"/>
      <c r="C212" s="50"/>
      <c r="D212" s="50"/>
      <c r="E212" s="50"/>
      <c r="F212" s="1"/>
      <c r="G212" s="1"/>
      <c r="H212" s="1"/>
      <c r="I212" s="1"/>
      <c r="J212" s="50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>
      <c r="A213" s="1"/>
      <c r="B213" s="50"/>
      <c r="C213" s="50"/>
      <c r="D213" s="50"/>
      <c r="E213" s="50"/>
      <c r="F213" s="1"/>
      <c r="G213" s="1"/>
      <c r="H213" s="1"/>
      <c r="I213" s="1"/>
      <c r="J213" s="50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>
      <c r="A214" s="1"/>
      <c r="B214" s="50"/>
      <c r="C214" s="50"/>
      <c r="D214" s="50"/>
      <c r="E214" s="50"/>
      <c r="F214" s="1"/>
      <c r="G214" s="1"/>
      <c r="H214" s="1"/>
      <c r="I214" s="1"/>
      <c r="J214" s="50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>
      <c r="A215" s="1"/>
      <c r="B215" s="50"/>
      <c r="C215" s="50"/>
      <c r="D215" s="50"/>
      <c r="E215" s="50"/>
      <c r="F215" s="1"/>
      <c r="G215" s="1"/>
      <c r="H215" s="1"/>
      <c r="I215" s="1"/>
      <c r="J215" s="50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>
      <c r="A216" s="1"/>
      <c r="B216" s="50"/>
      <c r="C216" s="50"/>
      <c r="D216" s="50"/>
      <c r="E216" s="50"/>
      <c r="F216" s="1"/>
      <c r="G216" s="1"/>
      <c r="H216" s="1"/>
      <c r="I216" s="1"/>
      <c r="J216" s="50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>
      <c r="A217" s="1"/>
      <c r="B217" s="50"/>
      <c r="C217" s="50"/>
      <c r="D217" s="50"/>
      <c r="E217" s="50"/>
      <c r="F217" s="1"/>
      <c r="G217" s="1"/>
      <c r="H217" s="1"/>
      <c r="I217" s="1"/>
      <c r="J217" s="50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>
      <c r="A218" s="1"/>
      <c r="B218" s="50"/>
      <c r="C218" s="50"/>
      <c r="D218" s="50"/>
      <c r="E218" s="50"/>
      <c r="F218" s="1"/>
      <c r="G218" s="1"/>
      <c r="H218" s="1"/>
      <c r="I218" s="1"/>
      <c r="J218" s="50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>
      <c r="A219" s="1"/>
      <c r="B219" s="50"/>
      <c r="C219" s="50"/>
      <c r="D219" s="50"/>
      <c r="E219" s="50"/>
      <c r="F219" s="1"/>
      <c r="G219" s="1"/>
      <c r="H219" s="1"/>
      <c r="I219" s="1"/>
      <c r="J219" s="50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>
      <c r="A220" s="1"/>
      <c r="B220" s="50"/>
      <c r="C220" s="50"/>
      <c r="D220" s="50"/>
      <c r="E220" s="50"/>
      <c r="F220" s="1"/>
      <c r="G220" s="1"/>
      <c r="H220" s="1"/>
      <c r="I220" s="1"/>
      <c r="J220" s="50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>
      <c r="A221" s="1"/>
      <c r="B221" s="50"/>
      <c r="C221" s="50"/>
      <c r="D221" s="50"/>
      <c r="E221" s="50"/>
      <c r="F221" s="1"/>
      <c r="G221" s="1"/>
      <c r="H221" s="1"/>
      <c r="I221" s="1"/>
      <c r="J221" s="50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>
      <c r="A222" s="1"/>
      <c r="B222" s="50"/>
      <c r="C222" s="50"/>
      <c r="D222" s="50"/>
      <c r="E222" s="50"/>
      <c r="F222" s="1"/>
      <c r="G222" s="1"/>
      <c r="H222" s="1"/>
      <c r="I222" s="1"/>
      <c r="J222" s="50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>
      <c r="A223" s="1"/>
      <c r="B223" s="50"/>
      <c r="C223" s="50"/>
      <c r="D223" s="50"/>
      <c r="E223" s="50"/>
      <c r="F223" s="1"/>
      <c r="G223" s="1"/>
      <c r="H223" s="1"/>
      <c r="I223" s="1"/>
      <c r="J223" s="50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>
      <c r="A224" s="1"/>
      <c r="B224" s="50"/>
      <c r="C224" s="50"/>
      <c r="D224" s="50"/>
      <c r="E224" s="50"/>
      <c r="F224" s="1"/>
      <c r="G224" s="1"/>
      <c r="H224" s="1"/>
      <c r="I224" s="1"/>
      <c r="J224" s="50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>
      <c r="A225" s="1"/>
      <c r="B225" s="50"/>
      <c r="C225" s="50"/>
      <c r="D225" s="50"/>
      <c r="E225" s="50"/>
      <c r="F225" s="1"/>
      <c r="G225" s="1"/>
      <c r="H225" s="1"/>
      <c r="I225" s="1"/>
      <c r="J225" s="50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>
      <c r="A226" s="1"/>
      <c r="B226" s="50"/>
      <c r="C226" s="50"/>
      <c r="D226" s="50"/>
      <c r="E226" s="50"/>
      <c r="F226" s="1"/>
      <c r="G226" s="1"/>
      <c r="H226" s="1"/>
      <c r="I226" s="1"/>
      <c r="J226" s="50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>
      <c r="A227" s="1"/>
      <c r="B227" s="50"/>
      <c r="C227" s="50"/>
      <c r="D227" s="50"/>
      <c r="E227" s="50"/>
      <c r="F227" s="1"/>
      <c r="G227" s="1"/>
      <c r="H227" s="1"/>
      <c r="I227" s="1"/>
      <c r="J227" s="50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>
      <c r="A228" s="1"/>
      <c r="B228" s="50"/>
      <c r="C228" s="50"/>
      <c r="D228" s="50"/>
      <c r="E228" s="50"/>
      <c r="F228" s="1"/>
      <c r="G228" s="1"/>
      <c r="H228" s="1"/>
      <c r="I228" s="1"/>
      <c r="J228" s="50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>
      <c r="A229" s="1"/>
      <c r="B229" s="50"/>
      <c r="C229" s="50"/>
      <c r="D229" s="50"/>
      <c r="E229" s="50"/>
      <c r="F229" s="1"/>
      <c r="G229" s="1"/>
      <c r="H229" s="1"/>
      <c r="I229" s="1"/>
      <c r="J229" s="50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>
      <c r="A230" s="1"/>
      <c r="B230" s="50"/>
      <c r="C230" s="50"/>
      <c r="D230" s="50"/>
      <c r="E230" s="50"/>
      <c r="F230" s="1"/>
      <c r="G230" s="1"/>
      <c r="H230" s="1"/>
      <c r="I230" s="1"/>
      <c r="J230" s="50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>
      <c r="A231" s="1"/>
      <c r="B231" s="50"/>
      <c r="C231" s="50"/>
      <c r="D231" s="50"/>
      <c r="E231" s="50"/>
      <c r="F231" s="1"/>
      <c r="G231" s="1"/>
      <c r="H231" s="1"/>
      <c r="I231" s="1"/>
      <c r="J231" s="50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>
      <c r="A232" s="1"/>
      <c r="B232" s="50"/>
      <c r="C232" s="50"/>
      <c r="D232" s="50"/>
      <c r="E232" s="50"/>
      <c r="F232" s="1"/>
      <c r="G232" s="1"/>
      <c r="H232" s="1"/>
      <c r="I232" s="1"/>
      <c r="J232" s="50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>
      <c r="A233" s="1"/>
      <c r="B233" s="50"/>
      <c r="C233" s="50"/>
      <c r="D233" s="50"/>
      <c r="E233" s="50"/>
      <c r="F233" s="1"/>
      <c r="G233" s="1"/>
      <c r="H233" s="1"/>
      <c r="I233" s="1"/>
      <c r="J233" s="50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>
      <c r="A234" s="1"/>
      <c r="B234" s="50"/>
      <c r="C234" s="50"/>
      <c r="D234" s="50"/>
      <c r="E234" s="50"/>
      <c r="F234" s="1"/>
      <c r="G234" s="1"/>
      <c r="H234" s="1"/>
      <c r="I234" s="1"/>
      <c r="J234" s="50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>
      <c r="A235" s="1"/>
      <c r="B235" s="50"/>
      <c r="C235" s="50"/>
      <c r="D235" s="50"/>
      <c r="E235" s="50"/>
      <c r="F235" s="1"/>
      <c r="G235" s="1"/>
      <c r="H235" s="1"/>
      <c r="I235" s="1"/>
      <c r="J235" s="50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>
      <c r="A236" s="1"/>
      <c r="B236" s="50"/>
      <c r="C236" s="50"/>
      <c r="D236" s="50"/>
      <c r="E236" s="50"/>
      <c r="F236" s="1"/>
      <c r="G236" s="1"/>
      <c r="H236" s="1"/>
      <c r="I236" s="1"/>
      <c r="J236" s="50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>
      <c r="A237" s="1"/>
      <c r="B237" s="50"/>
      <c r="C237" s="50"/>
      <c r="D237" s="50"/>
      <c r="E237" s="50"/>
      <c r="F237" s="1"/>
      <c r="G237" s="1"/>
      <c r="H237" s="1"/>
      <c r="I237" s="1"/>
      <c r="J237" s="50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>
      <c r="A238" s="1"/>
      <c r="B238" s="50"/>
      <c r="C238" s="50"/>
      <c r="D238" s="50"/>
      <c r="E238" s="50"/>
      <c r="F238" s="1"/>
      <c r="G238" s="1"/>
      <c r="H238" s="1"/>
      <c r="I238" s="1"/>
      <c r="J238" s="50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>
      <c r="A239" s="1"/>
      <c r="B239" s="50"/>
      <c r="C239" s="50"/>
      <c r="D239" s="50"/>
      <c r="E239" s="50"/>
      <c r="F239" s="1"/>
      <c r="G239" s="1"/>
      <c r="H239" s="1"/>
      <c r="I239" s="1"/>
      <c r="J239" s="50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>
      <c r="A240" s="1"/>
      <c r="B240" s="50"/>
      <c r="C240" s="50"/>
      <c r="D240" s="50"/>
      <c r="E240" s="50"/>
      <c r="F240" s="1"/>
      <c r="G240" s="1"/>
      <c r="H240" s="1"/>
      <c r="I240" s="1"/>
      <c r="J240" s="50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>
      <c r="A241" s="1"/>
      <c r="B241" s="50"/>
      <c r="C241" s="50"/>
      <c r="D241" s="50"/>
      <c r="E241" s="50"/>
      <c r="F241" s="1"/>
      <c r="G241" s="1"/>
      <c r="H241" s="1"/>
      <c r="I241" s="1"/>
      <c r="J241" s="50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>
      <c r="A242" s="1"/>
      <c r="B242" s="50"/>
      <c r="C242" s="50"/>
      <c r="D242" s="50"/>
      <c r="E242" s="50"/>
      <c r="F242" s="1"/>
      <c r="G242" s="1"/>
      <c r="H242" s="1"/>
      <c r="I242" s="1"/>
      <c r="J242" s="50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>
      <c r="A243" s="1"/>
      <c r="B243" s="50"/>
      <c r="C243" s="50"/>
      <c r="D243" s="50"/>
      <c r="E243" s="50"/>
      <c r="F243" s="1"/>
      <c r="G243" s="1"/>
      <c r="H243" s="1"/>
      <c r="I243" s="1"/>
      <c r="J243" s="50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>
      <c r="A244" s="1"/>
      <c r="B244" s="50"/>
      <c r="C244" s="50"/>
      <c r="D244" s="50"/>
      <c r="E244" s="50"/>
      <c r="F244" s="1"/>
      <c r="G244" s="1"/>
      <c r="H244" s="1"/>
      <c r="I244" s="1"/>
      <c r="J244" s="50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>
      <c r="A245" s="1"/>
      <c r="B245" s="50"/>
      <c r="C245" s="50"/>
      <c r="D245" s="50"/>
      <c r="E245" s="50"/>
      <c r="F245" s="1"/>
      <c r="G245" s="1"/>
      <c r="H245" s="1"/>
      <c r="I245" s="1"/>
      <c r="J245" s="50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>
      <c r="A246" s="1"/>
      <c r="B246" s="50"/>
      <c r="C246" s="50"/>
      <c r="D246" s="50"/>
      <c r="E246" s="50"/>
      <c r="F246" s="1"/>
      <c r="G246" s="1"/>
      <c r="H246" s="1"/>
      <c r="I246" s="1"/>
      <c r="J246" s="50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>
      <c r="A247" s="1"/>
      <c r="B247" s="50"/>
      <c r="C247" s="50"/>
      <c r="D247" s="50"/>
      <c r="E247" s="50"/>
      <c r="F247" s="1"/>
      <c r="G247" s="1"/>
      <c r="H247" s="1"/>
      <c r="I247" s="1"/>
      <c r="J247" s="50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>
      <c r="A248" s="1"/>
      <c r="B248" s="50"/>
      <c r="C248" s="50"/>
      <c r="D248" s="50"/>
      <c r="E248" s="50"/>
      <c r="F248" s="1"/>
      <c r="G248" s="1"/>
      <c r="H248" s="1"/>
      <c r="I248" s="1"/>
      <c r="J248" s="50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>
      <c r="A249" s="1"/>
      <c r="B249" s="50"/>
      <c r="C249" s="50"/>
      <c r="D249" s="50"/>
      <c r="E249" s="50"/>
      <c r="F249" s="1"/>
      <c r="G249" s="1"/>
      <c r="H249" s="1"/>
      <c r="I249" s="1"/>
      <c r="J249" s="50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>
      <c r="A250" s="1"/>
      <c r="B250" s="50"/>
      <c r="C250" s="50"/>
      <c r="D250" s="50"/>
      <c r="E250" s="50"/>
      <c r="F250" s="1"/>
      <c r="G250" s="1"/>
      <c r="H250" s="1"/>
      <c r="I250" s="1"/>
      <c r="J250" s="50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>
      <c r="A251" s="1"/>
      <c r="B251" s="50"/>
      <c r="C251" s="50"/>
      <c r="D251" s="50"/>
      <c r="E251" s="50"/>
      <c r="F251" s="1"/>
      <c r="G251" s="1"/>
      <c r="H251" s="1"/>
      <c r="I251" s="1"/>
      <c r="J251" s="50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>
      <c r="A252" s="1"/>
      <c r="B252" s="50"/>
      <c r="C252" s="50"/>
      <c r="D252" s="50"/>
      <c r="E252" s="50"/>
      <c r="F252" s="1"/>
      <c r="G252" s="1"/>
      <c r="H252" s="1"/>
      <c r="I252" s="1"/>
      <c r="J252" s="50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>
      <c r="A253" s="1"/>
      <c r="B253" s="50"/>
      <c r="C253" s="50"/>
      <c r="D253" s="50"/>
      <c r="E253" s="50"/>
      <c r="F253" s="1"/>
      <c r="G253" s="1"/>
      <c r="H253" s="1"/>
      <c r="I253" s="1"/>
      <c r="J253" s="50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>
      <c r="A254" s="1"/>
      <c r="B254" s="50"/>
      <c r="C254" s="50"/>
      <c r="D254" s="50"/>
      <c r="E254" s="50"/>
      <c r="F254" s="1"/>
      <c r="G254" s="1"/>
      <c r="H254" s="1"/>
      <c r="I254" s="1"/>
      <c r="J254" s="50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>
      <c r="A255" s="1"/>
      <c r="B255" s="50"/>
      <c r="C255" s="50"/>
      <c r="D255" s="50"/>
      <c r="E255" s="50"/>
      <c r="F255" s="1"/>
      <c r="G255" s="1"/>
      <c r="H255" s="1"/>
      <c r="I255" s="1"/>
      <c r="J255" s="50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>
      <c r="A256" s="1"/>
      <c r="B256" s="50"/>
      <c r="C256" s="50"/>
      <c r="D256" s="50"/>
      <c r="E256" s="50"/>
      <c r="F256" s="1"/>
      <c r="G256" s="1"/>
      <c r="H256" s="1"/>
      <c r="I256" s="1"/>
      <c r="J256" s="50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>
      <c r="A257" s="1"/>
      <c r="B257" s="50"/>
      <c r="C257" s="50"/>
      <c r="D257" s="50"/>
      <c r="E257" s="50"/>
      <c r="F257" s="1"/>
      <c r="G257" s="1"/>
      <c r="H257" s="1"/>
      <c r="I257" s="1"/>
      <c r="J257" s="50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>
      <c r="A258" s="1"/>
      <c r="B258" s="50"/>
      <c r="C258" s="50"/>
      <c r="D258" s="50"/>
      <c r="E258" s="50"/>
      <c r="F258" s="1"/>
      <c r="G258" s="1"/>
      <c r="H258" s="1"/>
      <c r="I258" s="1"/>
      <c r="J258" s="50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>
      <c r="A259" s="1"/>
      <c r="B259" s="50"/>
      <c r="C259" s="50"/>
      <c r="D259" s="50"/>
      <c r="E259" s="50"/>
      <c r="F259" s="1"/>
      <c r="G259" s="1"/>
      <c r="H259" s="1"/>
      <c r="I259" s="1"/>
      <c r="J259" s="50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>
      <c r="A260" s="1"/>
      <c r="B260" s="50"/>
      <c r="C260" s="50"/>
      <c r="D260" s="50"/>
      <c r="E260" s="50"/>
      <c r="F260" s="1"/>
      <c r="G260" s="1"/>
      <c r="H260" s="1"/>
      <c r="I260" s="1"/>
      <c r="J260" s="50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>
      <c r="A261" s="1"/>
      <c r="B261" s="50"/>
      <c r="C261" s="50"/>
      <c r="D261" s="50"/>
      <c r="E261" s="50"/>
      <c r="F261" s="1"/>
      <c r="G261" s="1"/>
      <c r="H261" s="1"/>
      <c r="I261" s="1"/>
      <c r="J261" s="50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>
      <c r="A262" s="1"/>
      <c r="B262" s="50"/>
      <c r="C262" s="50"/>
      <c r="D262" s="50"/>
      <c r="E262" s="50"/>
      <c r="F262" s="1"/>
      <c r="G262" s="1"/>
      <c r="H262" s="1"/>
      <c r="I262" s="1"/>
      <c r="J262" s="50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>
      <c r="A263" s="1"/>
      <c r="B263" s="50"/>
      <c r="C263" s="50"/>
      <c r="D263" s="50"/>
      <c r="E263" s="50"/>
      <c r="F263" s="1"/>
      <c r="G263" s="1"/>
      <c r="H263" s="1"/>
      <c r="I263" s="1"/>
      <c r="J263" s="50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>
      <c r="A264" s="1"/>
      <c r="B264" s="50"/>
      <c r="C264" s="50"/>
      <c r="D264" s="50"/>
      <c r="E264" s="50"/>
      <c r="F264" s="1"/>
      <c r="G264" s="1"/>
      <c r="H264" s="1"/>
      <c r="I264" s="1"/>
      <c r="J264" s="50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>
      <c r="A265" s="1"/>
      <c r="B265" s="50"/>
      <c r="C265" s="50"/>
      <c r="D265" s="50"/>
      <c r="E265" s="50"/>
      <c r="F265" s="1"/>
      <c r="G265" s="1"/>
      <c r="H265" s="1"/>
      <c r="I265" s="1"/>
      <c r="J265" s="50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>
      <c r="A266" s="1"/>
      <c r="B266" s="50"/>
      <c r="C266" s="50"/>
      <c r="D266" s="50"/>
      <c r="E266" s="50"/>
      <c r="F266" s="1"/>
      <c r="G266" s="1"/>
      <c r="H266" s="1"/>
      <c r="I266" s="1"/>
      <c r="J266" s="50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>
      <c r="A267" s="1"/>
      <c r="B267" s="50"/>
      <c r="C267" s="50"/>
      <c r="D267" s="50"/>
      <c r="E267" s="50"/>
      <c r="F267" s="1"/>
      <c r="G267" s="1"/>
      <c r="H267" s="1"/>
      <c r="I267" s="1"/>
      <c r="J267" s="50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>
      <c r="A268" s="1"/>
      <c r="B268" s="50"/>
      <c r="C268" s="50"/>
      <c r="D268" s="50"/>
      <c r="E268" s="50"/>
      <c r="F268" s="1"/>
      <c r="G268" s="1"/>
      <c r="H268" s="1"/>
      <c r="I268" s="1"/>
      <c r="J268" s="50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>
      <c r="A269" s="1"/>
      <c r="B269" s="50"/>
      <c r="C269" s="50"/>
      <c r="D269" s="50"/>
      <c r="E269" s="50"/>
      <c r="F269" s="1"/>
      <c r="G269" s="1"/>
      <c r="H269" s="1"/>
      <c r="I269" s="1"/>
      <c r="J269" s="50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>
      <c r="A270" s="1"/>
      <c r="B270" s="50"/>
      <c r="C270" s="50"/>
      <c r="D270" s="50"/>
      <c r="E270" s="50"/>
      <c r="F270" s="1"/>
      <c r="G270" s="1"/>
      <c r="H270" s="1"/>
      <c r="I270" s="1"/>
      <c r="J270" s="50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>
      <c r="A271" s="1"/>
      <c r="B271" s="50"/>
      <c r="C271" s="50"/>
      <c r="D271" s="50"/>
      <c r="E271" s="50"/>
      <c r="F271" s="1"/>
      <c r="G271" s="1"/>
      <c r="H271" s="1"/>
      <c r="I271" s="1"/>
      <c r="J271" s="50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>
      <c r="A272" s="1"/>
      <c r="B272" s="50"/>
      <c r="C272" s="50"/>
      <c r="D272" s="50"/>
      <c r="E272" s="50"/>
      <c r="F272" s="1"/>
      <c r="G272" s="1"/>
      <c r="H272" s="1"/>
      <c r="I272" s="1"/>
      <c r="J272" s="50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>
      <c r="A273" s="1"/>
      <c r="B273" s="50"/>
      <c r="C273" s="50"/>
      <c r="D273" s="50"/>
      <c r="E273" s="50"/>
      <c r="F273" s="1"/>
      <c r="G273" s="1"/>
      <c r="H273" s="1"/>
      <c r="I273" s="1"/>
      <c r="J273" s="50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>
      <c r="A274" s="1"/>
      <c r="B274" s="50"/>
      <c r="C274" s="50"/>
      <c r="D274" s="50"/>
      <c r="E274" s="50"/>
      <c r="F274" s="1"/>
      <c r="G274" s="1"/>
      <c r="H274" s="1"/>
      <c r="I274" s="1"/>
      <c r="J274" s="50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>
      <c r="A275" s="1"/>
      <c r="B275" s="50"/>
      <c r="C275" s="50"/>
      <c r="D275" s="50"/>
      <c r="E275" s="50"/>
      <c r="F275" s="1"/>
      <c r="G275" s="1"/>
      <c r="H275" s="1"/>
      <c r="I275" s="1"/>
      <c r="J275" s="50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>
      <c r="A276" s="1"/>
      <c r="B276" s="50"/>
      <c r="C276" s="50"/>
      <c r="D276" s="50"/>
      <c r="E276" s="50"/>
      <c r="F276" s="1"/>
      <c r="G276" s="1"/>
      <c r="H276" s="1"/>
      <c r="I276" s="1"/>
      <c r="J276" s="50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>
      <c r="A277" s="1"/>
      <c r="B277" s="50"/>
      <c r="C277" s="50"/>
      <c r="D277" s="50"/>
      <c r="E277" s="50"/>
      <c r="F277" s="1"/>
      <c r="G277" s="1"/>
      <c r="H277" s="1"/>
      <c r="I277" s="1"/>
      <c r="J277" s="50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>
      <c r="A278" s="1"/>
      <c r="B278" s="50"/>
      <c r="C278" s="50"/>
      <c r="D278" s="50"/>
      <c r="E278" s="50"/>
      <c r="F278" s="1"/>
      <c r="G278" s="1"/>
      <c r="H278" s="1"/>
      <c r="I278" s="1"/>
      <c r="J278" s="50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>
      <c r="A279" s="1"/>
      <c r="B279" s="50"/>
      <c r="C279" s="50"/>
      <c r="D279" s="50"/>
      <c r="E279" s="50"/>
      <c r="F279" s="1"/>
      <c r="G279" s="1"/>
      <c r="H279" s="1"/>
      <c r="I279" s="1"/>
      <c r="J279" s="50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>
      <c r="A280" s="1"/>
      <c r="B280" s="50"/>
      <c r="C280" s="50"/>
      <c r="D280" s="50"/>
      <c r="E280" s="50"/>
      <c r="F280" s="1"/>
      <c r="G280" s="1"/>
      <c r="H280" s="1"/>
      <c r="I280" s="1"/>
      <c r="J280" s="50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>
      <c r="A281" s="1"/>
      <c r="B281" s="50"/>
      <c r="C281" s="50"/>
      <c r="D281" s="50"/>
      <c r="E281" s="50"/>
      <c r="F281" s="1"/>
      <c r="G281" s="1"/>
      <c r="H281" s="1"/>
      <c r="I281" s="1"/>
      <c r="J281" s="50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>
      <c r="A282" s="1"/>
      <c r="B282" s="50"/>
      <c r="C282" s="50"/>
      <c r="D282" s="50"/>
      <c r="E282" s="50"/>
      <c r="F282" s="1"/>
      <c r="G282" s="1"/>
      <c r="H282" s="1"/>
      <c r="I282" s="1"/>
      <c r="J282" s="50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>
      <c r="A283" s="1"/>
      <c r="B283" s="50"/>
      <c r="C283" s="50"/>
      <c r="D283" s="50"/>
      <c r="E283" s="50"/>
      <c r="F283" s="1"/>
      <c r="G283" s="1"/>
      <c r="H283" s="1"/>
      <c r="I283" s="1"/>
      <c r="J283" s="50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>
      <c r="A284" s="1"/>
      <c r="B284" s="50"/>
      <c r="C284" s="50"/>
      <c r="D284" s="50"/>
      <c r="E284" s="50"/>
      <c r="F284" s="1"/>
      <c r="G284" s="1"/>
      <c r="H284" s="1"/>
      <c r="I284" s="1"/>
      <c r="J284" s="50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>
      <c r="A285" s="1"/>
      <c r="B285" s="50"/>
      <c r="C285" s="50"/>
      <c r="D285" s="50"/>
      <c r="E285" s="50"/>
      <c r="F285" s="1"/>
      <c r="G285" s="1"/>
      <c r="H285" s="1"/>
      <c r="I285" s="1"/>
      <c r="J285" s="50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>
      <c r="A286" s="1"/>
      <c r="B286" s="50"/>
      <c r="C286" s="50"/>
      <c r="D286" s="50"/>
      <c r="E286" s="50"/>
      <c r="F286" s="1"/>
      <c r="G286" s="1"/>
      <c r="H286" s="1"/>
      <c r="I286" s="1"/>
      <c r="J286" s="50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>
      <c r="A287" s="1"/>
      <c r="B287" s="50"/>
      <c r="C287" s="50"/>
      <c r="D287" s="50"/>
      <c r="E287" s="50"/>
      <c r="F287" s="1"/>
      <c r="G287" s="1"/>
      <c r="H287" s="1"/>
      <c r="I287" s="1"/>
      <c r="J287" s="50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>
      <c r="A288" s="1"/>
      <c r="B288" s="50"/>
      <c r="C288" s="50"/>
      <c r="D288" s="50"/>
      <c r="E288" s="50"/>
      <c r="F288" s="1"/>
      <c r="G288" s="1"/>
      <c r="H288" s="1"/>
      <c r="I288" s="1"/>
      <c r="J288" s="50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>
      <c r="A289" s="1"/>
      <c r="B289" s="50"/>
      <c r="C289" s="50"/>
      <c r="D289" s="50"/>
      <c r="E289" s="50"/>
      <c r="F289" s="1"/>
      <c r="G289" s="1"/>
      <c r="H289" s="1"/>
      <c r="I289" s="1"/>
      <c r="J289" s="50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>
      <c r="A290" s="1"/>
      <c r="B290" s="50"/>
      <c r="C290" s="50"/>
      <c r="D290" s="50"/>
      <c r="E290" s="50"/>
      <c r="F290" s="1"/>
      <c r="G290" s="1"/>
      <c r="H290" s="1"/>
      <c r="I290" s="1"/>
      <c r="J290" s="50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>
      <c r="A291" s="1"/>
      <c r="B291" s="50"/>
      <c r="C291" s="50"/>
      <c r="D291" s="50"/>
      <c r="E291" s="50"/>
      <c r="F291" s="1"/>
      <c r="G291" s="1"/>
      <c r="H291" s="1"/>
      <c r="I291" s="1"/>
      <c r="J291" s="50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>
      <c r="A292" s="1"/>
      <c r="B292" s="50"/>
      <c r="C292" s="50"/>
      <c r="D292" s="50"/>
      <c r="E292" s="50"/>
      <c r="F292" s="1"/>
      <c r="G292" s="1"/>
      <c r="H292" s="1"/>
      <c r="I292" s="1"/>
      <c r="J292" s="50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>
      <c r="A293" s="1"/>
      <c r="B293" s="50"/>
      <c r="C293" s="50"/>
      <c r="D293" s="50"/>
      <c r="E293" s="50"/>
      <c r="F293" s="1"/>
      <c r="G293" s="1"/>
      <c r="H293" s="1"/>
      <c r="I293" s="1"/>
      <c r="J293" s="50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>
      <c r="A294" s="1"/>
      <c r="B294" s="50"/>
      <c r="C294" s="50"/>
      <c r="D294" s="50"/>
      <c r="E294" s="50"/>
      <c r="F294" s="1"/>
      <c r="G294" s="1"/>
      <c r="H294" s="1"/>
      <c r="I294" s="1"/>
      <c r="J294" s="50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>
      <c r="A295" s="1"/>
      <c r="B295" s="50"/>
      <c r="C295" s="50"/>
      <c r="D295" s="50"/>
      <c r="E295" s="50"/>
      <c r="F295" s="1"/>
      <c r="G295" s="1"/>
      <c r="H295" s="1"/>
      <c r="I295" s="1"/>
      <c r="J295" s="50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>
      <c r="A296" s="1"/>
      <c r="B296" s="50"/>
      <c r="C296" s="50"/>
      <c r="D296" s="50"/>
      <c r="E296" s="50"/>
      <c r="F296" s="1"/>
      <c r="G296" s="1"/>
      <c r="H296" s="1"/>
      <c r="I296" s="1"/>
      <c r="J296" s="50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>
      <c r="A297" s="1"/>
      <c r="B297" s="50"/>
      <c r="C297" s="50"/>
      <c r="D297" s="50"/>
      <c r="E297" s="50"/>
      <c r="F297" s="1"/>
      <c r="G297" s="1"/>
      <c r="H297" s="1"/>
      <c r="I297" s="1"/>
      <c r="J297" s="50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>
      <c r="A298" s="1"/>
      <c r="B298" s="50"/>
      <c r="C298" s="50"/>
      <c r="D298" s="50"/>
      <c r="E298" s="50"/>
      <c r="F298" s="1"/>
      <c r="G298" s="1"/>
      <c r="H298" s="1"/>
      <c r="I298" s="1"/>
      <c r="J298" s="50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>
      <c r="A299" s="1"/>
      <c r="B299" s="50"/>
      <c r="C299" s="50"/>
      <c r="D299" s="50"/>
      <c r="E299" s="50"/>
      <c r="F299" s="1"/>
      <c r="G299" s="1"/>
      <c r="H299" s="1"/>
      <c r="I299" s="1"/>
      <c r="J299" s="50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>
      <c r="A300" s="1"/>
      <c r="B300" s="50"/>
      <c r="C300" s="50"/>
      <c r="D300" s="50"/>
      <c r="E300" s="50"/>
      <c r="F300" s="1"/>
      <c r="G300" s="1"/>
      <c r="H300" s="1"/>
      <c r="I300" s="1"/>
      <c r="J300" s="50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>
      <c r="A301" s="1"/>
      <c r="B301" s="50"/>
      <c r="C301" s="50"/>
      <c r="D301" s="50"/>
      <c r="E301" s="50"/>
      <c r="F301" s="1"/>
      <c r="G301" s="1"/>
      <c r="H301" s="1"/>
      <c r="I301" s="1"/>
      <c r="J301" s="50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>
      <c r="A302" s="1"/>
      <c r="B302" s="50"/>
      <c r="C302" s="50"/>
      <c r="D302" s="50"/>
      <c r="E302" s="50"/>
      <c r="F302" s="1"/>
      <c r="G302" s="1"/>
      <c r="H302" s="1"/>
      <c r="I302" s="1"/>
      <c r="J302" s="50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>
      <c r="A303" s="1"/>
      <c r="B303" s="50"/>
      <c r="C303" s="50"/>
      <c r="D303" s="50"/>
      <c r="E303" s="50"/>
      <c r="F303" s="1"/>
      <c r="G303" s="1"/>
      <c r="H303" s="1"/>
      <c r="I303" s="1"/>
      <c r="J303" s="50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>
      <c r="A304" s="1"/>
      <c r="B304" s="50"/>
      <c r="C304" s="50"/>
      <c r="D304" s="50"/>
      <c r="E304" s="50"/>
      <c r="F304" s="1"/>
      <c r="G304" s="1"/>
      <c r="H304" s="1"/>
      <c r="I304" s="1"/>
      <c r="J304" s="50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>
      <c r="A305" s="1"/>
      <c r="B305" s="50"/>
      <c r="C305" s="50"/>
      <c r="D305" s="50"/>
      <c r="E305" s="50"/>
      <c r="F305" s="1"/>
      <c r="G305" s="1"/>
      <c r="H305" s="1"/>
      <c r="I305" s="1"/>
      <c r="J305" s="50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>
      <c r="A306" s="1"/>
      <c r="B306" s="50"/>
      <c r="C306" s="50"/>
      <c r="D306" s="50"/>
      <c r="E306" s="50"/>
      <c r="F306" s="1"/>
      <c r="G306" s="1"/>
      <c r="H306" s="1"/>
      <c r="I306" s="1"/>
      <c r="J306" s="50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>
      <c r="A307" s="1"/>
      <c r="B307" s="50"/>
      <c r="C307" s="50"/>
      <c r="D307" s="50"/>
      <c r="E307" s="50"/>
      <c r="F307" s="1"/>
      <c r="G307" s="1"/>
      <c r="H307" s="1"/>
      <c r="I307" s="1"/>
      <c r="J307" s="50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>
      <c r="A308" s="1"/>
      <c r="B308" s="50"/>
      <c r="C308" s="50"/>
      <c r="D308" s="50"/>
      <c r="E308" s="50"/>
      <c r="F308" s="1"/>
      <c r="G308" s="1"/>
      <c r="H308" s="1"/>
      <c r="I308" s="1"/>
      <c r="J308" s="50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>
      <c r="A309" s="1"/>
      <c r="B309" s="50"/>
      <c r="C309" s="50"/>
      <c r="D309" s="50"/>
      <c r="E309" s="50"/>
      <c r="F309" s="1"/>
      <c r="G309" s="1"/>
      <c r="H309" s="1"/>
      <c r="I309" s="1"/>
      <c r="J309" s="50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>
      <c r="A310" s="1"/>
      <c r="B310" s="50"/>
      <c r="C310" s="50"/>
      <c r="D310" s="50"/>
      <c r="E310" s="50"/>
      <c r="F310" s="1"/>
      <c r="G310" s="1"/>
      <c r="H310" s="1"/>
      <c r="I310" s="1"/>
      <c r="J310" s="50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>
      <c r="A311" s="1"/>
      <c r="B311" s="50"/>
      <c r="C311" s="50"/>
      <c r="D311" s="50"/>
      <c r="E311" s="50"/>
      <c r="F311" s="1"/>
      <c r="G311" s="1"/>
      <c r="H311" s="1"/>
      <c r="I311" s="1"/>
      <c r="J311" s="50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>
      <c r="A312" s="1"/>
      <c r="B312" s="50"/>
      <c r="C312" s="50"/>
      <c r="D312" s="50"/>
      <c r="E312" s="50"/>
      <c r="F312" s="1"/>
      <c r="G312" s="1"/>
      <c r="H312" s="1"/>
      <c r="I312" s="1"/>
      <c r="J312" s="50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>
      <c r="A313" s="1"/>
      <c r="B313" s="50"/>
      <c r="C313" s="50"/>
      <c r="D313" s="50"/>
      <c r="E313" s="50"/>
      <c r="F313" s="1"/>
      <c r="G313" s="1"/>
      <c r="H313" s="1"/>
      <c r="I313" s="1"/>
      <c r="J313" s="50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>
      <c r="A314" s="1"/>
      <c r="B314" s="50"/>
      <c r="C314" s="50"/>
      <c r="D314" s="50"/>
      <c r="E314" s="50"/>
      <c r="F314" s="1"/>
      <c r="G314" s="1"/>
      <c r="H314" s="1"/>
      <c r="I314" s="1"/>
      <c r="J314" s="50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>
      <c r="A315" s="1"/>
      <c r="B315" s="50"/>
      <c r="C315" s="50"/>
      <c r="D315" s="50"/>
      <c r="E315" s="50"/>
      <c r="F315" s="1"/>
      <c r="G315" s="1"/>
      <c r="H315" s="1"/>
      <c r="I315" s="1"/>
      <c r="J315" s="50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>
      <c r="A316" s="1"/>
      <c r="B316" s="50"/>
      <c r="C316" s="50"/>
      <c r="D316" s="50"/>
      <c r="E316" s="50"/>
      <c r="F316" s="1"/>
      <c r="G316" s="1"/>
      <c r="H316" s="1"/>
      <c r="I316" s="1"/>
      <c r="J316" s="50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>
      <c r="A317" s="1"/>
      <c r="B317" s="50"/>
      <c r="C317" s="50"/>
      <c r="D317" s="50"/>
      <c r="E317" s="50"/>
      <c r="F317" s="1"/>
      <c r="G317" s="1"/>
      <c r="H317" s="1"/>
      <c r="I317" s="1"/>
      <c r="J317" s="50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>
      <c r="A318" s="1"/>
      <c r="B318" s="50"/>
      <c r="C318" s="50"/>
      <c r="D318" s="50"/>
      <c r="E318" s="50"/>
      <c r="F318" s="1"/>
      <c r="G318" s="1"/>
      <c r="H318" s="1"/>
      <c r="I318" s="1"/>
      <c r="J318" s="50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>
      <c r="A319" s="1"/>
      <c r="B319" s="50"/>
      <c r="C319" s="50"/>
      <c r="D319" s="50"/>
      <c r="E319" s="50"/>
      <c r="F319" s="1"/>
      <c r="G319" s="1"/>
      <c r="H319" s="1"/>
      <c r="I319" s="1"/>
      <c r="J319" s="50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>
      <c r="A320" s="1"/>
      <c r="B320" s="50"/>
      <c r="C320" s="50"/>
      <c r="D320" s="50"/>
      <c r="E320" s="50"/>
      <c r="F320" s="1"/>
      <c r="G320" s="1"/>
      <c r="H320" s="1"/>
      <c r="I320" s="1"/>
      <c r="J320" s="50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>
      <c r="A321" s="1"/>
      <c r="B321" s="50"/>
      <c r="C321" s="50"/>
      <c r="D321" s="50"/>
      <c r="E321" s="50"/>
      <c r="F321" s="1"/>
      <c r="G321" s="1"/>
      <c r="H321" s="1"/>
      <c r="I321" s="1"/>
      <c r="J321" s="50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>
      <c r="A322" s="1"/>
      <c r="B322" s="50"/>
      <c r="C322" s="50"/>
      <c r="D322" s="50"/>
      <c r="E322" s="50"/>
      <c r="F322" s="1"/>
      <c r="G322" s="1"/>
      <c r="H322" s="1"/>
      <c r="I322" s="1"/>
      <c r="J322" s="50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>
      <c r="A323" s="1"/>
      <c r="B323" s="50"/>
      <c r="C323" s="50"/>
      <c r="D323" s="50"/>
      <c r="E323" s="50"/>
      <c r="F323" s="1"/>
      <c r="G323" s="1"/>
      <c r="H323" s="1"/>
      <c r="I323" s="1"/>
      <c r="J323" s="50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>
      <c r="A324" s="1"/>
      <c r="B324" s="50"/>
      <c r="C324" s="50"/>
      <c r="D324" s="50"/>
      <c r="E324" s="50"/>
      <c r="F324" s="1"/>
      <c r="G324" s="1"/>
      <c r="H324" s="1"/>
      <c r="I324" s="1"/>
      <c r="J324" s="50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>
      <c r="A325" s="1"/>
      <c r="B325" s="50"/>
      <c r="C325" s="50"/>
      <c r="D325" s="50"/>
      <c r="E325" s="50"/>
      <c r="F325" s="1"/>
      <c r="G325" s="1"/>
      <c r="H325" s="1"/>
      <c r="I325" s="1"/>
      <c r="J325" s="50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>
      <c r="A326" s="1"/>
      <c r="B326" s="50"/>
      <c r="C326" s="50"/>
      <c r="D326" s="50"/>
      <c r="E326" s="50"/>
      <c r="F326" s="1"/>
      <c r="G326" s="1"/>
      <c r="H326" s="1"/>
      <c r="I326" s="1"/>
      <c r="J326" s="50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>
      <c r="A327" s="1"/>
      <c r="B327" s="50"/>
      <c r="C327" s="50"/>
      <c r="D327" s="50"/>
      <c r="E327" s="50"/>
      <c r="F327" s="1"/>
      <c r="G327" s="1"/>
      <c r="H327" s="1"/>
      <c r="I327" s="1"/>
      <c r="J327" s="50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>
      <c r="A328" s="1"/>
      <c r="B328" s="50"/>
      <c r="C328" s="50"/>
      <c r="D328" s="50"/>
      <c r="E328" s="50"/>
      <c r="F328" s="1"/>
      <c r="G328" s="1"/>
      <c r="H328" s="1"/>
      <c r="I328" s="1"/>
      <c r="J328" s="50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>
      <c r="A329" s="1"/>
      <c r="B329" s="50"/>
      <c r="C329" s="50"/>
      <c r="D329" s="50"/>
      <c r="E329" s="50"/>
      <c r="F329" s="1"/>
      <c r="G329" s="1"/>
      <c r="H329" s="1"/>
      <c r="I329" s="1"/>
      <c r="J329" s="50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>
      <c r="A330" s="1"/>
      <c r="B330" s="50"/>
      <c r="C330" s="50"/>
      <c r="D330" s="50"/>
      <c r="E330" s="50"/>
      <c r="F330" s="1"/>
      <c r="G330" s="1"/>
      <c r="H330" s="1"/>
      <c r="I330" s="1"/>
      <c r="J330" s="50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>
      <c r="A331" s="1"/>
      <c r="B331" s="50"/>
      <c r="C331" s="50"/>
      <c r="D331" s="50"/>
      <c r="E331" s="50"/>
      <c r="F331" s="1"/>
      <c r="G331" s="1"/>
      <c r="H331" s="1"/>
      <c r="I331" s="1"/>
      <c r="J331" s="50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>
      <c r="A332" s="1"/>
      <c r="B332" s="50"/>
      <c r="C332" s="50"/>
      <c r="D332" s="50"/>
      <c r="E332" s="50"/>
      <c r="F332" s="1"/>
      <c r="G332" s="1"/>
      <c r="H332" s="1"/>
      <c r="I332" s="1"/>
      <c r="J332" s="50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>
      <c r="A333" s="1"/>
      <c r="B333" s="50"/>
      <c r="C333" s="50"/>
      <c r="D333" s="50"/>
      <c r="E333" s="50"/>
      <c r="F333" s="1"/>
      <c r="G333" s="1"/>
      <c r="H333" s="1"/>
      <c r="I333" s="1"/>
      <c r="J333" s="50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>
      <c r="A334" s="1"/>
      <c r="B334" s="50"/>
      <c r="C334" s="50"/>
      <c r="D334" s="50"/>
      <c r="E334" s="50"/>
      <c r="F334" s="1"/>
      <c r="G334" s="1"/>
      <c r="H334" s="1"/>
      <c r="I334" s="1"/>
      <c r="J334" s="50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>
      <c r="A335" s="1"/>
      <c r="B335" s="50"/>
      <c r="C335" s="50"/>
      <c r="D335" s="50"/>
      <c r="E335" s="50"/>
      <c r="F335" s="1"/>
      <c r="G335" s="1"/>
      <c r="H335" s="1"/>
      <c r="I335" s="1"/>
      <c r="J335" s="50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>
      <c r="A336" s="1"/>
      <c r="B336" s="50"/>
      <c r="C336" s="50"/>
      <c r="D336" s="50"/>
      <c r="E336" s="50"/>
      <c r="F336" s="1"/>
      <c r="G336" s="1"/>
      <c r="H336" s="1"/>
      <c r="I336" s="1"/>
      <c r="J336" s="50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>
      <c r="A337" s="1"/>
      <c r="B337" s="50"/>
      <c r="C337" s="50"/>
      <c r="D337" s="50"/>
      <c r="E337" s="50"/>
      <c r="F337" s="1"/>
      <c r="G337" s="1"/>
      <c r="H337" s="1"/>
      <c r="I337" s="1"/>
      <c r="J337" s="50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>
      <c r="A338" s="1"/>
      <c r="B338" s="50"/>
      <c r="C338" s="50"/>
      <c r="D338" s="50"/>
      <c r="E338" s="50"/>
      <c r="F338" s="1"/>
      <c r="G338" s="1"/>
      <c r="H338" s="1"/>
      <c r="I338" s="1"/>
      <c r="J338" s="50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>
      <c r="A339" s="1"/>
      <c r="B339" s="50"/>
      <c r="C339" s="50"/>
      <c r="D339" s="50"/>
      <c r="E339" s="50"/>
      <c r="F339" s="1"/>
      <c r="G339" s="1"/>
      <c r="H339" s="1"/>
      <c r="I339" s="1"/>
      <c r="J339" s="50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>
      <c r="A340" s="1"/>
      <c r="B340" s="50"/>
      <c r="C340" s="50"/>
      <c r="D340" s="50"/>
      <c r="E340" s="50"/>
      <c r="F340" s="1"/>
      <c r="G340" s="1"/>
      <c r="H340" s="1"/>
      <c r="I340" s="1"/>
      <c r="J340" s="50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>
      <c r="A341" s="1"/>
      <c r="B341" s="50"/>
      <c r="C341" s="50"/>
      <c r="D341" s="50"/>
      <c r="E341" s="50"/>
      <c r="F341" s="1"/>
      <c r="G341" s="1"/>
      <c r="H341" s="1"/>
      <c r="I341" s="1"/>
      <c r="J341" s="50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>
      <c r="A342" s="1"/>
      <c r="B342" s="50"/>
      <c r="C342" s="50"/>
      <c r="D342" s="50"/>
      <c r="E342" s="50"/>
      <c r="F342" s="1"/>
      <c r="G342" s="1"/>
      <c r="H342" s="1"/>
      <c r="I342" s="1"/>
      <c r="J342" s="50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>
      <c r="A343" s="1"/>
      <c r="B343" s="50"/>
      <c r="C343" s="50"/>
      <c r="D343" s="50"/>
      <c r="E343" s="50"/>
      <c r="F343" s="1"/>
      <c r="G343" s="1"/>
      <c r="H343" s="1"/>
      <c r="I343" s="1"/>
      <c r="J343" s="50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>
      <c r="A344" s="1"/>
      <c r="B344" s="50"/>
      <c r="C344" s="50"/>
      <c r="D344" s="50"/>
      <c r="E344" s="50"/>
      <c r="F344" s="1"/>
      <c r="G344" s="1"/>
      <c r="H344" s="1"/>
      <c r="I344" s="1"/>
      <c r="J344" s="50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>
      <c r="A345" s="1"/>
      <c r="B345" s="50"/>
      <c r="C345" s="50"/>
      <c r="D345" s="50"/>
      <c r="E345" s="50"/>
      <c r="F345" s="1"/>
      <c r="G345" s="1"/>
      <c r="H345" s="1"/>
      <c r="I345" s="1"/>
      <c r="J345" s="50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>
      <c r="A346" s="1"/>
      <c r="B346" s="50"/>
      <c r="C346" s="50"/>
      <c r="D346" s="50"/>
      <c r="E346" s="50"/>
      <c r="F346" s="1"/>
      <c r="G346" s="1"/>
      <c r="H346" s="1"/>
      <c r="I346" s="1"/>
      <c r="J346" s="50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>
      <c r="A347" s="1"/>
      <c r="B347" s="50"/>
      <c r="C347" s="50"/>
      <c r="D347" s="50"/>
      <c r="E347" s="50"/>
      <c r="F347" s="1"/>
      <c r="G347" s="1"/>
      <c r="H347" s="1"/>
      <c r="I347" s="1"/>
      <c r="J347" s="50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>
      <c r="A348" s="1"/>
      <c r="B348" s="50"/>
      <c r="C348" s="50"/>
      <c r="D348" s="50"/>
      <c r="E348" s="50"/>
      <c r="F348" s="1"/>
      <c r="G348" s="1"/>
      <c r="H348" s="1"/>
      <c r="I348" s="1"/>
      <c r="J348" s="50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>
      <c r="A349" s="1"/>
      <c r="B349" s="50"/>
      <c r="C349" s="50"/>
      <c r="D349" s="50"/>
      <c r="E349" s="50"/>
      <c r="F349" s="1"/>
      <c r="G349" s="1"/>
      <c r="H349" s="1"/>
      <c r="I349" s="1"/>
      <c r="J349" s="50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>
      <c r="A350" s="1"/>
      <c r="B350" s="50"/>
      <c r="C350" s="50"/>
      <c r="D350" s="50"/>
      <c r="E350" s="50"/>
      <c r="F350" s="1"/>
      <c r="G350" s="1"/>
      <c r="H350" s="1"/>
      <c r="I350" s="1"/>
      <c r="J350" s="50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>
      <c r="A351" s="1"/>
      <c r="B351" s="50"/>
      <c r="C351" s="50"/>
      <c r="D351" s="50"/>
      <c r="E351" s="50"/>
      <c r="F351" s="1"/>
      <c r="G351" s="1"/>
      <c r="H351" s="1"/>
      <c r="I351" s="1"/>
      <c r="J351" s="50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>
      <c r="A352" s="1"/>
      <c r="B352" s="50"/>
      <c r="C352" s="50"/>
      <c r="D352" s="50"/>
      <c r="E352" s="50"/>
      <c r="F352" s="1"/>
      <c r="G352" s="1"/>
      <c r="H352" s="1"/>
      <c r="I352" s="1"/>
      <c r="J352" s="50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>
      <c r="A353" s="1"/>
      <c r="B353" s="50"/>
      <c r="C353" s="50"/>
      <c r="D353" s="50"/>
      <c r="E353" s="50"/>
      <c r="F353" s="1"/>
      <c r="G353" s="1"/>
      <c r="H353" s="1"/>
      <c r="I353" s="1"/>
      <c r="J353" s="50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>
      <c r="A354" s="1"/>
      <c r="B354" s="50"/>
      <c r="C354" s="50"/>
      <c r="D354" s="50"/>
      <c r="E354" s="50"/>
      <c r="F354" s="1"/>
      <c r="G354" s="1"/>
      <c r="H354" s="1"/>
      <c r="I354" s="1"/>
      <c r="J354" s="50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>
      <c r="A355" s="1"/>
      <c r="B355" s="50"/>
      <c r="C355" s="50"/>
      <c r="D355" s="50"/>
      <c r="E355" s="50"/>
      <c r="F355" s="1"/>
      <c r="G355" s="1"/>
      <c r="H355" s="1"/>
      <c r="I355" s="1"/>
      <c r="J355" s="50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>
      <c r="A356" s="1"/>
      <c r="B356" s="50"/>
      <c r="C356" s="50"/>
      <c r="D356" s="50"/>
      <c r="E356" s="50"/>
      <c r="F356" s="1"/>
      <c r="G356" s="1"/>
      <c r="H356" s="1"/>
      <c r="I356" s="1"/>
      <c r="J356" s="50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>
      <c r="A357" s="1"/>
      <c r="B357" s="50"/>
      <c r="C357" s="50"/>
      <c r="D357" s="50"/>
      <c r="E357" s="50"/>
      <c r="F357" s="1"/>
      <c r="G357" s="1"/>
      <c r="H357" s="1"/>
      <c r="I357" s="1"/>
      <c r="J357" s="50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>
      <c r="A358" s="1"/>
      <c r="B358" s="50"/>
      <c r="C358" s="50"/>
      <c r="D358" s="50"/>
      <c r="E358" s="50"/>
      <c r="F358" s="1"/>
      <c r="G358" s="1"/>
      <c r="H358" s="1"/>
      <c r="I358" s="1"/>
      <c r="J358" s="50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>
      <c r="A359" s="1"/>
      <c r="B359" s="50"/>
      <c r="C359" s="50"/>
      <c r="D359" s="50"/>
      <c r="E359" s="50"/>
      <c r="F359" s="1"/>
      <c r="G359" s="1"/>
      <c r="H359" s="1"/>
      <c r="I359" s="1"/>
      <c r="J359" s="50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>
      <c r="A360" s="1"/>
      <c r="B360" s="50"/>
      <c r="C360" s="50"/>
      <c r="D360" s="50"/>
      <c r="E360" s="50"/>
      <c r="F360" s="1"/>
      <c r="G360" s="1"/>
      <c r="H360" s="1"/>
      <c r="I360" s="1"/>
      <c r="J360" s="50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>
      <c r="A361" s="1"/>
      <c r="B361" s="50"/>
      <c r="C361" s="50"/>
      <c r="D361" s="50"/>
      <c r="E361" s="50"/>
      <c r="F361" s="1"/>
      <c r="G361" s="1"/>
      <c r="H361" s="1"/>
      <c r="I361" s="1"/>
      <c r="J361" s="50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>
      <c r="A362" s="1"/>
      <c r="B362" s="50"/>
      <c r="C362" s="50"/>
      <c r="D362" s="50"/>
      <c r="E362" s="50"/>
      <c r="F362" s="1"/>
      <c r="G362" s="1"/>
      <c r="H362" s="1"/>
      <c r="I362" s="1"/>
      <c r="J362" s="50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>
      <c r="A363" s="1"/>
      <c r="B363" s="50"/>
      <c r="C363" s="50"/>
      <c r="D363" s="50"/>
      <c r="E363" s="50"/>
      <c r="F363" s="1"/>
      <c r="G363" s="1"/>
      <c r="H363" s="1"/>
      <c r="I363" s="1"/>
      <c r="J363" s="50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>
      <c r="A364" s="1"/>
      <c r="B364" s="50"/>
      <c r="C364" s="50"/>
      <c r="D364" s="50"/>
      <c r="E364" s="50"/>
      <c r="F364" s="1"/>
      <c r="G364" s="1"/>
      <c r="H364" s="1"/>
      <c r="I364" s="1"/>
      <c r="J364" s="50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>
      <c r="A365" s="1"/>
      <c r="B365" s="50"/>
      <c r="C365" s="50"/>
      <c r="D365" s="50"/>
      <c r="E365" s="50"/>
      <c r="F365" s="1"/>
      <c r="G365" s="1"/>
      <c r="H365" s="1"/>
      <c r="I365" s="1"/>
      <c r="J365" s="50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>
      <c r="A366" s="1"/>
      <c r="B366" s="50"/>
      <c r="C366" s="50"/>
      <c r="D366" s="50"/>
      <c r="E366" s="50"/>
      <c r="F366" s="1"/>
      <c r="G366" s="1"/>
      <c r="H366" s="1"/>
      <c r="I366" s="1"/>
      <c r="J366" s="50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>
      <c r="A367" s="1"/>
      <c r="B367" s="50"/>
      <c r="C367" s="50"/>
      <c r="D367" s="50"/>
      <c r="E367" s="50"/>
      <c r="F367" s="1"/>
      <c r="G367" s="1"/>
      <c r="H367" s="1"/>
      <c r="I367" s="1"/>
      <c r="J367" s="50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>
      <c r="A368" s="1"/>
      <c r="B368" s="50"/>
      <c r="C368" s="50"/>
      <c r="D368" s="50"/>
      <c r="E368" s="50"/>
      <c r="F368" s="1"/>
      <c r="G368" s="1"/>
      <c r="H368" s="1"/>
      <c r="I368" s="1"/>
      <c r="J368" s="50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>
      <c r="A369" s="1"/>
      <c r="B369" s="50"/>
      <c r="C369" s="50"/>
      <c r="D369" s="50"/>
      <c r="E369" s="50"/>
      <c r="F369" s="1"/>
      <c r="G369" s="1"/>
      <c r="H369" s="1"/>
      <c r="I369" s="1"/>
      <c r="J369" s="50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>
      <c r="A370" s="1"/>
      <c r="B370" s="50"/>
      <c r="C370" s="50"/>
      <c r="D370" s="50"/>
      <c r="E370" s="50"/>
      <c r="F370" s="1"/>
      <c r="G370" s="1"/>
      <c r="H370" s="1"/>
      <c r="I370" s="1"/>
      <c r="J370" s="50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>
      <c r="A371" s="1"/>
      <c r="B371" s="50"/>
      <c r="C371" s="50"/>
      <c r="D371" s="50"/>
      <c r="E371" s="50"/>
      <c r="F371" s="1"/>
      <c r="G371" s="1"/>
      <c r="H371" s="1"/>
      <c r="I371" s="1"/>
      <c r="J371" s="50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>
      <c r="A372" s="1"/>
      <c r="B372" s="50"/>
      <c r="C372" s="50"/>
      <c r="D372" s="50"/>
      <c r="E372" s="50"/>
      <c r="F372" s="1"/>
      <c r="G372" s="1"/>
      <c r="H372" s="1"/>
      <c r="I372" s="1"/>
      <c r="J372" s="50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>
      <c r="A373" s="1"/>
      <c r="B373" s="50"/>
      <c r="C373" s="50"/>
      <c r="D373" s="50"/>
      <c r="E373" s="50"/>
      <c r="F373" s="1"/>
      <c r="G373" s="1"/>
      <c r="H373" s="1"/>
      <c r="I373" s="1"/>
      <c r="J373" s="50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>
      <c r="A374" s="1"/>
      <c r="B374" s="50"/>
      <c r="C374" s="50"/>
      <c r="D374" s="50"/>
      <c r="E374" s="50"/>
      <c r="F374" s="1"/>
      <c r="G374" s="1"/>
      <c r="H374" s="1"/>
      <c r="I374" s="1"/>
      <c r="J374" s="50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>
      <c r="A375" s="1"/>
      <c r="B375" s="50"/>
      <c r="C375" s="50"/>
      <c r="D375" s="50"/>
      <c r="E375" s="50"/>
      <c r="F375" s="1"/>
      <c r="G375" s="1"/>
      <c r="H375" s="1"/>
      <c r="I375" s="1"/>
      <c r="J375" s="50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>
      <c r="A376" s="1"/>
      <c r="B376" s="50"/>
      <c r="C376" s="50"/>
      <c r="D376" s="50"/>
      <c r="E376" s="50"/>
      <c r="F376" s="1"/>
      <c r="G376" s="1"/>
      <c r="H376" s="1"/>
      <c r="I376" s="1"/>
      <c r="J376" s="50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>
      <c r="A377" s="1"/>
      <c r="B377" s="50"/>
      <c r="C377" s="50"/>
      <c r="D377" s="50"/>
      <c r="E377" s="50"/>
      <c r="F377" s="1"/>
      <c r="G377" s="1"/>
      <c r="H377" s="1"/>
      <c r="I377" s="1"/>
      <c r="J377" s="50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>
      <c r="A378" s="1"/>
      <c r="B378" s="50"/>
      <c r="C378" s="50"/>
      <c r="D378" s="50"/>
      <c r="E378" s="50"/>
      <c r="F378" s="1"/>
      <c r="G378" s="1"/>
      <c r="H378" s="1"/>
      <c r="I378" s="1"/>
      <c r="J378" s="50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>
      <c r="A379" s="1"/>
      <c r="B379" s="50"/>
      <c r="C379" s="50"/>
      <c r="D379" s="50"/>
      <c r="E379" s="50"/>
      <c r="F379" s="1"/>
      <c r="G379" s="1"/>
      <c r="H379" s="1"/>
      <c r="I379" s="1"/>
      <c r="J379" s="50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>
      <c r="A380" s="1"/>
      <c r="B380" s="50"/>
      <c r="C380" s="50"/>
      <c r="D380" s="50"/>
      <c r="E380" s="50"/>
      <c r="F380" s="1"/>
      <c r="G380" s="1"/>
      <c r="H380" s="1"/>
      <c r="I380" s="1"/>
      <c r="J380" s="50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>
      <c r="A381" s="1"/>
      <c r="B381" s="50"/>
      <c r="C381" s="50"/>
      <c r="D381" s="50"/>
      <c r="E381" s="50"/>
      <c r="F381" s="1"/>
      <c r="G381" s="1"/>
      <c r="H381" s="1"/>
      <c r="I381" s="1"/>
      <c r="J381" s="50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>
      <c r="A382" s="1"/>
      <c r="B382" s="50"/>
      <c r="C382" s="50"/>
      <c r="D382" s="50"/>
      <c r="E382" s="50"/>
      <c r="F382" s="1"/>
      <c r="G382" s="1"/>
      <c r="H382" s="1"/>
      <c r="I382" s="1"/>
      <c r="J382" s="50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>
      <c r="A383" s="1"/>
      <c r="B383" s="50"/>
      <c r="C383" s="50"/>
      <c r="D383" s="50"/>
      <c r="E383" s="50"/>
      <c r="F383" s="1"/>
      <c r="G383" s="1"/>
      <c r="H383" s="1"/>
      <c r="I383" s="1"/>
      <c r="J383" s="50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>
      <c r="A384" s="1"/>
      <c r="B384" s="50"/>
      <c r="C384" s="50"/>
      <c r="D384" s="50"/>
      <c r="E384" s="50"/>
      <c r="F384" s="1"/>
      <c r="G384" s="1"/>
      <c r="H384" s="1"/>
      <c r="I384" s="1"/>
      <c r="J384" s="50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>
      <c r="A385" s="1"/>
      <c r="B385" s="50"/>
      <c r="C385" s="50"/>
      <c r="D385" s="50"/>
      <c r="E385" s="50"/>
      <c r="F385" s="1"/>
      <c r="G385" s="1"/>
      <c r="H385" s="1"/>
      <c r="I385" s="1"/>
      <c r="J385" s="50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>
      <c r="A386" s="1"/>
      <c r="B386" s="50"/>
      <c r="C386" s="50"/>
      <c r="D386" s="50"/>
      <c r="E386" s="50"/>
      <c r="F386" s="1"/>
      <c r="G386" s="1"/>
      <c r="H386" s="1"/>
      <c r="I386" s="1"/>
      <c r="J386" s="50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>
      <c r="A387" s="1"/>
      <c r="B387" s="50"/>
      <c r="C387" s="50"/>
      <c r="D387" s="50"/>
      <c r="E387" s="50"/>
      <c r="F387" s="1"/>
      <c r="G387" s="1"/>
      <c r="H387" s="1"/>
      <c r="I387" s="1"/>
      <c r="J387" s="50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>
      <c r="A388" s="1"/>
      <c r="B388" s="50"/>
      <c r="C388" s="50"/>
      <c r="D388" s="50"/>
      <c r="E388" s="50"/>
      <c r="F388" s="1"/>
      <c r="G388" s="1"/>
      <c r="H388" s="1"/>
      <c r="I388" s="1"/>
      <c r="J388" s="50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>
      <c r="A389" s="1"/>
      <c r="B389" s="50"/>
      <c r="C389" s="50"/>
      <c r="D389" s="50"/>
      <c r="E389" s="50"/>
      <c r="F389" s="1"/>
      <c r="G389" s="1"/>
      <c r="H389" s="1"/>
      <c r="I389" s="1"/>
      <c r="J389" s="50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>
      <c r="A390" s="1"/>
      <c r="B390" s="50"/>
      <c r="C390" s="50"/>
      <c r="D390" s="50"/>
      <c r="E390" s="50"/>
      <c r="F390" s="1"/>
      <c r="G390" s="1"/>
      <c r="H390" s="1"/>
      <c r="I390" s="1"/>
      <c r="J390" s="50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>
      <c r="A391" s="1"/>
      <c r="B391" s="50"/>
      <c r="C391" s="50"/>
      <c r="D391" s="50"/>
      <c r="E391" s="50"/>
      <c r="F391" s="1"/>
      <c r="G391" s="1"/>
      <c r="H391" s="1"/>
      <c r="I391" s="1"/>
      <c r="J391" s="50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>
      <c r="A392" s="1"/>
      <c r="B392" s="50"/>
      <c r="C392" s="50"/>
      <c r="D392" s="50"/>
      <c r="E392" s="50"/>
      <c r="F392" s="1"/>
      <c r="G392" s="1"/>
      <c r="H392" s="1"/>
      <c r="I392" s="1"/>
      <c r="J392" s="50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>
      <c r="A393" s="1"/>
      <c r="B393" s="50"/>
      <c r="C393" s="50"/>
      <c r="D393" s="50"/>
      <c r="E393" s="50"/>
      <c r="F393" s="1"/>
      <c r="G393" s="1"/>
      <c r="H393" s="1"/>
      <c r="I393" s="1"/>
      <c r="J393" s="50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>
      <c r="A394" s="1"/>
      <c r="B394" s="50"/>
      <c r="C394" s="50"/>
      <c r="D394" s="50"/>
      <c r="E394" s="50"/>
      <c r="F394" s="1"/>
      <c r="G394" s="1"/>
      <c r="H394" s="1"/>
      <c r="I394" s="1"/>
      <c r="J394" s="50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>
      <c r="A395" s="1"/>
      <c r="B395" s="50"/>
      <c r="C395" s="50"/>
      <c r="D395" s="50"/>
      <c r="E395" s="50"/>
      <c r="F395" s="1"/>
      <c r="G395" s="1"/>
      <c r="H395" s="1"/>
      <c r="I395" s="1"/>
      <c r="J395" s="50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>
      <c r="A396" s="1"/>
      <c r="B396" s="50"/>
      <c r="C396" s="50"/>
      <c r="D396" s="50"/>
      <c r="E396" s="50"/>
      <c r="F396" s="1"/>
      <c r="G396" s="1"/>
      <c r="H396" s="1"/>
      <c r="I396" s="1"/>
      <c r="J396" s="50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>
      <c r="A397" s="1"/>
      <c r="B397" s="50"/>
      <c r="C397" s="50"/>
      <c r="D397" s="50"/>
      <c r="E397" s="50"/>
      <c r="F397" s="1"/>
      <c r="G397" s="1"/>
      <c r="H397" s="1"/>
      <c r="I397" s="1"/>
      <c r="J397" s="50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>
      <c r="A398" s="1"/>
      <c r="B398" s="50"/>
      <c r="C398" s="50"/>
      <c r="D398" s="50"/>
      <c r="E398" s="50"/>
      <c r="F398" s="1"/>
      <c r="G398" s="1"/>
      <c r="H398" s="1"/>
      <c r="I398" s="1"/>
      <c r="J398" s="50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>
      <c r="A399" s="1"/>
      <c r="B399" s="50"/>
      <c r="C399" s="50"/>
      <c r="D399" s="50"/>
      <c r="E399" s="50"/>
      <c r="F399" s="1"/>
      <c r="G399" s="1"/>
      <c r="H399" s="1"/>
      <c r="I399" s="1"/>
      <c r="J399" s="50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>
      <c r="A400" s="1"/>
      <c r="B400" s="50"/>
      <c r="C400" s="50"/>
      <c r="D400" s="50"/>
      <c r="E400" s="50"/>
      <c r="F400" s="1"/>
      <c r="G400" s="1"/>
      <c r="H400" s="1"/>
      <c r="I400" s="1"/>
      <c r="J400" s="50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>
      <c r="A401" s="1"/>
      <c r="B401" s="50"/>
      <c r="C401" s="50"/>
      <c r="D401" s="50"/>
      <c r="E401" s="50"/>
      <c r="F401" s="1"/>
      <c r="G401" s="1"/>
      <c r="H401" s="1"/>
      <c r="I401" s="1"/>
      <c r="J401" s="50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>
      <c r="A402" s="1"/>
      <c r="B402" s="50"/>
      <c r="C402" s="50"/>
      <c r="D402" s="50"/>
      <c r="E402" s="50"/>
      <c r="F402" s="1"/>
      <c r="G402" s="1"/>
      <c r="H402" s="1"/>
      <c r="I402" s="1"/>
      <c r="J402" s="50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>
      <c r="A403" s="1"/>
      <c r="B403" s="50"/>
      <c r="C403" s="50"/>
      <c r="D403" s="50"/>
      <c r="E403" s="50"/>
      <c r="F403" s="1"/>
      <c r="G403" s="1"/>
      <c r="H403" s="1"/>
      <c r="I403" s="1"/>
      <c r="J403" s="50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>
      <c r="A404" s="1"/>
      <c r="B404" s="50"/>
      <c r="C404" s="50"/>
      <c r="D404" s="50"/>
      <c r="E404" s="50"/>
      <c r="F404" s="1"/>
      <c r="G404" s="1"/>
      <c r="H404" s="1"/>
      <c r="I404" s="1"/>
      <c r="J404" s="50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>
      <c r="A405" s="1"/>
      <c r="B405" s="50"/>
      <c r="C405" s="50"/>
      <c r="D405" s="50"/>
      <c r="E405" s="50"/>
      <c r="F405" s="1"/>
      <c r="G405" s="1"/>
      <c r="H405" s="1"/>
      <c r="I405" s="1"/>
      <c r="J405" s="50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>
      <c r="A406" s="1"/>
      <c r="B406" s="50"/>
      <c r="C406" s="50"/>
      <c r="D406" s="50"/>
      <c r="E406" s="50"/>
      <c r="F406" s="1"/>
      <c r="G406" s="1"/>
      <c r="H406" s="1"/>
      <c r="I406" s="1"/>
      <c r="J406" s="50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>
      <c r="A407" s="1"/>
      <c r="B407" s="50"/>
      <c r="C407" s="50"/>
      <c r="D407" s="50"/>
      <c r="E407" s="50"/>
      <c r="F407" s="1"/>
      <c r="G407" s="1"/>
      <c r="H407" s="1"/>
      <c r="I407" s="1"/>
      <c r="J407" s="50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>
      <c r="A408" s="1"/>
      <c r="B408" s="50"/>
      <c r="C408" s="50"/>
      <c r="D408" s="50"/>
      <c r="E408" s="50"/>
      <c r="F408" s="1"/>
      <c r="G408" s="1"/>
      <c r="H408" s="1"/>
      <c r="I408" s="1"/>
      <c r="J408" s="50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>
      <c r="A409" s="1"/>
      <c r="B409" s="50"/>
      <c r="C409" s="50"/>
      <c r="D409" s="50"/>
      <c r="E409" s="50"/>
      <c r="F409" s="1"/>
      <c r="G409" s="1"/>
      <c r="H409" s="1"/>
      <c r="I409" s="1"/>
      <c r="J409" s="50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>
      <c r="A410" s="1"/>
      <c r="B410" s="50"/>
      <c r="C410" s="50"/>
      <c r="D410" s="50"/>
      <c r="E410" s="50"/>
      <c r="F410" s="1"/>
      <c r="G410" s="1"/>
      <c r="H410" s="1"/>
      <c r="I410" s="1"/>
      <c r="J410" s="50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>
      <c r="A411" s="1"/>
      <c r="B411" s="50"/>
      <c r="C411" s="50"/>
      <c r="D411" s="50"/>
      <c r="E411" s="50"/>
      <c r="F411" s="1"/>
      <c r="G411" s="1"/>
      <c r="H411" s="1"/>
      <c r="I411" s="1"/>
      <c r="J411" s="50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>
      <c r="A412" s="1"/>
      <c r="B412" s="50"/>
      <c r="C412" s="50"/>
      <c r="D412" s="50"/>
      <c r="E412" s="50"/>
      <c r="F412" s="1"/>
      <c r="G412" s="1"/>
      <c r="H412" s="1"/>
      <c r="I412" s="1"/>
      <c r="J412" s="50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>
      <c r="A413" s="1"/>
      <c r="B413" s="50"/>
      <c r="C413" s="50"/>
      <c r="D413" s="50"/>
      <c r="E413" s="50"/>
      <c r="F413" s="1"/>
      <c r="G413" s="1"/>
      <c r="H413" s="1"/>
      <c r="I413" s="1"/>
      <c r="J413" s="50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>
      <c r="A414" s="1"/>
      <c r="B414" s="50"/>
      <c r="C414" s="50"/>
      <c r="D414" s="50"/>
      <c r="E414" s="50"/>
      <c r="F414" s="1"/>
      <c r="G414" s="1"/>
      <c r="H414" s="1"/>
      <c r="I414" s="1"/>
      <c r="J414" s="50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>
      <c r="A415" s="1"/>
      <c r="B415" s="50"/>
      <c r="C415" s="50"/>
      <c r="D415" s="50"/>
      <c r="E415" s="50"/>
      <c r="F415" s="1"/>
      <c r="G415" s="1"/>
      <c r="H415" s="1"/>
      <c r="I415" s="1"/>
      <c r="J415" s="50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>
      <c r="A416" s="1"/>
      <c r="B416" s="50"/>
      <c r="C416" s="50"/>
      <c r="D416" s="50"/>
      <c r="E416" s="50"/>
      <c r="F416" s="1"/>
      <c r="G416" s="1"/>
      <c r="H416" s="1"/>
      <c r="I416" s="1"/>
      <c r="J416" s="50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>
      <c r="A417" s="1"/>
      <c r="B417" s="50"/>
      <c r="C417" s="50"/>
      <c r="D417" s="50"/>
      <c r="E417" s="50"/>
      <c r="F417" s="1"/>
      <c r="G417" s="1"/>
      <c r="H417" s="1"/>
      <c r="I417" s="1"/>
      <c r="J417" s="50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>
      <c r="A418" s="1"/>
      <c r="B418" s="50"/>
      <c r="C418" s="50"/>
      <c r="D418" s="50"/>
      <c r="E418" s="50"/>
      <c r="F418" s="1"/>
      <c r="G418" s="1"/>
      <c r="H418" s="1"/>
      <c r="I418" s="1"/>
      <c r="J418" s="50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>
      <c r="A419" s="1"/>
      <c r="B419" s="50"/>
      <c r="C419" s="50"/>
      <c r="D419" s="50"/>
      <c r="E419" s="50"/>
      <c r="F419" s="1"/>
      <c r="G419" s="1"/>
      <c r="H419" s="1"/>
      <c r="I419" s="1"/>
      <c r="J419" s="50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>
      <c r="A420" s="1"/>
      <c r="B420" s="50"/>
      <c r="C420" s="50"/>
      <c r="D420" s="50"/>
      <c r="E420" s="50"/>
      <c r="F420" s="1"/>
      <c r="G420" s="1"/>
      <c r="H420" s="1"/>
      <c r="I420" s="1"/>
      <c r="J420" s="50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>
      <c r="A421" s="1"/>
      <c r="B421" s="50"/>
      <c r="C421" s="50"/>
      <c r="D421" s="50"/>
      <c r="E421" s="50"/>
      <c r="F421" s="1"/>
      <c r="G421" s="1"/>
      <c r="H421" s="1"/>
      <c r="I421" s="1"/>
      <c r="J421" s="50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>
      <c r="A422" s="1"/>
      <c r="B422" s="50"/>
      <c r="C422" s="50"/>
      <c r="D422" s="50"/>
      <c r="E422" s="50"/>
      <c r="F422" s="1"/>
      <c r="G422" s="1"/>
      <c r="H422" s="1"/>
      <c r="I422" s="1"/>
      <c r="J422" s="50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>
      <c r="A423" s="1"/>
      <c r="B423" s="50"/>
      <c r="C423" s="50"/>
      <c r="D423" s="50"/>
      <c r="E423" s="50"/>
      <c r="F423" s="1"/>
      <c r="G423" s="1"/>
      <c r="H423" s="1"/>
      <c r="I423" s="1"/>
      <c r="J423" s="50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>
      <c r="A424" s="1"/>
      <c r="B424" s="50"/>
      <c r="C424" s="50"/>
      <c r="D424" s="50"/>
      <c r="E424" s="50"/>
      <c r="F424" s="1"/>
      <c r="G424" s="1"/>
      <c r="H424" s="1"/>
      <c r="I424" s="1"/>
      <c r="J424" s="50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>
      <c r="A425" s="1"/>
      <c r="B425" s="50"/>
      <c r="C425" s="50"/>
      <c r="D425" s="50"/>
      <c r="E425" s="50"/>
      <c r="F425" s="1"/>
      <c r="G425" s="1"/>
      <c r="H425" s="1"/>
      <c r="I425" s="1"/>
      <c r="J425" s="50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>
      <c r="A426" s="1"/>
      <c r="B426" s="50"/>
      <c r="C426" s="50"/>
      <c r="D426" s="50"/>
      <c r="E426" s="50"/>
      <c r="F426" s="1"/>
      <c r="G426" s="1"/>
      <c r="H426" s="1"/>
      <c r="I426" s="1"/>
      <c r="J426" s="50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>
      <c r="A427" s="1"/>
      <c r="B427" s="50"/>
      <c r="C427" s="50"/>
      <c r="D427" s="50"/>
      <c r="E427" s="50"/>
      <c r="F427" s="1"/>
      <c r="G427" s="1"/>
      <c r="H427" s="1"/>
      <c r="I427" s="1"/>
      <c r="J427" s="50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>
      <c r="A428" s="1"/>
      <c r="B428" s="50"/>
      <c r="C428" s="50"/>
      <c r="D428" s="50"/>
      <c r="E428" s="50"/>
      <c r="F428" s="1"/>
      <c r="G428" s="1"/>
      <c r="H428" s="1"/>
      <c r="I428" s="1"/>
      <c r="J428" s="50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>
      <c r="A429" s="1"/>
      <c r="B429" s="50"/>
      <c r="C429" s="50"/>
      <c r="D429" s="50"/>
      <c r="E429" s="50"/>
      <c r="F429" s="1"/>
      <c r="G429" s="1"/>
      <c r="H429" s="1"/>
      <c r="I429" s="1"/>
      <c r="J429" s="50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>
      <c r="A430" s="1"/>
      <c r="B430" s="50"/>
      <c r="C430" s="50"/>
      <c r="D430" s="50"/>
      <c r="E430" s="50"/>
      <c r="F430" s="1"/>
      <c r="G430" s="1"/>
      <c r="H430" s="1"/>
      <c r="I430" s="1"/>
      <c r="J430" s="50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>
      <c r="A431" s="1"/>
      <c r="B431" s="50"/>
      <c r="C431" s="50"/>
      <c r="D431" s="50"/>
      <c r="E431" s="50"/>
      <c r="F431" s="1"/>
      <c r="G431" s="1"/>
      <c r="H431" s="1"/>
      <c r="I431" s="1"/>
      <c r="J431" s="50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>
      <c r="A432" s="1"/>
      <c r="B432" s="50"/>
      <c r="C432" s="50"/>
      <c r="D432" s="50"/>
      <c r="E432" s="50"/>
      <c r="F432" s="1"/>
      <c r="G432" s="1"/>
      <c r="H432" s="1"/>
      <c r="I432" s="1"/>
      <c r="J432" s="50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>
      <c r="A433" s="1"/>
      <c r="B433" s="50"/>
      <c r="C433" s="50"/>
      <c r="D433" s="50"/>
      <c r="E433" s="50"/>
      <c r="F433" s="1"/>
      <c r="G433" s="1"/>
      <c r="H433" s="1"/>
      <c r="I433" s="1"/>
      <c r="J433" s="50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>
      <c r="A434" s="1"/>
      <c r="B434" s="50"/>
      <c r="C434" s="50"/>
      <c r="D434" s="50"/>
      <c r="E434" s="50"/>
      <c r="F434" s="1"/>
      <c r="G434" s="1"/>
      <c r="H434" s="1"/>
      <c r="I434" s="1"/>
      <c r="J434" s="50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>
      <c r="A435" s="1"/>
      <c r="B435" s="50"/>
      <c r="C435" s="50"/>
      <c r="D435" s="50"/>
      <c r="E435" s="50"/>
      <c r="F435" s="1"/>
      <c r="G435" s="1"/>
      <c r="H435" s="1"/>
      <c r="I435" s="1"/>
      <c r="J435" s="50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>
      <c r="A436" s="1"/>
      <c r="B436" s="50"/>
      <c r="C436" s="50"/>
      <c r="D436" s="50"/>
      <c r="E436" s="50"/>
      <c r="F436" s="1"/>
      <c r="G436" s="1"/>
      <c r="H436" s="1"/>
      <c r="I436" s="1"/>
      <c r="J436" s="50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>
      <c r="A437" s="1"/>
      <c r="B437" s="50"/>
      <c r="C437" s="50"/>
      <c r="D437" s="50"/>
      <c r="E437" s="50"/>
      <c r="F437" s="1"/>
      <c r="G437" s="1"/>
      <c r="H437" s="1"/>
      <c r="I437" s="1"/>
      <c r="J437" s="50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>
      <c r="A438" s="1"/>
      <c r="B438" s="50"/>
      <c r="C438" s="50"/>
      <c r="D438" s="50"/>
      <c r="E438" s="50"/>
      <c r="F438" s="1"/>
      <c r="G438" s="1"/>
      <c r="H438" s="1"/>
      <c r="I438" s="1"/>
      <c r="J438" s="50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>
      <c r="A439" s="1"/>
      <c r="B439" s="50"/>
      <c r="C439" s="50"/>
      <c r="D439" s="50"/>
      <c r="E439" s="50"/>
      <c r="F439" s="1"/>
      <c r="G439" s="1"/>
      <c r="H439" s="1"/>
      <c r="I439" s="1"/>
      <c r="J439" s="50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>
      <c r="A440" s="1"/>
      <c r="B440" s="50"/>
      <c r="C440" s="50"/>
      <c r="D440" s="50"/>
      <c r="E440" s="50"/>
      <c r="F440" s="1"/>
      <c r="G440" s="1"/>
      <c r="H440" s="1"/>
      <c r="I440" s="1"/>
      <c r="J440" s="50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>
      <c r="A441" s="1"/>
      <c r="B441" s="50"/>
      <c r="C441" s="50"/>
      <c r="D441" s="50"/>
      <c r="E441" s="50"/>
      <c r="F441" s="1"/>
      <c r="G441" s="1"/>
      <c r="H441" s="1"/>
      <c r="I441" s="1"/>
      <c r="J441" s="50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>
      <c r="A442" s="1"/>
      <c r="B442" s="50"/>
      <c r="C442" s="50"/>
      <c r="D442" s="50"/>
      <c r="E442" s="50"/>
      <c r="F442" s="1"/>
      <c r="G442" s="1"/>
      <c r="H442" s="1"/>
      <c r="I442" s="1"/>
      <c r="J442" s="50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>
      <c r="A443" s="1"/>
      <c r="B443" s="50"/>
      <c r="C443" s="50"/>
      <c r="D443" s="50"/>
      <c r="E443" s="50"/>
      <c r="F443" s="1"/>
      <c r="G443" s="1"/>
      <c r="H443" s="1"/>
      <c r="I443" s="1"/>
      <c r="J443" s="50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>
      <c r="A444" s="1"/>
      <c r="B444" s="50"/>
      <c r="C444" s="50"/>
      <c r="D444" s="50"/>
      <c r="E444" s="50"/>
      <c r="F444" s="1"/>
      <c r="G444" s="1"/>
      <c r="H444" s="1"/>
      <c r="I444" s="1"/>
      <c r="J444" s="50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>
      <c r="A445" s="1"/>
      <c r="B445" s="50"/>
      <c r="C445" s="50"/>
      <c r="D445" s="50"/>
      <c r="E445" s="50"/>
      <c r="F445" s="1"/>
      <c r="G445" s="1"/>
      <c r="H445" s="1"/>
      <c r="I445" s="1"/>
      <c r="J445" s="50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>
      <c r="A446" s="1"/>
      <c r="B446" s="50"/>
      <c r="C446" s="50"/>
      <c r="D446" s="50"/>
      <c r="E446" s="50"/>
      <c r="F446" s="1"/>
      <c r="G446" s="1"/>
      <c r="H446" s="1"/>
      <c r="I446" s="1"/>
      <c r="J446" s="50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>
      <c r="A447" s="1"/>
      <c r="B447" s="50"/>
      <c r="C447" s="50"/>
      <c r="D447" s="50"/>
      <c r="E447" s="50"/>
      <c r="F447" s="1"/>
      <c r="G447" s="1"/>
      <c r="H447" s="1"/>
      <c r="I447" s="1"/>
      <c r="J447" s="50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>
      <c r="A448" s="1"/>
      <c r="B448" s="50"/>
      <c r="C448" s="50"/>
      <c r="D448" s="50"/>
      <c r="E448" s="50"/>
      <c r="F448" s="1"/>
      <c r="G448" s="1"/>
      <c r="H448" s="1"/>
      <c r="I448" s="1"/>
      <c r="J448" s="50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>
      <c r="A449" s="1"/>
      <c r="B449" s="50"/>
      <c r="C449" s="50"/>
      <c r="D449" s="50"/>
      <c r="E449" s="50"/>
      <c r="F449" s="1"/>
      <c r="G449" s="1"/>
      <c r="H449" s="1"/>
      <c r="I449" s="1"/>
      <c r="J449" s="50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>
      <c r="A450" s="1"/>
      <c r="B450" s="50"/>
      <c r="C450" s="50"/>
      <c r="D450" s="50"/>
      <c r="E450" s="50"/>
      <c r="F450" s="1"/>
      <c r="G450" s="1"/>
      <c r="H450" s="1"/>
      <c r="I450" s="1"/>
      <c r="J450" s="50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>
      <c r="A451" s="1"/>
      <c r="B451" s="50"/>
      <c r="C451" s="50"/>
      <c r="D451" s="50"/>
      <c r="E451" s="50"/>
      <c r="F451" s="1"/>
      <c r="G451" s="1"/>
      <c r="H451" s="1"/>
      <c r="I451" s="1"/>
      <c r="J451" s="50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>
      <c r="A452" s="1"/>
      <c r="B452" s="50"/>
      <c r="C452" s="50"/>
      <c r="D452" s="50"/>
      <c r="E452" s="50"/>
      <c r="F452" s="1"/>
      <c r="G452" s="1"/>
      <c r="H452" s="1"/>
      <c r="I452" s="1"/>
      <c r="J452" s="50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>
      <c r="A453" s="1"/>
      <c r="B453" s="50"/>
      <c r="C453" s="50"/>
      <c r="D453" s="50"/>
      <c r="E453" s="50"/>
      <c r="F453" s="1"/>
      <c r="G453" s="1"/>
      <c r="H453" s="1"/>
      <c r="I453" s="1"/>
      <c r="J453" s="50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>
      <c r="A454" s="1"/>
      <c r="B454" s="50"/>
      <c r="C454" s="50"/>
      <c r="D454" s="50"/>
      <c r="E454" s="50"/>
      <c r="F454" s="1"/>
      <c r="G454" s="1"/>
      <c r="H454" s="1"/>
      <c r="I454" s="1"/>
      <c r="J454" s="50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>
      <c r="A455" s="1"/>
      <c r="B455" s="50"/>
      <c r="C455" s="50"/>
      <c r="D455" s="50"/>
      <c r="E455" s="50"/>
      <c r="F455" s="1"/>
      <c r="G455" s="1"/>
      <c r="H455" s="1"/>
      <c r="I455" s="1"/>
      <c r="J455" s="50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>
      <c r="A456" s="1"/>
      <c r="B456" s="50"/>
      <c r="C456" s="50"/>
      <c r="D456" s="50"/>
      <c r="E456" s="50"/>
      <c r="F456" s="1"/>
      <c r="G456" s="1"/>
      <c r="H456" s="1"/>
      <c r="I456" s="1"/>
      <c r="J456" s="50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>
      <c r="A457" s="1"/>
      <c r="B457" s="50"/>
      <c r="C457" s="50"/>
      <c r="D457" s="50"/>
      <c r="E457" s="50"/>
      <c r="F457" s="1"/>
      <c r="G457" s="1"/>
      <c r="H457" s="1"/>
      <c r="I457" s="1"/>
      <c r="J457" s="50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>
      <c r="A458" s="1"/>
      <c r="B458" s="50"/>
      <c r="C458" s="50"/>
      <c r="D458" s="50"/>
      <c r="E458" s="50"/>
      <c r="F458" s="1"/>
      <c r="G458" s="1"/>
      <c r="H458" s="1"/>
      <c r="I458" s="1"/>
      <c r="J458" s="50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>
      <c r="A459" s="1"/>
      <c r="B459" s="50"/>
      <c r="C459" s="50"/>
      <c r="D459" s="50"/>
      <c r="E459" s="50"/>
      <c r="F459" s="1"/>
      <c r="G459" s="1"/>
      <c r="H459" s="1"/>
      <c r="I459" s="1"/>
      <c r="J459" s="50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>
      <c r="A460" s="1"/>
      <c r="B460" s="50"/>
      <c r="C460" s="50"/>
      <c r="D460" s="50"/>
      <c r="E460" s="50"/>
      <c r="F460" s="1"/>
      <c r="G460" s="1"/>
      <c r="H460" s="1"/>
      <c r="I460" s="1"/>
      <c r="J460" s="50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>
      <c r="A461" s="1"/>
      <c r="B461" s="50"/>
      <c r="C461" s="50"/>
      <c r="D461" s="50"/>
      <c r="E461" s="50"/>
      <c r="F461" s="1"/>
      <c r="G461" s="1"/>
      <c r="H461" s="1"/>
      <c r="I461" s="1"/>
      <c r="J461" s="50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>
      <c r="A462" s="1"/>
      <c r="B462" s="50"/>
      <c r="C462" s="50"/>
      <c r="D462" s="50"/>
      <c r="E462" s="50"/>
      <c r="F462" s="1"/>
      <c r="G462" s="1"/>
      <c r="H462" s="1"/>
      <c r="I462" s="1"/>
      <c r="J462" s="50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>
      <c r="A463" s="1"/>
      <c r="B463" s="50"/>
      <c r="C463" s="50"/>
      <c r="D463" s="50"/>
      <c r="E463" s="50"/>
      <c r="F463" s="1"/>
      <c r="G463" s="1"/>
      <c r="H463" s="1"/>
      <c r="I463" s="1"/>
      <c r="J463" s="50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>
      <c r="A464" s="1"/>
      <c r="B464" s="50"/>
      <c r="C464" s="50"/>
      <c r="D464" s="50"/>
      <c r="E464" s="50"/>
      <c r="F464" s="1"/>
      <c r="G464" s="1"/>
      <c r="H464" s="1"/>
      <c r="I464" s="1"/>
      <c r="J464" s="50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>
      <c r="A465" s="1"/>
      <c r="B465" s="50"/>
      <c r="C465" s="50"/>
      <c r="D465" s="50"/>
      <c r="E465" s="50"/>
      <c r="F465" s="1"/>
      <c r="G465" s="1"/>
      <c r="H465" s="1"/>
      <c r="I465" s="1"/>
      <c r="J465" s="50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>
      <c r="A466" s="1"/>
      <c r="B466" s="50"/>
      <c r="C466" s="50"/>
      <c r="D466" s="50"/>
      <c r="E466" s="50"/>
      <c r="F466" s="1"/>
      <c r="G466" s="1"/>
      <c r="H466" s="1"/>
      <c r="I466" s="1"/>
      <c r="J466" s="50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>
      <c r="A467" s="1"/>
      <c r="B467" s="50"/>
      <c r="C467" s="50"/>
      <c r="D467" s="50"/>
      <c r="E467" s="50"/>
      <c r="F467" s="1"/>
      <c r="G467" s="1"/>
      <c r="H467" s="1"/>
      <c r="I467" s="1"/>
      <c r="J467" s="50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>
      <c r="A468" s="1"/>
      <c r="B468" s="50"/>
      <c r="C468" s="50"/>
      <c r="D468" s="50"/>
      <c r="E468" s="50"/>
      <c r="F468" s="1"/>
      <c r="G468" s="1"/>
      <c r="H468" s="1"/>
      <c r="I468" s="1"/>
      <c r="J468" s="50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>
      <c r="A469" s="1"/>
      <c r="B469" s="50"/>
      <c r="C469" s="50"/>
      <c r="D469" s="50"/>
      <c r="E469" s="50"/>
      <c r="F469" s="1"/>
      <c r="G469" s="1"/>
      <c r="H469" s="1"/>
      <c r="I469" s="1"/>
      <c r="J469" s="50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>
      <c r="A470" s="1"/>
      <c r="B470" s="50"/>
      <c r="C470" s="50"/>
      <c r="D470" s="50"/>
      <c r="E470" s="50"/>
      <c r="F470" s="1"/>
      <c r="G470" s="1"/>
      <c r="H470" s="1"/>
      <c r="I470" s="1"/>
      <c r="J470" s="50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>
      <c r="A471" s="1"/>
      <c r="B471" s="50"/>
      <c r="C471" s="50"/>
      <c r="D471" s="50"/>
      <c r="E471" s="50"/>
      <c r="F471" s="1"/>
      <c r="G471" s="1"/>
      <c r="H471" s="1"/>
      <c r="I471" s="1"/>
      <c r="J471" s="50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>
      <c r="A472" s="1"/>
      <c r="B472" s="50"/>
      <c r="C472" s="50"/>
      <c r="D472" s="50"/>
      <c r="E472" s="50"/>
      <c r="F472" s="1"/>
      <c r="G472" s="1"/>
      <c r="H472" s="1"/>
      <c r="I472" s="1"/>
      <c r="J472" s="50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>
      <c r="A473" s="1"/>
      <c r="B473" s="50"/>
      <c r="C473" s="50"/>
      <c r="D473" s="50"/>
      <c r="E473" s="50"/>
      <c r="F473" s="1"/>
      <c r="G473" s="1"/>
      <c r="H473" s="1"/>
      <c r="I473" s="1"/>
      <c r="J473" s="50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>
      <c r="A474" s="1"/>
      <c r="B474" s="50"/>
      <c r="C474" s="50"/>
      <c r="D474" s="50"/>
      <c r="E474" s="50"/>
      <c r="F474" s="1"/>
      <c r="G474" s="1"/>
      <c r="H474" s="1"/>
      <c r="I474" s="1"/>
      <c r="J474" s="50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>
      <c r="A475" s="1"/>
      <c r="B475" s="50"/>
      <c r="C475" s="50"/>
      <c r="D475" s="50"/>
      <c r="E475" s="50"/>
      <c r="F475" s="1"/>
      <c r="G475" s="1"/>
      <c r="H475" s="1"/>
      <c r="I475" s="1"/>
      <c r="J475" s="50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>
      <c r="A476" s="1"/>
      <c r="B476" s="50"/>
      <c r="C476" s="50"/>
      <c r="D476" s="50"/>
      <c r="E476" s="50"/>
      <c r="F476" s="1"/>
      <c r="G476" s="1"/>
      <c r="H476" s="1"/>
      <c r="I476" s="1"/>
      <c r="J476" s="50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>
      <c r="A477" s="1"/>
      <c r="B477" s="50"/>
      <c r="C477" s="50"/>
      <c r="D477" s="50"/>
      <c r="E477" s="50"/>
      <c r="F477" s="1"/>
      <c r="G477" s="1"/>
      <c r="H477" s="1"/>
      <c r="I477" s="1"/>
      <c r="J477" s="50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>
      <c r="A478" s="1"/>
      <c r="B478" s="50"/>
      <c r="C478" s="50"/>
      <c r="D478" s="50"/>
      <c r="E478" s="50"/>
      <c r="F478" s="1"/>
      <c r="G478" s="1"/>
      <c r="H478" s="1"/>
      <c r="I478" s="1"/>
      <c r="J478" s="50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>
      <c r="A479" s="1"/>
      <c r="B479" s="50"/>
      <c r="C479" s="50"/>
      <c r="D479" s="50"/>
      <c r="E479" s="50"/>
      <c r="F479" s="1"/>
      <c r="G479" s="1"/>
      <c r="H479" s="1"/>
      <c r="I479" s="1"/>
      <c r="J479" s="50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>
      <c r="A480" s="1"/>
      <c r="B480" s="50"/>
      <c r="C480" s="50"/>
      <c r="D480" s="50"/>
      <c r="E480" s="50"/>
      <c r="F480" s="1"/>
      <c r="G480" s="1"/>
      <c r="H480" s="1"/>
      <c r="I480" s="1"/>
      <c r="J480" s="50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>
      <c r="A481" s="1"/>
      <c r="B481" s="50"/>
      <c r="C481" s="50"/>
      <c r="D481" s="50"/>
      <c r="E481" s="50"/>
      <c r="F481" s="1"/>
      <c r="G481" s="1"/>
      <c r="H481" s="1"/>
      <c r="I481" s="1"/>
      <c r="J481" s="50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>
      <c r="A482" s="1"/>
      <c r="B482" s="50"/>
      <c r="C482" s="50"/>
      <c r="D482" s="50"/>
      <c r="E482" s="50"/>
      <c r="F482" s="1"/>
      <c r="G482" s="1"/>
      <c r="H482" s="1"/>
      <c r="I482" s="1"/>
      <c r="J482" s="50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>
      <c r="A483" s="1"/>
      <c r="B483" s="50"/>
      <c r="C483" s="50"/>
      <c r="D483" s="50"/>
      <c r="E483" s="50"/>
      <c r="F483" s="1"/>
      <c r="G483" s="1"/>
      <c r="H483" s="1"/>
      <c r="I483" s="1"/>
      <c r="J483" s="50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>
      <c r="A484" s="1"/>
      <c r="B484" s="50"/>
      <c r="C484" s="50"/>
      <c r="D484" s="50"/>
      <c r="E484" s="50"/>
      <c r="F484" s="1"/>
      <c r="G484" s="1"/>
      <c r="H484" s="1"/>
      <c r="I484" s="1"/>
      <c r="J484" s="50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>
      <c r="A485" s="1"/>
      <c r="B485" s="50"/>
      <c r="C485" s="50"/>
      <c r="D485" s="50"/>
      <c r="E485" s="50"/>
      <c r="F485" s="1"/>
      <c r="G485" s="1"/>
      <c r="H485" s="1"/>
      <c r="I485" s="1"/>
      <c r="J485" s="50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>
      <c r="A486" s="1"/>
      <c r="B486" s="50"/>
      <c r="C486" s="50"/>
      <c r="D486" s="50"/>
      <c r="E486" s="50"/>
      <c r="F486" s="1"/>
      <c r="G486" s="1"/>
      <c r="H486" s="1"/>
      <c r="I486" s="1"/>
      <c r="J486" s="50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>
      <c r="A487" s="1"/>
      <c r="B487" s="50"/>
      <c r="C487" s="50"/>
      <c r="D487" s="50"/>
      <c r="E487" s="50"/>
      <c r="F487" s="1"/>
      <c r="G487" s="1"/>
      <c r="H487" s="1"/>
      <c r="I487" s="1"/>
      <c r="J487" s="50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>
      <c r="A488" s="1"/>
      <c r="B488" s="50"/>
      <c r="C488" s="50"/>
      <c r="D488" s="50"/>
      <c r="E488" s="50"/>
      <c r="F488" s="1"/>
      <c r="G488" s="1"/>
      <c r="H488" s="1"/>
      <c r="I488" s="1"/>
      <c r="J488" s="50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>
      <c r="A489" s="1"/>
      <c r="B489" s="50"/>
      <c r="C489" s="50"/>
      <c r="D489" s="50"/>
      <c r="E489" s="50"/>
      <c r="F489" s="1"/>
      <c r="G489" s="1"/>
      <c r="H489" s="1"/>
      <c r="I489" s="1"/>
      <c r="J489" s="50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>
      <c r="A490" s="1"/>
      <c r="B490" s="50"/>
      <c r="C490" s="50"/>
      <c r="D490" s="50"/>
      <c r="E490" s="50"/>
      <c r="F490" s="1"/>
      <c r="G490" s="1"/>
      <c r="H490" s="1"/>
      <c r="I490" s="1"/>
      <c r="J490" s="50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>
      <c r="A491" s="1"/>
      <c r="B491" s="50"/>
      <c r="C491" s="50"/>
      <c r="D491" s="50"/>
      <c r="E491" s="50"/>
      <c r="F491" s="1"/>
      <c r="G491" s="1"/>
      <c r="H491" s="1"/>
      <c r="I491" s="1"/>
      <c r="J491" s="50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>
      <c r="A492" s="1"/>
      <c r="B492" s="50"/>
      <c r="C492" s="50"/>
      <c r="D492" s="50"/>
      <c r="E492" s="50"/>
      <c r="F492" s="1"/>
      <c r="G492" s="1"/>
      <c r="H492" s="1"/>
      <c r="I492" s="1"/>
      <c r="J492" s="50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>
      <c r="A493" s="1"/>
      <c r="B493" s="50"/>
      <c r="C493" s="50"/>
      <c r="D493" s="50"/>
      <c r="E493" s="50"/>
      <c r="F493" s="1"/>
      <c r="G493" s="1"/>
      <c r="H493" s="1"/>
      <c r="I493" s="1"/>
      <c r="J493" s="50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>
      <c r="A494" s="1"/>
      <c r="B494" s="50"/>
      <c r="C494" s="50"/>
      <c r="D494" s="50"/>
      <c r="E494" s="50"/>
      <c r="F494" s="1"/>
      <c r="G494" s="1"/>
      <c r="H494" s="1"/>
      <c r="I494" s="1"/>
      <c r="J494" s="50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>
      <c r="A495" s="1"/>
      <c r="B495" s="50"/>
      <c r="C495" s="50"/>
      <c r="D495" s="50"/>
      <c r="E495" s="50"/>
      <c r="F495" s="1"/>
      <c r="G495" s="1"/>
      <c r="H495" s="1"/>
      <c r="I495" s="1"/>
      <c r="J495" s="50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>
      <c r="A496" s="1"/>
      <c r="B496" s="50"/>
      <c r="C496" s="50"/>
      <c r="D496" s="50"/>
      <c r="E496" s="50"/>
      <c r="F496" s="1"/>
      <c r="G496" s="1"/>
      <c r="H496" s="1"/>
      <c r="I496" s="1"/>
      <c r="J496" s="50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>
      <c r="A497" s="1"/>
      <c r="B497" s="50"/>
      <c r="C497" s="50"/>
      <c r="D497" s="50"/>
      <c r="E497" s="50"/>
      <c r="F497" s="1"/>
      <c r="G497" s="1"/>
      <c r="H497" s="1"/>
      <c r="I497" s="1"/>
      <c r="J497" s="50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>
      <c r="A498" s="1"/>
      <c r="B498" s="50"/>
      <c r="C498" s="50"/>
      <c r="D498" s="50"/>
      <c r="E498" s="50"/>
      <c r="F498" s="1"/>
      <c r="G498" s="1"/>
      <c r="H498" s="1"/>
      <c r="I498" s="1"/>
      <c r="J498" s="50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>
      <c r="A499" s="1"/>
      <c r="B499" s="50"/>
      <c r="C499" s="50"/>
      <c r="D499" s="50"/>
      <c r="E499" s="50"/>
      <c r="F499" s="1"/>
      <c r="G499" s="1"/>
      <c r="H499" s="1"/>
      <c r="I499" s="1"/>
      <c r="J499" s="50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>
      <c r="A500" s="1"/>
      <c r="B500" s="50"/>
      <c r="C500" s="50"/>
      <c r="D500" s="50"/>
      <c r="E500" s="50"/>
      <c r="F500" s="1"/>
      <c r="G500" s="1"/>
      <c r="H500" s="1"/>
      <c r="I500" s="1"/>
      <c r="J500" s="50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>
      <c r="A501" s="1"/>
      <c r="B501" s="50"/>
      <c r="C501" s="50"/>
      <c r="D501" s="50"/>
      <c r="E501" s="50"/>
      <c r="F501" s="1"/>
      <c r="G501" s="1"/>
      <c r="H501" s="1"/>
      <c r="I501" s="1"/>
      <c r="J501" s="50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>
      <c r="A502" s="1"/>
      <c r="B502" s="50"/>
      <c r="C502" s="50"/>
      <c r="D502" s="50"/>
      <c r="E502" s="50"/>
      <c r="F502" s="1"/>
      <c r="G502" s="1"/>
      <c r="H502" s="1"/>
      <c r="I502" s="1"/>
      <c r="J502" s="50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>
      <c r="A503" s="1"/>
      <c r="B503" s="50"/>
      <c r="C503" s="50"/>
      <c r="D503" s="50"/>
      <c r="E503" s="50"/>
      <c r="F503" s="1"/>
      <c r="G503" s="1"/>
      <c r="H503" s="1"/>
      <c r="I503" s="1"/>
      <c r="J503" s="50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>
      <c r="A504" s="1"/>
      <c r="B504" s="50"/>
      <c r="C504" s="50"/>
      <c r="D504" s="50"/>
      <c r="E504" s="50"/>
      <c r="F504" s="1"/>
      <c r="G504" s="1"/>
      <c r="H504" s="1"/>
      <c r="I504" s="1"/>
      <c r="J504" s="50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>
      <c r="A505" s="1"/>
      <c r="B505" s="50"/>
      <c r="C505" s="50"/>
      <c r="D505" s="50"/>
      <c r="E505" s="50"/>
      <c r="F505" s="1"/>
      <c r="G505" s="1"/>
      <c r="H505" s="1"/>
      <c r="I505" s="1"/>
      <c r="J505" s="50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>
      <c r="A506" s="1"/>
      <c r="B506" s="50"/>
      <c r="C506" s="50"/>
      <c r="D506" s="50"/>
      <c r="E506" s="50"/>
      <c r="F506" s="1"/>
      <c r="G506" s="1"/>
      <c r="H506" s="1"/>
      <c r="I506" s="1"/>
      <c r="J506" s="50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>
      <c r="A507" s="1"/>
      <c r="B507" s="50"/>
      <c r="C507" s="50"/>
      <c r="D507" s="50"/>
      <c r="E507" s="50"/>
      <c r="F507" s="1"/>
      <c r="G507" s="1"/>
      <c r="H507" s="1"/>
      <c r="I507" s="1"/>
      <c r="J507" s="50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>
      <c r="A508" s="1"/>
      <c r="B508" s="50"/>
      <c r="C508" s="50"/>
      <c r="D508" s="50"/>
      <c r="E508" s="50"/>
      <c r="F508" s="1"/>
      <c r="G508" s="1"/>
      <c r="H508" s="1"/>
      <c r="I508" s="1"/>
      <c r="J508" s="50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>
      <c r="A509" s="1"/>
      <c r="B509" s="50"/>
      <c r="C509" s="50"/>
      <c r="D509" s="50"/>
      <c r="E509" s="50"/>
      <c r="F509" s="1"/>
      <c r="G509" s="1"/>
      <c r="H509" s="1"/>
      <c r="I509" s="1"/>
      <c r="J509" s="50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>
      <c r="A510" s="1"/>
      <c r="B510" s="50"/>
      <c r="C510" s="50"/>
      <c r="D510" s="50"/>
      <c r="E510" s="50"/>
      <c r="F510" s="1"/>
      <c r="G510" s="1"/>
      <c r="H510" s="1"/>
      <c r="I510" s="1"/>
      <c r="J510" s="50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>
      <c r="A511" s="1"/>
      <c r="B511" s="50"/>
      <c r="C511" s="50"/>
      <c r="D511" s="50"/>
      <c r="E511" s="50"/>
      <c r="F511" s="1"/>
      <c r="G511" s="1"/>
      <c r="H511" s="1"/>
      <c r="I511" s="1"/>
      <c r="J511" s="50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>
      <c r="A512" s="1"/>
      <c r="B512" s="50"/>
      <c r="C512" s="50"/>
      <c r="D512" s="50"/>
      <c r="E512" s="50"/>
      <c r="F512" s="1"/>
      <c r="G512" s="1"/>
      <c r="H512" s="1"/>
      <c r="I512" s="1"/>
      <c r="J512" s="50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>
      <c r="A513" s="1"/>
      <c r="B513" s="50"/>
      <c r="C513" s="50"/>
      <c r="D513" s="50"/>
      <c r="E513" s="50"/>
      <c r="F513" s="1"/>
      <c r="G513" s="1"/>
      <c r="H513" s="1"/>
      <c r="I513" s="1"/>
      <c r="J513" s="50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>
      <c r="A514" s="1"/>
      <c r="B514" s="50"/>
      <c r="C514" s="50"/>
      <c r="D514" s="50"/>
      <c r="E514" s="50"/>
      <c r="F514" s="1"/>
      <c r="G514" s="1"/>
      <c r="H514" s="1"/>
      <c r="I514" s="1"/>
      <c r="J514" s="50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>
      <c r="A515" s="1"/>
      <c r="B515" s="50"/>
      <c r="C515" s="50"/>
      <c r="D515" s="50"/>
      <c r="E515" s="50"/>
      <c r="F515" s="1"/>
      <c r="G515" s="1"/>
      <c r="H515" s="1"/>
      <c r="I515" s="1"/>
      <c r="J515" s="50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>
      <c r="A516" s="1"/>
      <c r="B516" s="50"/>
      <c r="C516" s="50"/>
      <c r="D516" s="50"/>
      <c r="E516" s="50"/>
      <c r="F516" s="1"/>
      <c r="G516" s="1"/>
      <c r="H516" s="1"/>
      <c r="I516" s="1"/>
      <c r="J516" s="50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>
      <c r="A517" s="1"/>
      <c r="B517" s="50"/>
      <c r="C517" s="50"/>
      <c r="D517" s="50"/>
      <c r="E517" s="50"/>
      <c r="F517" s="1"/>
      <c r="G517" s="1"/>
      <c r="H517" s="1"/>
      <c r="I517" s="1"/>
      <c r="J517" s="50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>
      <c r="A518" s="1"/>
      <c r="B518" s="50"/>
      <c r="C518" s="50"/>
      <c r="D518" s="50"/>
      <c r="E518" s="50"/>
      <c r="F518" s="1"/>
      <c r="G518" s="1"/>
      <c r="H518" s="1"/>
      <c r="I518" s="1"/>
      <c r="J518" s="50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>
      <c r="A519" s="1"/>
      <c r="B519" s="50"/>
      <c r="C519" s="50"/>
      <c r="D519" s="50"/>
      <c r="E519" s="50"/>
      <c r="F519" s="1"/>
      <c r="G519" s="1"/>
      <c r="H519" s="1"/>
      <c r="I519" s="1"/>
      <c r="J519" s="50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>
      <c r="A520" s="1"/>
      <c r="B520" s="50"/>
      <c r="C520" s="50"/>
      <c r="D520" s="50"/>
      <c r="E520" s="50"/>
      <c r="F520" s="1"/>
      <c r="G520" s="1"/>
      <c r="H520" s="1"/>
      <c r="I520" s="1"/>
      <c r="J520" s="50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>
      <c r="A521" s="1"/>
      <c r="B521" s="50"/>
      <c r="C521" s="50"/>
      <c r="D521" s="50"/>
      <c r="E521" s="50"/>
      <c r="F521" s="1"/>
      <c r="G521" s="1"/>
      <c r="H521" s="1"/>
      <c r="I521" s="1"/>
      <c r="J521" s="50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>
      <c r="A522" s="1"/>
      <c r="B522" s="50"/>
      <c r="C522" s="50"/>
      <c r="D522" s="50"/>
      <c r="E522" s="50"/>
      <c r="F522" s="1"/>
      <c r="G522" s="1"/>
      <c r="H522" s="1"/>
      <c r="I522" s="1"/>
      <c r="J522" s="50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>
      <c r="A523" s="1"/>
      <c r="B523" s="50"/>
      <c r="C523" s="50"/>
      <c r="D523" s="50"/>
      <c r="E523" s="50"/>
      <c r="F523" s="1"/>
      <c r="G523" s="1"/>
      <c r="H523" s="1"/>
      <c r="I523" s="1"/>
      <c r="J523" s="50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>
      <c r="A524" s="1"/>
      <c r="B524" s="50"/>
      <c r="C524" s="50"/>
      <c r="D524" s="50"/>
      <c r="E524" s="50"/>
      <c r="F524" s="1"/>
      <c r="G524" s="1"/>
      <c r="H524" s="1"/>
      <c r="I524" s="1"/>
      <c r="J524" s="50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>
      <c r="A525" s="1"/>
      <c r="B525" s="50"/>
      <c r="C525" s="50"/>
      <c r="D525" s="50"/>
      <c r="E525" s="50"/>
      <c r="F525" s="1"/>
      <c r="G525" s="1"/>
      <c r="H525" s="1"/>
      <c r="I525" s="1"/>
      <c r="J525" s="50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>
      <c r="A526" s="1"/>
      <c r="B526" s="50"/>
      <c r="C526" s="50"/>
      <c r="D526" s="50"/>
      <c r="E526" s="50"/>
      <c r="F526" s="1"/>
      <c r="G526" s="1"/>
      <c r="H526" s="1"/>
      <c r="I526" s="1"/>
      <c r="J526" s="50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>
      <c r="A527" s="1"/>
      <c r="B527" s="50"/>
      <c r="C527" s="50"/>
      <c r="D527" s="50"/>
      <c r="E527" s="50"/>
      <c r="F527" s="1"/>
      <c r="G527" s="1"/>
      <c r="H527" s="1"/>
      <c r="I527" s="1"/>
      <c r="J527" s="50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>
      <c r="A528" s="1"/>
      <c r="B528" s="50"/>
      <c r="C528" s="50"/>
      <c r="D528" s="50"/>
      <c r="E528" s="50"/>
      <c r="F528" s="1"/>
      <c r="G528" s="1"/>
      <c r="H528" s="1"/>
      <c r="I528" s="1"/>
      <c r="J528" s="50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>
      <c r="A529" s="1"/>
      <c r="B529" s="50"/>
      <c r="C529" s="50"/>
      <c r="D529" s="50"/>
      <c r="E529" s="50"/>
      <c r="F529" s="1"/>
      <c r="G529" s="1"/>
      <c r="H529" s="1"/>
      <c r="I529" s="1"/>
      <c r="J529" s="50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>
      <c r="A530" s="1"/>
      <c r="B530" s="50"/>
      <c r="C530" s="50"/>
      <c r="D530" s="50"/>
      <c r="E530" s="50"/>
      <c r="F530" s="1"/>
      <c r="G530" s="1"/>
      <c r="H530" s="1"/>
      <c r="I530" s="1"/>
      <c r="J530" s="50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>
      <c r="A531" s="1"/>
      <c r="B531" s="50"/>
      <c r="C531" s="50"/>
      <c r="D531" s="50"/>
      <c r="E531" s="50"/>
      <c r="F531" s="1"/>
      <c r="G531" s="1"/>
      <c r="H531" s="1"/>
      <c r="I531" s="1"/>
      <c r="J531" s="50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>
      <c r="A532" s="1"/>
      <c r="B532" s="50"/>
      <c r="C532" s="50"/>
      <c r="D532" s="50"/>
      <c r="E532" s="50"/>
      <c r="F532" s="1"/>
      <c r="G532" s="1"/>
      <c r="H532" s="1"/>
      <c r="I532" s="1"/>
      <c r="J532" s="50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>
      <c r="A533" s="1"/>
      <c r="B533" s="50"/>
      <c r="C533" s="50"/>
      <c r="D533" s="50"/>
      <c r="E533" s="50"/>
      <c r="F533" s="1"/>
      <c r="G533" s="1"/>
      <c r="H533" s="1"/>
      <c r="I533" s="1"/>
      <c r="J533" s="50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>
      <c r="A534" s="1"/>
      <c r="B534" s="50"/>
      <c r="C534" s="50"/>
      <c r="D534" s="50"/>
      <c r="E534" s="50"/>
      <c r="F534" s="1"/>
      <c r="G534" s="1"/>
      <c r="H534" s="1"/>
      <c r="I534" s="1"/>
      <c r="J534" s="50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>
      <c r="A535" s="1"/>
      <c r="B535" s="50"/>
      <c r="C535" s="50"/>
      <c r="D535" s="50"/>
      <c r="E535" s="50"/>
      <c r="F535" s="1"/>
      <c r="G535" s="1"/>
      <c r="H535" s="1"/>
      <c r="I535" s="1"/>
      <c r="J535" s="50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>
      <c r="A536" s="1"/>
      <c r="B536" s="50"/>
      <c r="C536" s="50"/>
      <c r="D536" s="50"/>
      <c r="E536" s="50"/>
      <c r="F536" s="1"/>
      <c r="G536" s="1"/>
      <c r="H536" s="1"/>
      <c r="I536" s="1"/>
      <c r="J536" s="50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>
      <c r="A537" s="1"/>
      <c r="B537" s="50"/>
      <c r="C537" s="50"/>
      <c r="D537" s="50"/>
      <c r="E537" s="50"/>
      <c r="F537" s="1"/>
      <c r="G537" s="1"/>
      <c r="H537" s="1"/>
      <c r="I537" s="1"/>
      <c r="J537" s="50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>
      <c r="A538" s="1"/>
      <c r="B538" s="50"/>
      <c r="C538" s="50"/>
      <c r="D538" s="50"/>
      <c r="E538" s="50"/>
      <c r="F538" s="1"/>
      <c r="G538" s="1"/>
      <c r="H538" s="1"/>
      <c r="I538" s="1"/>
      <c r="J538" s="50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>
      <c r="A539" s="1"/>
      <c r="B539" s="50"/>
      <c r="C539" s="50"/>
      <c r="D539" s="50"/>
      <c r="E539" s="50"/>
      <c r="F539" s="1"/>
      <c r="G539" s="1"/>
      <c r="H539" s="1"/>
      <c r="I539" s="1"/>
      <c r="J539" s="50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>
      <c r="A540" s="1"/>
      <c r="B540" s="50"/>
      <c r="C540" s="50"/>
      <c r="D540" s="50"/>
      <c r="E540" s="50"/>
      <c r="F540" s="1"/>
      <c r="G540" s="1"/>
      <c r="H540" s="1"/>
      <c r="I540" s="1"/>
      <c r="J540" s="50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>
      <c r="A541" s="1"/>
      <c r="B541" s="50"/>
      <c r="C541" s="50"/>
      <c r="D541" s="50"/>
      <c r="E541" s="50"/>
      <c r="F541" s="1"/>
      <c r="G541" s="1"/>
      <c r="H541" s="1"/>
      <c r="I541" s="1"/>
      <c r="J541" s="50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>
      <c r="A542" s="1"/>
      <c r="B542" s="50"/>
      <c r="C542" s="50"/>
      <c r="D542" s="50"/>
      <c r="E542" s="50"/>
      <c r="F542" s="1"/>
      <c r="G542" s="1"/>
      <c r="H542" s="1"/>
      <c r="I542" s="1"/>
      <c r="J542" s="50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>
      <c r="A543" s="1"/>
      <c r="B543" s="50"/>
      <c r="C543" s="50"/>
      <c r="D543" s="50"/>
      <c r="E543" s="50"/>
      <c r="F543" s="1"/>
      <c r="G543" s="1"/>
      <c r="H543" s="1"/>
      <c r="I543" s="1"/>
      <c r="J543" s="50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>
      <c r="A544" s="1"/>
      <c r="B544" s="50"/>
      <c r="C544" s="50"/>
      <c r="D544" s="50"/>
      <c r="E544" s="50"/>
      <c r="F544" s="1"/>
      <c r="G544" s="1"/>
      <c r="H544" s="1"/>
      <c r="I544" s="1"/>
      <c r="J544" s="50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>
      <c r="A545" s="1"/>
      <c r="B545" s="50"/>
      <c r="C545" s="50"/>
      <c r="D545" s="50"/>
      <c r="E545" s="50"/>
      <c r="F545" s="1"/>
      <c r="G545" s="1"/>
      <c r="H545" s="1"/>
      <c r="I545" s="1"/>
      <c r="J545" s="50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>
      <c r="A546" s="1"/>
      <c r="B546" s="50"/>
      <c r="C546" s="50"/>
      <c r="D546" s="50"/>
      <c r="E546" s="50"/>
      <c r="F546" s="1"/>
      <c r="G546" s="1"/>
      <c r="H546" s="1"/>
      <c r="I546" s="1"/>
      <c r="J546" s="50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>
      <c r="A547" s="1"/>
      <c r="B547" s="50"/>
      <c r="C547" s="50"/>
      <c r="D547" s="50"/>
      <c r="E547" s="50"/>
      <c r="F547" s="1"/>
      <c r="G547" s="1"/>
      <c r="H547" s="1"/>
      <c r="I547" s="1"/>
      <c r="J547" s="50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>
      <c r="A548" s="1"/>
      <c r="B548" s="50"/>
      <c r="C548" s="50"/>
      <c r="D548" s="50"/>
      <c r="E548" s="50"/>
      <c r="F548" s="1"/>
      <c r="G548" s="1"/>
      <c r="H548" s="1"/>
      <c r="I548" s="1"/>
      <c r="J548" s="50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>
      <c r="A549" s="1"/>
      <c r="B549" s="50"/>
      <c r="C549" s="50"/>
      <c r="D549" s="50"/>
      <c r="E549" s="50"/>
      <c r="F549" s="1"/>
      <c r="G549" s="1"/>
      <c r="H549" s="1"/>
      <c r="I549" s="1"/>
      <c r="J549" s="50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>
      <c r="A550" s="1"/>
      <c r="B550" s="50"/>
      <c r="C550" s="50"/>
      <c r="D550" s="50"/>
      <c r="E550" s="50"/>
      <c r="F550" s="1"/>
      <c r="G550" s="1"/>
      <c r="H550" s="1"/>
      <c r="I550" s="1"/>
      <c r="J550" s="50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>
      <c r="A551" s="1"/>
      <c r="B551" s="50"/>
      <c r="C551" s="50"/>
      <c r="D551" s="50"/>
      <c r="E551" s="50"/>
      <c r="F551" s="1"/>
      <c r="G551" s="1"/>
      <c r="H551" s="1"/>
      <c r="I551" s="1"/>
      <c r="J551" s="50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>
      <c r="A552" s="1"/>
      <c r="B552" s="50"/>
      <c r="C552" s="50"/>
      <c r="D552" s="50"/>
      <c r="E552" s="50"/>
      <c r="F552" s="1"/>
      <c r="G552" s="1"/>
      <c r="H552" s="1"/>
      <c r="I552" s="1"/>
      <c r="J552" s="50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>
      <c r="A553" s="1"/>
      <c r="B553" s="50"/>
      <c r="C553" s="50"/>
      <c r="D553" s="50"/>
      <c r="E553" s="50"/>
      <c r="F553" s="1"/>
      <c r="G553" s="1"/>
      <c r="H553" s="1"/>
      <c r="I553" s="1"/>
      <c r="J553" s="50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>
      <c r="A554" s="1"/>
      <c r="B554" s="50"/>
      <c r="C554" s="50"/>
      <c r="D554" s="50"/>
      <c r="E554" s="50"/>
      <c r="F554" s="1"/>
      <c r="G554" s="1"/>
      <c r="H554" s="1"/>
      <c r="I554" s="1"/>
      <c r="J554" s="50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>
      <c r="A555" s="1"/>
      <c r="B555" s="50"/>
      <c r="C555" s="50"/>
      <c r="D555" s="50"/>
      <c r="E555" s="50"/>
      <c r="F555" s="1"/>
      <c r="G555" s="1"/>
      <c r="H555" s="1"/>
      <c r="I555" s="1"/>
      <c r="J555" s="50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>
      <c r="A556" s="1"/>
      <c r="B556" s="50"/>
      <c r="C556" s="50"/>
      <c r="D556" s="50"/>
      <c r="E556" s="50"/>
      <c r="F556" s="1"/>
      <c r="G556" s="1"/>
      <c r="H556" s="1"/>
      <c r="I556" s="1"/>
      <c r="J556" s="50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>
      <c r="A557" s="1"/>
      <c r="B557" s="50"/>
      <c r="C557" s="50"/>
      <c r="D557" s="50"/>
      <c r="E557" s="50"/>
      <c r="F557" s="1"/>
      <c r="G557" s="1"/>
      <c r="H557" s="1"/>
      <c r="I557" s="1"/>
      <c r="J557" s="50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>
      <c r="A558" s="1"/>
      <c r="B558" s="50"/>
      <c r="C558" s="50"/>
      <c r="D558" s="50"/>
      <c r="E558" s="50"/>
      <c r="F558" s="1"/>
      <c r="G558" s="1"/>
      <c r="H558" s="1"/>
      <c r="I558" s="1"/>
      <c r="J558" s="50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>
      <c r="A559" s="1"/>
      <c r="B559" s="50"/>
      <c r="C559" s="50"/>
      <c r="D559" s="50"/>
      <c r="E559" s="50"/>
      <c r="F559" s="1"/>
      <c r="G559" s="1"/>
      <c r="H559" s="1"/>
      <c r="I559" s="1"/>
      <c r="J559" s="50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>
      <c r="A560" s="1"/>
      <c r="B560" s="50"/>
      <c r="C560" s="50"/>
      <c r="D560" s="50"/>
      <c r="E560" s="50"/>
      <c r="F560" s="1"/>
      <c r="G560" s="1"/>
      <c r="H560" s="1"/>
      <c r="I560" s="1"/>
      <c r="J560" s="50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>
      <c r="A561" s="1"/>
      <c r="B561" s="50"/>
      <c r="C561" s="50"/>
      <c r="D561" s="50"/>
      <c r="E561" s="50"/>
      <c r="F561" s="1"/>
      <c r="G561" s="1"/>
      <c r="H561" s="1"/>
      <c r="I561" s="1"/>
      <c r="J561" s="50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>
      <c r="A562" s="1"/>
      <c r="B562" s="50"/>
      <c r="C562" s="50"/>
      <c r="D562" s="50"/>
      <c r="E562" s="50"/>
      <c r="F562" s="1"/>
      <c r="G562" s="1"/>
      <c r="H562" s="1"/>
      <c r="I562" s="1"/>
      <c r="J562" s="50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>
      <c r="A563" s="1"/>
      <c r="B563" s="50"/>
      <c r="C563" s="50"/>
      <c r="D563" s="50"/>
      <c r="E563" s="50"/>
      <c r="F563" s="1"/>
      <c r="G563" s="1"/>
      <c r="H563" s="1"/>
      <c r="I563" s="1"/>
      <c r="J563" s="50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>
      <c r="A564" s="1"/>
      <c r="B564" s="50"/>
      <c r="C564" s="50"/>
      <c r="D564" s="50"/>
      <c r="E564" s="50"/>
      <c r="F564" s="1"/>
      <c r="G564" s="1"/>
      <c r="H564" s="1"/>
      <c r="I564" s="1"/>
      <c r="J564" s="50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>
      <c r="A565" s="1"/>
      <c r="B565" s="50"/>
      <c r="C565" s="50"/>
      <c r="D565" s="50"/>
      <c r="E565" s="50"/>
      <c r="F565" s="1"/>
      <c r="G565" s="1"/>
      <c r="H565" s="1"/>
      <c r="I565" s="1"/>
      <c r="J565" s="50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>
      <c r="A566" s="1"/>
      <c r="B566" s="50"/>
      <c r="C566" s="50"/>
      <c r="D566" s="50"/>
      <c r="E566" s="50"/>
      <c r="F566" s="1"/>
      <c r="G566" s="1"/>
      <c r="H566" s="1"/>
      <c r="I566" s="1"/>
      <c r="J566" s="50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>
      <c r="A567" s="1"/>
      <c r="B567" s="50"/>
      <c r="C567" s="50"/>
      <c r="D567" s="50"/>
      <c r="E567" s="50"/>
      <c r="F567" s="1"/>
      <c r="G567" s="1"/>
      <c r="H567" s="1"/>
      <c r="I567" s="1"/>
      <c r="J567" s="50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>
      <c r="A568" s="1"/>
      <c r="B568" s="50"/>
      <c r="C568" s="50"/>
      <c r="D568" s="50"/>
      <c r="E568" s="50"/>
      <c r="F568" s="1"/>
      <c r="G568" s="1"/>
      <c r="H568" s="1"/>
      <c r="I568" s="1"/>
      <c r="J568" s="50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>
      <c r="A569" s="1"/>
      <c r="B569" s="50"/>
      <c r="C569" s="50"/>
      <c r="D569" s="50"/>
      <c r="E569" s="50"/>
      <c r="F569" s="1"/>
      <c r="G569" s="1"/>
      <c r="H569" s="1"/>
      <c r="I569" s="1"/>
      <c r="J569" s="50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>
      <c r="A570" s="1"/>
      <c r="B570" s="50"/>
      <c r="C570" s="50"/>
      <c r="D570" s="50"/>
      <c r="E570" s="50"/>
      <c r="F570" s="1"/>
      <c r="G570" s="1"/>
      <c r="H570" s="1"/>
      <c r="I570" s="1"/>
      <c r="J570" s="50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>
      <c r="A571" s="1"/>
      <c r="B571" s="50"/>
      <c r="C571" s="50"/>
      <c r="D571" s="50"/>
      <c r="E571" s="50"/>
      <c r="F571" s="1"/>
      <c r="G571" s="1"/>
      <c r="H571" s="1"/>
      <c r="I571" s="1"/>
      <c r="J571" s="50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>
      <c r="A572" s="1"/>
      <c r="B572" s="50"/>
      <c r="C572" s="50"/>
      <c r="D572" s="50"/>
      <c r="E572" s="50"/>
      <c r="F572" s="1"/>
      <c r="G572" s="1"/>
      <c r="H572" s="1"/>
      <c r="I572" s="1"/>
      <c r="J572" s="50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>
      <c r="A573" s="1"/>
      <c r="B573" s="50"/>
      <c r="C573" s="50"/>
      <c r="D573" s="50"/>
      <c r="E573" s="50"/>
      <c r="F573" s="1"/>
      <c r="G573" s="1"/>
      <c r="H573" s="1"/>
      <c r="I573" s="1"/>
      <c r="J573" s="50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>
      <c r="A574" s="1"/>
      <c r="B574" s="50"/>
      <c r="C574" s="50"/>
      <c r="D574" s="50"/>
      <c r="E574" s="50"/>
      <c r="F574" s="1"/>
      <c r="G574" s="1"/>
      <c r="H574" s="1"/>
      <c r="I574" s="1"/>
      <c r="J574" s="50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>
      <c r="A575" s="1"/>
      <c r="B575" s="50"/>
      <c r="C575" s="50"/>
      <c r="D575" s="50"/>
      <c r="E575" s="50"/>
      <c r="F575" s="1"/>
      <c r="G575" s="1"/>
      <c r="H575" s="1"/>
      <c r="I575" s="1"/>
      <c r="J575" s="50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>
      <c r="A576" s="1"/>
      <c r="B576" s="50"/>
      <c r="C576" s="50"/>
      <c r="D576" s="50"/>
      <c r="E576" s="50"/>
      <c r="F576" s="1"/>
      <c r="G576" s="1"/>
      <c r="H576" s="1"/>
      <c r="I576" s="1"/>
      <c r="J576" s="50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>
      <c r="A577" s="1"/>
      <c r="B577" s="50"/>
      <c r="C577" s="50"/>
      <c r="D577" s="50"/>
      <c r="E577" s="50"/>
      <c r="F577" s="1"/>
      <c r="G577" s="1"/>
      <c r="H577" s="1"/>
      <c r="I577" s="1"/>
      <c r="J577" s="50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>
      <c r="A578" s="1"/>
      <c r="B578" s="50"/>
      <c r="C578" s="50"/>
      <c r="D578" s="50"/>
      <c r="E578" s="50"/>
      <c r="F578" s="1"/>
      <c r="G578" s="1"/>
      <c r="H578" s="1"/>
      <c r="I578" s="1"/>
      <c r="J578" s="50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>
      <c r="A579" s="1"/>
      <c r="B579" s="50"/>
      <c r="C579" s="50"/>
      <c r="D579" s="50"/>
      <c r="E579" s="50"/>
      <c r="F579" s="1"/>
      <c r="G579" s="1"/>
      <c r="H579" s="1"/>
      <c r="I579" s="1"/>
      <c r="J579" s="50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>
      <c r="A580" s="1"/>
      <c r="B580" s="50"/>
      <c r="C580" s="50"/>
      <c r="D580" s="50"/>
      <c r="E580" s="50"/>
      <c r="F580" s="1"/>
      <c r="G580" s="1"/>
      <c r="H580" s="1"/>
      <c r="I580" s="1"/>
      <c r="J580" s="50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>
      <c r="A581" s="1"/>
      <c r="B581" s="50"/>
      <c r="C581" s="50"/>
      <c r="D581" s="50"/>
      <c r="E581" s="50"/>
      <c r="F581" s="1"/>
      <c r="G581" s="1"/>
      <c r="H581" s="1"/>
      <c r="I581" s="1"/>
      <c r="J581" s="50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>
      <c r="A582" s="1"/>
      <c r="B582" s="50"/>
      <c r="C582" s="50"/>
      <c r="D582" s="50"/>
      <c r="E582" s="50"/>
      <c r="F582" s="1"/>
      <c r="G582" s="1"/>
      <c r="H582" s="1"/>
      <c r="I582" s="1"/>
      <c r="J582" s="50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>
      <c r="A583" s="1"/>
      <c r="B583" s="50"/>
      <c r="C583" s="50"/>
      <c r="D583" s="50"/>
      <c r="E583" s="50"/>
      <c r="F583" s="1"/>
      <c r="G583" s="1"/>
      <c r="H583" s="1"/>
      <c r="I583" s="1"/>
      <c r="J583" s="50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>
      <c r="A584" s="1"/>
      <c r="B584" s="50"/>
      <c r="C584" s="50"/>
      <c r="D584" s="50"/>
      <c r="E584" s="50"/>
      <c r="F584" s="1"/>
      <c r="G584" s="1"/>
      <c r="H584" s="1"/>
      <c r="I584" s="1"/>
      <c r="J584" s="50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>
      <c r="A585" s="1"/>
      <c r="B585" s="50"/>
      <c r="C585" s="50"/>
      <c r="D585" s="50"/>
      <c r="E585" s="50"/>
      <c r="F585" s="1"/>
      <c r="G585" s="1"/>
      <c r="H585" s="1"/>
      <c r="I585" s="1"/>
      <c r="J585" s="50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>
      <c r="A586" s="1"/>
      <c r="B586" s="50"/>
      <c r="C586" s="50"/>
      <c r="D586" s="50"/>
      <c r="E586" s="50"/>
      <c r="F586" s="1"/>
      <c r="G586" s="1"/>
      <c r="H586" s="1"/>
      <c r="I586" s="1"/>
      <c r="J586" s="50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>
      <c r="A587" s="1"/>
      <c r="B587" s="50"/>
      <c r="C587" s="50"/>
      <c r="D587" s="50"/>
      <c r="E587" s="50"/>
      <c r="F587" s="1"/>
      <c r="G587" s="1"/>
      <c r="H587" s="1"/>
      <c r="I587" s="1"/>
      <c r="J587" s="50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>
      <c r="A588" s="1"/>
      <c r="B588" s="50"/>
      <c r="C588" s="50"/>
      <c r="D588" s="50"/>
      <c r="E588" s="50"/>
      <c r="F588" s="1"/>
      <c r="G588" s="1"/>
      <c r="H588" s="1"/>
      <c r="I588" s="1"/>
      <c r="J588" s="50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>
      <c r="A589" s="1"/>
      <c r="B589" s="50"/>
      <c r="C589" s="50"/>
      <c r="D589" s="50"/>
      <c r="E589" s="50"/>
      <c r="F589" s="1"/>
      <c r="G589" s="1"/>
      <c r="H589" s="1"/>
      <c r="I589" s="1"/>
      <c r="J589" s="50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>
      <c r="A590" s="1"/>
      <c r="B590" s="50"/>
      <c r="C590" s="50"/>
      <c r="D590" s="50"/>
      <c r="E590" s="50"/>
      <c r="F590" s="1"/>
      <c r="G590" s="1"/>
      <c r="H590" s="1"/>
      <c r="I590" s="1"/>
      <c r="J590" s="50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>
      <c r="A591" s="1"/>
      <c r="B591" s="50"/>
      <c r="C591" s="50"/>
      <c r="D591" s="50"/>
      <c r="E591" s="50"/>
      <c r="F591" s="1"/>
      <c r="G591" s="1"/>
      <c r="H591" s="1"/>
      <c r="I591" s="1"/>
      <c r="J591" s="50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>
      <c r="A592" s="1"/>
      <c r="B592" s="50"/>
      <c r="C592" s="50"/>
      <c r="D592" s="50"/>
      <c r="E592" s="50"/>
      <c r="F592" s="1"/>
      <c r="G592" s="1"/>
      <c r="H592" s="1"/>
      <c r="I592" s="1"/>
      <c r="J592" s="50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>
      <c r="A593" s="1"/>
      <c r="B593" s="50"/>
      <c r="C593" s="50"/>
      <c r="D593" s="50"/>
      <c r="E593" s="50"/>
      <c r="F593" s="1"/>
      <c r="G593" s="1"/>
      <c r="H593" s="1"/>
      <c r="I593" s="1"/>
      <c r="J593" s="50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>
      <c r="A594" s="1"/>
      <c r="B594" s="50"/>
      <c r="C594" s="50"/>
      <c r="D594" s="50"/>
      <c r="E594" s="50"/>
      <c r="F594" s="1"/>
      <c r="G594" s="1"/>
      <c r="H594" s="1"/>
      <c r="I594" s="1"/>
      <c r="J594" s="50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>
      <c r="A595" s="1"/>
      <c r="B595" s="50"/>
      <c r="C595" s="50"/>
      <c r="D595" s="50"/>
      <c r="E595" s="50"/>
      <c r="F595" s="1"/>
      <c r="G595" s="1"/>
      <c r="H595" s="1"/>
      <c r="I595" s="1"/>
      <c r="J595" s="50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>
      <c r="A596" s="1"/>
      <c r="B596" s="50"/>
      <c r="C596" s="50"/>
      <c r="D596" s="50"/>
      <c r="E596" s="50"/>
      <c r="F596" s="1"/>
      <c r="G596" s="1"/>
      <c r="H596" s="1"/>
      <c r="I596" s="1"/>
      <c r="J596" s="50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>
      <c r="A597" s="1"/>
      <c r="B597" s="50"/>
      <c r="C597" s="50"/>
      <c r="D597" s="50"/>
      <c r="E597" s="50"/>
      <c r="F597" s="1"/>
      <c r="G597" s="1"/>
      <c r="H597" s="1"/>
      <c r="I597" s="1"/>
      <c r="J597" s="50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>
      <c r="A598" s="1"/>
      <c r="B598" s="50"/>
      <c r="C598" s="50"/>
      <c r="D598" s="50"/>
      <c r="E598" s="50"/>
      <c r="F598" s="1"/>
      <c r="G598" s="1"/>
      <c r="H598" s="1"/>
      <c r="I598" s="1"/>
      <c r="J598" s="50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>
      <c r="A599" s="1"/>
      <c r="B599" s="50"/>
      <c r="C599" s="50"/>
      <c r="D599" s="50"/>
      <c r="E599" s="50"/>
      <c r="F599" s="1"/>
      <c r="G599" s="1"/>
      <c r="H599" s="1"/>
      <c r="I599" s="1"/>
      <c r="J599" s="50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>
      <c r="A600" s="1"/>
      <c r="B600" s="50"/>
      <c r="C600" s="50"/>
      <c r="D600" s="50"/>
      <c r="E600" s="50"/>
      <c r="F600" s="1"/>
      <c r="G600" s="1"/>
      <c r="H600" s="1"/>
      <c r="I600" s="1"/>
      <c r="J600" s="50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>
      <c r="A601" s="1"/>
      <c r="B601" s="50"/>
      <c r="C601" s="50"/>
      <c r="D601" s="50"/>
      <c r="E601" s="50"/>
      <c r="F601" s="1"/>
      <c r="G601" s="1"/>
      <c r="H601" s="1"/>
      <c r="I601" s="1"/>
      <c r="J601" s="50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>
      <c r="A602" s="1"/>
      <c r="B602" s="50"/>
      <c r="C602" s="50"/>
      <c r="D602" s="50"/>
      <c r="E602" s="50"/>
      <c r="F602" s="1"/>
      <c r="G602" s="1"/>
      <c r="H602" s="1"/>
      <c r="I602" s="1"/>
      <c r="J602" s="50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>
      <c r="A603" s="1"/>
      <c r="B603" s="50"/>
      <c r="C603" s="50"/>
      <c r="D603" s="50"/>
      <c r="E603" s="50"/>
      <c r="F603" s="1"/>
      <c r="G603" s="1"/>
      <c r="H603" s="1"/>
      <c r="I603" s="1"/>
      <c r="J603" s="50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>
      <c r="A604" s="1"/>
      <c r="B604" s="50"/>
      <c r="C604" s="50"/>
      <c r="D604" s="50"/>
      <c r="E604" s="50"/>
      <c r="F604" s="1"/>
      <c r="G604" s="1"/>
      <c r="H604" s="1"/>
      <c r="I604" s="1"/>
      <c r="J604" s="50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>
      <c r="A605" s="1"/>
      <c r="B605" s="50"/>
      <c r="C605" s="50"/>
      <c r="D605" s="50"/>
      <c r="E605" s="50"/>
      <c r="F605" s="1"/>
      <c r="G605" s="1"/>
      <c r="H605" s="1"/>
      <c r="I605" s="1"/>
      <c r="J605" s="50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>
      <c r="A606" s="1"/>
      <c r="B606" s="50"/>
      <c r="C606" s="50"/>
      <c r="D606" s="50"/>
      <c r="E606" s="50"/>
      <c r="F606" s="1"/>
      <c r="G606" s="1"/>
      <c r="H606" s="1"/>
      <c r="I606" s="1"/>
      <c r="J606" s="50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>
      <c r="A607" s="1"/>
      <c r="B607" s="50"/>
      <c r="C607" s="50"/>
      <c r="D607" s="50"/>
      <c r="E607" s="50"/>
      <c r="F607" s="1"/>
      <c r="G607" s="1"/>
      <c r="H607" s="1"/>
      <c r="I607" s="1"/>
      <c r="J607" s="50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>
      <c r="A608" s="1"/>
      <c r="B608" s="50"/>
      <c r="C608" s="50"/>
      <c r="D608" s="50"/>
      <c r="E608" s="50"/>
      <c r="F608" s="1"/>
      <c r="G608" s="1"/>
      <c r="H608" s="1"/>
      <c r="I608" s="1"/>
      <c r="J608" s="50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>
      <c r="A609" s="1"/>
      <c r="B609" s="50"/>
      <c r="C609" s="50"/>
      <c r="D609" s="50"/>
      <c r="E609" s="50"/>
      <c r="F609" s="1"/>
      <c r="G609" s="1"/>
      <c r="H609" s="1"/>
      <c r="I609" s="1"/>
      <c r="J609" s="50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>
      <c r="A610" s="1"/>
      <c r="B610" s="50"/>
      <c r="C610" s="50"/>
      <c r="D610" s="50"/>
      <c r="E610" s="50"/>
      <c r="F610" s="1"/>
      <c r="G610" s="1"/>
      <c r="H610" s="1"/>
      <c r="I610" s="1"/>
      <c r="J610" s="50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>
      <c r="A611" s="1"/>
      <c r="B611" s="50"/>
      <c r="C611" s="50"/>
      <c r="D611" s="50"/>
      <c r="E611" s="50"/>
      <c r="F611" s="1"/>
      <c r="G611" s="1"/>
      <c r="H611" s="1"/>
      <c r="I611" s="1"/>
      <c r="J611" s="50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>
      <c r="A612" s="1"/>
      <c r="B612" s="50"/>
      <c r="C612" s="50"/>
      <c r="D612" s="50"/>
      <c r="E612" s="50"/>
      <c r="F612" s="1"/>
      <c r="G612" s="1"/>
      <c r="H612" s="1"/>
      <c r="I612" s="1"/>
      <c r="J612" s="50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>
      <c r="A613" s="1"/>
      <c r="B613" s="50"/>
      <c r="C613" s="50"/>
      <c r="D613" s="50"/>
      <c r="E613" s="50"/>
      <c r="F613" s="1"/>
      <c r="G613" s="1"/>
      <c r="H613" s="1"/>
      <c r="I613" s="1"/>
      <c r="J613" s="50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>
      <c r="A614" s="1"/>
      <c r="B614" s="50"/>
      <c r="C614" s="50"/>
      <c r="D614" s="50"/>
      <c r="E614" s="50"/>
      <c r="F614" s="1"/>
      <c r="G614" s="1"/>
      <c r="H614" s="1"/>
      <c r="I614" s="1"/>
      <c r="J614" s="50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>
      <c r="A615" s="1"/>
      <c r="B615" s="50"/>
      <c r="C615" s="50"/>
      <c r="D615" s="50"/>
      <c r="E615" s="50"/>
      <c r="F615" s="1"/>
      <c r="G615" s="1"/>
      <c r="H615" s="1"/>
      <c r="I615" s="1"/>
      <c r="J615" s="50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>
      <c r="A616" s="1"/>
      <c r="B616" s="50"/>
      <c r="C616" s="50"/>
      <c r="D616" s="50"/>
      <c r="E616" s="50"/>
      <c r="F616" s="1"/>
      <c r="G616" s="1"/>
      <c r="H616" s="1"/>
      <c r="I616" s="1"/>
      <c r="J616" s="50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>
      <c r="A617" s="1"/>
      <c r="B617" s="50"/>
      <c r="C617" s="50"/>
      <c r="D617" s="50"/>
      <c r="E617" s="50"/>
      <c r="F617" s="1"/>
      <c r="G617" s="1"/>
      <c r="H617" s="1"/>
      <c r="I617" s="1"/>
      <c r="J617" s="50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>
      <c r="A618" s="1"/>
      <c r="B618" s="50"/>
      <c r="C618" s="50"/>
      <c r="D618" s="50"/>
      <c r="E618" s="50"/>
      <c r="F618" s="1"/>
      <c r="G618" s="1"/>
      <c r="H618" s="1"/>
      <c r="I618" s="1"/>
      <c r="J618" s="50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>
      <c r="A619" s="1"/>
      <c r="B619" s="50"/>
      <c r="C619" s="50"/>
      <c r="D619" s="50"/>
      <c r="E619" s="50"/>
      <c r="F619" s="1"/>
      <c r="G619" s="1"/>
      <c r="H619" s="1"/>
      <c r="I619" s="1"/>
      <c r="J619" s="50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>
      <c r="A620" s="1"/>
      <c r="B620" s="50"/>
      <c r="C620" s="50"/>
      <c r="D620" s="50"/>
      <c r="E620" s="50"/>
      <c r="F620" s="1"/>
      <c r="G620" s="1"/>
      <c r="H620" s="1"/>
      <c r="I620" s="1"/>
      <c r="J620" s="50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>
      <c r="A621" s="1"/>
      <c r="B621" s="50"/>
      <c r="C621" s="50"/>
      <c r="D621" s="50"/>
      <c r="E621" s="50"/>
      <c r="F621" s="1"/>
      <c r="G621" s="1"/>
      <c r="H621" s="1"/>
      <c r="I621" s="1"/>
      <c r="J621" s="50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>
      <c r="A622" s="1"/>
      <c r="B622" s="50"/>
      <c r="C622" s="50"/>
      <c r="D622" s="50"/>
      <c r="E622" s="50"/>
      <c r="F622" s="1"/>
      <c r="G622" s="1"/>
      <c r="H622" s="1"/>
      <c r="I622" s="1"/>
      <c r="J622" s="50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>
      <c r="A623" s="1"/>
      <c r="B623" s="50"/>
      <c r="C623" s="50"/>
      <c r="D623" s="50"/>
      <c r="E623" s="50"/>
      <c r="F623" s="1"/>
      <c r="G623" s="1"/>
      <c r="H623" s="1"/>
      <c r="I623" s="1"/>
      <c r="J623" s="50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>
      <c r="A624" s="1"/>
      <c r="B624" s="50"/>
      <c r="C624" s="50"/>
      <c r="D624" s="50"/>
      <c r="E624" s="50"/>
      <c r="F624" s="1"/>
      <c r="G624" s="1"/>
      <c r="H624" s="1"/>
      <c r="I624" s="1"/>
      <c r="J624" s="50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>
      <c r="A625" s="1"/>
      <c r="B625" s="50"/>
      <c r="C625" s="50"/>
      <c r="D625" s="50"/>
      <c r="E625" s="50"/>
      <c r="F625" s="1"/>
      <c r="G625" s="1"/>
      <c r="H625" s="1"/>
      <c r="I625" s="1"/>
      <c r="J625" s="50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>
      <c r="A626" s="1"/>
      <c r="B626" s="50"/>
      <c r="C626" s="50"/>
      <c r="D626" s="50"/>
      <c r="E626" s="50"/>
      <c r="F626" s="1"/>
      <c r="G626" s="1"/>
      <c r="H626" s="1"/>
      <c r="I626" s="1"/>
      <c r="J626" s="50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>
      <c r="A627" s="1"/>
      <c r="B627" s="50"/>
      <c r="C627" s="50"/>
      <c r="D627" s="50"/>
      <c r="E627" s="50"/>
      <c r="F627" s="1"/>
      <c r="G627" s="1"/>
      <c r="H627" s="1"/>
      <c r="I627" s="1"/>
      <c r="J627" s="50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>
      <c r="A628" s="1"/>
      <c r="B628" s="50"/>
      <c r="C628" s="50"/>
      <c r="D628" s="50"/>
      <c r="E628" s="50"/>
      <c r="F628" s="1"/>
      <c r="G628" s="1"/>
      <c r="H628" s="1"/>
      <c r="I628" s="1"/>
      <c r="J628" s="50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>
      <c r="A629" s="1"/>
      <c r="B629" s="50"/>
      <c r="C629" s="50"/>
      <c r="D629" s="50"/>
      <c r="E629" s="50"/>
      <c r="F629" s="1"/>
      <c r="G629" s="1"/>
      <c r="H629" s="1"/>
      <c r="I629" s="1"/>
      <c r="J629" s="50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>
      <c r="A630" s="1"/>
      <c r="B630" s="50"/>
      <c r="C630" s="50"/>
      <c r="D630" s="50"/>
      <c r="E630" s="50"/>
      <c r="F630" s="1"/>
      <c r="G630" s="1"/>
      <c r="H630" s="1"/>
      <c r="I630" s="1"/>
      <c r="J630" s="50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>
      <c r="A631" s="1"/>
      <c r="B631" s="50"/>
      <c r="C631" s="50"/>
      <c r="D631" s="50"/>
      <c r="E631" s="50"/>
      <c r="F631" s="1"/>
      <c r="G631" s="1"/>
      <c r="H631" s="1"/>
      <c r="I631" s="1"/>
      <c r="J631" s="50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>
      <c r="A632" s="1"/>
      <c r="B632" s="50"/>
      <c r="C632" s="50"/>
      <c r="D632" s="50"/>
      <c r="E632" s="50"/>
      <c r="F632" s="1"/>
      <c r="G632" s="1"/>
      <c r="H632" s="1"/>
      <c r="I632" s="1"/>
      <c r="J632" s="50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>
      <c r="A633" s="1"/>
      <c r="B633" s="50"/>
      <c r="C633" s="50"/>
      <c r="D633" s="50"/>
      <c r="E633" s="50"/>
      <c r="F633" s="1"/>
      <c r="G633" s="1"/>
      <c r="H633" s="1"/>
      <c r="I633" s="1"/>
      <c r="J633" s="50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>
      <c r="A634" s="1"/>
      <c r="B634" s="50"/>
      <c r="C634" s="50"/>
      <c r="D634" s="50"/>
      <c r="E634" s="50"/>
      <c r="F634" s="1"/>
      <c r="G634" s="1"/>
      <c r="H634" s="1"/>
      <c r="I634" s="1"/>
      <c r="J634" s="50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>
      <c r="A635" s="1"/>
      <c r="B635" s="50"/>
      <c r="C635" s="50"/>
      <c r="D635" s="50"/>
      <c r="E635" s="50"/>
      <c r="F635" s="1"/>
      <c r="G635" s="1"/>
      <c r="H635" s="1"/>
      <c r="I635" s="1"/>
      <c r="J635" s="50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>
      <c r="A636" s="1"/>
      <c r="B636" s="50"/>
      <c r="C636" s="50"/>
      <c r="D636" s="50"/>
      <c r="E636" s="50"/>
      <c r="F636" s="1"/>
      <c r="G636" s="1"/>
      <c r="H636" s="1"/>
      <c r="I636" s="1"/>
      <c r="J636" s="50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>
      <c r="A637" s="1"/>
      <c r="B637" s="50"/>
      <c r="C637" s="50"/>
      <c r="D637" s="50"/>
      <c r="E637" s="50"/>
      <c r="F637" s="1"/>
      <c r="G637" s="1"/>
      <c r="H637" s="1"/>
      <c r="I637" s="1"/>
      <c r="J637" s="50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>
      <c r="A638" s="1"/>
      <c r="B638" s="50"/>
      <c r="C638" s="50"/>
      <c r="D638" s="50"/>
      <c r="E638" s="50"/>
      <c r="F638" s="1"/>
      <c r="G638" s="1"/>
      <c r="H638" s="1"/>
      <c r="I638" s="1"/>
      <c r="J638" s="50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>
      <c r="A639" s="1"/>
      <c r="B639" s="50"/>
      <c r="C639" s="50"/>
      <c r="D639" s="50"/>
      <c r="E639" s="50"/>
      <c r="F639" s="1"/>
      <c r="G639" s="1"/>
      <c r="H639" s="1"/>
      <c r="I639" s="1"/>
      <c r="J639" s="50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>
      <c r="A640" s="1"/>
      <c r="B640" s="50"/>
      <c r="C640" s="50"/>
      <c r="D640" s="50"/>
      <c r="E640" s="50"/>
      <c r="F640" s="1"/>
      <c r="G640" s="1"/>
      <c r="H640" s="1"/>
      <c r="I640" s="1"/>
      <c r="J640" s="50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>
      <c r="A641" s="1"/>
      <c r="B641" s="50"/>
      <c r="C641" s="50"/>
      <c r="D641" s="50"/>
      <c r="E641" s="50"/>
      <c r="F641" s="1"/>
      <c r="G641" s="1"/>
      <c r="H641" s="1"/>
      <c r="I641" s="1"/>
      <c r="J641" s="50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>
      <c r="A642" s="1"/>
      <c r="B642" s="50"/>
      <c r="C642" s="50"/>
      <c r="D642" s="50"/>
      <c r="E642" s="50"/>
      <c r="F642" s="1"/>
      <c r="G642" s="1"/>
      <c r="H642" s="1"/>
      <c r="I642" s="1"/>
      <c r="J642" s="50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>
      <c r="A643" s="1"/>
      <c r="B643" s="50"/>
      <c r="C643" s="50"/>
      <c r="D643" s="50"/>
      <c r="E643" s="50"/>
      <c r="F643" s="1"/>
      <c r="G643" s="1"/>
      <c r="H643" s="1"/>
      <c r="I643" s="1"/>
      <c r="J643" s="50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>
      <c r="A644" s="1"/>
      <c r="B644" s="50"/>
      <c r="C644" s="50"/>
      <c r="D644" s="50"/>
      <c r="E644" s="50"/>
      <c r="F644" s="1"/>
      <c r="G644" s="1"/>
      <c r="H644" s="1"/>
      <c r="I644" s="1"/>
      <c r="J644" s="50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>
      <c r="A645" s="1"/>
      <c r="B645" s="50"/>
      <c r="C645" s="50"/>
      <c r="D645" s="50"/>
      <c r="E645" s="50"/>
      <c r="F645" s="1"/>
      <c r="G645" s="1"/>
      <c r="H645" s="1"/>
      <c r="I645" s="1"/>
      <c r="J645" s="50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>
      <c r="A646" s="1"/>
      <c r="B646" s="50"/>
      <c r="C646" s="50"/>
      <c r="D646" s="50"/>
      <c r="E646" s="50"/>
      <c r="F646" s="1"/>
      <c r="G646" s="1"/>
      <c r="H646" s="1"/>
      <c r="I646" s="1"/>
      <c r="J646" s="50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>
      <c r="A647" s="1"/>
      <c r="B647" s="50"/>
      <c r="C647" s="50"/>
      <c r="D647" s="50"/>
      <c r="E647" s="50"/>
      <c r="F647" s="1"/>
      <c r="G647" s="1"/>
      <c r="H647" s="1"/>
      <c r="I647" s="1"/>
      <c r="J647" s="50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>
      <c r="A648" s="1"/>
      <c r="B648" s="50"/>
      <c r="C648" s="50"/>
      <c r="D648" s="50"/>
      <c r="E648" s="50"/>
      <c r="F648" s="1"/>
      <c r="G648" s="1"/>
      <c r="H648" s="1"/>
      <c r="I648" s="1"/>
      <c r="J648" s="50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>
      <c r="A649" s="1"/>
      <c r="B649" s="50"/>
      <c r="C649" s="50"/>
      <c r="D649" s="50"/>
      <c r="E649" s="50"/>
      <c r="F649" s="1"/>
      <c r="G649" s="1"/>
      <c r="H649" s="1"/>
      <c r="I649" s="1"/>
      <c r="J649" s="50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>
      <c r="A650" s="1"/>
      <c r="B650" s="50"/>
      <c r="C650" s="50"/>
      <c r="D650" s="50"/>
      <c r="E650" s="50"/>
      <c r="F650" s="1"/>
      <c r="G650" s="1"/>
      <c r="H650" s="1"/>
      <c r="I650" s="1"/>
      <c r="J650" s="50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>
      <c r="A651" s="1"/>
      <c r="B651" s="50"/>
      <c r="C651" s="50"/>
      <c r="D651" s="50"/>
      <c r="E651" s="50"/>
      <c r="F651" s="1"/>
      <c r="G651" s="1"/>
      <c r="H651" s="1"/>
      <c r="I651" s="1"/>
      <c r="J651" s="50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>
      <c r="A652" s="1"/>
      <c r="B652" s="50"/>
      <c r="C652" s="50"/>
      <c r="D652" s="50"/>
      <c r="E652" s="50"/>
      <c r="F652" s="1"/>
      <c r="G652" s="1"/>
      <c r="H652" s="1"/>
      <c r="I652" s="1"/>
      <c r="J652" s="50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>
      <c r="A653" s="1"/>
      <c r="B653" s="50"/>
      <c r="C653" s="50"/>
      <c r="D653" s="50"/>
      <c r="E653" s="50"/>
      <c r="F653" s="1"/>
      <c r="G653" s="1"/>
      <c r="H653" s="1"/>
      <c r="I653" s="1"/>
      <c r="J653" s="50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>
      <c r="A654" s="1"/>
      <c r="B654" s="50"/>
      <c r="C654" s="50"/>
      <c r="D654" s="50"/>
      <c r="E654" s="50"/>
      <c r="F654" s="1"/>
      <c r="G654" s="1"/>
      <c r="H654" s="1"/>
      <c r="I654" s="1"/>
      <c r="J654" s="50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>
      <c r="A655" s="1"/>
      <c r="B655" s="50"/>
      <c r="C655" s="50"/>
      <c r="D655" s="50"/>
      <c r="E655" s="50"/>
      <c r="F655" s="1"/>
      <c r="G655" s="1"/>
      <c r="H655" s="1"/>
      <c r="I655" s="1"/>
      <c r="J655" s="50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>
      <c r="A656" s="1"/>
      <c r="B656" s="50"/>
      <c r="C656" s="50"/>
      <c r="D656" s="50"/>
      <c r="E656" s="50"/>
      <c r="F656" s="1"/>
      <c r="G656" s="1"/>
      <c r="H656" s="1"/>
      <c r="I656" s="1"/>
      <c r="J656" s="50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>
      <c r="A657" s="1"/>
      <c r="B657" s="50"/>
      <c r="C657" s="50"/>
      <c r="D657" s="50"/>
      <c r="E657" s="50"/>
      <c r="F657" s="1"/>
      <c r="G657" s="1"/>
      <c r="H657" s="1"/>
      <c r="I657" s="1"/>
      <c r="J657" s="50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>
      <c r="A658" s="1"/>
      <c r="B658" s="50"/>
      <c r="C658" s="50"/>
      <c r="D658" s="50"/>
      <c r="E658" s="50"/>
      <c r="F658" s="1"/>
      <c r="G658" s="1"/>
      <c r="H658" s="1"/>
      <c r="I658" s="1"/>
      <c r="J658" s="50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>
      <c r="A659" s="1"/>
      <c r="B659" s="50"/>
      <c r="C659" s="50"/>
      <c r="D659" s="50"/>
      <c r="E659" s="50"/>
      <c r="F659" s="1"/>
      <c r="G659" s="1"/>
      <c r="H659" s="1"/>
      <c r="I659" s="1"/>
      <c r="J659" s="50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>
      <c r="A660" s="1"/>
      <c r="B660" s="50"/>
      <c r="C660" s="50"/>
      <c r="D660" s="50"/>
      <c r="E660" s="50"/>
      <c r="F660" s="1"/>
      <c r="G660" s="1"/>
      <c r="H660" s="1"/>
      <c r="I660" s="1"/>
      <c r="J660" s="50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>
      <c r="A661" s="1"/>
      <c r="B661" s="50"/>
      <c r="C661" s="50"/>
      <c r="D661" s="50"/>
      <c r="E661" s="50"/>
      <c r="F661" s="1"/>
      <c r="G661" s="1"/>
      <c r="H661" s="1"/>
      <c r="I661" s="1"/>
      <c r="J661" s="50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>
      <c r="A662" s="1"/>
      <c r="B662" s="50"/>
      <c r="C662" s="50"/>
      <c r="D662" s="50"/>
      <c r="E662" s="50"/>
      <c r="F662" s="1"/>
      <c r="G662" s="1"/>
      <c r="H662" s="1"/>
      <c r="I662" s="1"/>
      <c r="J662" s="50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>
      <c r="A663" s="1"/>
      <c r="B663" s="50"/>
      <c r="C663" s="50"/>
      <c r="D663" s="50"/>
      <c r="E663" s="50"/>
      <c r="F663" s="1"/>
      <c r="G663" s="1"/>
      <c r="H663" s="1"/>
      <c r="I663" s="1"/>
      <c r="J663" s="50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>
      <c r="A664" s="1"/>
      <c r="B664" s="50"/>
      <c r="C664" s="50"/>
      <c r="D664" s="50"/>
      <c r="E664" s="50"/>
      <c r="F664" s="1"/>
      <c r="G664" s="1"/>
      <c r="H664" s="1"/>
      <c r="I664" s="1"/>
      <c r="J664" s="50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>
      <c r="A665" s="1"/>
      <c r="B665" s="50"/>
      <c r="C665" s="50"/>
      <c r="D665" s="50"/>
      <c r="E665" s="50"/>
      <c r="F665" s="1"/>
      <c r="G665" s="1"/>
      <c r="H665" s="1"/>
      <c r="I665" s="1"/>
      <c r="J665" s="50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>
      <c r="A666" s="1"/>
      <c r="B666" s="50"/>
      <c r="C666" s="50"/>
      <c r="D666" s="50"/>
      <c r="E666" s="50"/>
      <c r="F666" s="1"/>
      <c r="G666" s="1"/>
      <c r="H666" s="1"/>
      <c r="I666" s="1"/>
      <c r="J666" s="50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>
      <c r="A667" s="1"/>
      <c r="B667" s="50"/>
      <c r="C667" s="50"/>
      <c r="D667" s="50"/>
      <c r="E667" s="50"/>
      <c r="F667" s="1"/>
      <c r="G667" s="1"/>
      <c r="H667" s="1"/>
      <c r="I667" s="1"/>
      <c r="J667" s="50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>
      <c r="A668" s="1"/>
      <c r="B668" s="50"/>
      <c r="C668" s="50"/>
      <c r="D668" s="50"/>
      <c r="E668" s="50"/>
      <c r="F668" s="1"/>
      <c r="G668" s="1"/>
      <c r="H668" s="1"/>
      <c r="I668" s="1"/>
      <c r="J668" s="50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>
      <c r="A669" s="1"/>
      <c r="B669" s="50"/>
      <c r="C669" s="50"/>
      <c r="D669" s="50"/>
      <c r="E669" s="50"/>
      <c r="F669" s="1"/>
      <c r="G669" s="1"/>
      <c r="H669" s="1"/>
      <c r="I669" s="1"/>
      <c r="J669" s="50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>
      <c r="A670" s="1"/>
      <c r="B670" s="50"/>
      <c r="C670" s="50"/>
      <c r="D670" s="50"/>
      <c r="E670" s="50"/>
      <c r="F670" s="1"/>
      <c r="G670" s="1"/>
      <c r="H670" s="1"/>
      <c r="I670" s="1"/>
      <c r="J670" s="50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>
      <c r="A671" s="1"/>
      <c r="B671" s="50"/>
      <c r="C671" s="50"/>
      <c r="D671" s="50"/>
      <c r="E671" s="50"/>
      <c r="F671" s="1"/>
      <c r="G671" s="1"/>
      <c r="H671" s="1"/>
      <c r="I671" s="1"/>
      <c r="J671" s="50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>
      <c r="A672" s="1"/>
      <c r="B672" s="50"/>
      <c r="C672" s="50"/>
      <c r="D672" s="50"/>
      <c r="E672" s="50"/>
      <c r="F672" s="1"/>
      <c r="G672" s="1"/>
      <c r="H672" s="1"/>
      <c r="I672" s="1"/>
      <c r="J672" s="50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>
      <c r="A673" s="1"/>
      <c r="B673" s="50"/>
      <c r="C673" s="50"/>
      <c r="D673" s="50"/>
      <c r="E673" s="50"/>
      <c r="F673" s="1"/>
      <c r="G673" s="1"/>
      <c r="H673" s="1"/>
      <c r="I673" s="1"/>
      <c r="J673" s="50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>
      <c r="A674" s="1"/>
      <c r="B674" s="50"/>
      <c r="C674" s="50"/>
      <c r="D674" s="50"/>
      <c r="E674" s="50"/>
      <c r="F674" s="1"/>
      <c r="G674" s="1"/>
      <c r="H674" s="1"/>
      <c r="I674" s="1"/>
      <c r="J674" s="50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>
      <c r="A675" s="1"/>
      <c r="B675" s="50"/>
      <c r="C675" s="50"/>
      <c r="D675" s="50"/>
      <c r="E675" s="50"/>
      <c r="F675" s="1"/>
      <c r="G675" s="1"/>
      <c r="H675" s="1"/>
      <c r="I675" s="1"/>
      <c r="J675" s="50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>
      <c r="A676" s="1"/>
      <c r="B676" s="50"/>
      <c r="C676" s="50"/>
      <c r="D676" s="50"/>
      <c r="E676" s="50"/>
      <c r="F676" s="1"/>
      <c r="G676" s="1"/>
      <c r="H676" s="1"/>
      <c r="I676" s="1"/>
      <c r="J676" s="50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>
      <c r="A677" s="1"/>
      <c r="B677" s="50"/>
      <c r="C677" s="50"/>
      <c r="D677" s="50"/>
      <c r="E677" s="50"/>
      <c r="F677" s="1"/>
      <c r="G677" s="1"/>
      <c r="H677" s="1"/>
      <c r="I677" s="1"/>
      <c r="J677" s="50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>
      <c r="A678" s="1"/>
      <c r="B678" s="50"/>
      <c r="C678" s="50"/>
      <c r="D678" s="50"/>
      <c r="E678" s="50"/>
      <c r="F678" s="1"/>
      <c r="G678" s="1"/>
      <c r="H678" s="1"/>
      <c r="I678" s="1"/>
      <c r="J678" s="50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>
      <c r="A679" s="1"/>
      <c r="B679" s="50"/>
      <c r="C679" s="50"/>
      <c r="D679" s="50"/>
      <c r="E679" s="50"/>
      <c r="F679" s="1"/>
      <c r="G679" s="1"/>
      <c r="H679" s="1"/>
      <c r="I679" s="1"/>
      <c r="J679" s="50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>
      <c r="A680" s="1"/>
      <c r="B680" s="50"/>
      <c r="C680" s="50"/>
      <c r="D680" s="50"/>
      <c r="E680" s="50"/>
      <c r="F680" s="1"/>
      <c r="G680" s="1"/>
      <c r="H680" s="1"/>
      <c r="I680" s="1"/>
      <c r="J680" s="50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>
      <c r="A681" s="1"/>
      <c r="B681" s="50"/>
      <c r="C681" s="50"/>
      <c r="D681" s="50"/>
      <c r="E681" s="50"/>
      <c r="F681" s="1"/>
      <c r="G681" s="1"/>
      <c r="H681" s="1"/>
      <c r="I681" s="1"/>
      <c r="J681" s="50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>
      <c r="A682" s="1"/>
      <c r="B682" s="50"/>
      <c r="C682" s="50"/>
      <c r="D682" s="50"/>
      <c r="E682" s="50"/>
      <c r="F682" s="1"/>
      <c r="G682" s="1"/>
      <c r="H682" s="1"/>
      <c r="I682" s="1"/>
      <c r="J682" s="50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>
      <c r="A683" s="1"/>
      <c r="B683" s="50"/>
      <c r="C683" s="50"/>
      <c r="D683" s="50"/>
      <c r="E683" s="50"/>
      <c r="F683" s="1"/>
      <c r="G683" s="1"/>
      <c r="H683" s="1"/>
      <c r="I683" s="1"/>
      <c r="J683" s="50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>
      <c r="A684" s="1"/>
      <c r="B684" s="50"/>
      <c r="C684" s="50"/>
      <c r="D684" s="50"/>
      <c r="E684" s="50"/>
      <c r="F684" s="1"/>
      <c r="G684" s="1"/>
      <c r="H684" s="1"/>
      <c r="I684" s="1"/>
      <c r="J684" s="50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>
      <c r="A685" s="1"/>
      <c r="B685" s="50"/>
      <c r="C685" s="50"/>
      <c r="D685" s="50"/>
      <c r="E685" s="50"/>
      <c r="F685" s="1"/>
      <c r="G685" s="1"/>
      <c r="H685" s="1"/>
      <c r="I685" s="1"/>
      <c r="J685" s="50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>
      <c r="A686" s="1"/>
      <c r="B686" s="50"/>
      <c r="C686" s="50"/>
      <c r="D686" s="50"/>
      <c r="E686" s="50"/>
      <c r="F686" s="1"/>
      <c r="G686" s="1"/>
      <c r="H686" s="1"/>
      <c r="I686" s="1"/>
      <c r="J686" s="50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>
      <c r="A687" s="1"/>
      <c r="B687" s="50"/>
      <c r="C687" s="50"/>
      <c r="D687" s="50"/>
      <c r="E687" s="50"/>
      <c r="F687" s="1"/>
      <c r="G687" s="1"/>
      <c r="H687" s="1"/>
      <c r="I687" s="1"/>
      <c r="J687" s="50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>
      <c r="A688" s="1"/>
      <c r="B688" s="50"/>
      <c r="C688" s="50"/>
      <c r="D688" s="50"/>
      <c r="E688" s="50"/>
      <c r="F688" s="1"/>
      <c r="G688" s="1"/>
      <c r="H688" s="1"/>
      <c r="I688" s="1"/>
      <c r="J688" s="50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>
      <c r="A689" s="1"/>
      <c r="B689" s="50"/>
      <c r="C689" s="50"/>
      <c r="D689" s="50"/>
      <c r="E689" s="50"/>
      <c r="F689" s="1"/>
      <c r="G689" s="1"/>
      <c r="H689" s="1"/>
      <c r="I689" s="1"/>
      <c r="J689" s="50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>
      <c r="A690" s="1"/>
      <c r="B690" s="50"/>
      <c r="C690" s="50"/>
      <c r="D690" s="50"/>
      <c r="E690" s="50"/>
      <c r="F690" s="1"/>
      <c r="G690" s="1"/>
      <c r="H690" s="1"/>
      <c r="I690" s="1"/>
      <c r="J690" s="50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>
      <c r="A691" s="1"/>
      <c r="B691" s="50"/>
      <c r="C691" s="50"/>
      <c r="D691" s="50"/>
      <c r="E691" s="50"/>
      <c r="F691" s="1"/>
      <c r="G691" s="1"/>
      <c r="H691" s="1"/>
      <c r="I691" s="1"/>
      <c r="J691" s="50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>
      <c r="A692" s="1"/>
      <c r="B692" s="50"/>
      <c r="C692" s="50"/>
      <c r="D692" s="50"/>
      <c r="E692" s="50"/>
      <c r="F692" s="1"/>
      <c r="G692" s="1"/>
      <c r="H692" s="1"/>
      <c r="I692" s="1"/>
      <c r="J692" s="50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>
      <c r="A693" s="1"/>
      <c r="B693" s="50"/>
      <c r="C693" s="50"/>
      <c r="D693" s="50"/>
      <c r="E693" s="50"/>
      <c r="F693" s="1"/>
      <c r="G693" s="1"/>
      <c r="H693" s="1"/>
      <c r="I693" s="1"/>
      <c r="J693" s="50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>
      <c r="A694" s="1"/>
      <c r="B694" s="50"/>
      <c r="C694" s="50"/>
      <c r="D694" s="50"/>
      <c r="E694" s="50"/>
      <c r="F694" s="1"/>
      <c r="G694" s="1"/>
      <c r="H694" s="1"/>
      <c r="I694" s="1"/>
      <c r="J694" s="50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>
      <c r="A695" s="1"/>
      <c r="B695" s="50"/>
      <c r="C695" s="50"/>
      <c r="D695" s="50"/>
      <c r="E695" s="50"/>
      <c r="F695" s="1"/>
      <c r="G695" s="1"/>
      <c r="H695" s="1"/>
      <c r="I695" s="1"/>
      <c r="J695" s="50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>
      <c r="A696" s="1"/>
      <c r="B696" s="50"/>
      <c r="C696" s="50"/>
      <c r="D696" s="50"/>
      <c r="E696" s="50"/>
      <c r="F696" s="1"/>
      <c r="G696" s="1"/>
      <c r="H696" s="1"/>
      <c r="I696" s="1"/>
      <c r="J696" s="50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>
      <c r="A697" s="1"/>
      <c r="B697" s="50"/>
      <c r="C697" s="50"/>
      <c r="D697" s="50"/>
      <c r="E697" s="50"/>
      <c r="F697" s="1"/>
      <c r="G697" s="1"/>
      <c r="H697" s="1"/>
      <c r="I697" s="1"/>
      <c r="J697" s="50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>
      <c r="A698" s="1"/>
      <c r="B698" s="50"/>
      <c r="C698" s="50"/>
      <c r="D698" s="50"/>
      <c r="E698" s="50"/>
      <c r="F698" s="1"/>
      <c r="G698" s="1"/>
      <c r="H698" s="1"/>
      <c r="I698" s="1"/>
      <c r="J698" s="50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>
      <c r="A699" s="1"/>
      <c r="B699" s="50"/>
      <c r="C699" s="50"/>
      <c r="D699" s="50"/>
      <c r="E699" s="50"/>
      <c r="F699" s="1"/>
      <c r="G699" s="1"/>
      <c r="H699" s="1"/>
      <c r="I699" s="1"/>
      <c r="J699" s="50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>
      <c r="A700" s="1"/>
      <c r="B700" s="50"/>
      <c r="C700" s="50"/>
      <c r="D700" s="50"/>
      <c r="E700" s="50"/>
      <c r="F700" s="1"/>
      <c r="G700" s="1"/>
      <c r="H700" s="1"/>
      <c r="I700" s="1"/>
      <c r="J700" s="50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>
      <c r="A701" s="1"/>
      <c r="B701" s="50"/>
      <c r="C701" s="50"/>
      <c r="D701" s="50"/>
      <c r="E701" s="50"/>
      <c r="F701" s="1"/>
      <c r="G701" s="1"/>
      <c r="H701" s="1"/>
      <c r="I701" s="1"/>
      <c r="J701" s="50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>
      <c r="A702" s="1"/>
      <c r="B702" s="50"/>
      <c r="C702" s="50"/>
      <c r="D702" s="50"/>
      <c r="E702" s="50"/>
      <c r="F702" s="1"/>
      <c r="G702" s="1"/>
      <c r="H702" s="1"/>
      <c r="I702" s="1"/>
      <c r="J702" s="50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>
      <c r="A703" s="1"/>
      <c r="B703" s="50"/>
      <c r="C703" s="50"/>
      <c r="D703" s="50"/>
      <c r="E703" s="50"/>
      <c r="F703" s="1"/>
      <c r="G703" s="1"/>
      <c r="H703" s="1"/>
      <c r="I703" s="1"/>
      <c r="J703" s="50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>
      <c r="A704" s="1"/>
      <c r="B704" s="50"/>
      <c r="C704" s="50"/>
      <c r="D704" s="50"/>
      <c r="E704" s="50"/>
      <c r="F704" s="1"/>
      <c r="G704" s="1"/>
      <c r="H704" s="1"/>
      <c r="I704" s="1"/>
      <c r="J704" s="50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>
      <c r="A705" s="1"/>
      <c r="B705" s="50"/>
      <c r="C705" s="50"/>
      <c r="D705" s="50"/>
      <c r="E705" s="50"/>
      <c r="F705" s="1"/>
      <c r="G705" s="1"/>
      <c r="H705" s="1"/>
      <c r="I705" s="1"/>
      <c r="J705" s="50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>
      <c r="A706" s="1"/>
      <c r="B706" s="50"/>
      <c r="C706" s="50"/>
      <c r="D706" s="50"/>
      <c r="E706" s="50"/>
      <c r="F706" s="1"/>
      <c r="G706" s="1"/>
      <c r="H706" s="1"/>
      <c r="I706" s="1"/>
      <c r="J706" s="50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>
      <c r="A707" s="1"/>
      <c r="B707" s="50"/>
      <c r="C707" s="50"/>
      <c r="D707" s="50"/>
      <c r="E707" s="50"/>
      <c r="F707" s="1"/>
      <c r="G707" s="1"/>
      <c r="H707" s="1"/>
      <c r="I707" s="1"/>
      <c r="J707" s="50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>
      <c r="A708" s="1"/>
      <c r="B708" s="50"/>
      <c r="C708" s="50"/>
      <c r="D708" s="50"/>
      <c r="E708" s="50"/>
      <c r="F708" s="1"/>
      <c r="G708" s="1"/>
      <c r="H708" s="1"/>
      <c r="I708" s="1"/>
      <c r="J708" s="50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>
      <c r="A709" s="1"/>
      <c r="B709" s="50"/>
      <c r="C709" s="50"/>
      <c r="D709" s="50"/>
      <c r="E709" s="50"/>
      <c r="F709" s="1"/>
      <c r="G709" s="1"/>
      <c r="H709" s="1"/>
      <c r="I709" s="1"/>
      <c r="J709" s="50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>
      <c r="A710" s="1"/>
      <c r="B710" s="50"/>
      <c r="C710" s="50"/>
      <c r="D710" s="50"/>
      <c r="E710" s="50"/>
      <c r="F710" s="1"/>
      <c r="G710" s="1"/>
      <c r="H710" s="1"/>
      <c r="I710" s="1"/>
      <c r="J710" s="50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>
      <c r="A711" s="1"/>
      <c r="B711" s="50"/>
      <c r="C711" s="50"/>
      <c r="D711" s="50"/>
      <c r="E711" s="50"/>
      <c r="F711" s="1"/>
      <c r="G711" s="1"/>
      <c r="H711" s="1"/>
      <c r="I711" s="1"/>
      <c r="J711" s="50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>
      <c r="A712" s="1"/>
      <c r="B712" s="50"/>
      <c r="C712" s="50"/>
      <c r="D712" s="50"/>
      <c r="E712" s="50"/>
      <c r="F712" s="1"/>
      <c r="G712" s="1"/>
      <c r="H712" s="1"/>
      <c r="I712" s="1"/>
      <c r="J712" s="50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>
      <c r="A713" s="1"/>
      <c r="B713" s="50"/>
      <c r="C713" s="50"/>
      <c r="D713" s="50"/>
      <c r="E713" s="50"/>
      <c r="F713" s="1"/>
      <c r="G713" s="1"/>
      <c r="H713" s="1"/>
      <c r="I713" s="1"/>
      <c r="J713" s="50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>
      <c r="A714" s="1"/>
      <c r="B714" s="50"/>
      <c r="C714" s="50"/>
      <c r="D714" s="50"/>
      <c r="E714" s="50"/>
      <c r="F714" s="1"/>
      <c r="G714" s="1"/>
      <c r="H714" s="1"/>
      <c r="I714" s="1"/>
      <c r="J714" s="50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>
      <c r="A715" s="1"/>
      <c r="B715" s="50"/>
      <c r="C715" s="50"/>
      <c r="D715" s="50"/>
      <c r="E715" s="50"/>
      <c r="F715" s="1"/>
      <c r="G715" s="1"/>
      <c r="H715" s="1"/>
      <c r="I715" s="1"/>
      <c r="J715" s="50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>
      <c r="A716" s="1"/>
      <c r="B716" s="50"/>
      <c r="C716" s="50"/>
      <c r="D716" s="50"/>
      <c r="E716" s="50"/>
      <c r="F716" s="1"/>
      <c r="G716" s="1"/>
      <c r="H716" s="1"/>
      <c r="I716" s="1"/>
      <c r="J716" s="50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>
      <c r="A717" s="1"/>
      <c r="B717" s="50"/>
      <c r="C717" s="50"/>
      <c r="D717" s="50"/>
      <c r="E717" s="50"/>
      <c r="F717" s="1"/>
      <c r="G717" s="1"/>
      <c r="H717" s="1"/>
      <c r="I717" s="1"/>
      <c r="J717" s="50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>
      <c r="A718" s="1"/>
      <c r="B718" s="50"/>
      <c r="C718" s="50"/>
      <c r="D718" s="50"/>
      <c r="E718" s="50"/>
      <c r="F718" s="1"/>
      <c r="G718" s="1"/>
      <c r="H718" s="1"/>
      <c r="I718" s="1"/>
      <c r="J718" s="50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>
      <c r="A719" s="1"/>
      <c r="B719" s="50"/>
      <c r="C719" s="50"/>
      <c r="D719" s="50"/>
      <c r="E719" s="50"/>
      <c r="F719" s="1"/>
      <c r="G719" s="1"/>
      <c r="H719" s="1"/>
      <c r="I719" s="1"/>
      <c r="J719" s="50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>
      <c r="A720" s="1"/>
      <c r="B720" s="50"/>
      <c r="C720" s="50"/>
      <c r="D720" s="50"/>
      <c r="E720" s="50"/>
      <c r="F720" s="1"/>
      <c r="G720" s="1"/>
      <c r="H720" s="1"/>
      <c r="I720" s="1"/>
      <c r="J720" s="50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>
      <c r="A721" s="1"/>
      <c r="B721" s="50"/>
      <c r="C721" s="50"/>
      <c r="D721" s="50"/>
      <c r="E721" s="50"/>
      <c r="F721" s="1"/>
      <c r="G721" s="1"/>
      <c r="H721" s="1"/>
      <c r="I721" s="1"/>
      <c r="J721" s="50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>
      <c r="A722" s="1"/>
      <c r="B722" s="50"/>
      <c r="C722" s="50"/>
      <c r="D722" s="50"/>
      <c r="E722" s="50"/>
      <c r="F722" s="1"/>
      <c r="G722" s="1"/>
      <c r="H722" s="1"/>
      <c r="I722" s="1"/>
      <c r="J722" s="50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>
      <c r="A723" s="1"/>
      <c r="B723" s="50"/>
      <c r="C723" s="50"/>
      <c r="D723" s="50"/>
      <c r="E723" s="50"/>
      <c r="F723" s="1"/>
      <c r="G723" s="1"/>
      <c r="H723" s="1"/>
      <c r="I723" s="1"/>
      <c r="J723" s="50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>
      <c r="A724" s="1"/>
      <c r="B724" s="50"/>
      <c r="C724" s="50"/>
      <c r="D724" s="50"/>
      <c r="E724" s="50"/>
      <c r="F724" s="1"/>
      <c r="G724" s="1"/>
      <c r="H724" s="1"/>
      <c r="I724" s="1"/>
      <c r="J724" s="50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>
      <c r="A725" s="1"/>
      <c r="B725" s="50"/>
      <c r="C725" s="50"/>
      <c r="D725" s="50"/>
      <c r="E725" s="50"/>
      <c r="F725" s="1"/>
      <c r="G725" s="1"/>
      <c r="H725" s="1"/>
      <c r="I725" s="1"/>
      <c r="J725" s="50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>
      <c r="A726" s="1"/>
      <c r="B726" s="50"/>
      <c r="C726" s="50"/>
      <c r="D726" s="50"/>
      <c r="E726" s="50"/>
      <c r="F726" s="1"/>
      <c r="G726" s="1"/>
      <c r="H726" s="1"/>
      <c r="I726" s="1"/>
      <c r="J726" s="50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>
      <c r="A727" s="1"/>
      <c r="B727" s="50"/>
      <c r="C727" s="50"/>
      <c r="D727" s="50"/>
      <c r="E727" s="50"/>
      <c r="F727" s="1"/>
      <c r="G727" s="1"/>
      <c r="H727" s="1"/>
      <c r="I727" s="1"/>
      <c r="J727" s="50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>
      <c r="A728" s="1"/>
      <c r="B728" s="50"/>
      <c r="C728" s="50"/>
      <c r="D728" s="50"/>
      <c r="E728" s="50"/>
      <c r="F728" s="1"/>
      <c r="G728" s="1"/>
      <c r="H728" s="1"/>
      <c r="I728" s="1"/>
      <c r="J728" s="50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>
      <c r="A729" s="1"/>
      <c r="B729" s="50"/>
      <c r="C729" s="50"/>
      <c r="D729" s="50"/>
      <c r="E729" s="50"/>
      <c r="F729" s="1"/>
      <c r="G729" s="1"/>
      <c r="H729" s="1"/>
      <c r="I729" s="1"/>
      <c r="J729" s="50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>
      <c r="A730" s="1"/>
      <c r="B730" s="50"/>
      <c r="C730" s="50"/>
      <c r="D730" s="50"/>
      <c r="E730" s="50"/>
      <c r="F730" s="1"/>
      <c r="G730" s="1"/>
      <c r="H730" s="1"/>
      <c r="I730" s="1"/>
      <c r="J730" s="50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>
      <c r="A731" s="1"/>
      <c r="B731" s="50"/>
      <c r="C731" s="50"/>
      <c r="D731" s="50"/>
      <c r="E731" s="50"/>
      <c r="F731" s="1"/>
      <c r="G731" s="1"/>
      <c r="H731" s="1"/>
      <c r="I731" s="1"/>
      <c r="J731" s="50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>
      <c r="A732" s="1"/>
      <c r="B732" s="50"/>
      <c r="C732" s="50"/>
      <c r="D732" s="50"/>
      <c r="E732" s="50"/>
      <c r="F732" s="1"/>
      <c r="G732" s="1"/>
      <c r="H732" s="1"/>
      <c r="I732" s="1"/>
      <c r="J732" s="50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>
      <c r="A733" s="1"/>
      <c r="B733" s="50"/>
      <c r="C733" s="50"/>
      <c r="D733" s="50"/>
      <c r="E733" s="50"/>
      <c r="F733" s="1"/>
      <c r="G733" s="1"/>
      <c r="H733" s="1"/>
      <c r="I733" s="1"/>
      <c r="J733" s="50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>
      <c r="A734" s="1"/>
      <c r="B734" s="50"/>
      <c r="C734" s="50"/>
      <c r="D734" s="50"/>
      <c r="E734" s="50"/>
      <c r="F734" s="1"/>
      <c r="G734" s="1"/>
      <c r="H734" s="1"/>
      <c r="I734" s="1"/>
      <c r="J734" s="50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>
      <c r="A735" s="1"/>
      <c r="B735" s="50"/>
      <c r="C735" s="50"/>
      <c r="D735" s="50"/>
      <c r="E735" s="50"/>
      <c r="F735" s="1"/>
      <c r="G735" s="1"/>
      <c r="H735" s="1"/>
      <c r="I735" s="1"/>
      <c r="J735" s="50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>
      <c r="A736" s="1"/>
      <c r="B736" s="50"/>
      <c r="C736" s="50"/>
      <c r="D736" s="50"/>
      <c r="E736" s="50"/>
      <c r="F736" s="1"/>
      <c r="G736" s="1"/>
      <c r="H736" s="1"/>
      <c r="I736" s="1"/>
      <c r="J736" s="50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>
      <c r="A737" s="1"/>
      <c r="B737" s="50"/>
      <c r="C737" s="50"/>
      <c r="D737" s="50"/>
      <c r="E737" s="50"/>
      <c r="F737" s="1"/>
      <c r="G737" s="1"/>
      <c r="H737" s="1"/>
      <c r="I737" s="1"/>
      <c r="J737" s="50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>
      <c r="A738" s="1"/>
      <c r="B738" s="50"/>
      <c r="C738" s="50"/>
      <c r="D738" s="50"/>
      <c r="E738" s="50"/>
      <c r="F738" s="1"/>
      <c r="G738" s="1"/>
      <c r="H738" s="1"/>
      <c r="I738" s="1"/>
      <c r="J738" s="50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>
      <c r="A739" s="1"/>
      <c r="B739" s="50"/>
      <c r="C739" s="50"/>
      <c r="D739" s="50"/>
      <c r="E739" s="50"/>
      <c r="F739" s="1"/>
      <c r="G739" s="1"/>
      <c r="H739" s="1"/>
      <c r="I739" s="1"/>
      <c r="J739" s="50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>
      <c r="A740" s="1"/>
      <c r="B740" s="50"/>
      <c r="C740" s="50"/>
      <c r="D740" s="50"/>
      <c r="E740" s="50"/>
      <c r="F740" s="1"/>
      <c r="G740" s="1"/>
      <c r="H740" s="1"/>
      <c r="I740" s="1"/>
      <c r="J740" s="50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>
      <c r="A741" s="1"/>
      <c r="B741" s="50"/>
      <c r="C741" s="50"/>
      <c r="D741" s="50"/>
      <c r="E741" s="50"/>
      <c r="F741" s="1"/>
      <c r="G741" s="1"/>
      <c r="H741" s="1"/>
      <c r="I741" s="1"/>
      <c r="J741" s="50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>
      <c r="A742" s="1"/>
      <c r="B742" s="50"/>
      <c r="C742" s="50"/>
      <c r="D742" s="50"/>
      <c r="E742" s="50"/>
      <c r="F742" s="1"/>
      <c r="G742" s="1"/>
      <c r="H742" s="1"/>
      <c r="I742" s="1"/>
      <c r="J742" s="50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>
      <c r="A743" s="1"/>
      <c r="B743" s="50"/>
      <c r="C743" s="50"/>
      <c r="D743" s="50"/>
      <c r="E743" s="50"/>
      <c r="F743" s="1"/>
      <c r="G743" s="1"/>
      <c r="H743" s="1"/>
      <c r="I743" s="1"/>
      <c r="J743" s="50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>
      <c r="A744" s="1"/>
      <c r="B744" s="50"/>
      <c r="C744" s="50"/>
      <c r="D744" s="50"/>
      <c r="E744" s="50"/>
      <c r="F744" s="1"/>
      <c r="G744" s="1"/>
      <c r="H744" s="1"/>
      <c r="I744" s="1"/>
      <c r="J744" s="50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>
      <c r="A745" s="1"/>
      <c r="B745" s="50"/>
      <c r="C745" s="50"/>
      <c r="D745" s="50"/>
      <c r="E745" s="50"/>
      <c r="F745" s="1"/>
      <c r="G745" s="1"/>
      <c r="H745" s="1"/>
      <c r="I745" s="1"/>
      <c r="J745" s="50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>
      <c r="A746" s="1"/>
      <c r="B746" s="50"/>
      <c r="C746" s="50"/>
      <c r="D746" s="50"/>
      <c r="E746" s="50"/>
      <c r="F746" s="1"/>
      <c r="G746" s="1"/>
      <c r="H746" s="1"/>
      <c r="I746" s="1"/>
      <c r="J746" s="50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>
      <c r="A747" s="1"/>
      <c r="B747" s="50"/>
      <c r="C747" s="50"/>
      <c r="D747" s="50"/>
      <c r="E747" s="50"/>
      <c r="F747" s="1"/>
      <c r="G747" s="1"/>
      <c r="H747" s="1"/>
      <c r="I747" s="1"/>
      <c r="J747" s="50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>
      <c r="A748" s="1"/>
      <c r="B748" s="50"/>
      <c r="C748" s="50"/>
      <c r="D748" s="50"/>
      <c r="E748" s="50"/>
      <c r="F748" s="1"/>
      <c r="G748" s="1"/>
      <c r="H748" s="1"/>
      <c r="I748" s="1"/>
      <c r="J748" s="50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>
      <c r="A749" s="1"/>
      <c r="B749" s="50"/>
      <c r="C749" s="50"/>
      <c r="D749" s="50"/>
      <c r="E749" s="50"/>
      <c r="F749" s="1"/>
      <c r="G749" s="1"/>
      <c r="H749" s="1"/>
      <c r="I749" s="1"/>
      <c r="J749" s="50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>
      <c r="A750" s="1"/>
      <c r="B750" s="50"/>
      <c r="C750" s="50"/>
      <c r="D750" s="50"/>
      <c r="E750" s="50"/>
      <c r="F750" s="1"/>
      <c r="G750" s="1"/>
      <c r="H750" s="1"/>
      <c r="I750" s="1"/>
      <c r="J750" s="50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>
      <c r="A751" s="1"/>
      <c r="B751" s="50"/>
      <c r="C751" s="50"/>
      <c r="D751" s="50"/>
      <c r="E751" s="50"/>
      <c r="F751" s="1"/>
      <c r="G751" s="1"/>
      <c r="H751" s="1"/>
      <c r="I751" s="1"/>
      <c r="J751" s="50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>
      <c r="A752" s="1"/>
      <c r="B752" s="50"/>
      <c r="C752" s="50"/>
      <c r="D752" s="50"/>
      <c r="E752" s="50"/>
      <c r="F752" s="1"/>
      <c r="G752" s="1"/>
      <c r="H752" s="1"/>
      <c r="I752" s="1"/>
      <c r="J752" s="50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>
      <c r="A753" s="1"/>
      <c r="B753" s="50"/>
      <c r="C753" s="50"/>
      <c r="D753" s="50"/>
      <c r="E753" s="50"/>
      <c r="F753" s="1"/>
      <c r="G753" s="1"/>
      <c r="H753" s="1"/>
      <c r="I753" s="1"/>
      <c r="J753" s="50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>
      <c r="A754" s="1"/>
      <c r="B754" s="50"/>
      <c r="C754" s="50"/>
      <c r="D754" s="50"/>
      <c r="E754" s="50"/>
      <c r="F754" s="1"/>
      <c r="G754" s="1"/>
      <c r="H754" s="1"/>
      <c r="I754" s="1"/>
      <c r="J754" s="50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>
      <c r="A755" s="1"/>
      <c r="B755" s="50"/>
      <c r="C755" s="50"/>
      <c r="D755" s="50"/>
      <c r="E755" s="50"/>
      <c r="F755" s="1"/>
      <c r="G755" s="1"/>
      <c r="H755" s="1"/>
      <c r="I755" s="1"/>
      <c r="J755" s="50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>
      <c r="A756" s="1"/>
      <c r="B756" s="50"/>
      <c r="C756" s="50"/>
      <c r="D756" s="50"/>
      <c r="E756" s="50"/>
      <c r="F756" s="1"/>
      <c r="G756" s="1"/>
      <c r="H756" s="1"/>
      <c r="I756" s="1"/>
      <c r="J756" s="50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>
      <c r="A757" s="1"/>
      <c r="B757" s="50"/>
      <c r="C757" s="50"/>
      <c r="D757" s="50"/>
      <c r="E757" s="50"/>
      <c r="F757" s="1"/>
      <c r="G757" s="1"/>
      <c r="H757" s="1"/>
      <c r="I757" s="1"/>
      <c r="J757" s="50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>
      <c r="A758" s="1"/>
      <c r="B758" s="50"/>
      <c r="C758" s="50"/>
      <c r="D758" s="50"/>
      <c r="E758" s="50"/>
      <c r="F758" s="1"/>
      <c r="G758" s="1"/>
      <c r="H758" s="1"/>
      <c r="I758" s="1"/>
      <c r="J758" s="50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>
      <c r="A759" s="1"/>
      <c r="B759" s="50"/>
      <c r="C759" s="50"/>
      <c r="D759" s="50"/>
      <c r="E759" s="50"/>
      <c r="F759" s="1"/>
      <c r="G759" s="1"/>
      <c r="H759" s="1"/>
      <c r="I759" s="1"/>
      <c r="J759" s="50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>
      <c r="A760" s="1"/>
      <c r="B760" s="50"/>
      <c r="C760" s="50"/>
      <c r="D760" s="50"/>
      <c r="E760" s="50"/>
      <c r="F760" s="1"/>
      <c r="G760" s="1"/>
      <c r="H760" s="1"/>
      <c r="I760" s="1"/>
      <c r="J760" s="50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>
      <c r="A761" s="1"/>
      <c r="B761" s="50"/>
      <c r="C761" s="50"/>
      <c r="D761" s="50"/>
      <c r="E761" s="50"/>
      <c r="F761" s="1"/>
      <c r="G761" s="1"/>
      <c r="H761" s="1"/>
      <c r="I761" s="1"/>
      <c r="J761" s="50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>
      <c r="A762" s="1"/>
      <c r="B762" s="50"/>
      <c r="C762" s="50"/>
      <c r="D762" s="50"/>
      <c r="E762" s="50"/>
      <c r="F762" s="1"/>
      <c r="G762" s="1"/>
      <c r="H762" s="1"/>
      <c r="I762" s="1"/>
      <c r="J762" s="50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>
      <c r="A763" s="1"/>
      <c r="B763" s="50"/>
      <c r="C763" s="50"/>
      <c r="D763" s="50"/>
      <c r="E763" s="50"/>
      <c r="F763" s="1"/>
      <c r="G763" s="1"/>
      <c r="H763" s="1"/>
      <c r="I763" s="1"/>
      <c r="J763" s="50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>
      <c r="A764" s="1"/>
      <c r="B764" s="50"/>
      <c r="C764" s="50"/>
      <c r="D764" s="50"/>
      <c r="E764" s="50"/>
      <c r="F764" s="1"/>
      <c r="G764" s="1"/>
      <c r="H764" s="1"/>
      <c r="I764" s="1"/>
      <c r="J764" s="50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>
      <c r="A765" s="1"/>
      <c r="B765" s="50"/>
      <c r="C765" s="50"/>
      <c r="D765" s="50"/>
      <c r="E765" s="50"/>
      <c r="F765" s="1"/>
      <c r="G765" s="1"/>
      <c r="H765" s="1"/>
      <c r="I765" s="1"/>
      <c r="J765" s="50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>
      <c r="A766" s="1"/>
      <c r="B766" s="50"/>
      <c r="C766" s="50"/>
      <c r="D766" s="50"/>
      <c r="E766" s="50"/>
      <c r="F766" s="1"/>
      <c r="G766" s="1"/>
      <c r="H766" s="1"/>
      <c r="I766" s="1"/>
      <c r="J766" s="50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>
      <c r="A767" s="1"/>
      <c r="B767" s="50"/>
      <c r="C767" s="50"/>
      <c r="D767" s="50"/>
      <c r="E767" s="50"/>
      <c r="F767" s="1"/>
      <c r="G767" s="1"/>
      <c r="H767" s="1"/>
      <c r="I767" s="1"/>
      <c r="J767" s="50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>
      <c r="A768" s="1"/>
      <c r="B768" s="50"/>
      <c r="C768" s="50"/>
      <c r="D768" s="50"/>
      <c r="E768" s="50"/>
      <c r="F768" s="1"/>
      <c r="G768" s="1"/>
      <c r="H768" s="1"/>
      <c r="I768" s="1"/>
      <c r="J768" s="50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>
      <c r="A769" s="1"/>
      <c r="B769" s="50"/>
      <c r="C769" s="50"/>
      <c r="D769" s="50"/>
      <c r="E769" s="50"/>
      <c r="F769" s="1"/>
      <c r="G769" s="1"/>
      <c r="H769" s="1"/>
      <c r="I769" s="1"/>
      <c r="J769" s="50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>
      <c r="A770" s="1"/>
      <c r="B770" s="50"/>
      <c r="C770" s="50"/>
      <c r="D770" s="50"/>
      <c r="E770" s="50"/>
      <c r="F770" s="1"/>
      <c r="G770" s="1"/>
      <c r="H770" s="1"/>
      <c r="I770" s="1"/>
      <c r="J770" s="50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>
      <c r="A771" s="1"/>
      <c r="B771" s="50"/>
      <c r="C771" s="50"/>
      <c r="D771" s="50"/>
      <c r="E771" s="50"/>
      <c r="F771" s="1"/>
      <c r="G771" s="1"/>
      <c r="H771" s="1"/>
      <c r="I771" s="1"/>
      <c r="J771" s="50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>
      <c r="A772" s="1"/>
      <c r="B772" s="50"/>
      <c r="C772" s="50"/>
      <c r="D772" s="50"/>
      <c r="E772" s="50"/>
      <c r="F772" s="1"/>
      <c r="G772" s="1"/>
      <c r="H772" s="1"/>
      <c r="I772" s="1"/>
      <c r="J772" s="50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>
      <c r="A773" s="1"/>
      <c r="B773" s="50"/>
      <c r="C773" s="50"/>
      <c r="D773" s="50"/>
      <c r="E773" s="50"/>
      <c r="F773" s="1"/>
      <c r="G773" s="1"/>
      <c r="H773" s="1"/>
      <c r="I773" s="1"/>
      <c r="J773" s="50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>
      <c r="A774" s="1"/>
      <c r="B774" s="50"/>
      <c r="C774" s="50"/>
      <c r="D774" s="50"/>
      <c r="E774" s="50"/>
      <c r="F774" s="1"/>
      <c r="G774" s="1"/>
      <c r="H774" s="1"/>
      <c r="I774" s="1"/>
      <c r="J774" s="50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>
      <c r="A775" s="1"/>
      <c r="B775" s="50"/>
      <c r="C775" s="50"/>
      <c r="D775" s="50"/>
      <c r="E775" s="50"/>
      <c r="F775" s="1"/>
      <c r="G775" s="1"/>
      <c r="H775" s="1"/>
      <c r="I775" s="1"/>
      <c r="J775" s="50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>
      <c r="A776" s="1"/>
      <c r="B776" s="50"/>
      <c r="C776" s="50"/>
      <c r="D776" s="50"/>
      <c r="E776" s="50"/>
      <c r="F776" s="1"/>
      <c r="G776" s="1"/>
      <c r="H776" s="1"/>
      <c r="I776" s="1"/>
      <c r="J776" s="50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>
      <c r="A777" s="1"/>
      <c r="B777" s="50"/>
      <c r="C777" s="50"/>
      <c r="D777" s="50"/>
      <c r="E777" s="50"/>
      <c r="F777" s="1"/>
      <c r="G777" s="1"/>
      <c r="H777" s="1"/>
      <c r="I777" s="1"/>
      <c r="J777" s="50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>
      <c r="A778" s="1"/>
      <c r="B778" s="50"/>
      <c r="C778" s="50"/>
      <c r="D778" s="50"/>
      <c r="E778" s="50"/>
      <c r="F778" s="1"/>
      <c r="G778" s="1"/>
      <c r="H778" s="1"/>
      <c r="I778" s="1"/>
      <c r="J778" s="50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>
      <c r="A779" s="1"/>
      <c r="B779" s="50"/>
      <c r="C779" s="50"/>
      <c r="D779" s="50"/>
      <c r="E779" s="50"/>
      <c r="F779" s="1"/>
      <c r="G779" s="1"/>
      <c r="H779" s="1"/>
      <c r="I779" s="1"/>
      <c r="J779" s="50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>
      <c r="A780" s="1"/>
      <c r="B780" s="50"/>
      <c r="C780" s="50"/>
      <c r="D780" s="50"/>
      <c r="E780" s="50"/>
      <c r="F780" s="1"/>
      <c r="G780" s="1"/>
      <c r="H780" s="1"/>
      <c r="I780" s="1"/>
      <c r="J780" s="50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>
      <c r="A781" s="1"/>
      <c r="B781" s="50"/>
      <c r="C781" s="50"/>
      <c r="D781" s="50"/>
      <c r="E781" s="50"/>
      <c r="F781" s="1"/>
      <c r="G781" s="1"/>
      <c r="H781" s="1"/>
      <c r="I781" s="1"/>
      <c r="J781" s="50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>
      <c r="A782" s="1"/>
      <c r="B782" s="50"/>
      <c r="C782" s="50"/>
      <c r="D782" s="50"/>
      <c r="E782" s="50"/>
      <c r="F782" s="1"/>
      <c r="G782" s="1"/>
      <c r="H782" s="1"/>
      <c r="I782" s="1"/>
      <c r="J782" s="50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>
      <c r="A783" s="1"/>
      <c r="B783" s="50"/>
      <c r="C783" s="50"/>
      <c r="D783" s="50"/>
      <c r="E783" s="50"/>
      <c r="F783" s="1"/>
      <c r="G783" s="1"/>
      <c r="H783" s="1"/>
      <c r="I783" s="1"/>
      <c r="J783" s="50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>
      <c r="A784" s="1"/>
      <c r="B784" s="50"/>
      <c r="C784" s="50"/>
      <c r="D784" s="50"/>
      <c r="E784" s="50"/>
      <c r="F784" s="1"/>
      <c r="G784" s="1"/>
      <c r="H784" s="1"/>
      <c r="I784" s="1"/>
      <c r="J784" s="50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>
      <c r="A785" s="1"/>
      <c r="B785" s="50"/>
      <c r="C785" s="50"/>
      <c r="D785" s="50"/>
      <c r="E785" s="50"/>
      <c r="F785" s="1"/>
      <c r="G785" s="1"/>
      <c r="H785" s="1"/>
      <c r="I785" s="1"/>
      <c r="J785" s="50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>
      <c r="A786" s="1"/>
      <c r="B786" s="50"/>
      <c r="C786" s="50"/>
      <c r="D786" s="50"/>
      <c r="E786" s="50"/>
      <c r="F786" s="1"/>
      <c r="G786" s="1"/>
      <c r="H786" s="1"/>
      <c r="I786" s="1"/>
      <c r="J786" s="50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>
      <c r="A787" s="1"/>
      <c r="B787" s="50"/>
      <c r="C787" s="50"/>
      <c r="D787" s="50"/>
      <c r="E787" s="50"/>
      <c r="F787" s="1"/>
      <c r="G787" s="1"/>
      <c r="H787" s="1"/>
      <c r="I787" s="1"/>
      <c r="J787" s="50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>
      <c r="A788" s="1"/>
      <c r="B788" s="50"/>
      <c r="C788" s="50"/>
      <c r="D788" s="50"/>
      <c r="E788" s="50"/>
      <c r="F788" s="1"/>
      <c r="G788" s="1"/>
      <c r="H788" s="1"/>
      <c r="I788" s="1"/>
      <c r="J788" s="50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>
      <c r="A789" s="1"/>
      <c r="B789" s="50"/>
      <c r="C789" s="50"/>
      <c r="D789" s="50"/>
      <c r="E789" s="50"/>
      <c r="F789" s="1"/>
      <c r="G789" s="1"/>
      <c r="H789" s="1"/>
      <c r="I789" s="1"/>
      <c r="J789" s="50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>
      <c r="A790" s="1"/>
      <c r="B790" s="50"/>
      <c r="C790" s="50"/>
      <c r="D790" s="50"/>
      <c r="E790" s="50"/>
      <c r="F790" s="1"/>
      <c r="G790" s="1"/>
      <c r="H790" s="1"/>
      <c r="I790" s="1"/>
      <c r="J790" s="50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>
      <c r="A791" s="1"/>
      <c r="B791" s="50"/>
      <c r="C791" s="50"/>
      <c r="D791" s="50"/>
      <c r="E791" s="50"/>
      <c r="F791" s="1"/>
      <c r="G791" s="1"/>
      <c r="H791" s="1"/>
      <c r="I791" s="1"/>
      <c r="J791" s="50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>
      <c r="A792" s="1"/>
      <c r="B792" s="50"/>
      <c r="C792" s="50"/>
      <c r="D792" s="50"/>
      <c r="E792" s="50"/>
      <c r="F792" s="1"/>
      <c r="G792" s="1"/>
      <c r="H792" s="1"/>
      <c r="I792" s="1"/>
      <c r="J792" s="50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>
      <c r="A793" s="1"/>
      <c r="B793" s="50"/>
      <c r="C793" s="50"/>
      <c r="D793" s="50"/>
      <c r="E793" s="50"/>
      <c r="F793" s="1"/>
      <c r="G793" s="1"/>
      <c r="H793" s="1"/>
      <c r="I793" s="1"/>
      <c r="J793" s="50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>
      <c r="A794" s="1"/>
      <c r="B794" s="50"/>
      <c r="C794" s="50"/>
      <c r="D794" s="50"/>
      <c r="E794" s="50"/>
      <c r="F794" s="1"/>
      <c r="G794" s="1"/>
      <c r="H794" s="1"/>
      <c r="I794" s="1"/>
      <c r="J794" s="50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>
      <c r="A795" s="1"/>
      <c r="B795" s="50"/>
      <c r="C795" s="50"/>
      <c r="D795" s="50"/>
      <c r="E795" s="50"/>
      <c r="F795" s="1"/>
      <c r="G795" s="1"/>
      <c r="H795" s="1"/>
      <c r="I795" s="1"/>
      <c r="J795" s="50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>
      <c r="A796" s="1"/>
      <c r="B796" s="50"/>
      <c r="C796" s="50"/>
      <c r="D796" s="50"/>
      <c r="E796" s="50"/>
      <c r="F796" s="1"/>
      <c r="G796" s="1"/>
      <c r="H796" s="1"/>
      <c r="I796" s="1"/>
      <c r="J796" s="50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>
      <c r="A797" s="1"/>
      <c r="B797" s="50"/>
      <c r="C797" s="50"/>
      <c r="D797" s="50"/>
      <c r="E797" s="50"/>
      <c r="F797" s="1"/>
      <c r="G797" s="1"/>
      <c r="H797" s="1"/>
      <c r="I797" s="1"/>
      <c r="J797" s="50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>
      <c r="A798" s="1"/>
      <c r="B798" s="50"/>
      <c r="C798" s="50"/>
      <c r="D798" s="50"/>
      <c r="E798" s="50"/>
      <c r="F798" s="1"/>
      <c r="G798" s="1"/>
      <c r="H798" s="1"/>
      <c r="I798" s="1"/>
      <c r="J798" s="50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>
      <c r="A799" s="1"/>
      <c r="B799" s="50"/>
      <c r="C799" s="50"/>
      <c r="D799" s="50"/>
      <c r="E799" s="50"/>
      <c r="F799" s="1"/>
      <c r="G799" s="1"/>
      <c r="H799" s="1"/>
      <c r="I799" s="1"/>
      <c r="J799" s="50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>
      <c r="A800" s="1"/>
      <c r="B800" s="50"/>
      <c r="C800" s="50"/>
      <c r="D800" s="50"/>
      <c r="E800" s="50"/>
      <c r="F800" s="1"/>
      <c r="G800" s="1"/>
      <c r="H800" s="1"/>
      <c r="I800" s="1"/>
      <c r="J800" s="50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>
      <c r="A801" s="1"/>
      <c r="B801" s="50"/>
      <c r="C801" s="50"/>
      <c r="D801" s="50"/>
      <c r="E801" s="50"/>
      <c r="F801" s="1"/>
      <c r="G801" s="1"/>
      <c r="H801" s="1"/>
      <c r="I801" s="1"/>
      <c r="J801" s="50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>
      <c r="A802" s="1"/>
      <c r="B802" s="50"/>
      <c r="C802" s="50"/>
      <c r="D802" s="50"/>
      <c r="E802" s="50"/>
      <c r="F802" s="1"/>
      <c r="G802" s="1"/>
      <c r="H802" s="1"/>
      <c r="I802" s="1"/>
      <c r="J802" s="50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>
      <c r="A803" s="1"/>
      <c r="B803" s="50"/>
      <c r="C803" s="50"/>
      <c r="D803" s="50"/>
      <c r="E803" s="50"/>
      <c r="F803" s="1"/>
      <c r="G803" s="1"/>
      <c r="H803" s="1"/>
      <c r="I803" s="1"/>
      <c r="J803" s="50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>
      <c r="A804" s="1"/>
      <c r="B804" s="50"/>
      <c r="C804" s="50"/>
      <c r="D804" s="50"/>
      <c r="E804" s="50"/>
      <c r="F804" s="1"/>
      <c r="G804" s="1"/>
      <c r="H804" s="1"/>
      <c r="I804" s="1"/>
      <c r="J804" s="50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>
      <c r="A805" s="1"/>
      <c r="B805" s="50"/>
      <c r="C805" s="50"/>
      <c r="D805" s="50"/>
      <c r="E805" s="50"/>
      <c r="F805" s="1"/>
      <c r="G805" s="1"/>
      <c r="H805" s="1"/>
      <c r="I805" s="1"/>
      <c r="J805" s="50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>
      <c r="A806" s="1"/>
      <c r="B806" s="50"/>
      <c r="C806" s="50"/>
      <c r="D806" s="50"/>
      <c r="E806" s="50"/>
      <c r="F806" s="1"/>
      <c r="G806" s="1"/>
      <c r="H806" s="1"/>
      <c r="I806" s="1"/>
      <c r="J806" s="50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>
      <c r="A807" s="1"/>
      <c r="B807" s="50"/>
      <c r="C807" s="50"/>
      <c r="D807" s="50"/>
      <c r="E807" s="50"/>
      <c r="F807" s="1"/>
      <c r="G807" s="1"/>
      <c r="H807" s="1"/>
      <c r="I807" s="1"/>
      <c r="J807" s="50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>
      <c r="A808" s="1"/>
      <c r="B808" s="50"/>
      <c r="C808" s="50"/>
      <c r="D808" s="50"/>
      <c r="E808" s="50"/>
      <c r="F808" s="1"/>
      <c r="G808" s="1"/>
      <c r="H808" s="1"/>
      <c r="I808" s="1"/>
      <c r="J808" s="50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>
      <c r="A809" s="1"/>
      <c r="B809" s="50"/>
      <c r="C809" s="50"/>
      <c r="D809" s="50"/>
      <c r="E809" s="50"/>
      <c r="F809" s="1"/>
      <c r="G809" s="1"/>
      <c r="H809" s="1"/>
      <c r="I809" s="1"/>
      <c r="J809" s="50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>
      <c r="A810" s="1"/>
      <c r="B810" s="50"/>
      <c r="C810" s="50"/>
      <c r="D810" s="50"/>
      <c r="E810" s="50"/>
      <c r="F810" s="1"/>
      <c r="G810" s="1"/>
      <c r="H810" s="1"/>
      <c r="I810" s="1"/>
      <c r="J810" s="50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>
      <c r="A811" s="1"/>
      <c r="B811" s="50"/>
      <c r="C811" s="50"/>
      <c r="D811" s="50"/>
      <c r="E811" s="50"/>
      <c r="F811" s="1"/>
      <c r="G811" s="1"/>
      <c r="H811" s="1"/>
      <c r="I811" s="1"/>
      <c r="J811" s="50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>
      <c r="A812" s="1"/>
      <c r="B812" s="50"/>
      <c r="C812" s="50"/>
      <c r="D812" s="50"/>
      <c r="E812" s="50"/>
      <c r="F812" s="1"/>
      <c r="G812" s="1"/>
      <c r="H812" s="1"/>
      <c r="I812" s="1"/>
      <c r="J812" s="50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>
      <c r="A813" s="1"/>
      <c r="B813" s="50"/>
      <c r="C813" s="50"/>
      <c r="D813" s="50"/>
      <c r="E813" s="50"/>
      <c r="F813" s="1"/>
      <c r="G813" s="1"/>
      <c r="H813" s="1"/>
      <c r="I813" s="1"/>
      <c r="J813" s="50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>
      <c r="A814" s="1"/>
      <c r="B814" s="50"/>
      <c r="C814" s="50"/>
      <c r="D814" s="50"/>
      <c r="E814" s="50"/>
      <c r="F814" s="1"/>
      <c r="G814" s="1"/>
      <c r="H814" s="1"/>
      <c r="I814" s="1"/>
      <c r="J814" s="50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>
      <c r="A815" s="1"/>
      <c r="B815" s="50"/>
      <c r="C815" s="50"/>
      <c r="D815" s="50"/>
      <c r="E815" s="50"/>
      <c r="F815" s="1"/>
      <c r="G815" s="1"/>
      <c r="H815" s="1"/>
      <c r="I815" s="1"/>
      <c r="J815" s="50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>
      <c r="A816" s="1"/>
      <c r="B816" s="50"/>
      <c r="C816" s="50"/>
      <c r="D816" s="50"/>
      <c r="E816" s="50"/>
      <c r="F816" s="1"/>
      <c r="G816" s="1"/>
      <c r="H816" s="1"/>
      <c r="I816" s="1"/>
      <c r="J816" s="50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>
      <c r="A817" s="1"/>
      <c r="B817" s="50"/>
      <c r="C817" s="50"/>
      <c r="D817" s="50"/>
      <c r="E817" s="50"/>
      <c r="F817" s="1"/>
      <c r="G817" s="1"/>
      <c r="H817" s="1"/>
      <c r="I817" s="1"/>
      <c r="J817" s="50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>
      <c r="A818" s="1"/>
      <c r="B818" s="50"/>
      <c r="C818" s="50"/>
      <c r="D818" s="50"/>
      <c r="E818" s="50"/>
      <c r="F818" s="1"/>
      <c r="G818" s="1"/>
      <c r="H818" s="1"/>
      <c r="I818" s="1"/>
      <c r="J818" s="50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>
      <c r="A819" s="1"/>
      <c r="B819" s="50"/>
      <c r="C819" s="50"/>
      <c r="D819" s="50"/>
      <c r="E819" s="50"/>
      <c r="F819" s="1"/>
      <c r="G819" s="1"/>
      <c r="H819" s="1"/>
      <c r="I819" s="1"/>
      <c r="J819" s="50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>
      <c r="A820" s="1"/>
      <c r="B820" s="50"/>
      <c r="C820" s="50"/>
      <c r="D820" s="50"/>
      <c r="E820" s="50"/>
      <c r="F820" s="1"/>
      <c r="G820" s="1"/>
      <c r="H820" s="1"/>
      <c r="I820" s="1"/>
      <c r="J820" s="50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>
      <c r="A821" s="1"/>
      <c r="B821" s="50"/>
      <c r="C821" s="50"/>
      <c r="D821" s="50"/>
      <c r="E821" s="50"/>
      <c r="F821" s="1"/>
      <c r="G821" s="1"/>
      <c r="H821" s="1"/>
      <c r="I821" s="1"/>
      <c r="J821" s="50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>
      <c r="A822" s="1"/>
      <c r="B822" s="50"/>
      <c r="C822" s="50"/>
      <c r="D822" s="50"/>
      <c r="E822" s="50"/>
      <c r="F822" s="1"/>
      <c r="G822" s="1"/>
      <c r="H822" s="1"/>
      <c r="I822" s="1"/>
      <c r="J822" s="50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>
      <c r="A823" s="1"/>
      <c r="B823" s="50"/>
      <c r="C823" s="50"/>
      <c r="D823" s="50"/>
      <c r="E823" s="50"/>
      <c r="F823" s="1"/>
      <c r="G823" s="1"/>
      <c r="H823" s="1"/>
      <c r="I823" s="1"/>
      <c r="J823" s="50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>
      <c r="A824" s="1"/>
      <c r="B824" s="50"/>
      <c r="C824" s="50"/>
      <c r="D824" s="50"/>
      <c r="E824" s="50"/>
      <c r="F824" s="1"/>
      <c r="G824" s="1"/>
      <c r="H824" s="1"/>
      <c r="I824" s="1"/>
      <c r="J824" s="50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>
      <c r="A825" s="1"/>
      <c r="B825" s="50"/>
      <c r="C825" s="50"/>
      <c r="D825" s="50"/>
      <c r="E825" s="50"/>
      <c r="F825" s="1"/>
      <c r="G825" s="1"/>
      <c r="H825" s="1"/>
      <c r="I825" s="1"/>
      <c r="J825" s="50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>
      <c r="A826" s="1"/>
      <c r="B826" s="50"/>
      <c r="C826" s="50"/>
      <c r="D826" s="50"/>
      <c r="E826" s="50"/>
      <c r="F826" s="1"/>
      <c r="G826" s="1"/>
      <c r="H826" s="1"/>
      <c r="I826" s="1"/>
      <c r="J826" s="50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>
      <c r="A827" s="1"/>
      <c r="B827" s="50"/>
      <c r="C827" s="50"/>
      <c r="D827" s="50"/>
      <c r="E827" s="50"/>
      <c r="F827" s="1"/>
      <c r="G827" s="1"/>
      <c r="H827" s="1"/>
      <c r="I827" s="1"/>
      <c r="J827" s="50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>
      <c r="A828" s="1"/>
      <c r="B828" s="50"/>
      <c r="C828" s="50"/>
      <c r="D828" s="50"/>
      <c r="E828" s="50"/>
      <c r="F828" s="1"/>
      <c r="G828" s="1"/>
      <c r="H828" s="1"/>
      <c r="I828" s="1"/>
      <c r="J828" s="50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>
      <c r="A829" s="1"/>
      <c r="B829" s="50"/>
      <c r="C829" s="50"/>
      <c r="D829" s="50"/>
      <c r="E829" s="50"/>
      <c r="F829" s="1"/>
      <c r="G829" s="1"/>
      <c r="H829" s="1"/>
      <c r="I829" s="1"/>
      <c r="J829" s="50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>
      <c r="A830" s="1"/>
      <c r="B830" s="50"/>
      <c r="C830" s="50"/>
      <c r="D830" s="50"/>
      <c r="E830" s="50"/>
      <c r="F830" s="1"/>
      <c r="G830" s="1"/>
      <c r="H830" s="1"/>
      <c r="I830" s="1"/>
      <c r="J830" s="50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>
      <c r="A831" s="1"/>
      <c r="B831" s="50"/>
      <c r="C831" s="50"/>
      <c r="D831" s="50"/>
      <c r="E831" s="50"/>
      <c r="F831" s="1"/>
      <c r="G831" s="1"/>
      <c r="H831" s="1"/>
      <c r="I831" s="1"/>
      <c r="J831" s="50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>
      <c r="A832" s="1"/>
      <c r="B832" s="50"/>
      <c r="C832" s="50"/>
      <c r="D832" s="50"/>
      <c r="E832" s="50"/>
      <c r="F832" s="1"/>
      <c r="G832" s="1"/>
      <c r="H832" s="1"/>
      <c r="I832" s="1"/>
      <c r="J832" s="50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>
      <c r="A833" s="1"/>
      <c r="B833" s="50"/>
      <c r="C833" s="50"/>
      <c r="D833" s="50"/>
      <c r="E833" s="50"/>
      <c r="F833" s="1"/>
      <c r="G833" s="1"/>
      <c r="H833" s="1"/>
      <c r="I833" s="1"/>
      <c r="J833" s="50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>
      <c r="A834" s="1"/>
      <c r="B834" s="50"/>
      <c r="C834" s="50"/>
      <c r="D834" s="50"/>
      <c r="E834" s="50"/>
      <c r="F834" s="1"/>
      <c r="G834" s="1"/>
      <c r="H834" s="1"/>
      <c r="I834" s="1"/>
      <c r="J834" s="50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>
      <c r="A835" s="1"/>
      <c r="B835" s="50"/>
      <c r="C835" s="50"/>
      <c r="D835" s="50"/>
      <c r="E835" s="50"/>
      <c r="F835" s="1"/>
      <c r="G835" s="1"/>
      <c r="H835" s="1"/>
      <c r="I835" s="1"/>
      <c r="J835" s="50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>
      <c r="A836" s="1"/>
      <c r="B836" s="50"/>
      <c r="C836" s="50"/>
      <c r="D836" s="50"/>
      <c r="E836" s="50"/>
      <c r="F836" s="1"/>
      <c r="G836" s="1"/>
      <c r="H836" s="1"/>
      <c r="I836" s="1"/>
      <c r="J836" s="50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>
      <c r="A837" s="1"/>
      <c r="B837" s="50"/>
      <c r="C837" s="50"/>
      <c r="D837" s="50"/>
      <c r="E837" s="50"/>
      <c r="F837" s="1"/>
      <c r="G837" s="1"/>
      <c r="H837" s="1"/>
      <c r="I837" s="1"/>
      <c r="J837" s="50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>
      <c r="A838" s="1"/>
      <c r="B838" s="50"/>
      <c r="C838" s="50"/>
      <c r="D838" s="50"/>
      <c r="E838" s="50"/>
      <c r="F838" s="1"/>
      <c r="G838" s="1"/>
      <c r="H838" s="1"/>
      <c r="I838" s="1"/>
      <c r="J838" s="50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>
      <c r="A839" s="1"/>
      <c r="B839" s="50"/>
      <c r="C839" s="50"/>
      <c r="D839" s="50"/>
      <c r="E839" s="50"/>
      <c r="F839" s="1"/>
      <c r="G839" s="1"/>
      <c r="H839" s="1"/>
      <c r="I839" s="1"/>
      <c r="J839" s="50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>
      <c r="A840" s="1"/>
      <c r="B840" s="50"/>
      <c r="C840" s="50"/>
      <c r="D840" s="50"/>
      <c r="E840" s="50"/>
      <c r="F840" s="1"/>
      <c r="G840" s="1"/>
      <c r="H840" s="1"/>
      <c r="I840" s="1"/>
      <c r="J840" s="50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>
      <c r="A841" s="1"/>
      <c r="B841" s="50"/>
      <c r="C841" s="50"/>
      <c r="D841" s="50"/>
      <c r="E841" s="50"/>
      <c r="F841" s="1"/>
      <c r="G841" s="1"/>
      <c r="H841" s="1"/>
      <c r="I841" s="1"/>
      <c r="J841" s="50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>
      <c r="A842" s="1"/>
      <c r="B842" s="50"/>
      <c r="C842" s="50"/>
      <c r="D842" s="50"/>
      <c r="E842" s="50"/>
      <c r="F842" s="1"/>
      <c r="G842" s="1"/>
      <c r="H842" s="1"/>
      <c r="I842" s="1"/>
      <c r="J842" s="50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>
      <c r="A843" s="1"/>
      <c r="B843" s="50"/>
      <c r="C843" s="50"/>
      <c r="D843" s="50"/>
      <c r="E843" s="50"/>
      <c r="F843" s="1"/>
      <c r="G843" s="1"/>
      <c r="H843" s="1"/>
      <c r="I843" s="1"/>
      <c r="J843" s="50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>
      <c r="A844" s="1"/>
      <c r="B844" s="50"/>
      <c r="C844" s="50"/>
      <c r="D844" s="50"/>
      <c r="E844" s="50"/>
      <c r="F844" s="1"/>
      <c r="G844" s="1"/>
      <c r="H844" s="1"/>
      <c r="I844" s="1"/>
      <c r="J844" s="50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>
      <c r="A845" s="1"/>
      <c r="B845" s="50"/>
      <c r="C845" s="50"/>
      <c r="D845" s="50"/>
      <c r="E845" s="50"/>
      <c r="F845" s="1"/>
      <c r="G845" s="1"/>
      <c r="H845" s="1"/>
      <c r="I845" s="1"/>
      <c r="J845" s="50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>
      <c r="A846" s="1"/>
      <c r="B846" s="50"/>
      <c r="C846" s="50"/>
      <c r="D846" s="50"/>
      <c r="E846" s="50"/>
      <c r="F846" s="1"/>
      <c r="G846" s="1"/>
      <c r="H846" s="1"/>
      <c r="I846" s="1"/>
      <c r="J846" s="50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>
      <c r="A847" s="1"/>
      <c r="B847" s="50"/>
      <c r="C847" s="50"/>
      <c r="D847" s="50"/>
      <c r="E847" s="50"/>
      <c r="F847" s="1"/>
      <c r="G847" s="1"/>
      <c r="H847" s="1"/>
      <c r="I847" s="1"/>
      <c r="J847" s="50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>
      <c r="A848" s="1"/>
      <c r="B848" s="50"/>
      <c r="C848" s="50"/>
      <c r="D848" s="50"/>
      <c r="E848" s="50"/>
      <c r="F848" s="1"/>
      <c r="G848" s="1"/>
      <c r="H848" s="1"/>
      <c r="I848" s="1"/>
      <c r="J848" s="50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>
      <c r="A849" s="1"/>
      <c r="B849" s="50"/>
      <c r="C849" s="50"/>
      <c r="D849" s="50"/>
      <c r="E849" s="50"/>
      <c r="F849" s="1"/>
      <c r="G849" s="1"/>
      <c r="H849" s="1"/>
      <c r="I849" s="1"/>
      <c r="J849" s="50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>
      <c r="A850" s="1"/>
      <c r="B850" s="50"/>
      <c r="C850" s="50"/>
      <c r="D850" s="50"/>
      <c r="E850" s="50"/>
      <c r="F850" s="1"/>
      <c r="G850" s="1"/>
      <c r="H850" s="1"/>
      <c r="I850" s="1"/>
      <c r="J850" s="50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>
      <c r="A851" s="1"/>
      <c r="B851" s="50"/>
      <c r="C851" s="50"/>
      <c r="D851" s="50"/>
      <c r="E851" s="50"/>
      <c r="F851" s="1"/>
      <c r="G851" s="1"/>
      <c r="H851" s="1"/>
      <c r="I851" s="1"/>
      <c r="J851" s="50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>
      <c r="A852" s="1"/>
      <c r="B852" s="50"/>
      <c r="C852" s="50"/>
      <c r="D852" s="50"/>
      <c r="E852" s="50"/>
      <c r="F852" s="1"/>
      <c r="G852" s="1"/>
      <c r="H852" s="1"/>
      <c r="I852" s="1"/>
      <c r="J852" s="50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>
      <c r="A853" s="1"/>
      <c r="B853" s="50"/>
      <c r="C853" s="50"/>
      <c r="D853" s="50"/>
      <c r="E853" s="50"/>
      <c r="F853" s="1"/>
      <c r="G853" s="1"/>
      <c r="H853" s="1"/>
      <c r="I853" s="1"/>
      <c r="J853" s="50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>
      <c r="A854" s="1"/>
      <c r="B854" s="50"/>
      <c r="C854" s="50"/>
      <c r="D854" s="50"/>
      <c r="E854" s="50"/>
      <c r="F854" s="1"/>
      <c r="G854" s="1"/>
      <c r="H854" s="1"/>
      <c r="I854" s="1"/>
      <c r="J854" s="50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>
      <c r="A855" s="1"/>
      <c r="B855" s="50"/>
      <c r="C855" s="50"/>
      <c r="D855" s="50"/>
      <c r="E855" s="50"/>
      <c r="F855" s="1"/>
      <c r="G855" s="1"/>
      <c r="H855" s="1"/>
      <c r="I855" s="1"/>
      <c r="J855" s="50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>
      <c r="A856" s="1"/>
      <c r="B856" s="50"/>
      <c r="C856" s="50"/>
      <c r="D856" s="50"/>
      <c r="E856" s="50"/>
      <c r="F856" s="1"/>
      <c r="G856" s="1"/>
      <c r="H856" s="1"/>
      <c r="I856" s="1"/>
      <c r="J856" s="50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>
      <c r="A857" s="1"/>
      <c r="B857" s="50"/>
      <c r="C857" s="50"/>
      <c r="D857" s="50"/>
      <c r="E857" s="50"/>
      <c r="F857" s="1"/>
      <c r="G857" s="1"/>
      <c r="H857" s="1"/>
      <c r="I857" s="1"/>
      <c r="J857" s="50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>
      <c r="A858" s="1"/>
      <c r="B858" s="50"/>
      <c r="C858" s="50"/>
      <c r="D858" s="50"/>
      <c r="E858" s="50"/>
      <c r="F858" s="1"/>
      <c r="G858" s="1"/>
      <c r="H858" s="1"/>
      <c r="I858" s="1"/>
      <c r="J858" s="50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>
      <c r="A859" s="1"/>
      <c r="B859" s="50"/>
      <c r="C859" s="50"/>
      <c r="D859" s="50"/>
      <c r="E859" s="50"/>
      <c r="F859" s="1"/>
      <c r="G859" s="1"/>
      <c r="H859" s="1"/>
      <c r="I859" s="1"/>
      <c r="J859" s="50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>
      <c r="A860" s="1"/>
      <c r="B860" s="50"/>
      <c r="C860" s="50"/>
      <c r="D860" s="50"/>
      <c r="E860" s="50"/>
      <c r="F860" s="1"/>
      <c r="G860" s="1"/>
      <c r="H860" s="1"/>
      <c r="I860" s="1"/>
      <c r="J860" s="50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>
      <c r="A861" s="1"/>
      <c r="B861" s="50"/>
      <c r="C861" s="50"/>
      <c r="D861" s="50"/>
      <c r="E861" s="50"/>
      <c r="F861" s="1"/>
      <c r="G861" s="1"/>
      <c r="H861" s="1"/>
      <c r="I861" s="1"/>
      <c r="J861" s="50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>
      <c r="A862" s="1"/>
      <c r="B862" s="50"/>
      <c r="C862" s="50"/>
      <c r="D862" s="50"/>
      <c r="E862" s="50"/>
      <c r="F862" s="1"/>
      <c r="G862" s="1"/>
      <c r="H862" s="1"/>
      <c r="I862" s="1"/>
      <c r="J862" s="50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>
      <c r="A863" s="1"/>
      <c r="B863" s="50"/>
      <c r="C863" s="50"/>
      <c r="D863" s="50"/>
      <c r="E863" s="50"/>
      <c r="F863" s="1"/>
      <c r="G863" s="1"/>
      <c r="H863" s="1"/>
      <c r="I863" s="1"/>
      <c r="J863" s="50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>
      <c r="A864" s="1"/>
      <c r="B864" s="50"/>
      <c r="C864" s="50"/>
      <c r="D864" s="50"/>
      <c r="E864" s="50"/>
      <c r="F864" s="1"/>
      <c r="G864" s="1"/>
      <c r="H864" s="1"/>
      <c r="I864" s="1"/>
      <c r="J864" s="50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>
      <c r="A865" s="1"/>
      <c r="B865" s="50"/>
      <c r="C865" s="50"/>
      <c r="D865" s="50"/>
      <c r="E865" s="50"/>
      <c r="F865" s="1"/>
      <c r="G865" s="1"/>
      <c r="H865" s="1"/>
      <c r="I865" s="1"/>
      <c r="J865" s="50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>
      <c r="A866" s="1"/>
      <c r="B866" s="50"/>
      <c r="C866" s="50"/>
      <c r="D866" s="50"/>
      <c r="E866" s="50"/>
      <c r="F866" s="1"/>
      <c r="G866" s="1"/>
      <c r="H866" s="1"/>
      <c r="I866" s="1"/>
      <c r="J866" s="50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>
      <c r="A867" s="1"/>
      <c r="B867" s="50"/>
      <c r="C867" s="50"/>
      <c r="D867" s="50"/>
      <c r="E867" s="50"/>
      <c r="F867" s="1"/>
      <c r="G867" s="1"/>
      <c r="H867" s="1"/>
      <c r="I867" s="1"/>
      <c r="J867" s="50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>
      <c r="A868" s="1"/>
      <c r="B868" s="50"/>
      <c r="C868" s="50"/>
      <c r="D868" s="50"/>
      <c r="E868" s="50"/>
      <c r="F868" s="1"/>
      <c r="G868" s="1"/>
      <c r="H868" s="1"/>
      <c r="I868" s="1"/>
      <c r="J868" s="50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>
      <c r="A869" s="1"/>
      <c r="B869" s="50"/>
      <c r="C869" s="50"/>
      <c r="D869" s="50"/>
      <c r="E869" s="50"/>
      <c r="F869" s="1"/>
      <c r="G869" s="1"/>
      <c r="H869" s="1"/>
      <c r="I869" s="1"/>
      <c r="J869" s="50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>
      <c r="A870" s="1"/>
      <c r="B870" s="50"/>
      <c r="C870" s="50"/>
      <c r="D870" s="50"/>
      <c r="E870" s="50"/>
      <c r="F870" s="1"/>
      <c r="G870" s="1"/>
      <c r="H870" s="1"/>
      <c r="I870" s="1"/>
      <c r="J870" s="50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>
      <c r="A871" s="1"/>
      <c r="B871" s="50"/>
      <c r="C871" s="50"/>
      <c r="D871" s="50"/>
      <c r="E871" s="50"/>
      <c r="F871" s="1"/>
      <c r="G871" s="1"/>
      <c r="H871" s="1"/>
      <c r="I871" s="1"/>
      <c r="J871" s="50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>
      <c r="A872" s="1"/>
      <c r="B872" s="50"/>
      <c r="C872" s="50"/>
      <c r="D872" s="50"/>
      <c r="E872" s="50"/>
      <c r="F872" s="1"/>
      <c r="G872" s="1"/>
      <c r="H872" s="1"/>
      <c r="I872" s="1"/>
      <c r="J872" s="50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>
      <c r="A873" s="1"/>
      <c r="B873" s="50"/>
      <c r="C873" s="50"/>
      <c r="D873" s="50"/>
      <c r="E873" s="50"/>
      <c r="F873" s="1"/>
      <c r="G873" s="1"/>
      <c r="H873" s="1"/>
      <c r="I873" s="1"/>
      <c r="J873" s="50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>
      <c r="A874" s="1"/>
      <c r="B874" s="50"/>
      <c r="C874" s="50"/>
      <c r="D874" s="50"/>
      <c r="E874" s="50"/>
      <c r="F874" s="1"/>
      <c r="G874" s="1"/>
      <c r="H874" s="1"/>
      <c r="I874" s="1"/>
      <c r="J874" s="50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>
      <c r="A875" s="1"/>
      <c r="B875" s="50"/>
      <c r="C875" s="50"/>
      <c r="D875" s="50"/>
      <c r="E875" s="50"/>
      <c r="F875" s="1"/>
      <c r="G875" s="1"/>
      <c r="H875" s="1"/>
      <c r="I875" s="1"/>
      <c r="J875" s="50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>
      <c r="A876" s="1"/>
      <c r="B876" s="50"/>
      <c r="C876" s="50"/>
      <c r="D876" s="50"/>
      <c r="E876" s="50"/>
      <c r="F876" s="1"/>
      <c r="G876" s="1"/>
      <c r="H876" s="1"/>
      <c r="I876" s="1"/>
      <c r="J876" s="50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>
      <c r="A877" s="1"/>
      <c r="B877" s="50"/>
      <c r="C877" s="50"/>
      <c r="D877" s="50"/>
      <c r="E877" s="50"/>
      <c r="F877" s="1"/>
      <c r="G877" s="1"/>
      <c r="H877" s="1"/>
      <c r="I877" s="1"/>
      <c r="J877" s="50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>
      <c r="A878" s="1"/>
      <c r="B878" s="50"/>
      <c r="C878" s="50"/>
      <c r="D878" s="50"/>
      <c r="E878" s="50"/>
      <c r="F878" s="1"/>
      <c r="G878" s="1"/>
      <c r="H878" s="1"/>
      <c r="I878" s="1"/>
      <c r="J878" s="50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>
      <c r="A879" s="1"/>
      <c r="B879" s="50"/>
      <c r="C879" s="50"/>
      <c r="D879" s="50"/>
      <c r="E879" s="50"/>
      <c r="F879" s="1"/>
      <c r="G879" s="1"/>
      <c r="H879" s="1"/>
      <c r="I879" s="1"/>
      <c r="J879" s="50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>
      <c r="A880" s="1"/>
      <c r="B880" s="50"/>
      <c r="C880" s="50"/>
      <c r="D880" s="50"/>
      <c r="E880" s="50"/>
      <c r="F880" s="1"/>
      <c r="G880" s="1"/>
      <c r="H880" s="1"/>
      <c r="I880" s="1"/>
      <c r="J880" s="50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>
      <c r="A881" s="1"/>
      <c r="B881" s="50"/>
      <c r="C881" s="50"/>
      <c r="D881" s="50"/>
      <c r="E881" s="50"/>
      <c r="F881" s="1"/>
      <c r="G881" s="1"/>
      <c r="H881" s="1"/>
      <c r="I881" s="1"/>
      <c r="J881" s="50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>
      <c r="A882" s="1"/>
      <c r="B882" s="50"/>
      <c r="C882" s="50"/>
      <c r="D882" s="50"/>
      <c r="E882" s="50"/>
      <c r="F882" s="1"/>
      <c r="G882" s="1"/>
      <c r="H882" s="1"/>
      <c r="I882" s="1"/>
      <c r="J882" s="50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>
      <c r="A883" s="1"/>
      <c r="B883" s="50"/>
      <c r="C883" s="50"/>
      <c r="D883" s="50"/>
      <c r="E883" s="50"/>
      <c r="F883" s="1"/>
      <c r="G883" s="1"/>
      <c r="H883" s="1"/>
      <c r="I883" s="1"/>
      <c r="J883" s="50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>
      <c r="A884" s="1"/>
      <c r="B884" s="50"/>
      <c r="C884" s="50"/>
      <c r="D884" s="50"/>
      <c r="E884" s="50"/>
      <c r="F884" s="1"/>
      <c r="G884" s="1"/>
      <c r="H884" s="1"/>
      <c r="I884" s="1"/>
      <c r="J884" s="50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>
      <c r="A885" s="1"/>
      <c r="B885" s="50"/>
      <c r="C885" s="50"/>
      <c r="D885" s="50"/>
      <c r="E885" s="50"/>
      <c r="F885" s="1"/>
      <c r="G885" s="1"/>
      <c r="H885" s="1"/>
      <c r="I885" s="1"/>
      <c r="J885" s="50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>
      <c r="A886" s="1"/>
      <c r="B886" s="50"/>
      <c r="C886" s="50"/>
      <c r="D886" s="50"/>
      <c r="E886" s="50"/>
      <c r="F886" s="1"/>
      <c r="G886" s="1"/>
      <c r="H886" s="1"/>
      <c r="I886" s="1"/>
      <c r="J886" s="50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>
      <c r="A887" s="1"/>
      <c r="B887" s="50"/>
      <c r="C887" s="50"/>
      <c r="D887" s="50"/>
      <c r="E887" s="50"/>
      <c r="F887" s="1"/>
      <c r="G887" s="1"/>
      <c r="H887" s="1"/>
      <c r="I887" s="1"/>
      <c r="J887" s="50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>
      <c r="A888" s="1"/>
      <c r="B888" s="50"/>
      <c r="C888" s="50"/>
      <c r="D888" s="50"/>
      <c r="E888" s="50"/>
      <c r="F888" s="1"/>
      <c r="G888" s="1"/>
      <c r="H888" s="1"/>
      <c r="I888" s="1"/>
      <c r="J888" s="50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>
      <c r="A889" s="1"/>
      <c r="B889" s="50"/>
      <c r="C889" s="50"/>
      <c r="D889" s="50"/>
      <c r="E889" s="50"/>
      <c r="F889" s="1"/>
      <c r="G889" s="1"/>
      <c r="H889" s="1"/>
      <c r="I889" s="1"/>
      <c r="J889" s="50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>
      <c r="A890" s="1"/>
      <c r="B890" s="50"/>
      <c r="C890" s="50"/>
      <c r="D890" s="50"/>
      <c r="E890" s="50"/>
      <c r="F890" s="1"/>
      <c r="G890" s="1"/>
      <c r="H890" s="1"/>
      <c r="I890" s="1"/>
      <c r="J890" s="50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>
      <c r="A891" s="1"/>
      <c r="B891" s="50"/>
      <c r="C891" s="50"/>
      <c r="D891" s="50"/>
      <c r="E891" s="50"/>
      <c r="F891" s="1"/>
      <c r="G891" s="1"/>
      <c r="H891" s="1"/>
      <c r="I891" s="1"/>
      <c r="J891" s="50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>
      <c r="A892" s="1"/>
      <c r="B892" s="50"/>
      <c r="C892" s="50"/>
      <c r="D892" s="50"/>
      <c r="E892" s="50"/>
      <c r="F892" s="1"/>
      <c r="G892" s="1"/>
      <c r="H892" s="1"/>
      <c r="I892" s="1"/>
      <c r="J892" s="50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>
      <c r="A893" s="1"/>
      <c r="B893" s="50"/>
      <c r="C893" s="50"/>
      <c r="D893" s="50"/>
      <c r="E893" s="50"/>
      <c r="F893" s="1"/>
      <c r="G893" s="1"/>
      <c r="H893" s="1"/>
      <c r="I893" s="1"/>
      <c r="J893" s="50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>
      <c r="A894" s="1"/>
      <c r="B894" s="50"/>
      <c r="C894" s="50"/>
      <c r="D894" s="50"/>
      <c r="E894" s="50"/>
      <c r="F894" s="1"/>
      <c r="G894" s="1"/>
      <c r="H894" s="1"/>
      <c r="I894" s="1"/>
      <c r="J894" s="50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>
      <c r="A895" s="1"/>
      <c r="B895" s="50"/>
      <c r="C895" s="50"/>
      <c r="D895" s="50"/>
      <c r="E895" s="50"/>
      <c r="F895" s="1"/>
      <c r="G895" s="1"/>
      <c r="H895" s="1"/>
      <c r="I895" s="1"/>
      <c r="J895" s="50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>
      <c r="A896" s="1"/>
      <c r="B896" s="50"/>
      <c r="C896" s="50"/>
      <c r="D896" s="50"/>
      <c r="E896" s="50"/>
      <c r="F896" s="1"/>
      <c r="G896" s="1"/>
      <c r="H896" s="1"/>
      <c r="I896" s="1"/>
      <c r="J896" s="50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>
      <c r="A897" s="1"/>
      <c r="B897" s="50"/>
      <c r="C897" s="50"/>
      <c r="D897" s="50"/>
      <c r="E897" s="50"/>
      <c r="F897" s="1"/>
      <c r="G897" s="1"/>
      <c r="H897" s="1"/>
      <c r="I897" s="1"/>
      <c r="J897" s="50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>
      <c r="A898" s="1"/>
      <c r="B898" s="50"/>
      <c r="C898" s="50"/>
      <c r="D898" s="50"/>
      <c r="E898" s="50"/>
      <c r="F898" s="1"/>
      <c r="G898" s="1"/>
      <c r="H898" s="1"/>
      <c r="I898" s="1"/>
      <c r="J898" s="50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>
      <c r="A899" s="1"/>
      <c r="B899" s="50"/>
      <c r="C899" s="50"/>
      <c r="D899" s="50"/>
      <c r="E899" s="50"/>
      <c r="F899" s="1"/>
      <c r="G899" s="1"/>
      <c r="H899" s="1"/>
      <c r="I899" s="1"/>
      <c r="J899" s="50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>
      <c r="A900" s="1"/>
      <c r="B900" s="50"/>
      <c r="C900" s="50"/>
      <c r="D900" s="50"/>
      <c r="E900" s="50"/>
      <c r="F900" s="1"/>
      <c r="G900" s="1"/>
      <c r="H900" s="1"/>
      <c r="I900" s="1"/>
      <c r="J900" s="50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>
      <c r="A901" s="1"/>
      <c r="B901" s="50"/>
      <c r="C901" s="50"/>
      <c r="D901" s="50"/>
      <c r="E901" s="50"/>
      <c r="F901" s="1"/>
      <c r="G901" s="1"/>
      <c r="H901" s="1"/>
      <c r="I901" s="1"/>
      <c r="J901" s="50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>
      <c r="A902" s="1"/>
      <c r="B902" s="50"/>
      <c r="C902" s="50"/>
      <c r="D902" s="50"/>
      <c r="E902" s="50"/>
      <c r="F902" s="1"/>
      <c r="G902" s="1"/>
      <c r="H902" s="1"/>
      <c r="I902" s="1"/>
      <c r="J902" s="50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>
      <c r="A903" s="1"/>
      <c r="B903" s="50"/>
      <c r="C903" s="50"/>
      <c r="D903" s="50"/>
      <c r="E903" s="50"/>
      <c r="F903" s="1"/>
      <c r="G903" s="1"/>
      <c r="H903" s="1"/>
      <c r="I903" s="1"/>
      <c r="J903" s="50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>
      <c r="A904" s="1"/>
      <c r="B904" s="50"/>
      <c r="C904" s="50"/>
      <c r="D904" s="50"/>
      <c r="E904" s="50"/>
      <c r="F904" s="1"/>
      <c r="G904" s="1"/>
      <c r="H904" s="1"/>
      <c r="I904" s="1"/>
      <c r="J904" s="50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>
      <c r="A905" s="1"/>
      <c r="B905" s="50"/>
      <c r="C905" s="50"/>
      <c r="D905" s="50"/>
      <c r="E905" s="50"/>
      <c r="F905" s="1"/>
      <c r="G905" s="1"/>
      <c r="H905" s="1"/>
      <c r="I905" s="1"/>
      <c r="J905" s="50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>
      <c r="A906" s="1"/>
      <c r="B906" s="50"/>
      <c r="C906" s="50"/>
      <c r="D906" s="50"/>
      <c r="E906" s="50"/>
      <c r="F906" s="1"/>
      <c r="G906" s="1"/>
      <c r="H906" s="1"/>
      <c r="I906" s="1"/>
      <c r="J906" s="50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>
      <c r="A907" s="1"/>
      <c r="B907" s="50"/>
      <c r="C907" s="50"/>
      <c r="D907" s="50"/>
      <c r="E907" s="50"/>
      <c r="F907" s="1"/>
      <c r="G907" s="1"/>
      <c r="H907" s="1"/>
      <c r="I907" s="1"/>
      <c r="J907" s="50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>
      <c r="A908" s="1"/>
      <c r="B908" s="50"/>
      <c r="C908" s="50"/>
      <c r="D908" s="50"/>
      <c r="E908" s="50"/>
      <c r="F908" s="1"/>
      <c r="G908" s="1"/>
      <c r="H908" s="1"/>
      <c r="I908" s="1"/>
      <c r="J908" s="50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>
      <c r="A909" s="1"/>
      <c r="B909" s="50"/>
      <c r="C909" s="50"/>
      <c r="D909" s="50"/>
      <c r="E909" s="50"/>
      <c r="F909" s="1"/>
      <c r="G909" s="1"/>
      <c r="H909" s="1"/>
      <c r="I909" s="1"/>
      <c r="J909" s="50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>
      <c r="A910" s="1"/>
      <c r="B910" s="50"/>
      <c r="C910" s="50"/>
      <c r="D910" s="50"/>
      <c r="E910" s="50"/>
      <c r="F910" s="1"/>
      <c r="G910" s="1"/>
      <c r="H910" s="1"/>
      <c r="I910" s="1"/>
      <c r="J910" s="50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>
      <c r="A911" s="1"/>
      <c r="B911" s="50"/>
      <c r="C911" s="50"/>
      <c r="D911" s="50"/>
      <c r="E911" s="50"/>
      <c r="F911" s="1"/>
      <c r="G911" s="1"/>
      <c r="H911" s="1"/>
      <c r="I911" s="1"/>
      <c r="J911" s="50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>
      <c r="A912" s="1"/>
      <c r="B912" s="50"/>
      <c r="C912" s="50"/>
      <c r="D912" s="50"/>
      <c r="E912" s="50"/>
      <c r="F912" s="1"/>
      <c r="G912" s="1"/>
      <c r="H912" s="1"/>
      <c r="I912" s="1"/>
      <c r="J912" s="50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>
      <c r="A913" s="1"/>
      <c r="B913" s="50"/>
      <c r="C913" s="50"/>
      <c r="D913" s="50"/>
      <c r="E913" s="50"/>
      <c r="F913" s="1"/>
      <c r="G913" s="1"/>
      <c r="H913" s="1"/>
      <c r="I913" s="1"/>
      <c r="J913" s="50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>
      <c r="A914" s="1"/>
      <c r="B914" s="50"/>
      <c r="C914" s="50"/>
      <c r="D914" s="50"/>
      <c r="E914" s="50"/>
      <c r="F914" s="1"/>
      <c r="G914" s="1"/>
      <c r="H914" s="1"/>
      <c r="I914" s="1"/>
      <c r="J914" s="50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>
      <c r="A915" s="1"/>
      <c r="B915" s="50"/>
      <c r="C915" s="50"/>
      <c r="D915" s="50"/>
      <c r="E915" s="50"/>
      <c r="F915" s="1"/>
      <c r="G915" s="1"/>
      <c r="H915" s="1"/>
      <c r="I915" s="1"/>
      <c r="J915" s="50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>
      <c r="A916" s="1"/>
      <c r="B916" s="50"/>
      <c r="C916" s="50"/>
      <c r="D916" s="50"/>
      <c r="E916" s="50"/>
      <c r="F916" s="1"/>
      <c r="G916" s="1"/>
      <c r="H916" s="1"/>
      <c r="I916" s="1"/>
      <c r="J916" s="50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>
      <c r="A917" s="1"/>
      <c r="B917" s="50"/>
      <c r="C917" s="50"/>
      <c r="D917" s="50"/>
      <c r="E917" s="50"/>
      <c r="F917" s="1"/>
      <c r="G917" s="1"/>
      <c r="H917" s="1"/>
      <c r="I917" s="1"/>
      <c r="J917" s="50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>
      <c r="A918" s="1"/>
      <c r="B918" s="50"/>
      <c r="C918" s="50"/>
      <c r="D918" s="50"/>
      <c r="E918" s="50"/>
      <c r="F918" s="1"/>
      <c r="G918" s="1"/>
      <c r="H918" s="1"/>
      <c r="I918" s="1"/>
      <c r="J918" s="50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>
      <c r="A919" s="1"/>
      <c r="B919" s="50"/>
      <c r="C919" s="50"/>
      <c r="D919" s="50"/>
      <c r="E919" s="50"/>
      <c r="F919" s="1"/>
      <c r="G919" s="1"/>
      <c r="H919" s="1"/>
      <c r="I919" s="1"/>
      <c r="J919" s="50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>
      <c r="A920" s="1"/>
      <c r="B920" s="50"/>
      <c r="C920" s="50"/>
      <c r="D920" s="50"/>
      <c r="E920" s="50"/>
      <c r="F920" s="1"/>
      <c r="G920" s="1"/>
      <c r="H920" s="1"/>
      <c r="I920" s="1"/>
      <c r="J920" s="50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>
      <c r="A921" s="1"/>
      <c r="B921" s="50"/>
      <c r="C921" s="50"/>
      <c r="D921" s="50"/>
      <c r="E921" s="50"/>
      <c r="F921" s="1"/>
      <c r="G921" s="1"/>
      <c r="H921" s="1"/>
      <c r="I921" s="1"/>
      <c r="J921" s="50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>
      <c r="A922" s="1"/>
      <c r="B922" s="50"/>
      <c r="C922" s="50"/>
      <c r="D922" s="50"/>
      <c r="E922" s="50"/>
      <c r="F922" s="1"/>
      <c r="G922" s="1"/>
      <c r="H922" s="1"/>
      <c r="I922" s="1"/>
      <c r="J922" s="50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>
      <c r="A923" s="1"/>
      <c r="B923" s="50"/>
      <c r="C923" s="50"/>
      <c r="D923" s="50"/>
      <c r="E923" s="50"/>
      <c r="F923" s="1"/>
      <c r="G923" s="1"/>
      <c r="H923" s="1"/>
      <c r="I923" s="1"/>
      <c r="J923" s="50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>
      <c r="A924" s="1"/>
      <c r="B924" s="50"/>
      <c r="C924" s="50"/>
      <c r="D924" s="50"/>
      <c r="E924" s="50"/>
      <c r="F924" s="1"/>
      <c r="G924" s="1"/>
      <c r="H924" s="1"/>
      <c r="I924" s="1"/>
      <c r="J924" s="50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>
      <c r="A925" s="1"/>
      <c r="B925" s="50"/>
      <c r="C925" s="50"/>
      <c r="D925" s="50"/>
      <c r="E925" s="50"/>
      <c r="F925" s="1"/>
      <c r="G925" s="1"/>
      <c r="H925" s="1"/>
      <c r="I925" s="1"/>
      <c r="J925" s="50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>
      <c r="A926" s="1"/>
      <c r="B926" s="50"/>
      <c r="C926" s="50"/>
      <c r="D926" s="50"/>
      <c r="E926" s="50"/>
      <c r="F926" s="1"/>
      <c r="G926" s="1"/>
      <c r="H926" s="1"/>
      <c r="I926" s="1"/>
      <c r="J926" s="50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>
      <c r="A927" s="1"/>
      <c r="B927" s="50"/>
      <c r="C927" s="50"/>
      <c r="D927" s="50"/>
      <c r="E927" s="50"/>
      <c r="F927" s="1"/>
      <c r="G927" s="1"/>
      <c r="H927" s="1"/>
      <c r="I927" s="1"/>
      <c r="J927" s="50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>
      <c r="A928" s="1"/>
      <c r="B928" s="50"/>
      <c r="C928" s="50"/>
      <c r="D928" s="50"/>
      <c r="E928" s="50"/>
      <c r="F928" s="1"/>
      <c r="G928" s="1"/>
      <c r="H928" s="1"/>
      <c r="I928" s="1"/>
      <c r="J928" s="50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>
      <c r="A929" s="1"/>
      <c r="B929" s="50"/>
      <c r="C929" s="50"/>
      <c r="D929" s="50"/>
      <c r="E929" s="50"/>
      <c r="F929" s="1"/>
      <c r="G929" s="1"/>
      <c r="H929" s="1"/>
      <c r="I929" s="1"/>
      <c r="J929" s="50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>
      <c r="A930" s="1"/>
      <c r="B930" s="50"/>
      <c r="C930" s="50"/>
      <c r="D930" s="50"/>
      <c r="E930" s="50"/>
      <c r="F930" s="1"/>
      <c r="G930" s="1"/>
      <c r="H930" s="1"/>
      <c r="I930" s="1"/>
      <c r="J930" s="50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>
      <c r="A931" s="1"/>
      <c r="B931" s="50"/>
      <c r="C931" s="50"/>
      <c r="D931" s="50"/>
      <c r="E931" s="50"/>
      <c r="F931" s="1"/>
      <c r="G931" s="1"/>
      <c r="H931" s="1"/>
      <c r="I931" s="1"/>
      <c r="J931" s="50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>
      <c r="A932" s="1"/>
      <c r="B932" s="50"/>
      <c r="C932" s="50"/>
      <c r="D932" s="50"/>
      <c r="E932" s="50"/>
      <c r="F932" s="1"/>
      <c r="G932" s="1"/>
      <c r="H932" s="1"/>
      <c r="I932" s="1"/>
      <c r="J932" s="50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>
      <c r="A933" s="1"/>
      <c r="B933" s="50"/>
      <c r="C933" s="50"/>
      <c r="D933" s="50"/>
      <c r="E933" s="50"/>
      <c r="F933" s="1"/>
      <c r="G933" s="1"/>
      <c r="H933" s="1"/>
      <c r="I933" s="1"/>
      <c r="J933" s="50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>
      <c r="A934" s="1"/>
      <c r="B934" s="50"/>
      <c r="C934" s="50"/>
      <c r="D934" s="50"/>
      <c r="E934" s="50"/>
      <c r="F934" s="1"/>
      <c r="G934" s="1"/>
      <c r="H934" s="1"/>
      <c r="I934" s="1"/>
      <c r="J934" s="50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>
      <c r="A935" s="1"/>
      <c r="B935" s="50"/>
      <c r="C935" s="50"/>
      <c r="D935" s="50"/>
      <c r="E935" s="50"/>
      <c r="F935" s="1"/>
      <c r="G935" s="1"/>
      <c r="H935" s="1"/>
      <c r="I935" s="1"/>
      <c r="J935" s="50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>
      <c r="A936" s="1"/>
      <c r="B936" s="50"/>
      <c r="C936" s="50"/>
      <c r="D936" s="50"/>
      <c r="E936" s="50"/>
      <c r="F936" s="1"/>
      <c r="G936" s="1"/>
      <c r="H936" s="1"/>
      <c r="I936" s="1"/>
      <c r="J936" s="50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>
      <c r="A937" s="1"/>
      <c r="B937" s="50"/>
      <c r="C937" s="50"/>
      <c r="D937" s="50"/>
      <c r="E937" s="50"/>
      <c r="F937" s="1"/>
      <c r="G937" s="1"/>
      <c r="H937" s="1"/>
      <c r="I937" s="1"/>
      <c r="J937" s="50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>
      <c r="A938" s="1"/>
      <c r="B938" s="50"/>
      <c r="C938" s="50"/>
      <c r="D938" s="50"/>
      <c r="E938" s="50"/>
      <c r="F938" s="1"/>
      <c r="G938" s="1"/>
      <c r="H938" s="1"/>
      <c r="I938" s="1"/>
      <c r="J938" s="50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>
      <c r="A939" s="1"/>
      <c r="B939" s="50"/>
      <c r="C939" s="50"/>
      <c r="D939" s="50"/>
      <c r="E939" s="50"/>
      <c r="F939" s="1"/>
      <c r="G939" s="1"/>
      <c r="H939" s="1"/>
      <c r="I939" s="1"/>
      <c r="J939" s="50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>
      <c r="A940" s="1"/>
      <c r="B940" s="50"/>
      <c r="C940" s="50"/>
      <c r="D940" s="50"/>
      <c r="E940" s="50"/>
      <c r="F940" s="1"/>
      <c r="G940" s="1"/>
      <c r="H940" s="1"/>
      <c r="I940" s="1"/>
      <c r="J940" s="50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>
      <c r="A941" s="1"/>
      <c r="B941" s="50"/>
      <c r="C941" s="50"/>
      <c r="D941" s="50"/>
      <c r="E941" s="50"/>
      <c r="F941" s="1"/>
      <c r="G941" s="1"/>
      <c r="H941" s="1"/>
      <c r="I941" s="1"/>
      <c r="J941" s="50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>
      <c r="A942" s="1"/>
      <c r="B942" s="50"/>
      <c r="C942" s="50"/>
      <c r="D942" s="50"/>
      <c r="E942" s="50"/>
      <c r="F942" s="1"/>
      <c r="G942" s="1"/>
      <c r="H942" s="1"/>
      <c r="I942" s="1"/>
      <c r="J942" s="50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>
      <c r="A943" s="1"/>
      <c r="B943" s="50"/>
      <c r="C943" s="50"/>
      <c r="D943" s="50"/>
      <c r="E943" s="50"/>
      <c r="F943" s="1"/>
      <c r="G943" s="1"/>
      <c r="H943" s="1"/>
      <c r="I943" s="1"/>
      <c r="J943" s="50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>
      <c r="A944" s="1"/>
      <c r="B944" s="50"/>
      <c r="C944" s="50"/>
      <c r="D944" s="50"/>
      <c r="E944" s="50"/>
      <c r="F944" s="1"/>
      <c r="G944" s="1"/>
      <c r="H944" s="1"/>
      <c r="I944" s="1"/>
      <c r="J944" s="50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>
      <c r="A945" s="1"/>
      <c r="B945" s="50"/>
      <c r="C945" s="50"/>
      <c r="D945" s="50"/>
      <c r="E945" s="50"/>
      <c r="F945" s="1"/>
      <c r="G945" s="1"/>
      <c r="H945" s="1"/>
      <c r="I945" s="1"/>
      <c r="J945" s="50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>
      <c r="A946" s="1"/>
      <c r="B946" s="50"/>
      <c r="C946" s="50"/>
      <c r="D946" s="50"/>
      <c r="E946" s="50"/>
      <c r="F946" s="1"/>
      <c r="G946" s="1"/>
      <c r="H946" s="1"/>
      <c r="I946" s="1"/>
      <c r="J946" s="50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>
      <c r="A947" s="1"/>
      <c r="B947" s="50"/>
      <c r="C947" s="50"/>
      <c r="D947" s="50"/>
      <c r="E947" s="50"/>
      <c r="F947" s="1"/>
      <c r="G947" s="1"/>
      <c r="H947" s="1"/>
      <c r="I947" s="1"/>
      <c r="J947" s="50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>
      <c r="A948" s="1"/>
      <c r="B948" s="50"/>
      <c r="C948" s="50"/>
      <c r="D948" s="50"/>
      <c r="E948" s="50"/>
      <c r="F948" s="1"/>
      <c r="G948" s="1"/>
      <c r="H948" s="1"/>
      <c r="I948" s="1"/>
      <c r="J948" s="50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>
      <c r="A949" s="1"/>
      <c r="B949" s="50"/>
      <c r="C949" s="50"/>
      <c r="D949" s="50"/>
      <c r="E949" s="50"/>
      <c r="F949" s="1"/>
      <c r="G949" s="1"/>
      <c r="H949" s="1"/>
      <c r="I949" s="1"/>
      <c r="J949" s="50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>
      <c r="A950" s="1"/>
      <c r="B950" s="50"/>
      <c r="C950" s="50"/>
      <c r="D950" s="50"/>
      <c r="E950" s="50"/>
      <c r="F950" s="1"/>
      <c r="G950" s="1"/>
      <c r="H950" s="1"/>
      <c r="I950" s="1"/>
      <c r="J950" s="50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>
      <c r="A951" s="1"/>
      <c r="B951" s="50"/>
      <c r="C951" s="50"/>
      <c r="D951" s="50"/>
      <c r="E951" s="50"/>
      <c r="F951" s="1"/>
      <c r="G951" s="1"/>
      <c r="H951" s="1"/>
      <c r="I951" s="1"/>
      <c r="J951" s="50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>
      <c r="A952" s="1"/>
      <c r="B952" s="50"/>
      <c r="C952" s="50"/>
      <c r="D952" s="50"/>
      <c r="E952" s="50"/>
      <c r="F952" s="1"/>
      <c r="G952" s="1"/>
      <c r="H952" s="1"/>
      <c r="I952" s="1"/>
      <c r="J952" s="50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>
      <c r="A953" s="1"/>
      <c r="B953" s="50"/>
      <c r="C953" s="50"/>
      <c r="D953" s="50"/>
      <c r="E953" s="50"/>
      <c r="F953" s="1"/>
      <c r="G953" s="1"/>
      <c r="H953" s="1"/>
      <c r="I953" s="1"/>
      <c r="J953" s="50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>
      <c r="A954" s="1"/>
      <c r="B954" s="50"/>
      <c r="C954" s="50"/>
      <c r="D954" s="50"/>
      <c r="E954" s="50"/>
      <c r="F954" s="1"/>
      <c r="G954" s="1"/>
      <c r="H954" s="1"/>
      <c r="I954" s="1"/>
      <c r="J954" s="50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>
      <c r="A955" s="1"/>
      <c r="B955" s="50"/>
      <c r="C955" s="50"/>
      <c r="D955" s="50"/>
      <c r="E955" s="50"/>
      <c r="F955" s="1"/>
      <c r="G955" s="1"/>
      <c r="H955" s="1"/>
      <c r="I955" s="1"/>
      <c r="J955" s="50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>
      <c r="A956" s="1"/>
      <c r="B956" s="50"/>
      <c r="C956" s="50"/>
      <c r="D956" s="50"/>
      <c r="E956" s="50"/>
      <c r="F956" s="1"/>
      <c r="G956" s="1"/>
      <c r="H956" s="1"/>
      <c r="I956" s="1"/>
      <c r="J956" s="50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>
      <c r="A957" s="1"/>
      <c r="B957" s="50"/>
      <c r="C957" s="50"/>
      <c r="D957" s="50"/>
      <c r="E957" s="50"/>
      <c r="F957" s="1"/>
      <c r="G957" s="1"/>
      <c r="H957" s="1"/>
      <c r="I957" s="1"/>
      <c r="J957" s="50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>
      <c r="A958" s="1"/>
      <c r="B958" s="50"/>
      <c r="C958" s="50"/>
      <c r="D958" s="50"/>
      <c r="E958" s="50"/>
      <c r="F958" s="1"/>
      <c r="G958" s="1"/>
      <c r="H958" s="1"/>
      <c r="I958" s="1"/>
      <c r="J958" s="50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>
      <c r="A959" s="1"/>
      <c r="B959" s="50"/>
      <c r="C959" s="50"/>
      <c r="D959" s="50"/>
      <c r="E959" s="50"/>
      <c r="F959" s="1"/>
      <c r="G959" s="1"/>
      <c r="H959" s="1"/>
      <c r="I959" s="1"/>
      <c r="J959" s="50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>
      <c r="A960" s="1"/>
      <c r="B960" s="50"/>
      <c r="C960" s="50"/>
      <c r="D960" s="50"/>
      <c r="E960" s="50"/>
      <c r="F960" s="1"/>
      <c r="G960" s="1"/>
      <c r="H960" s="1"/>
      <c r="I960" s="1"/>
      <c r="J960" s="50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>
      <c r="A961" s="1"/>
      <c r="B961" s="50"/>
      <c r="C961" s="50"/>
      <c r="D961" s="50"/>
      <c r="E961" s="50"/>
      <c r="F961" s="1"/>
      <c r="G961" s="1"/>
      <c r="H961" s="1"/>
      <c r="I961" s="1"/>
      <c r="J961" s="50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>
      <c r="A962" s="1"/>
      <c r="B962" s="50"/>
      <c r="C962" s="50"/>
      <c r="D962" s="50"/>
      <c r="E962" s="50"/>
      <c r="F962" s="1"/>
      <c r="G962" s="1"/>
      <c r="H962" s="1"/>
      <c r="I962" s="1"/>
      <c r="J962" s="50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>
      <c r="A963" s="1"/>
      <c r="B963" s="50"/>
      <c r="C963" s="50"/>
      <c r="D963" s="50"/>
      <c r="E963" s="50"/>
      <c r="F963" s="1"/>
      <c r="G963" s="1"/>
      <c r="H963" s="1"/>
      <c r="I963" s="1"/>
      <c r="J963" s="50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>
      <c r="A964" s="1"/>
      <c r="B964" s="50"/>
      <c r="C964" s="50"/>
      <c r="D964" s="50"/>
      <c r="E964" s="50"/>
      <c r="F964" s="1"/>
      <c r="G964" s="1"/>
      <c r="H964" s="1"/>
      <c r="I964" s="1"/>
      <c r="J964" s="50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>
      <c r="A965" s="1"/>
      <c r="B965" s="50"/>
      <c r="C965" s="50"/>
      <c r="D965" s="50"/>
      <c r="E965" s="50"/>
      <c r="F965" s="1"/>
      <c r="G965" s="1"/>
      <c r="H965" s="1"/>
      <c r="I965" s="1"/>
      <c r="J965" s="50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>
      <c r="A966" s="1"/>
      <c r="B966" s="50"/>
      <c r="C966" s="50"/>
      <c r="D966" s="50"/>
      <c r="E966" s="50"/>
      <c r="F966" s="1"/>
      <c r="G966" s="1"/>
      <c r="H966" s="1"/>
      <c r="I966" s="1"/>
      <c r="J966" s="50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>
      <c r="A967" s="1"/>
      <c r="B967" s="50"/>
      <c r="C967" s="50"/>
      <c r="D967" s="50"/>
      <c r="E967" s="50"/>
      <c r="F967" s="1"/>
      <c r="G967" s="1"/>
      <c r="H967" s="1"/>
      <c r="I967" s="1"/>
      <c r="J967" s="50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>
      <c r="A968" s="1"/>
      <c r="B968" s="50"/>
      <c r="C968" s="50"/>
      <c r="D968" s="50"/>
      <c r="E968" s="50"/>
      <c r="F968" s="1"/>
      <c r="G968" s="1"/>
      <c r="H968" s="1"/>
      <c r="I968" s="1"/>
      <c r="J968" s="50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>
      <c r="A969" s="1"/>
      <c r="B969" s="50"/>
      <c r="C969" s="50"/>
      <c r="D969" s="50"/>
      <c r="E969" s="50"/>
      <c r="F969" s="1"/>
      <c r="G969" s="1"/>
      <c r="H969" s="1"/>
      <c r="I969" s="1"/>
      <c r="J969" s="50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>
      <c r="A970" s="1"/>
      <c r="B970" s="50"/>
      <c r="C970" s="50"/>
      <c r="D970" s="50"/>
      <c r="E970" s="50"/>
      <c r="F970" s="1"/>
      <c r="G970" s="1"/>
      <c r="H970" s="1"/>
      <c r="I970" s="1"/>
      <c r="J970" s="50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>
      <c r="A971" s="1"/>
      <c r="B971" s="50"/>
      <c r="C971" s="50"/>
      <c r="D971" s="50"/>
      <c r="E971" s="50"/>
      <c r="F971" s="1"/>
      <c r="G971" s="1"/>
      <c r="H971" s="1"/>
      <c r="I971" s="1"/>
      <c r="J971" s="50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>
      <c r="A972" s="1"/>
      <c r="B972" s="50"/>
      <c r="C972" s="50"/>
      <c r="D972" s="50"/>
      <c r="E972" s="50"/>
      <c r="F972" s="1"/>
      <c r="G972" s="1"/>
      <c r="H972" s="1"/>
      <c r="I972" s="1"/>
      <c r="J972" s="50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>
      <c r="A973" s="1"/>
      <c r="B973" s="50"/>
      <c r="C973" s="50"/>
      <c r="D973" s="50"/>
      <c r="E973" s="50"/>
      <c r="F973" s="1"/>
      <c r="G973" s="1"/>
      <c r="H973" s="1"/>
      <c r="I973" s="1"/>
      <c r="J973" s="50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>
      <c r="A974" s="1"/>
      <c r="B974" s="50"/>
      <c r="C974" s="50"/>
      <c r="D974" s="50"/>
      <c r="E974" s="50"/>
      <c r="F974" s="1"/>
      <c r="G974" s="1"/>
      <c r="H974" s="1"/>
      <c r="I974" s="1"/>
      <c r="J974" s="50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>
      <c r="A975" s="1"/>
      <c r="B975" s="50"/>
      <c r="C975" s="50"/>
      <c r="D975" s="50"/>
      <c r="E975" s="50"/>
      <c r="F975" s="1"/>
      <c r="G975" s="1"/>
      <c r="H975" s="1"/>
      <c r="I975" s="1"/>
      <c r="J975" s="50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>
      <c r="A976" s="1"/>
      <c r="B976" s="50"/>
      <c r="C976" s="50"/>
      <c r="D976" s="50"/>
      <c r="E976" s="50"/>
      <c r="F976" s="1"/>
      <c r="G976" s="1"/>
      <c r="H976" s="1"/>
      <c r="I976" s="1"/>
      <c r="J976" s="50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>
      <c r="A977" s="1"/>
      <c r="B977" s="50"/>
      <c r="C977" s="50"/>
      <c r="D977" s="50"/>
      <c r="E977" s="50"/>
      <c r="F977" s="1"/>
      <c r="G977" s="1"/>
      <c r="H977" s="1"/>
      <c r="I977" s="1"/>
      <c r="J977" s="50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>
      <c r="A978" s="1"/>
      <c r="B978" s="50"/>
      <c r="C978" s="50"/>
      <c r="D978" s="50"/>
      <c r="E978" s="50"/>
      <c r="F978" s="1"/>
      <c r="G978" s="1"/>
      <c r="H978" s="1"/>
      <c r="I978" s="1"/>
      <c r="J978" s="50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>
      <c r="A979" s="1"/>
      <c r="B979" s="50"/>
      <c r="C979" s="50"/>
      <c r="D979" s="50"/>
      <c r="E979" s="50"/>
      <c r="F979" s="1"/>
      <c r="G979" s="1"/>
      <c r="H979" s="1"/>
      <c r="I979" s="1"/>
      <c r="J979" s="50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>
      <c r="A980" s="1"/>
      <c r="B980" s="50"/>
      <c r="C980" s="50"/>
      <c r="D980" s="50"/>
      <c r="E980" s="50"/>
      <c r="F980" s="1"/>
      <c r="G980" s="1"/>
      <c r="H980" s="1"/>
      <c r="I980" s="1"/>
      <c r="J980" s="50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>
      <c r="A981" s="1"/>
      <c r="B981" s="50"/>
      <c r="C981" s="50"/>
      <c r="D981" s="50"/>
      <c r="E981" s="50"/>
      <c r="F981" s="1"/>
      <c r="G981" s="1"/>
      <c r="H981" s="1"/>
      <c r="I981" s="1"/>
      <c r="J981" s="50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>
      <c r="A982" s="1"/>
      <c r="B982" s="50"/>
      <c r="C982" s="50"/>
      <c r="D982" s="50"/>
      <c r="E982" s="50"/>
      <c r="F982" s="1"/>
      <c r="G982" s="1"/>
      <c r="H982" s="1"/>
      <c r="I982" s="1"/>
      <c r="J982" s="50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>
      <c r="A983" s="1"/>
      <c r="B983" s="50"/>
      <c r="C983" s="50"/>
      <c r="D983" s="50"/>
      <c r="E983" s="50"/>
      <c r="F983" s="1"/>
      <c r="G983" s="1"/>
      <c r="H983" s="1"/>
      <c r="I983" s="1"/>
      <c r="J983" s="50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>
      <c r="A984" s="1"/>
      <c r="B984" s="50"/>
      <c r="C984" s="50"/>
      <c r="D984" s="50"/>
      <c r="E984" s="50"/>
      <c r="F984" s="1"/>
      <c r="G984" s="1"/>
      <c r="H984" s="1"/>
      <c r="I984" s="1"/>
      <c r="J984" s="50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>
      <c r="A985" s="1"/>
      <c r="B985" s="50"/>
      <c r="C985" s="50"/>
      <c r="D985" s="50"/>
      <c r="E985" s="50"/>
      <c r="F985" s="1"/>
      <c r="G985" s="1"/>
      <c r="H985" s="1"/>
      <c r="I985" s="1"/>
      <c r="J985" s="50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>
      <c r="A986" s="1"/>
      <c r="B986" s="50"/>
      <c r="C986" s="50"/>
      <c r="D986" s="50"/>
      <c r="E986" s="50"/>
      <c r="F986" s="1"/>
      <c r="G986" s="1"/>
      <c r="H986" s="1"/>
      <c r="I986" s="1"/>
      <c r="J986" s="50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>
      <c r="A987" s="1"/>
      <c r="B987" s="50"/>
      <c r="C987" s="50"/>
      <c r="D987" s="50"/>
      <c r="E987" s="50"/>
      <c r="F987" s="1"/>
      <c r="G987" s="1"/>
      <c r="H987" s="1"/>
      <c r="I987" s="1"/>
      <c r="J987" s="50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>
      <c r="A988" s="1"/>
      <c r="B988" s="50"/>
      <c r="C988" s="50"/>
      <c r="D988" s="50"/>
      <c r="E988" s="50"/>
      <c r="F988" s="1"/>
      <c r="G988" s="1"/>
      <c r="H988" s="1"/>
      <c r="I988" s="1"/>
      <c r="J988" s="50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>
      <c r="A989" s="1"/>
      <c r="B989" s="50"/>
      <c r="C989" s="50"/>
      <c r="D989" s="50"/>
      <c r="E989" s="50"/>
      <c r="F989" s="1"/>
      <c r="G989" s="1"/>
      <c r="H989" s="1"/>
      <c r="I989" s="1"/>
      <c r="J989" s="50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>
      <c r="A990" s="1"/>
      <c r="B990" s="50"/>
      <c r="C990" s="50"/>
      <c r="D990" s="50"/>
      <c r="E990" s="50"/>
      <c r="F990" s="1"/>
      <c r="G990" s="1"/>
      <c r="H990" s="1"/>
      <c r="I990" s="1"/>
      <c r="J990" s="50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>
      <c r="A991" s="1"/>
      <c r="B991" s="50"/>
      <c r="C991" s="50"/>
      <c r="D991" s="50"/>
      <c r="E991" s="50"/>
      <c r="F991" s="1"/>
      <c r="G991" s="1"/>
      <c r="H991" s="1"/>
      <c r="I991" s="1"/>
      <c r="J991" s="50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>
      <c r="A992" s="1"/>
      <c r="B992" s="50"/>
      <c r="C992" s="50"/>
      <c r="D992" s="50"/>
      <c r="E992" s="50"/>
      <c r="F992" s="1"/>
      <c r="G992" s="1"/>
      <c r="H992" s="1"/>
      <c r="I992" s="1"/>
      <c r="J992" s="50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>
      <c r="A993" s="1"/>
      <c r="B993" s="50"/>
      <c r="C993" s="50"/>
      <c r="D993" s="50"/>
      <c r="E993" s="50"/>
      <c r="F993" s="1"/>
      <c r="G993" s="1"/>
      <c r="H993" s="1"/>
      <c r="I993" s="1"/>
      <c r="J993" s="50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>
      <c r="A994" s="1"/>
      <c r="B994" s="50"/>
      <c r="C994" s="50"/>
      <c r="D994" s="50"/>
      <c r="E994" s="50"/>
      <c r="F994" s="1"/>
      <c r="G994" s="1"/>
      <c r="H994" s="1"/>
      <c r="I994" s="1"/>
      <c r="J994" s="50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>
      <c r="A995" s="1"/>
      <c r="B995" s="50"/>
      <c r="C995" s="50"/>
      <c r="D995" s="50"/>
      <c r="E995" s="50"/>
      <c r="F995" s="1"/>
      <c r="G995" s="1"/>
      <c r="H995" s="1"/>
      <c r="I995" s="1"/>
      <c r="J995" s="50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>
      <c r="A996" s="1"/>
      <c r="B996" s="50"/>
      <c r="C996" s="50"/>
      <c r="D996" s="50"/>
      <c r="E996" s="50"/>
      <c r="F996" s="1"/>
      <c r="G996" s="1"/>
      <c r="H996" s="1"/>
      <c r="I996" s="1"/>
      <c r="J996" s="50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>
      <c r="A997" s="1"/>
      <c r="B997" s="50"/>
      <c r="C997" s="50"/>
      <c r="D997" s="50"/>
      <c r="E997" s="50"/>
      <c r="F997" s="1"/>
      <c r="G997" s="1"/>
      <c r="H997" s="1"/>
      <c r="I997" s="1"/>
      <c r="J997" s="50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>
      <c r="A998" s="1"/>
      <c r="B998" s="50"/>
      <c r="C998" s="50"/>
      <c r="D998" s="50"/>
      <c r="E998" s="50"/>
      <c r="F998" s="1"/>
      <c r="G998" s="1"/>
      <c r="H998" s="1"/>
      <c r="I998" s="1"/>
      <c r="J998" s="50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>
      <c r="A999" s="1"/>
      <c r="B999" s="50"/>
      <c r="C999" s="50"/>
      <c r="D999" s="50"/>
      <c r="E999" s="50"/>
      <c r="F999" s="1"/>
      <c r="G999" s="1"/>
      <c r="H999" s="1"/>
      <c r="I999" s="1"/>
      <c r="J999" s="50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>
      <c r="A1000" s="1"/>
      <c r="B1000" s="50"/>
      <c r="C1000" s="50"/>
      <c r="D1000" s="50"/>
      <c r="E1000" s="50"/>
      <c r="F1000" s="1"/>
      <c r="G1000" s="1"/>
      <c r="H1000" s="1"/>
      <c r="I1000" s="1"/>
      <c r="J1000" s="50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autoFilter ref="$J$2:$J$118"/>
  <mergeCells count="1">
    <mergeCell ref="A1:E1"/>
  </mergeCells>
  <printOptions/>
  <pageMargins bottom="0.75" footer="0.0" header="0.0" left="0.25" right="0.25" top="0.75"/>
  <pageSetup paperSize="9" orientation="portrait"/>
  <headerFooter>
    <oddHeader>&amp;LPACKING LIST - 360holds - PU</oddHeader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8.78"/>
    <col customWidth="1" min="12" max="26" width="8.56"/>
  </cols>
  <sheetData>
    <row r="1">
      <c r="A1" s="701" t="s">
        <v>903</v>
      </c>
      <c r="B1" s="50"/>
      <c r="C1" s="50"/>
      <c r="D1" s="50"/>
      <c r="E1" s="50"/>
      <c r="F1" s="50"/>
      <c r="G1" s="50"/>
      <c r="H1" s="50"/>
      <c r="I1" s="45"/>
      <c r="J1" s="50"/>
      <c r="K1" s="50"/>
      <c r="T1" s="50"/>
    </row>
    <row r="2">
      <c r="A2" s="46" t="s">
        <v>867</v>
      </c>
      <c r="B2" s="50"/>
      <c r="C2" s="50"/>
      <c r="D2" s="50"/>
      <c r="E2" s="50"/>
      <c r="F2" s="50"/>
      <c r="H2" s="50"/>
      <c r="I2" s="46" t="s">
        <v>904</v>
      </c>
      <c r="M2" s="46"/>
      <c r="T2" s="50"/>
    </row>
    <row r="3">
      <c r="A3" s="702" t="str">
        <f>'PRODUCTION LIST GRP VOLUMES'!A3:I3</f>
        <v/>
      </c>
      <c r="B3" s="491"/>
      <c r="C3" s="491"/>
      <c r="D3" s="491"/>
      <c r="E3" s="491"/>
      <c r="F3" s="491"/>
      <c r="G3" s="491"/>
      <c r="H3" s="492"/>
      <c r="I3" s="703" t="str">
        <f>'PRODUCTION LIST GRP VOLUMES'!M3</f>
        <v/>
      </c>
      <c r="J3" s="491"/>
      <c r="K3" s="492"/>
      <c r="N3" s="704"/>
      <c r="O3" s="704"/>
      <c r="P3" s="704"/>
      <c r="Q3" s="704"/>
      <c r="R3" s="704"/>
    </row>
    <row r="4" ht="22.5" customHeight="1">
      <c r="A4" s="46"/>
      <c r="B4" s="50"/>
      <c r="C4" s="705" t="s">
        <v>905</v>
      </c>
      <c r="D4" s="705"/>
      <c r="E4" s="76"/>
      <c r="F4" s="81"/>
      <c r="G4" s="705" t="s">
        <v>905</v>
      </c>
      <c r="H4" s="705"/>
      <c r="I4" s="706"/>
      <c r="J4" s="50"/>
      <c r="K4" s="705" t="s">
        <v>905</v>
      </c>
      <c r="L4" s="705"/>
      <c r="P4" s="707"/>
      <c r="Q4" s="707"/>
      <c r="R4" s="2"/>
      <c r="S4" s="708"/>
      <c r="T4" s="50"/>
    </row>
    <row r="5" ht="13.5" customHeight="1">
      <c r="A5" s="709" t="s">
        <v>906</v>
      </c>
      <c r="B5" s="267"/>
      <c r="C5" s="710"/>
      <c r="D5" s="711"/>
      <c r="E5" s="712" t="s">
        <v>907</v>
      </c>
      <c r="F5" s="267"/>
      <c r="G5" s="713"/>
      <c r="I5" s="712" t="s">
        <v>908</v>
      </c>
      <c r="J5" s="267"/>
      <c r="K5" s="713"/>
      <c r="P5" s="2"/>
      <c r="Q5" s="2"/>
      <c r="R5" s="2"/>
      <c r="S5" s="2"/>
      <c r="T5" s="50"/>
    </row>
    <row r="6" ht="13.5" customHeight="1">
      <c r="A6" s="714"/>
      <c r="B6" s="715"/>
      <c r="C6" s="716"/>
      <c r="D6" s="711"/>
      <c r="E6" s="714"/>
      <c r="F6" s="715"/>
      <c r="G6" s="717"/>
      <c r="I6" s="714"/>
      <c r="J6" s="715"/>
      <c r="K6" s="717"/>
      <c r="P6" s="2"/>
      <c r="Q6" s="2"/>
      <c r="R6" s="2"/>
      <c r="S6" s="2"/>
      <c r="T6" s="50"/>
    </row>
    <row r="7" ht="13.5" customHeight="1">
      <c r="A7" s="709" t="s">
        <v>909</v>
      </c>
      <c r="B7" s="267"/>
      <c r="C7" s="718"/>
      <c r="D7" s="719"/>
      <c r="E7" s="720" t="s">
        <v>910</v>
      </c>
      <c r="F7" s="272"/>
      <c r="G7" s="721"/>
      <c r="I7" s="720" t="s">
        <v>911</v>
      </c>
      <c r="J7" s="272"/>
      <c r="K7" s="721"/>
      <c r="P7" s="50"/>
      <c r="Q7" s="50"/>
      <c r="R7" s="50"/>
      <c r="S7" s="50"/>
      <c r="T7" s="50"/>
    </row>
    <row r="8" ht="13.5" customHeight="1">
      <c r="A8" s="714"/>
      <c r="B8" s="715"/>
      <c r="C8" s="722"/>
      <c r="D8" s="719"/>
      <c r="E8" s="714"/>
      <c r="F8" s="715"/>
      <c r="G8" s="717"/>
      <c r="I8" s="714"/>
      <c r="J8" s="715"/>
      <c r="K8" s="717"/>
      <c r="P8" s="2"/>
      <c r="Q8" s="2"/>
      <c r="R8" s="2"/>
      <c r="S8" s="2"/>
      <c r="T8" s="50"/>
    </row>
    <row r="9" ht="13.5" customHeight="1">
      <c r="A9" s="709" t="s">
        <v>12</v>
      </c>
      <c r="B9" s="267"/>
      <c r="C9" s="710"/>
      <c r="D9" s="711"/>
      <c r="E9" s="720" t="s">
        <v>912</v>
      </c>
      <c r="F9" s="272"/>
      <c r="G9" s="723"/>
      <c r="I9" s="720" t="s">
        <v>913</v>
      </c>
      <c r="J9" s="272"/>
      <c r="K9" s="721"/>
      <c r="P9" s="2"/>
      <c r="Q9" s="2"/>
      <c r="R9" s="2"/>
      <c r="S9" s="2"/>
      <c r="T9" s="50"/>
    </row>
    <row r="10" ht="13.5" customHeight="1">
      <c r="A10" s="714"/>
      <c r="B10" s="715"/>
      <c r="C10" s="716"/>
      <c r="D10" s="711"/>
      <c r="E10" s="714"/>
      <c r="F10" s="715"/>
      <c r="G10" s="697"/>
      <c r="I10" s="714"/>
      <c r="J10" s="715"/>
      <c r="K10" s="717"/>
      <c r="P10" s="2"/>
      <c r="Q10" s="2"/>
      <c r="R10" s="2"/>
      <c r="S10" s="2"/>
      <c r="T10" s="50"/>
    </row>
    <row r="11" ht="13.5" customHeight="1">
      <c r="A11" s="709" t="s">
        <v>14</v>
      </c>
      <c r="B11" s="267"/>
      <c r="C11" s="718"/>
      <c r="D11" s="719"/>
      <c r="E11" s="712" t="s">
        <v>914</v>
      </c>
      <c r="F11" s="267"/>
      <c r="G11" s="724"/>
      <c r="I11" s="720" t="s">
        <v>915</v>
      </c>
      <c r="J11" s="272"/>
      <c r="K11" s="721"/>
      <c r="P11" s="2"/>
      <c r="Q11" s="2"/>
      <c r="R11" s="2"/>
      <c r="S11" s="2"/>
      <c r="T11" s="50"/>
    </row>
    <row r="12" ht="13.5" customHeight="1">
      <c r="A12" s="725"/>
      <c r="B12" s="726"/>
      <c r="C12" s="727"/>
      <c r="D12" s="719"/>
      <c r="E12" s="714"/>
      <c r="F12" s="715"/>
      <c r="G12" s="697"/>
      <c r="I12" s="714"/>
      <c r="J12" s="715"/>
      <c r="K12" s="717"/>
      <c r="P12" s="2"/>
      <c r="Q12" s="2"/>
      <c r="R12" s="2"/>
      <c r="S12" s="2"/>
      <c r="T12" s="50"/>
    </row>
    <row r="13" ht="13.5" customHeight="1">
      <c r="A13" s="712" t="s">
        <v>916</v>
      </c>
      <c r="B13" s="267"/>
      <c r="C13" s="713"/>
      <c r="E13" s="712" t="s">
        <v>917</v>
      </c>
      <c r="F13" s="267"/>
      <c r="G13" s="723"/>
      <c r="I13" s="720" t="s">
        <v>918</v>
      </c>
      <c r="J13" s="272"/>
      <c r="K13" s="721"/>
    </row>
    <row r="14" ht="13.5" customHeight="1">
      <c r="A14" s="714"/>
      <c r="B14" s="715"/>
      <c r="C14" s="717"/>
      <c r="E14" s="714"/>
      <c r="F14" s="715"/>
      <c r="G14" s="697"/>
      <c r="I14" s="714"/>
      <c r="J14" s="715"/>
      <c r="K14" s="717"/>
    </row>
    <row r="15" ht="13.5" customHeight="1">
      <c r="A15" s="720" t="s">
        <v>919</v>
      </c>
      <c r="B15" s="272"/>
      <c r="C15" s="721"/>
      <c r="E15" s="712" t="s">
        <v>920</v>
      </c>
      <c r="F15" s="267"/>
      <c r="G15" s="724"/>
      <c r="I15" s="720" t="s">
        <v>921</v>
      </c>
      <c r="J15" s="272"/>
      <c r="K15" s="721"/>
    </row>
    <row r="16" ht="13.5" customHeight="1">
      <c r="A16" s="714"/>
      <c r="B16" s="715"/>
      <c r="C16" s="717"/>
      <c r="E16" s="714"/>
      <c r="F16" s="715"/>
      <c r="G16" s="697"/>
      <c r="I16" s="714"/>
      <c r="J16" s="715"/>
      <c r="K16" s="717"/>
    </row>
    <row r="17" ht="13.5" customHeight="1">
      <c r="A17" s="720" t="s">
        <v>922</v>
      </c>
      <c r="B17" s="272"/>
      <c r="C17" s="448"/>
      <c r="E17" s="712" t="s">
        <v>923</v>
      </c>
      <c r="F17" s="267"/>
      <c r="G17" s="448"/>
      <c r="I17" s="720" t="s">
        <v>924</v>
      </c>
      <c r="J17" s="272"/>
      <c r="K17" s="448"/>
      <c r="L17" s="50"/>
      <c r="M17" s="50"/>
    </row>
    <row r="18" ht="13.5" customHeight="1">
      <c r="A18" s="714"/>
      <c r="B18" s="715"/>
      <c r="C18" s="451"/>
      <c r="E18" s="714"/>
      <c r="F18" s="715"/>
      <c r="G18" s="451"/>
      <c r="H18" s="50"/>
      <c r="I18" s="714"/>
      <c r="J18" s="715"/>
      <c r="K18" s="451"/>
      <c r="L18" s="50"/>
      <c r="M18" s="50"/>
    </row>
    <row r="19" ht="13.5" customHeight="1">
      <c r="A19" s="728" t="s">
        <v>925</v>
      </c>
      <c r="B19" s="267"/>
      <c r="C19" s="448"/>
      <c r="E19" s="712" t="s">
        <v>926</v>
      </c>
      <c r="F19" s="267"/>
      <c r="G19" s="448"/>
      <c r="I19" s="712" t="s">
        <v>927</v>
      </c>
      <c r="J19" s="267"/>
      <c r="K19" s="448"/>
      <c r="T19" s="50"/>
    </row>
    <row r="20" ht="13.5" customHeight="1">
      <c r="A20" s="714"/>
      <c r="B20" s="715"/>
      <c r="C20" s="451"/>
      <c r="E20" s="714"/>
      <c r="F20" s="715"/>
      <c r="G20" s="451"/>
      <c r="I20" s="714"/>
      <c r="J20" s="715"/>
      <c r="K20" s="451"/>
      <c r="T20" s="50"/>
    </row>
    <row r="21" ht="13.5" customHeight="1">
      <c r="A21" s="712" t="s">
        <v>928</v>
      </c>
      <c r="B21" s="267"/>
      <c r="C21" s="448"/>
      <c r="E21" s="712"/>
      <c r="F21" s="267"/>
      <c r="G21" s="448"/>
      <c r="I21" s="712" t="s">
        <v>929</v>
      </c>
      <c r="J21" s="267"/>
      <c r="K21" s="448"/>
      <c r="T21" s="50"/>
    </row>
    <row r="22" ht="13.5" customHeight="1">
      <c r="A22" s="714"/>
      <c r="B22" s="715"/>
      <c r="C22" s="451"/>
      <c r="E22" s="714"/>
      <c r="F22" s="715"/>
      <c r="G22" s="451"/>
      <c r="I22" s="714"/>
      <c r="J22" s="715"/>
      <c r="K22" s="451"/>
      <c r="T22" s="50"/>
    </row>
    <row r="23" ht="15.0" customHeight="1">
      <c r="I23" s="45"/>
      <c r="K23" s="50"/>
      <c r="T23" s="50"/>
    </row>
    <row r="24" ht="19.5" customHeight="1">
      <c r="A24" s="592"/>
      <c r="B24" s="45" t="s">
        <v>930</v>
      </c>
      <c r="C24" s="2"/>
      <c r="D24" s="2"/>
      <c r="E24" s="2"/>
      <c r="F24" s="592"/>
      <c r="G24" s="544"/>
      <c r="H24" s="440"/>
      <c r="I24" s="729"/>
      <c r="J24" s="440"/>
      <c r="K24" s="730"/>
      <c r="L24" s="731"/>
      <c r="M24" s="731"/>
      <c r="N24" s="592"/>
      <c r="O24" s="592"/>
      <c r="P24" s="592"/>
      <c r="Q24" s="592"/>
      <c r="R24" s="592"/>
      <c r="S24" s="592"/>
      <c r="T24" s="592"/>
      <c r="U24" s="592"/>
      <c r="V24" s="592"/>
      <c r="W24" s="592"/>
      <c r="X24" s="592"/>
      <c r="Y24" s="592"/>
      <c r="Z24" s="592"/>
    </row>
    <row r="25" ht="19.5" customHeight="1">
      <c r="B25" s="17" t="s">
        <v>931</v>
      </c>
      <c r="C25" s="732"/>
      <c r="D25" s="733"/>
      <c r="E25" s="189"/>
      <c r="G25" s="734" t="s">
        <v>932</v>
      </c>
      <c r="J25" s="735"/>
      <c r="K25" s="736" t="s">
        <v>933</v>
      </c>
      <c r="L25" s="737"/>
      <c r="M25" s="737"/>
    </row>
    <row r="26" ht="19.5" customHeight="1">
      <c r="B26" s="17" t="s">
        <v>934</v>
      </c>
      <c r="C26" s="733"/>
      <c r="D26" s="733"/>
      <c r="E26" s="189"/>
      <c r="G26" s="738"/>
      <c r="H26" s="737"/>
      <c r="I26" s="739"/>
      <c r="J26" s="740"/>
      <c r="K26" s="736" t="s">
        <v>935</v>
      </c>
      <c r="L26" s="737"/>
      <c r="M26" s="737"/>
    </row>
    <row r="27" ht="19.5" customHeight="1">
      <c r="A27" s="737"/>
      <c r="B27" s="17" t="s">
        <v>936</v>
      </c>
      <c r="C27" s="733"/>
      <c r="D27" s="733"/>
      <c r="E27" s="733"/>
      <c r="F27" s="737"/>
      <c r="G27" s="741"/>
      <c r="H27" s="742"/>
      <c r="I27" s="743"/>
      <c r="J27" s="742"/>
      <c r="K27" s="744"/>
      <c r="L27" s="737"/>
      <c r="M27" s="737"/>
    </row>
    <row r="28">
      <c r="F28" s="737"/>
      <c r="G28" s="737"/>
      <c r="H28" s="737"/>
      <c r="I28" s="739"/>
      <c r="J28" s="737"/>
      <c r="K28" s="737"/>
      <c r="L28" s="737"/>
      <c r="M28" s="737"/>
    </row>
    <row r="29">
      <c r="A29" s="737"/>
      <c r="B29" s="737"/>
      <c r="C29" s="737"/>
      <c r="D29" s="737"/>
      <c r="E29" s="737"/>
      <c r="F29" s="737"/>
      <c r="G29" s="737"/>
      <c r="H29" s="737"/>
      <c r="I29" s="739"/>
      <c r="J29" s="737"/>
      <c r="K29" s="737"/>
      <c r="L29" s="737"/>
      <c r="M29" s="737"/>
    </row>
    <row r="30">
      <c r="A30" s="737"/>
      <c r="B30" s="737"/>
      <c r="C30" s="737"/>
      <c r="D30" s="737"/>
      <c r="E30" s="737"/>
      <c r="F30" s="737"/>
      <c r="G30" s="737"/>
      <c r="H30" s="737"/>
      <c r="I30" s="739"/>
      <c r="J30" s="737"/>
      <c r="K30" s="737"/>
      <c r="L30" s="737"/>
      <c r="M30" s="737"/>
    </row>
    <row r="31">
      <c r="A31" s="737"/>
      <c r="B31" s="737"/>
      <c r="C31" s="737"/>
      <c r="D31" s="737"/>
      <c r="E31" s="737"/>
      <c r="F31" s="737"/>
      <c r="G31" s="737"/>
      <c r="H31" s="737"/>
      <c r="I31" s="739"/>
      <c r="J31" s="737"/>
      <c r="K31" s="737"/>
      <c r="L31" s="737"/>
      <c r="M31" s="737"/>
    </row>
    <row r="32">
      <c r="A32" s="737"/>
      <c r="B32" s="737"/>
      <c r="C32" s="737"/>
      <c r="D32" s="737"/>
      <c r="E32" s="737"/>
      <c r="F32" s="737"/>
      <c r="G32" s="737"/>
      <c r="H32" s="737"/>
      <c r="I32" s="739"/>
      <c r="J32" s="737"/>
      <c r="K32" s="737"/>
      <c r="L32" s="737"/>
      <c r="M32" s="737"/>
    </row>
    <row r="33">
      <c r="A33" s="737"/>
      <c r="B33" s="737"/>
      <c r="C33" s="737"/>
      <c r="D33" s="737"/>
      <c r="E33" s="737"/>
      <c r="F33" s="737"/>
      <c r="G33" s="737"/>
      <c r="H33" s="737"/>
      <c r="I33" s="739"/>
      <c r="J33" s="737"/>
      <c r="K33" s="737"/>
      <c r="L33" s="737"/>
      <c r="M33" s="737"/>
    </row>
    <row r="34">
      <c r="A34" s="737"/>
      <c r="B34" s="737"/>
      <c r="C34" s="737"/>
      <c r="D34" s="737"/>
      <c r="E34" s="737"/>
      <c r="F34" s="737"/>
      <c r="G34" s="737"/>
      <c r="H34" s="737"/>
      <c r="I34" s="739"/>
      <c r="J34" s="737"/>
      <c r="K34" s="737"/>
      <c r="L34" s="737"/>
      <c r="M34" s="737"/>
    </row>
    <row r="35">
      <c r="A35" s="737"/>
      <c r="B35" s="737"/>
      <c r="C35" s="737"/>
      <c r="D35" s="737"/>
      <c r="E35" s="737"/>
      <c r="F35" s="737"/>
      <c r="G35" s="737"/>
      <c r="H35" s="737"/>
      <c r="I35" s="739"/>
      <c r="J35" s="737"/>
      <c r="K35" s="737"/>
      <c r="L35" s="737"/>
      <c r="M35" s="737"/>
    </row>
    <row r="36">
      <c r="A36" s="737"/>
      <c r="B36" s="737"/>
      <c r="C36" s="737"/>
      <c r="D36" s="737"/>
      <c r="I36" s="45"/>
    </row>
    <row r="37">
      <c r="A37" s="737"/>
      <c r="B37" s="737"/>
      <c r="C37" s="737"/>
      <c r="D37" s="737"/>
      <c r="I37" s="45"/>
    </row>
    <row r="38">
      <c r="A38" s="737"/>
      <c r="B38" s="737"/>
      <c r="C38" s="737"/>
      <c r="D38" s="737"/>
      <c r="I38" s="45"/>
    </row>
    <row r="39">
      <c r="A39" s="737"/>
      <c r="B39" s="737"/>
      <c r="C39" s="737"/>
      <c r="D39" s="737"/>
      <c r="I39" s="45"/>
    </row>
    <row r="40">
      <c r="I40" s="45"/>
    </row>
    <row r="41">
      <c r="I41" s="45"/>
    </row>
    <row r="42">
      <c r="I42" s="45"/>
    </row>
    <row r="43">
      <c r="I43" s="45"/>
    </row>
    <row r="44">
      <c r="I44" s="45"/>
    </row>
    <row r="45">
      <c r="I45" s="45"/>
    </row>
    <row r="46">
      <c r="I46" s="45"/>
    </row>
    <row r="47">
      <c r="I47" s="45"/>
    </row>
    <row r="48">
      <c r="I48" s="45"/>
    </row>
    <row r="49">
      <c r="I49" s="45"/>
    </row>
    <row r="50">
      <c r="I50" s="45"/>
    </row>
    <row r="51">
      <c r="I51" s="45"/>
    </row>
    <row r="52">
      <c r="I52" s="45"/>
    </row>
    <row r="53">
      <c r="I53" s="45"/>
    </row>
    <row r="54">
      <c r="I54" s="45"/>
    </row>
    <row r="55">
      <c r="I55" s="45"/>
    </row>
    <row r="56">
      <c r="I56" s="45"/>
    </row>
    <row r="57">
      <c r="I57" s="45"/>
    </row>
    <row r="58">
      <c r="I58" s="45"/>
    </row>
    <row r="59">
      <c r="I59" s="45"/>
    </row>
    <row r="60">
      <c r="I60" s="45"/>
    </row>
    <row r="61">
      <c r="I61" s="45"/>
    </row>
    <row r="62">
      <c r="I62" s="45"/>
    </row>
    <row r="63">
      <c r="I63" s="45"/>
    </row>
    <row r="64">
      <c r="I64" s="45"/>
    </row>
    <row r="65">
      <c r="I65" s="45"/>
    </row>
    <row r="66">
      <c r="I66" s="45"/>
    </row>
    <row r="67">
      <c r="I67" s="45"/>
    </row>
    <row r="68">
      <c r="I68" s="45"/>
    </row>
    <row r="69">
      <c r="I69" s="45"/>
    </row>
    <row r="70">
      <c r="I70" s="45"/>
    </row>
    <row r="71">
      <c r="I71" s="45"/>
    </row>
    <row r="72">
      <c r="I72" s="45"/>
    </row>
    <row r="73">
      <c r="I73" s="45"/>
    </row>
    <row r="74">
      <c r="I74" s="45"/>
    </row>
    <row r="75">
      <c r="I75" s="45"/>
    </row>
    <row r="76">
      <c r="I76" s="45"/>
    </row>
    <row r="77">
      <c r="I77" s="45"/>
    </row>
    <row r="78">
      <c r="I78" s="45"/>
    </row>
    <row r="79">
      <c r="I79" s="45"/>
    </row>
    <row r="80">
      <c r="I80" s="45"/>
    </row>
    <row r="81">
      <c r="I81" s="45"/>
    </row>
    <row r="82">
      <c r="I82" s="45"/>
    </row>
    <row r="83">
      <c r="I83" s="45"/>
    </row>
    <row r="84">
      <c r="I84" s="45"/>
    </row>
    <row r="85">
      <c r="I85" s="45"/>
    </row>
    <row r="86">
      <c r="I86" s="45"/>
    </row>
    <row r="87">
      <c r="I87" s="45"/>
    </row>
    <row r="88">
      <c r="I88" s="45"/>
    </row>
    <row r="89">
      <c r="I89" s="45"/>
    </row>
    <row r="90">
      <c r="I90" s="45"/>
    </row>
    <row r="91">
      <c r="I91" s="45"/>
    </row>
    <row r="92">
      <c r="I92" s="45"/>
    </row>
    <row r="93">
      <c r="I93" s="45"/>
    </row>
    <row r="94">
      <c r="I94" s="45"/>
    </row>
    <row r="95">
      <c r="I95" s="45"/>
    </row>
    <row r="96">
      <c r="I96" s="45"/>
    </row>
    <row r="97">
      <c r="I97" s="45"/>
    </row>
    <row r="98">
      <c r="I98" s="45"/>
    </row>
    <row r="99">
      <c r="I99" s="45"/>
    </row>
    <row r="100">
      <c r="I100" s="45"/>
    </row>
    <row r="101">
      <c r="I101" s="45"/>
    </row>
    <row r="102">
      <c r="I102" s="45"/>
    </row>
    <row r="103">
      <c r="I103" s="45"/>
    </row>
    <row r="104">
      <c r="I104" s="45"/>
    </row>
    <row r="105">
      <c r="I105" s="45"/>
    </row>
    <row r="106">
      <c r="I106" s="45"/>
    </row>
    <row r="107">
      <c r="I107" s="45"/>
    </row>
    <row r="108">
      <c r="I108" s="45"/>
    </row>
    <row r="109">
      <c r="I109" s="45"/>
    </row>
    <row r="110">
      <c r="I110" s="45"/>
    </row>
    <row r="111">
      <c r="I111" s="45"/>
    </row>
    <row r="112">
      <c r="I112" s="45"/>
    </row>
    <row r="113">
      <c r="I113" s="45"/>
    </row>
    <row r="114">
      <c r="I114" s="45"/>
    </row>
    <row r="115">
      <c r="I115" s="45"/>
    </row>
    <row r="116">
      <c r="I116" s="45"/>
    </row>
    <row r="117">
      <c r="I117" s="45"/>
    </row>
    <row r="118">
      <c r="I118" s="45"/>
    </row>
    <row r="119">
      <c r="I119" s="45"/>
    </row>
    <row r="120">
      <c r="I120" s="45"/>
    </row>
    <row r="121">
      <c r="I121" s="45"/>
    </row>
    <row r="122">
      <c r="I122" s="45"/>
    </row>
    <row r="123">
      <c r="I123" s="45"/>
    </row>
    <row r="124">
      <c r="I124" s="45"/>
    </row>
    <row r="125">
      <c r="I125" s="45"/>
    </row>
    <row r="126">
      <c r="I126" s="45"/>
    </row>
    <row r="127">
      <c r="I127" s="45"/>
    </row>
    <row r="128">
      <c r="I128" s="45"/>
    </row>
    <row r="129">
      <c r="I129" s="45"/>
    </row>
    <row r="130">
      <c r="I130" s="45"/>
    </row>
    <row r="131">
      <c r="I131" s="45"/>
    </row>
    <row r="132">
      <c r="I132" s="45"/>
    </row>
    <row r="133">
      <c r="I133" s="45"/>
    </row>
    <row r="134">
      <c r="I134" s="45"/>
    </row>
    <row r="135">
      <c r="I135" s="45"/>
    </row>
    <row r="136">
      <c r="I136" s="45"/>
    </row>
    <row r="137">
      <c r="I137" s="45"/>
    </row>
    <row r="138">
      <c r="I138" s="45"/>
    </row>
    <row r="139">
      <c r="I139" s="45"/>
    </row>
    <row r="140">
      <c r="I140" s="45"/>
    </row>
    <row r="141">
      <c r="I141" s="45"/>
    </row>
    <row r="142">
      <c r="I142" s="45"/>
    </row>
    <row r="143">
      <c r="I143" s="45"/>
    </row>
    <row r="144">
      <c r="I144" s="45"/>
    </row>
    <row r="145">
      <c r="I145" s="45"/>
    </row>
    <row r="146">
      <c r="I146" s="45"/>
    </row>
    <row r="147">
      <c r="I147" s="45"/>
    </row>
    <row r="148">
      <c r="I148" s="45"/>
    </row>
    <row r="149">
      <c r="I149" s="45"/>
    </row>
    <row r="150">
      <c r="I150" s="45"/>
    </row>
    <row r="151">
      <c r="I151" s="45"/>
    </row>
    <row r="152">
      <c r="I152" s="45"/>
    </row>
    <row r="153">
      <c r="I153" s="45"/>
    </row>
    <row r="154">
      <c r="I154" s="45"/>
    </row>
    <row r="155">
      <c r="I155" s="45"/>
    </row>
    <row r="156">
      <c r="I156" s="45"/>
    </row>
    <row r="157">
      <c r="I157" s="45"/>
    </row>
    <row r="158">
      <c r="I158" s="45"/>
    </row>
    <row r="159">
      <c r="I159" s="45"/>
    </row>
    <row r="160">
      <c r="I160" s="45"/>
    </row>
    <row r="161">
      <c r="I161" s="45"/>
    </row>
    <row r="162">
      <c r="I162" s="45"/>
    </row>
    <row r="163">
      <c r="I163" s="45"/>
    </row>
    <row r="164">
      <c r="I164" s="45"/>
    </row>
    <row r="165">
      <c r="I165" s="45"/>
    </row>
    <row r="166">
      <c r="I166" s="45"/>
    </row>
    <row r="167">
      <c r="I167" s="45"/>
    </row>
    <row r="168">
      <c r="I168" s="45"/>
    </row>
    <row r="169">
      <c r="I169" s="45"/>
    </row>
    <row r="170">
      <c r="I170" s="45"/>
    </row>
    <row r="171">
      <c r="I171" s="45"/>
    </row>
    <row r="172">
      <c r="I172" s="45"/>
    </row>
    <row r="173">
      <c r="I173" s="45"/>
    </row>
    <row r="174">
      <c r="I174" s="45"/>
    </row>
    <row r="175">
      <c r="I175" s="45"/>
    </row>
    <row r="176">
      <c r="I176" s="45"/>
    </row>
    <row r="177">
      <c r="I177" s="45"/>
    </row>
    <row r="178">
      <c r="I178" s="45"/>
    </row>
    <row r="179">
      <c r="I179" s="45"/>
    </row>
    <row r="180">
      <c r="I180" s="45"/>
    </row>
    <row r="181">
      <c r="I181" s="45"/>
    </row>
    <row r="182">
      <c r="I182" s="45"/>
    </row>
    <row r="183">
      <c r="I183" s="45"/>
    </row>
    <row r="184">
      <c r="I184" s="45"/>
    </row>
    <row r="185">
      <c r="I185" s="45"/>
    </row>
    <row r="186">
      <c r="I186" s="45"/>
    </row>
    <row r="187">
      <c r="I187" s="45"/>
    </row>
    <row r="188">
      <c r="I188" s="45"/>
    </row>
    <row r="189">
      <c r="I189" s="45"/>
    </row>
    <row r="190">
      <c r="I190" s="45"/>
    </row>
    <row r="191">
      <c r="I191" s="45"/>
    </row>
    <row r="192">
      <c r="I192" s="45"/>
    </row>
    <row r="193">
      <c r="I193" s="45"/>
    </row>
    <row r="194">
      <c r="I194" s="45"/>
    </row>
    <row r="195">
      <c r="I195" s="45"/>
    </row>
    <row r="196">
      <c r="I196" s="45"/>
    </row>
    <row r="197">
      <c r="I197" s="45"/>
    </row>
    <row r="198">
      <c r="I198" s="45"/>
    </row>
    <row r="199">
      <c r="I199" s="45"/>
    </row>
    <row r="200">
      <c r="I200" s="45"/>
    </row>
    <row r="201">
      <c r="I201" s="45"/>
    </row>
    <row r="202">
      <c r="I202" s="45"/>
    </row>
    <row r="203">
      <c r="I203" s="45"/>
    </row>
    <row r="204">
      <c r="I204" s="45"/>
    </row>
    <row r="205">
      <c r="I205" s="45"/>
    </row>
    <row r="206">
      <c r="I206" s="45"/>
    </row>
    <row r="207">
      <c r="I207" s="45"/>
    </row>
    <row r="208">
      <c r="I208" s="45"/>
    </row>
    <row r="209">
      <c r="I209" s="45"/>
    </row>
    <row r="210">
      <c r="I210" s="45"/>
    </row>
    <row r="211">
      <c r="I211" s="45"/>
    </row>
    <row r="212">
      <c r="I212" s="45"/>
    </row>
    <row r="213">
      <c r="I213" s="45"/>
    </row>
    <row r="214">
      <c r="I214" s="45"/>
    </row>
    <row r="215">
      <c r="I215" s="45"/>
    </row>
    <row r="216">
      <c r="I216" s="45"/>
    </row>
    <row r="217">
      <c r="I217" s="45"/>
    </row>
    <row r="218">
      <c r="I218" s="45"/>
    </row>
    <row r="219">
      <c r="I219" s="45"/>
    </row>
    <row r="220">
      <c r="I220" s="45"/>
    </row>
    <row r="221">
      <c r="I221" s="45"/>
    </row>
    <row r="222">
      <c r="I222" s="45"/>
    </row>
    <row r="223">
      <c r="I223" s="45"/>
    </row>
    <row r="224">
      <c r="I224" s="45"/>
    </row>
    <row r="225">
      <c r="I225" s="45"/>
    </row>
    <row r="226">
      <c r="I226" s="45"/>
    </row>
    <row r="227">
      <c r="I227" s="45"/>
    </row>
    <row r="228">
      <c r="I228" s="45"/>
    </row>
    <row r="229">
      <c r="I229" s="45"/>
    </row>
    <row r="230">
      <c r="I230" s="45"/>
    </row>
    <row r="231">
      <c r="I231" s="45"/>
    </row>
    <row r="232">
      <c r="I232" s="45"/>
    </row>
    <row r="233">
      <c r="I233" s="45"/>
    </row>
    <row r="234">
      <c r="I234" s="45"/>
    </row>
    <row r="235">
      <c r="I235" s="45"/>
    </row>
    <row r="236">
      <c r="I236" s="45"/>
    </row>
    <row r="237">
      <c r="I237" s="45"/>
    </row>
    <row r="238">
      <c r="I238" s="45"/>
    </row>
    <row r="239">
      <c r="I239" s="45"/>
    </row>
    <row r="240">
      <c r="I240" s="45"/>
    </row>
    <row r="241">
      <c r="I241" s="45"/>
    </row>
    <row r="242">
      <c r="I242" s="45"/>
    </row>
    <row r="243">
      <c r="I243" s="45"/>
    </row>
    <row r="244">
      <c r="I244" s="45"/>
    </row>
    <row r="245">
      <c r="I245" s="45"/>
    </row>
    <row r="246">
      <c r="I246" s="45"/>
    </row>
    <row r="247">
      <c r="I247" s="45"/>
    </row>
    <row r="248">
      <c r="I248" s="45"/>
    </row>
    <row r="249">
      <c r="I249" s="45"/>
    </row>
    <row r="250">
      <c r="I250" s="45"/>
    </row>
    <row r="251">
      <c r="I251" s="45"/>
    </row>
    <row r="252">
      <c r="I252" s="45"/>
    </row>
    <row r="253">
      <c r="I253" s="45"/>
    </row>
    <row r="254">
      <c r="I254" s="45"/>
    </row>
    <row r="255">
      <c r="I255" s="45"/>
    </row>
    <row r="256">
      <c r="I256" s="45"/>
    </row>
    <row r="257">
      <c r="I257" s="45"/>
    </row>
    <row r="258">
      <c r="I258" s="45"/>
    </row>
    <row r="259">
      <c r="I259" s="45"/>
    </row>
    <row r="260">
      <c r="I260" s="45"/>
    </row>
    <row r="261">
      <c r="I261" s="45"/>
    </row>
    <row r="262">
      <c r="I262" s="45"/>
    </row>
    <row r="263">
      <c r="I263" s="45"/>
    </row>
    <row r="264">
      <c r="I264" s="45"/>
    </row>
    <row r="265">
      <c r="I265" s="45"/>
    </row>
    <row r="266">
      <c r="I266" s="45"/>
    </row>
    <row r="267">
      <c r="I267" s="45"/>
    </row>
    <row r="268">
      <c r="I268" s="45"/>
    </row>
    <row r="269">
      <c r="I269" s="45"/>
    </row>
    <row r="270">
      <c r="I270" s="45"/>
    </row>
    <row r="271">
      <c r="I271" s="45"/>
    </row>
    <row r="272">
      <c r="I272" s="45"/>
    </row>
    <row r="273">
      <c r="I273" s="45"/>
    </row>
    <row r="274">
      <c r="I274" s="45"/>
    </row>
    <row r="275">
      <c r="I275" s="45"/>
    </row>
    <row r="276">
      <c r="I276" s="45"/>
    </row>
    <row r="277">
      <c r="I277" s="45"/>
    </row>
    <row r="278">
      <c r="I278" s="45"/>
    </row>
    <row r="279">
      <c r="I279" s="45"/>
    </row>
    <row r="280">
      <c r="I280" s="45"/>
    </row>
    <row r="281">
      <c r="I281" s="45"/>
    </row>
    <row r="282">
      <c r="I282" s="45"/>
    </row>
    <row r="283">
      <c r="I283" s="45"/>
    </row>
    <row r="284">
      <c r="I284" s="45"/>
    </row>
    <row r="285">
      <c r="I285" s="45"/>
    </row>
    <row r="286">
      <c r="I286" s="45"/>
    </row>
    <row r="287">
      <c r="I287" s="45"/>
    </row>
    <row r="288">
      <c r="I288" s="45"/>
    </row>
    <row r="289">
      <c r="I289" s="45"/>
    </row>
    <row r="290">
      <c r="I290" s="45"/>
    </row>
    <row r="291">
      <c r="I291" s="45"/>
    </row>
    <row r="292">
      <c r="I292" s="45"/>
    </row>
    <row r="293">
      <c r="I293" s="45"/>
    </row>
    <row r="294">
      <c r="I294" s="45"/>
    </row>
    <row r="295">
      <c r="I295" s="45"/>
    </row>
    <row r="296">
      <c r="I296" s="45"/>
    </row>
    <row r="297">
      <c r="I297" s="45"/>
    </row>
    <row r="298">
      <c r="I298" s="45"/>
    </row>
    <row r="299">
      <c r="I299" s="45"/>
    </row>
    <row r="300">
      <c r="I300" s="45"/>
    </row>
    <row r="301">
      <c r="I301" s="45"/>
    </row>
    <row r="302">
      <c r="I302" s="45"/>
    </row>
    <row r="303">
      <c r="I303" s="45"/>
    </row>
    <row r="304">
      <c r="I304" s="45"/>
    </row>
    <row r="305">
      <c r="I305" s="45"/>
    </row>
    <row r="306">
      <c r="I306" s="45"/>
    </row>
    <row r="307">
      <c r="I307" s="45"/>
    </row>
    <row r="308">
      <c r="I308" s="45"/>
    </row>
    <row r="309">
      <c r="I309" s="45"/>
    </row>
    <row r="310">
      <c r="I310" s="45"/>
    </row>
    <row r="311">
      <c r="I311" s="45"/>
    </row>
    <row r="312">
      <c r="I312" s="45"/>
    </row>
    <row r="313">
      <c r="I313" s="45"/>
    </row>
    <row r="314">
      <c r="I314" s="45"/>
    </row>
    <row r="315">
      <c r="I315" s="45"/>
    </row>
    <row r="316">
      <c r="I316" s="45"/>
    </row>
    <row r="317">
      <c r="I317" s="45"/>
    </row>
    <row r="318">
      <c r="I318" s="45"/>
    </row>
    <row r="319">
      <c r="I319" s="45"/>
    </row>
    <row r="320">
      <c r="I320" s="45"/>
    </row>
    <row r="321">
      <c r="I321" s="45"/>
    </row>
    <row r="322">
      <c r="I322" s="45"/>
    </row>
    <row r="323">
      <c r="I323" s="45"/>
    </row>
    <row r="324">
      <c r="I324" s="45"/>
    </row>
    <row r="325">
      <c r="I325" s="45"/>
    </row>
    <row r="326">
      <c r="I326" s="45"/>
    </row>
    <row r="327">
      <c r="I327" s="45"/>
    </row>
    <row r="328">
      <c r="I328" s="45"/>
    </row>
    <row r="329">
      <c r="I329" s="45"/>
    </row>
    <row r="330">
      <c r="I330" s="45"/>
    </row>
    <row r="331">
      <c r="I331" s="45"/>
    </row>
    <row r="332">
      <c r="I332" s="45"/>
    </row>
    <row r="333">
      <c r="I333" s="45"/>
    </row>
    <row r="334">
      <c r="I334" s="45"/>
    </row>
    <row r="335">
      <c r="I335" s="45"/>
    </row>
    <row r="336">
      <c r="I336" s="45"/>
    </row>
    <row r="337">
      <c r="I337" s="45"/>
    </row>
    <row r="338">
      <c r="I338" s="45"/>
    </row>
    <row r="339">
      <c r="I339" s="45"/>
    </row>
    <row r="340">
      <c r="I340" s="45"/>
    </row>
    <row r="341">
      <c r="I341" s="45"/>
    </row>
    <row r="342">
      <c r="I342" s="45"/>
    </row>
    <row r="343">
      <c r="I343" s="45"/>
    </row>
    <row r="344">
      <c r="I344" s="45"/>
    </row>
    <row r="345">
      <c r="I345" s="45"/>
    </row>
    <row r="346">
      <c r="I346" s="45"/>
    </row>
    <row r="347">
      <c r="I347" s="45"/>
    </row>
    <row r="348">
      <c r="I348" s="45"/>
    </row>
    <row r="349">
      <c r="I349" s="45"/>
    </row>
    <row r="350">
      <c r="I350" s="45"/>
    </row>
    <row r="351">
      <c r="I351" s="45"/>
    </row>
    <row r="352">
      <c r="I352" s="45"/>
    </row>
    <row r="353">
      <c r="I353" s="45"/>
    </row>
    <row r="354">
      <c r="I354" s="45"/>
    </row>
    <row r="355">
      <c r="I355" s="45"/>
    </row>
    <row r="356">
      <c r="I356" s="45"/>
    </row>
    <row r="357">
      <c r="I357" s="45"/>
    </row>
    <row r="358">
      <c r="I358" s="45"/>
    </row>
    <row r="359">
      <c r="I359" s="45"/>
    </row>
    <row r="360">
      <c r="I360" s="45"/>
    </row>
    <row r="361">
      <c r="I361" s="45"/>
    </row>
    <row r="362">
      <c r="I362" s="45"/>
    </row>
    <row r="363">
      <c r="I363" s="45"/>
    </row>
    <row r="364">
      <c r="I364" s="45"/>
    </row>
    <row r="365">
      <c r="I365" s="45"/>
    </row>
    <row r="366">
      <c r="I366" s="45"/>
    </row>
    <row r="367">
      <c r="I367" s="45"/>
    </row>
    <row r="368">
      <c r="I368" s="45"/>
    </row>
    <row r="369">
      <c r="I369" s="45"/>
    </row>
    <row r="370">
      <c r="I370" s="45"/>
    </row>
    <row r="371">
      <c r="I371" s="45"/>
    </row>
    <row r="372">
      <c r="I372" s="45"/>
    </row>
    <row r="373">
      <c r="I373" s="45"/>
    </row>
    <row r="374">
      <c r="I374" s="45"/>
    </row>
    <row r="375">
      <c r="I375" s="45"/>
    </row>
    <row r="376">
      <c r="I376" s="45"/>
    </row>
    <row r="377">
      <c r="I377" s="45"/>
    </row>
    <row r="378">
      <c r="I378" s="45"/>
    </row>
    <row r="379">
      <c r="I379" s="45"/>
    </row>
    <row r="380">
      <c r="I380" s="45"/>
    </row>
    <row r="381">
      <c r="I381" s="45"/>
    </row>
    <row r="382">
      <c r="I382" s="45"/>
    </row>
    <row r="383">
      <c r="I383" s="45"/>
    </row>
    <row r="384">
      <c r="I384" s="45"/>
    </row>
    <row r="385">
      <c r="I385" s="45"/>
    </row>
    <row r="386">
      <c r="I386" s="45"/>
    </row>
    <row r="387">
      <c r="I387" s="45"/>
    </row>
    <row r="388">
      <c r="I388" s="45"/>
    </row>
    <row r="389">
      <c r="I389" s="45"/>
    </row>
    <row r="390">
      <c r="I390" s="45"/>
    </row>
    <row r="391">
      <c r="I391" s="45"/>
    </row>
    <row r="392">
      <c r="I392" s="45"/>
    </row>
    <row r="393">
      <c r="I393" s="45"/>
    </row>
    <row r="394">
      <c r="I394" s="45"/>
    </row>
    <row r="395">
      <c r="I395" s="45"/>
    </row>
    <row r="396">
      <c r="I396" s="45"/>
    </row>
    <row r="397">
      <c r="I397" s="45"/>
    </row>
    <row r="398">
      <c r="I398" s="45"/>
    </row>
    <row r="399">
      <c r="I399" s="45"/>
    </row>
    <row r="400">
      <c r="I400" s="45"/>
    </row>
    <row r="401">
      <c r="I401" s="45"/>
    </row>
    <row r="402">
      <c r="I402" s="45"/>
    </row>
    <row r="403">
      <c r="I403" s="45"/>
    </row>
    <row r="404">
      <c r="I404" s="45"/>
    </row>
    <row r="405">
      <c r="I405" s="45"/>
    </row>
    <row r="406">
      <c r="I406" s="45"/>
    </row>
    <row r="407">
      <c r="I407" s="45"/>
    </row>
    <row r="408">
      <c r="I408" s="45"/>
    </row>
    <row r="409">
      <c r="I409" s="45"/>
    </row>
    <row r="410">
      <c r="I410" s="45"/>
    </row>
    <row r="411">
      <c r="I411" s="45"/>
    </row>
    <row r="412">
      <c r="I412" s="45"/>
    </row>
    <row r="413">
      <c r="I413" s="45"/>
    </row>
    <row r="414">
      <c r="I414" s="45"/>
    </row>
    <row r="415">
      <c r="I415" s="45"/>
    </row>
    <row r="416">
      <c r="I416" s="45"/>
    </row>
    <row r="417">
      <c r="I417" s="45"/>
    </row>
    <row r="418">
      <c r="I418" s="45"/>
    </row>
    <row r="419">
      <c r="I419" s="45"/>
    </row>
    <row r="420">
      <c r="I420" s="45"/>
    </row>
    <row r="421">
      <c r="I421" s="45"/>
    </row>
    <row r="422">
      <c r="I422" s="45"/>
    </row>
    <row r="423">
      <c r="I423" s="45"/>
    </row>
    <row r="424">
      <c r="I424" s="45"/>
    </row>
    <row r="425">
      <c r="I425" s="45"/>
    </row>
    <row r="426">
      <c r="I426" s="45"/>
    </row>
    <row r="427">
      <c r="I427" s="45"/>
    </row>
    <row r="428">
      <c r="I428" s="45"/>
    </row>
    <row r="429">
      <c r="I429" s="45"/>
    </row>
    <row r="430">
      <c r="I430" s="45"/>
    </row>
    <row r="431">
      <c r="I431" s="45"/>
    </row>
    <row r="432">
      <c r="I432" s="45"/>
    </row>
    <row r="433">
      <c r="I433" s="45"/>
    </row>
    <row r="434">
      <c r="I434" s="45"/>
    </row>
    <row r="435">
      <c r="I435" s="45"/>
    </row>
    <row r="436">
      <c r="I436" s="45"/>
    </row>
    <row r="437">
      <c r="I437" s="45"/>
    </row>
    <row r="438">
      <c r="I438" s="45"/>
    </row>
    <row r="439">
      <c r="I439" s="45"/>
    </row>
    <row r="440">
      <c r="I440" s="45"/>
    </row>
    <row r="441">
      <c r="I441" s="45"/>
    </row>
    <row r="442">
      <c r="I442" s="45"/>
    </row>
    <row r="443">
      <c r="I443" s="45"/>
    </row>
    <row r="444">
      <c r="I444" s="45"/>
    </row>
    <row r="445">
      <c r="I445" s="45"/>
    </row>
    <row r="446">
      <c r="I446" s="45"/>
    </row>
    <row r="447">
      <c r="I447" s="45"/>
    </row>
    <row r="448">
      <c r="I448" s="45"/>
    </row>
    <row r="449">
      <c r="I449" s="45"/>
    </row>
    <row r="450">
      <c r="I450" s="45"/>
    </row>
    <row r="451">
      <c r="I451" s="45"/>
    </row>
    <row r="452">
      <c r="I452" s="45"/>
    </row>
    <row r="453">
      <c r="I453" s="45"/>
    </row>
    <row r="454">
      <c r="I454" s="45"/>
    </row>
    <row r="455">
      <c r="I455" s="45"/>
    </row>
    <row r="456">
      <c r="I456" s="45"/>
    </row>
    <row r="457">
      <c r="I457" s="45"/>
    </row>
    <row r="458">
      <c r="I458" s="45"/>
    </row>
    <row r="459">
      <c r="I459" s="45"/>
    </row>
    <row r="460">
      <c r="I460" s="45"/>
    </row>
    <row r="461">
      <c r="I461" s="45"/>
    </row>
    <row r="462">
      <c r="I462" s="45"/>
    </row>
    <row r="463">
      <c r="I463" s="45"/>
    </row>
    <row r="464">
      <c r="I464" s="45"/>
    </row>
    <row r="465">
      <c r="I465" s="45"/>
    </row>
    <row r="466">
      <c r="I466" s="45"/>
    </row>
    <row r="467">
      <c r="I467" s="45"/>
    </row>
    <row r="468">
      <c r="I468" s="45"/>
    </row>
    <row r="469">
      <c r="I469" s="45"/>
    </row>
    <row r="470">
      <c r="I470" s="45"/>
    </row>
    <row r="471">
      <c r="I471" s="45"/>
    </row>
    <row r="472">
      <c r="I472" s="45"/>
    </row>
    <row r="473">
      <c r="I473" s="45"/>
    </row>
    <row r="474">
      <c r="I474" s="45"/>
    </row>
    <row r="475">
      <c r="I475" s="45"/>
    </row>
    <row r="476">
      <c r="I476" s="45"/>
    </row>
    <row r="477">
      <c r="I477" s="45"/>
    </row>
    <row r="478">
      <c r="I478" s="45"/>
    </row>
    <row r="479">
      <c r="I479" s="45"/>
    </row>
    <row r="480">
      <c r="I480" s="45"/>
    </row>
    <row r="481">
      <c r="I481" s="45"/>
    </row>
    <row r="482">
      <c r="I482" s="45"/>
    </row>
    <row r="483">
      <c r="I483" s="45"/>
    </row>
    <row r="484">
      <c r="I484" s="45"/>
    </row>
    <row r="485">
      <c r="I485" s="45"/>
    </row>
    <row r="486">
      <c r="I486" s="45"/>
    </row>
    <row r="487">
      <c r="I487" s="45"/>
    </row>
    <row r="488">
      <c r="I488" s="45"/>
    </row>
    <row r="489">
      <c r="I489" s="45"/>
    </row>
    <row r="490">
      <c r="I490" s="45"/>
    </row>
    <row r="491">
      <c r="I491" s="45"/>
    </row>
    <row r="492">
      <c r="I492" s="45"/>
    </row>
    <row r="493">
      <c r="I493" s="45"/>
    </row>
    <row r="494">
      <c r="I494" s="45"/>
    </row>
    <row r="495">
      <c r="I495" s="45"/>
    </row>
    <row r="496">
      <c r="I496" s="45"/>
    </row>
    <row r="497">
      <c r="I497" s="45"/>
    </row>
    <row r="498">
      <c r="I498" s="45"/>
    </row>
    <row r="499">
      <c r="I499" s="45"/>
    </row>
    <row r="500">
      <c r="I500" s="45"/>
    </row>
    <row r="501">
      <c r="I501" s="45"/>
    </row>
    <row r="502">
      <c r="I502" s="45"/>
    </row>
    <row r="503">
      <c r="I503" s="45"/>
    </row>
    <row r="504">
      <c r="I504" s="45"/>
    </row>
    <row r="505">
      <c r="I505" s="45"/>
    </row>
    <row r="506">
      <c r="I506" s="45"/>
    </row>
    <row r="507">
      <c r="I507" s="45"/>
    </row>
    <row r="508">
      <c r="I508" s="45"/>
    </row>
    <row r="509">
      <c r="I509" s="45"/>
    </row>
    <row r="510">
      <c r="I510" s="45"/>
    </row>
    <row r="511">
      <c r="I511" s="45"/>
    </row>
    <row r="512">
      <c r="I512" s="45"/>
    </row>
    <row r="513">
      <c r="I513" s="45"/>
    </row>
    <row r="514">
      <c r="I514" s="45"/>
    </row>
    <row r="515">
      <c r="I515" s="45"/>
    </row>
    <row r="516">
      <c r="I516" s="45"/>
    </row>
    <row r="517">
      <c r="I517" s="45"/>
    </row>
    <row r="518">
      <c r="I518" s="45"/>
    </row>
    <row r="519">
      <c r="I519" s="45"/>
    </row>
    <row r="520">
      <c r="I520" s="45"/>
    </row>
    <row r="521">
      <c r="I521" s="45"/>
    </row>
    <row r="522">
      <c r="I522" s="45"/>
    </row>
    <row r="523">
      <c r="I523" s="45"/>
    </row>
    <row r="524">
      <c r="I524" s="45"/>
    </row>
    <row r="525">
      <c r="I525" s="45"/>
    </row>
    <row r="526">
      <c r="I526" s="45"/>
    </row>
    <row r="527">
      <c r="I527" s="45"/>
    </row>
    <row r="528">
      <c r="I528" s="45"/>
    </row>
    <row r="529">
      <c r="I529" s="45"/>
    </row>
    <row r="530">
      <c r="I530" s="45"/>
    </row>
    <row r="531">
      <c r="I531" s="45"/>
    </row>
    <row r="532">
      <c r="I532" s="45"/>
    </row>
    <row r="533">
      <c r="I533" s="45"/>
    </row>
    <row r="534">
      <c r="I534" s="45"/>
    </row>
    <row r="535">
      <c r="I535" s="45"/>
    </row>
    <row r="536">
      <c r="I536" s="45"/>
    </row>
    <row r="537">
      <c r="I537" s="45"/>
    </row>
    <row r="538">
      <c r="I538" s="45"/>
    </row>
    <row r="539">
      <c r="I539" s="45"/>
    </row>
    <row r="540">
      <c r="I540" s="45"/>
    </row>
    <row r="541">
      <c r="I541" s="45"/>
    </row>
    <row r="542">
      <c r="I542" s="45"/>
    </row>
    <row r="543">
      <c r="I543" s="45"/>
    </row>
    <row r="544">
      <c r="I544" s="45"/>
    </row>
    <row r="545">
      <c r="I545" s="45"/>
    </row>
    <row r="546">
      <c r="I546" s="45"/>
    </row>
    <row r="547">
      <c r="I547" s="45"/>
    </row>
    <row r="548">
      <c r="I548" s="45"/>
    </row>
    <row r="549">
      <c r="I549" s="45"/>
    </row>
    <row r="550">
      <c r="I550" s="45"/>
    </row>
    <row r="551">
      <c r="I551" s="45"/>
    </row>
    <row r="552">
      <c r="I552" s="45"/>
    </row>
    <row r="553">
      <c r="I553" s="45"/>
    </row>
    <row r="554">
      <c r="I554" s="45"/>
    </row>
    <row r="555">
      <c r="I555" s="45"/>
    </row>
    <row r="556">
      <c r="I556" s="45"/>
    </row>
    <row r="557">
      <c r="I557" s="45"/>
    </row>
    <row r="558">
      <c r="I558" s="45"/>
    </row>
    <row r="559">
      <c r="I559" s="45"/>
    </row>
    <row r="560">
      <c r="I560" s="45"/>
    </row>
    <row r="561">
      <c r="I561" s="45"/>
    </row>
    <row r="562">
      <c r="I562" s="45"/>
    </row>
    <row r="563">
      <c r="I563" s="45"/>
    </row>
    <row r="564">
      <c r="I564" s="45"/>
    </row>
    <row r="565">
      <c r="I565" s="45"/>
    </row>
    <row r="566">
      <c r="I566" s="45"/>
    </row>
    <row r="567">
      <c r="I567" s="45"/>
    </row>
    <row r="568">
      <c r="I568" s="45"/>
    </row>
    <row r="569">
      <c r="I569" s="45"/>
    </row>
    <row r="570">
      <c r="I570" s="45"/>
    </row>
    <row r="571">
      <c r="I571" s="45"/>
    </row>
    <row r="572">
      <c r="I572" s="45"/>
    </row>
    <row r="573">
      <c r="I573" s="45"/>
    </row>
    <row r="574">
      <c r="I574" s="45"/>
    </row>
    <row r="575">
      <c r="I575" s="45"/>
    </row>
    <row r="576">
      <c r="I576" s="45"/>
    </row>
    <row r="577">
      <c r="I577" s="45"/>
    </row>
    <row r="578">
      <c r="I578" s="45"/>
    </row>
    <row r="579">
      <c r="I579" s="45"/>
    </row>
    <row r="580">
      <c r="I580" s="45"/>
    </row>
    <row r="581">
      <c r="I581" s="45"/>
    </row>
    <row r="582">
      <c r="I582" s="45"/>
    </row>
    <row r="583">
      <c r="I583" s="45"/>
    </row>
    <row r="584">
      <c r="I584" s="45"/>
    </row>
    <row r="585">
      <c r="I585" s="45"/>
    </row>
    <row r="586">
      <c r="I586" s="45"/>
    </row>
    <row r="587">
      <c r="I587" s="45"/>
    </row>
    <row r="588">
      <c r="I588" s="45"/>
    </row>
    <row r="589">
      <c r="I589" s="45"/>
    </row>
    <row r="590">
      <c r="I590" s="45"/>
    </row>
    <row r="591">
      <c r="I591" s="45"/>
    </row>
    <row r="592">
      <c r="I592" s="45"/>
    </row>
    <row r="593">
      <c r="I593" s="45"/>
    </row>
    <row r="594">
      <c r="I594" s="45"/>
    </row>
    <row r="595">
      <c r="I595" s="45"/>
    </row>
    <row r="596">
      <c r="I596" s="45"/>
    </row>
    <row r="597">
      <c r="I597" s="45"/>
    </row>
    <row r="598">
      <c r="I598" s="45"/>
    </row>
    <row r="599">
      <c r="I599" s="45"/>
    </row>
    <row r="600">
      <c r="I600" s="45"/>
    </row>
    <row r="601">
      <c r="I601" s="45"/>
    </row>
    <row r="602">
      <c r="I602" s="45"/>
    </row>
    <row r="603">
      <c r="I603" s="45"/>
    </row>
    <row r="604">
      <c r="I604" s="45"/>
    </row>
    <row r="605">
      <c r="I605" s="45"/>
    </row>
    <row r="606">
      <c r="I606" s="45"/>
    </row>
    <row r="607">
      <c r="I607" s="45"/>
    </row>
    <row r="608">
      <c r="I608" s="45"/>
    </row>
    <row r="609">
      <c r="I609" s="45"/>
    </row>
    <row r="610">
      <c r="I610" s="45"/>
    </row>
    <row r="611">
      <c r="I611" s="45"/>
    </row>
    <row r="612">
      <c r="I612" s="45"/>
    </row>
    <row r="613">
      <c r="I613" s="45"/>
    </row>
    <row r="614">
      <c r="I614" s="45"/>
    </row>
    <row r="615">
      <c r="I615" s="45"/>
    </row>
    <row r="616">
      <c r="I616" s="45"/>
    </row>
    <row r="617">
      <c r="I617" s="45"/>
    </row>
    <row r="618">
      <c r="I618" s="45"/>
    </row>
    <row r="619">
      <c r="I619" s="45"/>
    </row>
    <row r="620">
      <c r="I620" s="45"/>
    </row>
    <row r="621">
      <c r="I621" s="45"/>
    </row>
    <row r="622">
      <c r="I622" s="45"/>
    </row>
    <row r="623">
      <c r="I623" s="45"/>
    </row>
    <row r="624">
      <c r="I624" s="45"/>
    </row>
    <row r="625">
      <c r="I625" s="45"/>
    </row>
    <row r="626">
      <c r="I626" s="45"/>
    </row>
    <row r="627">
      <c r="I627" s="45"/>
    </row>
    <row r="628">
      <c r="I628" s="45"/>
    </row>
    <row r="629">
      <c r="I629" s="45"/>
    </row>
    <row r="630">
      <c r="I630" s="45"/>
    </row>
    <row r="631">
      <c r="I631" s="45"/>
    </row>
    <row r="632">
      <c r="I632" s="45"/>
    </row>
    <row r="633">
      <c r="I633" s="45"/>
    </row>
    <row r="634">
      <c r="I634" s="45"/>
    </row>
    <row r="635">
      <c r="I635" s="45"/>
    </row>
    <row r="636">
      <c r="I636" s="45"/>
    </row>
    <row r="637">
      <c r="I637" s="45"/>
    </row>
    <row r="638">
      <c r="I638" s="45"/>
    </row>
    <row r="639">
      <c r="I639" s="45"/>
    </row>
    <row r="640">
      <c r="I640" s="45"/>
    </row>
    <row r="641">
      <c r="I641" s="45"/>
    </row>
    <row r="642">
      <c r="I642" s="45"/>
    </row>
    <row r="643">
      <c r="I643" s="45"/>
    </row>
    <row r="644">
      <c r="I644" s="45"/>
    </row>
    <row r="645">
      <c r="I645" s="45"/>
    </row>
    <row r="646">
      <c r="I646" s="45"/>
    </row>
    <row r="647">
      <c r="I647" s="45"/>
    </row>
    <row r="648">
      <c r="I648" s="45"/>
    </row>
    <row r="649">
      <c r="I649" s="45"/>
    </row>
    <row r="650">
      <c r="I650" s="45"/>
    </row>
    <row r="651">
      <c r="I651" s="45"/>
    </row>
    <row r="652">
      <c r="I652" s="45"/>
    </row>
    <row r="653">
      <c r="I653" s="45"/>
    </row>
    <row r="654">
      <c r="I654" s="45"/>
    </row>
    <row r="655">
      <c r="I655" s="45"/>
    </row>
    <row r="656">
      <c r="I656" s="45"/>
    </row>
    <row r="657">
      <c r="I657" s="45"/>
    </row>
    <row r="658">
      <c r="I658" s="45"/>
    </row>
    <row r="659">
      <c r="I659" s="45"/>
    </row>
    <row r="660">
      <c r="I660" s="45"/>
    </row>
    <row r="661">
      <c r="I661" s="45"/>
    </row>
    <row r="662">
      <c r="I662" s="45"/>
    </row>
    <row r="663">
      <c r="I663" s="45"/>
    </row>
    <row r="664">
      <c r="I664" s="45"/>
    </row>
    <row r="665">
      <c r="I665" s="45"/>
    </row>
    <row r="666">
      <c r="I666" s="45"/>
    </row>
    <row r="667">
      <c r="I667" s="45"/>
    </row>
    <row r="668">
      <c r="I668" s="45"/>
    </row>
    <row r="669">
      <c r="I669" s="45"/>
    </row>
    <row r="670">
      <c r="I670" s="45"/>
    </row>
    <row r="671">
      <c r="I671" s="45"/>
    </row>
    <row r="672">
      <c r="I672" s="45"/>
    </row>
    <row r="673">
      <c r="I673" s="45"/>
    </row>
    <row r="674">
      <c r="I674" s="45"/>
    </row>
    <row r="675">
      <c r="I675" s="45"/>
    </row>
    <row r="676">
      <c r="I676" s="45"/>
    </row>
    <row r="677">
      <c r="I677" s="45"/>
    </row>
    <row r="678">
      <c r="I678" s="45"/>
    </row>
    <row r="679">
      <c r="I679" s="45"/>
    </row>
    <row r="680">
      <c r="I680" s="45"/>
    </row>
    <row r="681">
      <c r="I681" s="45"/>
    </row>
    <row r="682">
      <c r="I682" s="45"/>
    </row>
    <row r="683">
      <c r="I683" s="45"/>
    </row>
    <row r="684">
      <c r="I684" s="45"/>
    </row>
    <row r="685">
      <c r="I685" s="45"/>
    </row>
    <row r="686">
      <c r="I686" s="45"/>
    </row>
    <row r="687">
      <c r="I687" s="45"/>
    </row>
    <row r="688">
      <c r="I688" s="45"/>
    </row>
    <row r="689">
      <c r="I689" s="45"/>
    </row>
    <row r="690">
      <c r="I690" s="45"/>
    </row>
    <row r="691">
      <c r="I691" s="45"/>
    </row>
    <row r="692">
      <c r="I692" s="45"/>
    </row>
    <row r="693">
      <c r="I693" s="45"/>
    </row>
    <row r="694">
      <c r="I694" s="45"/>
    </row>
    <row r="695">
      <c r="I695" s="45"/>
    </row>
    <row r="696">
      <c r="I696" s="45"/>
    </row>
    <row r="697">
      <c r="I697" s="45"/>
    </row>
    <row r="698">
      <c r="I698" s="45"/>
    </row>
    <row r="699">
      <c r="I699" s="45"/>
    </row>
    <row r="700">
      <c r="I700" s="45"/>
    </row>
    <row r="701">
      <c r="I701" s="45"/>
    </row>
    <row r="702">
      <c r="I702" s="45"/>
    </row>
    <row r="703">
      <c r="I703" s="45"/>
    </row>
    <row r="704">
      <c r="I704" s="45"/>
    </row>
    <row r="705">
      <c r="I705" s="45"/>
    </row>
    <row r="706">
      <c r="I706" s="45"/>
    </row>
    <row r="707">
      <c r="I707" s="45"/>
    </row>
    <row r="708">
      <c r="I708" s="45"/>
    </row>
    <row r="709">
      <c r="I709" s="45"/>
    </row>
    <row r="710">
      <c r="I710" s="45"/>
    </row>
    <row r="711">
      <c r="I711" s="45"/>
    </row>
    <row r="712">
      <c r="I712" s="45"/>
    </row>
    <row r="713">
      <c r="I713" s="45"/>
    </row>
    <row r="714">
      <c r="I714" s="45"/>
    </row>
    <row r="715">
      <c r="I715" s="45"/>
    </row>
    <row r="716">
      <c r="I716" s="45"/>
    </row>
    <row r="717">
      <c r="I717" s="45"/>
    </row>
    <row r="718">
      <c r="I718" s="45"/>
    </row>
    <row r="719">
      <c r="I719" s="45"/>
    </row>
    <row r="720">
      <c r="I720" s="45"/>
    </row>
    <row r="721">
      <c r="I721" s="45"/>
    </row>
    <row r="722">
      <c r="I722" s="45"/>
    </row>
    <row r="723">
      <c r="I723" s="45"/>
    </row>
    <row r="724">
      <c r="I724" s="45"/>
    </row>
    <row r="725">
      <c r="I725" s="45"/>
    </row>
    <row r="726">
      <c r="I726" s="45"/>
    </row>
    <row r="727">
      <c r="I727" s="45"/>
    </row>
    <row r="728">
      <c r="I728" s="45"/>
    </row>
    <row r="729">
      <c r="I729" s="45"/>
    </row>
    <row r="730">
      <c r="I730" s="45"/>
    </row>
    <row r="731">
      <c r="I731" s="45"/>
    </row>
    <row r="732">
      <c r="I732" s="45"/>
    </row>
    <row r="733">
      <c r="I733" s="45"/>
    </row>
    <row r="734">
      <c r="I734" s="45"/>
    </row>
    <row r="735">
      <c r="I735" s="45"/>
    </row>
    <row r="736">
      <c r="I736" s="45"/>
    </row>
    <row r="737">
      <c r="I737" s="45"/>
    </row>
    <row r="738">
      <c r="I738" s="45"/>
    </row>
    <row r="739">
      <c r="I739" s="45"/>
    </row>
    <row r="740">
      <c r="I740" s="45"/>
    </row>
    <row r="741">
      <c r="I741" s="45"/>
    </row>
    <row r="742">
      <c r="I742" s="45"/>
    </row>
    <row r="743">
      <c r="I743" s="45"/>
    </row>
    <row r="744">
      <c r="I744" s="45"/>
    </row>
    <row r="745">
      <c r="I745" s="45"/>
    </row>
    <row r="746">
      <c r="I746" s="45"/>
    </row>
    <row r="747">
      <c r="I747" s="45"/>
    </row>
    <row r="748">
      <c r="I748" s="45"/>
    </row>
    <row r="749">
      <c r="I749" s="45"/>
    </row>
    <row r="750">
      <c r="I750" s="45"/>
    </row>
    <row r="751">
      <c r="I751" s="45"/>
    </row>
    <row r="752">
      <c r="I752" s="45"/>
    </row>
    <row r="753">
      <c r="I753" s="45"/>
    </row>
    <row r="754">
      <c r="I754" s="45"/>
    </row>
    <row r="755">
      <c r="I755" s="45"/>
    </row>
    <row r="756">
      <c r="I756" s="45"/>
    </row>
    <row r="757">
      <c r="I757" s="45"/>
    </row>
    <row r="758">
      <c r="I758" s="45"/>
    </row>
    <row r="759">
      <c r="I759" s="45"/>
    </row>
    <row r="760">
      <c r="I760" s="45"/>
    </row>
    <row r="761">
      <c r="I761" s="45"/>
    </row>
    <row r="762">
      <c r="I762" s="45"/>
    </row>
    <row r="763">
      <c r="I763" s="45"/>
    </row>
    <row r="764">
      <c r="I764" s="45"/>
    </row>
    <row r="765">
      <c r="I765" s="45"/>
    </row>
    <row r="766">
      <c r="I766" s="45"/>
    </row>
    <row r="767">
      <c r="I767" s="45"/>
    </row>
    <row r="768">
      <c r="I768" s="45"/>
    </row>
    <row r="769">
      <c r="I769" s="45"/>
    </row>
    <row r="770">
      <c r="I770" s="45"/>
    </row>
    <row r="771">
      <c r="I771" s="45"/>
    </row>
    <row r="772">
      <c r="I772" s="45"/>
    </row>
    <row r="773">
      <c r="I773" s="45"/>
    </row>
    <row r="774">
      <c r="I774" s="45"/>
    </row>
    <row r="775">
      <c r="I775" s="45"/>
    </row>
    <row r="776">
      <c r="I776" s="45"/>
    </row>
    <row r="777">
      <c r="I777" s="45"/>
    </row>
    <row r="778">
      <c r="I778" s="45"/>
    </row>
    <row r="779">
      <c r="I779" s="45"/>
    </row>
    <row r="780">
      <c r="I780" s="45"/>
    </row>
    <row r="781">
      <c r="I781" s="45"/>
    </row>
    <row r="782">
      <c r="I782" s="45"/>
    </row>
    <row r="783">
      <c r="I783" s="45"/>
    </row>
    <row r="784">
      <c r="I784" s="45"/>
    </row>
    <row r="785">
      <c r="I785" s="45"/>
    </row>
    <row r="786">
      <c r="I786" s="45"/>
    </row>
    <row r="787">
      <c r="I787" s="45"/>
    </row>
    <row r="788">
      <c r="I788" s="45"/>
    </row>
    <row r="789">
      <c r="I789" s="45"/>
    </row>
    <row r="790">
      <c r="I790" s="45"/>
    </row>
    <row r="791">
      <c r="I791" s="45"/>
    </row>
    <row r="792">
      <c r="I792" s="45"/>
    </row>
    <row r="793">
      <c r="I793" s="45"/>
    </row>
    <row r="794">
      <c r="I794" s="45"/>
    </row>
    <row r="795">
      <c r="I795" s="45"/>
    </row>
    <row r="796">
      <c r="I796" s="45"/>
    </row>
    <row r="797">
      <c r="I797" s="45"/>
    </row>
    <row r="798">
      <c r="I798" s="45"/>
    </row>
    <row r="799">
      <c r="I799" s="45"/>
    </row>
    <row r="800">
      <c r="I800" s="45"/>
    </row>
    <row r="801">
      <c r="I801" s="45"/>
    </row>
    <row r="802">
      <c r="I802" s="45"/>
    </row>
    <row r="803">
      <c r="I803" s="45"/>
    </row>
    <row r="804">
      <c r="I804" s="45"/>
    </row>
    <row r="805">
      <c r="I805" s="45"/>
    </row>
    <row r="806">
      <c r="I806" s="45"/>
    </row>
    <row r="807">
      <c r="I807" s="45"/>
    </row>
    <row r="808">
      <c r="I808" s="45"/>
    </row>
    <row r="809">
      <c r="I809" s="45"/>
    </row>
    <row r="810">
      <c r="I810" s="45"/>
    </row>
    <row r="811">
      <c r="I811" s="45"/>
    </row>
    <row r="812">
      <c r="I812" s="45"/>
    </row>
    <row r="813">
      <c r="I813" s="45"/>
    </row>
    <row r="814">
      <c r="I814" s="45"/>
    </row>
    <row r="815">
      <c r="I815" s="45"/>
    </row>
    <row r="816">
      <c r="I816" s="45"/>
    </row>
    <row r="817">
      <c r="I817" s="45"/>
    </row>
    <row r="818">
      <c r="I818" s="45"/>
    </row>
    <row r="819">
      <c r="I819" s="45"/>
    </row>
    <row r="820">
      <c r="I820" s="45"/>
    </row>
    <row r="821">
      <c r="I821" s="45"/>
    </row>
    <row r="822">
      <c r="I822" s="45"/>
    </row>
    <row r="823">
      <c r="I823" s="45"/>
    </row>
    <row r="824">
      <c r="I824" s="45"/>
    </row>
    <row r="825">
      <c r="I825" s="45"/>
    </row>
    <row r="826">
      <c r="I826" s="45"/>
    </row>
    <row r="827">
      <c r="I827" s="45"/>
    </row>
    <row r="828">
      <c r="I828" s="45"/>
    </row>
    <row r="829">
      <c r="I829" s="45"/>
    </row>
    <row r="830">
      <c r="I830" s="45"/>
    </row>
    <row r="831">
      <c r="I831" s="45"/>
    </row>
    <row r="832">
      <c r="I832" s="45"/>
    </row>
    <row r="833">
      <c r="I833" s="45"/>
    </row>
    <row r="834">
      <c r="I834" s="45"/>
    </row>
    <row r="835">
      <c r="I835" s="45"/>
    </row>
    <row r="836">
      <c r="I836" s="45"/>
    </row>
    <row r="837">
      <c r="I837" s="45"/>
    </row>
    <row r="838">
      <c r="I838" s="45"/>
    </row>
    <row r="839">
      <c r="I839" s="45"/>
    </row>
    <row r="840">
      <c r="I840" s="45"/>
    </row>
    <row r="841">
      <c r="I841" s="45"/>
    </row>
    <row r="842">
      <c r="I842" s="45"/>
    </row>
    <row r="843">
      <c r="I843" s="45"/>
    </row>
    <row r="844">
      <c r="I844" s="45"/>
    </row>
    <row r="845">
      <c r="I845" s="45"/>
    </row>
    <row r="846">
      <c r="I846" s="45"/>
    </row>
    <row r="847">
      <c r="I847" s="45"/>
    </row>
    <row r="848">
      <c r="I848" s="45"/>
    </row>
    <row r="849">
      <c r="I849" s="45"/>
    </row>
    <row r="850">
      <c r="I850" s="45"/>
    </row>
    <row r="851">
      <c r="I851" s="45"/>
    </row>
    <row r="852">
      <c r="I852" s="45"/>
    </row>
    <row r="853">
      <c r="I853" s="45"/>
    </row>
    <row r="854">
      <c r="I854" s="45"/>
    </row>
    <row r="855">
      <c r="I855" s="45"/>
    </row>
    <row r="856">
      <c r="I856" s="45"/>
    </row>
    <row r="857">
      <c r="I857" s="45"/>
    </row>
    <row r="858">
      <c r="I858" s="45"/>
    </row>
    <row r="859">
      <c r="I859" s="45"/>
    </row>
    <row r="860">
      <c r="I860" s="45"/>
    </row>
    <row r="861">
      <c r="I861" s="45"/>
    </row>
    <row r="862">
      <c r="I862" s="45"/>
    </row>
    <row r="863">
      <c r="I863" s="45"/>
    </row>
    <row r="864">
      <c r="I864" s="45"/>
    </row>
    <row r="865">
      <c r="I865" s="45"/>
    </row>
    <row r="866">
      <c r="I866" s="45"/>
    </row>
    <row r="867">
      <c r="I867" s="45"/>
    </row>
    <row r="868">
      <c r="I868" s="45"/>
    </row>
    <row r="869">
      <c r="I869" s="45"/>
    </row>
    <row r="870">
      <c r="I870" s="45"/>
    </row>
    <row r="871">
      <c r="I871" s="45"/>
    </row>
    <row r="872">
      <c r="I872" s="45"/>
    </row>
    <row r="873">
      <c r="I873" s="45"/>
    </row>
    <row r="874">
      <c r="I874" s="45"/>
    </row>
    <row r="875">
      <c r="I875" s="45"/>
    </row>
    <row r="876">
      <c r="I876" s="45"/>
    </row>
    <row r="877">
      <c r="I877" s="45"/>
    </row>
    <row r="878">
      <c r="I878" s="45"/>
    </row>
    <row r="879">
      <c r="I879" s="45"/>
    </row>
    <row r="880">
      <c r="I880" s="45"/>
    </row>
    <row r="881">
      <c r="I881" s="45"/>
    </row>
    <row r="882">
      <c r="I882" s="45"/>
    </row>
    <row r="883">
      <c r="I883" s="45"/>
    </row>
    <row r="884">
      <c r="I884" s="45"/>
    </row>
    <row r="885">
      <c r="I885" s="45"/>
    </row>
    <row r="886">
      <c r="I886" s="45"/>
    </row>
    <row r="887">
      <c r="I887" s="45"/>
    </row>
    <row r="888">
      <c r="I888" s="45"/>
    </row>
    <row r="889">
      <c r="I889" s="45"/>
    </row>
    <row r="890">
      <c r="I890" s="45"/>
    </row>
    <row r="891">
      <c r="I891" s="45"/>
    </row>
    <row r="892">
      <c r="I892" s="45"/>
    </row>
    <row r="893">
      <c r="I893" s="45"/>
    </row>
    <row r="894">
      <c r="I894" s="45"/>
    </row>
    <row r="895">
      <c r="I895" s="45"/>
    </row>
    <row r="896">
      <c r="I896" s="45"/>
    </row>
    <row r="897">
      <c r="I897" s="45"/>
    </row>
    <row r="898">
      <c r="I898" s="45"/>
    </row>
    <row r="899">
      <c r="I899" s="45"/>
    </row>
    <row r="900">
      <c r="I900" s="45"/>
    </row>
    <row r="901">
      <c r="I901" s="45"/>
    </row>
    <row r="902">
      <c r="I902" s="45"/>
    </row>
    <row r="903">
      <c r="I903" s="45"/>
    </row>
    <row r="904">
      <c r="I904" s="45"/>
    </row>
    <row r="905">
      <c r="I905" s="45"/>
    </row>
    <row r="906">
      <c r="I906" s="45"/>
    </row>
    <row r="907">
      <c r="I907" s="45"/>
    </row>
    <row r="908">
      <c r="I908" s="45"/>
    </row>
    <row r="909">
      <c r="I909" s="45"/>
    </row>
    <row r="910">
      <c r="I910" s="45"/>
    </row>
    <row r="911">
      <c r="I911" s="45"/>
    </row>
    <row r="912">
      <c r="I912" s="45"/>
    </row>
    <row r="913">
      <c r="I913" s="45"/>
    </row>
    <row r="914">
      <c r="I914" s="45"/>
    </row>
    <row r="915">
      <c r="I915" s="45"/>
    </row>
    <row r="916">
      <c r="I916" s="45"/>
    </row>
    <row r="917">
      <c r="I917" s="45"/>
    </row>
    <row r="918">
      <c r="I918" s="45"/>
    </row>
    <row r="919">
      <c r="I919" s="45"/>
    </row>
    <row r="920">
      <c r="I920" s="45"/>
    </row>
    <row r="921">
      <c r="I921" s="45"/>
    </row>
    <row r="922">
      <c r="I922" s="45"/>
    </row>
    <row r="923">
      <c r="I923" s="45"/>
    </row>
    <row r="924">
      <c r="I924" s="45"/>
    </row>
    <row r="925">
      <c r="I925" s="45"/>
    </row>
    <row r="926">
      <c r="I926" s="45"/>
    </row>
    <row r="927">
      <c r="I927" s="45"/>
    </row>
    <row r="928">
      <c r="I928" s="45"/>
    </row>
    <row r="929">
      <c r="I929" s="45"/>
    </row>
    <row r="930">
      <c r="I930" s="45"/>
    </row>
    <row r="931">
      <c r="I931" s="45"/>
    </row>
    <row r="932">
      <c r="I932" s="45"/>
    </row>
    <row r="933">
      <c r="I933" s="45"/>
    </row>
    <row r="934">
      <c r="I934" s="45"/>
    </row>
    <row r="935">
      <c r="I935" s="45"/>
    </row>
    <row r="936">
      <c r="I936" s="45"/>
    </row>
    <row r="937">
      <c r="I937" s="45"/>
    </row>
    <row r="938">
      <c r="I938" s="45"/>
    </row>
    <row r="939">
      <c r="I939" s="45"/>
    </row>
    <row r="940">
      <c r="I940" s="45"/>
    </row>
    <row r="941">
      <c r="I941" s="45"/>
    </row>
    <row r="942">
      <c r="I942" s="45"/>
    </row>
    <row r="943">
      <c r="I943" s="45"/>
    </row>
    <row r="944">
      <c r="I944" s="45"/>
    </row>
    <row r="945">
      <c r="I945" s="45"/>
    </row>
    <row r="946">
      <c r="I946" s="45"/>
    </row>
    <row r="947">
      <c r="I947" s="45"/>
    </row>
    <row r="948">
      <c r="I948" s="45"/>
    </row>
    <row r="949">
      <c r="I949" s="45"/>
    </row>
    <row r="950">
      <c r="I950" s="45"/>
    </row>
    <row r="951">
      <c r="I951" s="45"/>
    </row>
    <row r="952">
      <c r="I952" s="45"/>
    </row>
    <row r="953">
      <c r="I953" s="45"/>
    </row>
    <row r="954">
      <c r="I954" s="45"/>
    </row>
    <row r="955">
      <c r="I955" s="45"/>
    </row>
    <row r="956">
      <c r="I956" s="45"/>
    </row>
    <row r="957">
      <c r="I957" s="45"/>
    </row>
    <row r="958">
      <c r="I958" s="45"/>
    </row>
    <row r="959">
      <c r="I959" s="45"/>
    </row>
    <row r="960">
      <c r="I960" s="45"/>
    </row>
    <row r="961">
      <c r="I961" s="45"/>
    </row>
    <row r="962">
      <c r="I962" s="45"/>
    </row>
    <row r="963">
      <c r="I963" s="45"/>
    </row>
    <row r="964">
      <c r="I964" s="45"/>
    </row>
    <row r="965">
      <c r="I965" s="45"/>
    </row>
    <row r="966">
      <c r="I966" s="45"/>
    </row>
    <row r="967">
      <c r="I967" s="45"/>
    </row>
    <row r="968">
      <c r="I968" s="45"/>
    </row>
    <row r="969">
      <c r="I969" s="45"/>
    </row>
    <row r="970">
      <c r="I970" s="45"/>
    </row>
    <row r="971">
      <c r="I971" s="45"/>
    </row>
    <row r="972">
      <c r="I972" s="45"/>
    </row>
    <row r="973">
      <c r="I973" s="45"/>
    </row>
    <row r="974">
      <c r="I974" s="45"/>
    </row>
    <row r="975">
      <c r="I975" s="45"/>
    </row>
    <row r="976">
      <c r="I976" s="45"/>
    </row>
    <row r="977">
      <c r="I977" s="45"/>
    </row>
    <row r="978">
      <c r="I978" s="45"/>
    </row>
    <row r="979">
      <c r="I979" s="45"/>
    </row>
    <row r="980">
      <c r="I980" s="45"/>
    </row>
    <row r="981">
      <c r="I981" s="45"/>
    </row>
    <row r="982">
      <c r="I982" s="45"/>
    </row>
    <row r="983">
      <c r="I983" s="45"/>
    </row>
    <row r="984">
      <c r="I984" s="45"/>
    </row>
    <row r="985">
      <c r="I985" s="45"/>
    </row>
    <row r="986">
      <c r="I986" s="45"/>
    </row>
    <row r="987">
      <c r="I987" s="45"/>
    </row>
    <row r="988">
      <c r="I988" s="45"/>
    </row>
    <row r="989">
      <c r="I989" s="45"/>
    </row>
    <row r="990">
      <c r="I990" s="45"/>
    </row>
    <row r="991">
      <c r="I991" s="45"/>
    </row>
    <row r="992">
      <c r="I992" s="45"/>
    </row>
    <row r="993">
      <c r="I993" s="45"/>
    </row>
    <row r="994">
      <c r="I994" s="45"/>
    </row>
    <row r="995">
      <c r="I995" s="45"/>
    </row>
    <row r="996">
      <c r="I996" s="45"/>
    </row>
    <row r="997">
      <c r="I997" s="45"/>
    </row>
    <row r="998">
      <c r="I998" s="45"/>
    </row>
    <row r="999">
      <c r="I999" s="45"/>
    </row>
    <row r="1000">
      <c r="I1000" s="45"/>
    </row>
  </sheetData>
  <mergeCells count="30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A13:B14"/>
    <mergeCell ref="A15:B16"/>
    <mergeCell ref="A17:B18"/>
    <mergeCell ref="A19:B20"/>
    <mergeCell ref="A21:B22"/>
    <mergeCell ref="I15:J16"/>
    <mergeCell ref="I17:J18"/>
    <mergeCell ref="I19:J20"/>
    <mergeCell ref="I21:J22"/>
    <mergeCell ref="G25:I25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1.22" defaultRowHeight="15.0"/>
  <cols>
    <col customWidth="1" min="1" max="1" width="10.67"/>
    <col customWidth="1" min="2" max="11" width="5.22"/>
    <col customWidth="1" min="12" max="12" width="10.44"/>
    <col customWidth="1" min="13" max="13" width="8.67"/>
    <col customWidth="1" min="14" max="15" width="4.22"/>
    <col customWidth="1" min="16" max="17" width="5.22"/>
    <col customWidth="1" min="18" max="18" width="10.44"/>
    <col customWidth="1" min="19" max="19" width="8.67"/>
    <col customWidth="1" min="20" max="21" width="4.22"/>
    <col customWidth="1" min="22" max="23" width="3.78"/>
    <col customWidth="1" min="24" max="26" width="9.44"/>
  </cols>
  <sheetData>
    <row r="1" ht="33.0" customHeight="1">
      <c r="A1" s="745" t="str">
        <f>'PROD.LIST HANGBOARDS'!A3</f>
        <v/>
      </c>
      <c r="G1" s="45" t="str">
        <f>'PROD.LIST HANGBOARDS'!L3</f>
        <v/>
      </c>
      <c r="I1" s="604"/>
      <c r="J1" s="2"/>
      <c r="K1" s="2"/>
      <c r="L1" s="746"/>
      <c r="M1" s="747"/>
      <c r="N1" s="747"/>
      <c r="O1" s="747"/>
      <c r="P1" s="747"/>
      <c r="Q1" s="747"/>
      <c r="R1" s="747"/>
      <c r="S1" s="747"/>
      <c r="T1" s="747"/>
      <c r="U1" s="747"/>
      <c r="V1" s="747"/>
      <c r="W1" s="2"/>
      <c r="X1" s="2"/>
      <c r="Y1" s="2"/>
      <c r="Z1" s="2"/>
    </row>
    <row r="2" ht="33.0" customHeight="1">
      <c r="A2" s="745"/>
      <c r="B2" s="745"/>
      <c r="C2" s="745"/>
      <c r="D2" s="745"/>
      <c r="E2" s="745"/>
      <c r="F2" s="745"/>
      <c r="G2" s="45"/>
      <c r="H2" s="45"/>
      <c r="I2" s="604"/>
      <c r="J2" s="2"/>
      <c r="K2" s="2"/>
      <c r="L2" s="746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2"/>
      <c r="X2" s="2"/>
      <c r="Y2" s="2"/>
      <c r="Z2" s="2"/>
    </row>
    <row r="3" ht="33.0" customHeight="1">
      <c r="A3" s="748" t="str">
        <f>'PROD.LIST HANGBOARDS'!A6</f>
        <v>360 RAINBOW hangboard</v>
      </c>
      <c r="B3" s="749" t="str">
        <f>'PROD.LIST HANGBOARDS'!B4</f>
        <v>natural wooden look</v>
      </c>
      <c r="C3" s="491"/>
      <c r="D3" s="491"/>
      <c r="E3" s="492"/>
      <c r="F3" s="749" t="str">
        <f>'PROD.LIST HANGBOARDS'!F4</f>
        <v>black</v>
      </c>
      <c r="G3" s="491"/>
      <c r="H3" s="491"/>
      <c r="I3" s="492"/>
      <c r="J3" s="2"/>
      <c r="K3" s="221" t="s">
        <v>937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2.5" customHeight="1">
      <c r="A4" s="394"/>
      <c r="B4" s="750" t="str">
        <f>'PROD.LIST HANGBOARDS'!B5</f>
        <v>black</v>
      </c>
      <c r="C4" s="750" t="str">
        <f>'PROD.LIST HANGBOARDS'!C5</f>
        <v>green</v>
      </c>
      <c r="D4" s="750" t="str">
        <f>'PROD.LIST HANGBOARDS'!D5</f>
        <v>yellow</v>
      </c>
      <c r="E4" s="750" t="str">
        <f>'PROD.LIST HANGBOARDS'!E5</f>
        <v>blue</v>
      </c>
      <c r="F4" s="750" t="str">
        <f>'PROD.LIST HANGBOARDS'!F5</f>
        <v>black</v>
      </c>
      <c r="G4" s="750" t="str">
        <f>'PROD.LIST HANGBOARDS'!G5</f>
        <v>green</v>
      </c>
      <c r="H4" s="750" t="str">
        <f>'PROD.LIST HANGBOARDS'!H5</f>
        <v>yellow</v>
      </c>
      <c r="I4" s="750" t="str">
        <f>'PROD.LIST HANGBOARDS'!I5</f>
        <v>blue</v>
      </c>
      <c r="J4" s="2"/>
      <c r="K4" s="682">
        <f>'PROD.LIST HANGBOARDS'!R6</f>
        <v>0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751"/>
      <c r="X4" s="2"/>
      <c r="Y4" s="2"/>
      <c r="Z4" s="2"/>
    </row>
    <row r="5" ht="31.5" customHeight="1">
      <c r="A5" s="394"/>
      <c r="B5" s="682" t="str">
        <f>'PROD.LIST HANGBOARDS'!B6</f>
        <v/>
      </c>
      <c r="C5" s="682" t="str">
        <f>'PROD.LIST HANGBOARDS'!C6</f>
        <v/>
      </c>
      <c r="D5" s="682" t="str">
        <f>'PROD.LIST HANGBOARDS'!D6</f>
        <v/>
      </c>
      <c r="E5" s="682" t="str">
        <f>'PROD.LIST HANGBOARDS'!E6</f>
        <v/>
      </c>
      <c r="F5" s="682" t="str">
        <f>'PROD.LIST HANGBOARDS'!F6</f>
        <v/>
      </c>
      <c r="G5" s="682" t="str">
        <f>'PROD.LIST HANGBOARDS'!G6</f>
        <v/>
      </c>
      <c r="H5" s="682" t="str">
        <f>'PROD.LIST HANGBOARDS'!H6</f>
        <v/>
      </c>
      <c r="I5" s="682" t="str">
        <f>'PROD.LIST HANGBOARDS'!I6</f>
        <v/>
      </c>
      <c r="J5" s="2"/>
      <c r="K5" s="68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37.5" customHeight="1">
      <c r="A6" s="394"/>
      <c r="B6" s="749" t="str">
        <f>'PROD.LIST HANGBOARDS'!J4</f>
        <v>turqoise</v>
      </c>
      <c r="C6" s="491"/>
      <c r="D6" s="491"/>
      <c r="E6" s="492"/>
      <c r="F6" s="749" t="str">
        <f>'PROD.LIST HANGBOARDS'!N4</f>
        <v>light gray</v>
      </c>
      <c r="G6" s="491"/>
      <c r="H6" s="491"/>
      <c r="I6" s="492"/>
      <c r="J6" s="751"/>
      <c r="K6" s="682"/>
      <c r="L6" s="752"/>
      <c r="M6" s="752"/>
      <c r="N6" s="753"/>
      <c r="O6" s="2"/>
      <c r="P6" s="2"/>
      <c r="Q6" s="2"/>
      <c r="R6" s="2"/>
      <c r="S6" s="2"/>
      <c r="T6" s="2"/>
      <c r="U6" s="2"/>
      <c r="V6" s="754"/>
      <c r="W6" s="2"/>
      <c r="X6" s="2"/>
      <c r="Y6" s="2"/>
      <c r="Z6" s="2"/>
    </row>
    <row r="7" ht="25.5" customHeight="1">
      <c r="A7" s="394"/>
      <c r="B7" s="750" t="str">
        <f>'PROD.LIST HANGBOARDS'!J5</f>
        <v>black</v>
      </c>
      <c r="C7" s="750" t="str">
        <f>'PROD.LIST HANGBOARDS'!K5</f>
        <v>green</v>
      </c>
      <c r="D7" s="750" t="str">
        <f>'PROD.LIST HANGBOARDS'!L5</f>
        <v>yellow</v>
      </c>
      <c r="E7" s="750" t="str">
        <f>'PROD.LIST HANGBOARDS'!M5</f>
        <v>blue</v>
      </c>
      <c r="F7" s="750" t="s">
        <v>52</v>
      </c>
      <c r="G7" s="750" t="s">
        <v>57</v>
      </c>
      <c r="H7" s="750" t="s">
        <v>55</v>
      </c>
      <c r="I7" s="750" t="s">
        <v>56</v>
      </c>
      <c r="J7" s="751"/>
      <c r="K7" s="682"/>
      <c r="L7" s="81"/>
      <c r="M7" s="81"/>
      <c r="N7" s="2"/>
      <c r="O7" s="2"/>
      <c r="P7" s="2"/>
      <c r="Q7" s="2"/>
      <c r="R7" s="2"/>
      <c r="S7" s="2"/>
      <c r="T7" s="2"/>
      <c r="U7" s="2"/>
      <c r="V7" s="754"/>
      <c r="W7" s="2"/>
      <c r="X7" s="2"/>
      <c r="Y7" s="2"/>
      <c r="Z7" s="2"/>
    </row>
    <row r="8" ht="30.75" customHeight="1">
      <c r="A8" s="398"/>
      <c r="B8" s="682" t="str">
        <f>'PROD.LIST HANGBOARDS'!J6</f>
        <v/>
      </c>
      <c r="C8" s="682" t="str">
        <f>'PROD.LIST HANGBOARDS'!K6</f>
        <v/>
      </c>
      <c r="D8" s="682" t="str">
        <f>'PROD.LIST HANGBOARDS'!L6</f>
        <v/>
      </c>
      <c r="E8" s="682" t="str">
        <f>'PROD.LIST HANGBOARDS'!M6</f>
        <v/>
      </c>
      <c r="F8" s="682" t="str">
        <f>'PROD.LIST HANGBOARDS'!N6</f>
        <v/>
      </c>
      <c r="G8" s="682" t="str">
        <f>'PROD.LIST HANGBOARDS'!O6</f>
        <v/>
      </c>
      <c r="H8" s="682" t="str">
        <f>'PROD.LIST HANGBOARDS'!P6</f>
        <v/>
      </c>
      <c r="I8" s="682" t="str">
        <f>'PROD.LIST HANGBOARDS'!Q6</f>
        <v/>
      </c>
      <c r="J8" s="81"/>
      <c r="K8" s="682"/>
      <c r="L8" s="81"/>
      <c r="M8" s="81"/>
      <c r="N8" s="2"/>
      <c r="O8" s="2"/>
      <c r="P8" s="2"/>
      <c r="Q8" s="2"/>
      <c r="R8" s="2"/>
      <c r="S8" s="2"/>
      <c r="T8" s="2"/>
      <c r="U8" s="2"/>
      <c r="V8" s="754"/>
      <c r="W8" s="2"/>
      <c r="X8" s="2"/>
      <c r="Y8" s="2"/>
      <c r="Z8" s="2"/>
    </row>
    <row r="9" ht="13.5" customHeight="1">
      <c r="A9" s="81"/>
      <c r="B9" s="2"/>
      <c r="C9" s="2"/>
      <c r="D9" s="2"/>
      <c r="E9" s="2"/>
      <c r="F9" s="2"/>
      <c r="G9" s="2"/>
      <c r="H9" s="2"/>
      <c r="I9" s="2"/>
      <c r="J9" s="2"/>
      <c r="K9" s="755"/>
      <c r="L9" s="2"/>
      <c r="M9" s="2"/>
      <c r="N9" s="754"/>
      <c r="O9" s="2"/>
      <c r="P9" s="2"/>
      <c r="Q9" s="2"/>
      <c r="R9" s="2"/>
      <c r="S9" s="2"/>
      <c r="T9" s="2"/>
      <c r="U9" s="2"/>
      <c r="V9" s="754"/>
      <c r="W9" s="2"/>
      <c r="X9" s="2"/>
      <c r="Y9" s="2"/>
      <c r="Z9" s="2"/>
    </row>
    <row r="10" ht="24.75" customHeight="1">
      <c r="A10" s="756" t="str">
        <f>'PROD.LIST HANGBOARDS'!A9</f>
        <v>360 SCHOOL BOARD</v>
      </c>
      <c r="B10" s="757" t="s">
        <v>938</v>
      </c>
      <c r="C10" s="2"/>
      <c r="D10" s="2"/>
      <c r="E10" s="2"/>
      <c r="F10" s="2"/>
      <c r="G10" s="2"/>
      <c r="H10" s="2"/>
      <c r="I10" s="2"/>
      <c r="J10" s="2"/>
      <c r="K10" s="755"/>
      <c r="L10" s="2"/>
      <c r="M10" s="2"/>
      <c r="N10" s="754"/>
      <c r="O10" s="2"/>
      <c r="P10" s="2"/>
      <c r="Q10" s="2"/>
      <c r="R10" s="2"/>
      <c r="S10" s="2"/>
      <c r="T10" s="2"/>
      <c r="U10" s="2"/>
      <c r="V10" s="754"/>
      <c r="W10" s="2"/>
      <c r="X10" s="2"/>
      <c r="Y10" s="2"/>
      <c r="Z10" s="2"/>
    </row>
    <row r="11" ht="40.5" customHeight="1">
      <c r="A11" s="758"/>
      <c r="B11" s="759" t="str">
        <f>'PROD.LIST HANGBOARDS'!B9</f>
        <v/>
      </c>
      <c r="C11" s="2" t="str">
        <f>IF('360 GRP volumes '!M122=0,"",'360 GRP volumes '!M122)</f>
        <v/>
      </c>
      <c r="D11" s="2" t="str">
        <f>IF('360 GRP volumes '!N122=0,"",'360 GRP volumes '!N122)</f>
        <v/>
      </c>
      <c r="E11" s="2" t="str">
        <f>IF('360 GRP volumes '!O122=0,"",'360 GRP volumes '!O122)</f>
        <v/>
      </c>
      <c r="F11" s="2" t="str">
        <f>IF('360 GRP volumes '!P122=0,"",'360 GRP volumes '!P122)</f>
        <v/>
      </c>
      <c r="G11" s="2" t="str">
        <f>IF('360 GRP volumes '!Q122=0,"",'360 GRP volumes '!Q122)</f>
        <v/>
      </c>
      <c r="H11" s="2" t="str">
        <f>IF('360 GRP volumes '!R122=0,"",'360 GRP volumes '!R122)</f>
        <v/>
      </c>
      <c r="I11" s="2" t="str">
        <f>IF('360 GRP volumes '!T122=0,"",'360 GRP volumes '!T122)</f>
        <v/>
      </c>
      <c r="J11" s="2" t="str">
        <f>IF('360 GRP volumes '!U122=0,"",'360 GRP volumes '!U122)</f>
        <v/>
      </c>
      <c r="K11" s="682">
        <f>'PROD.LIST HANGBOARDS'!R9</f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754"/>
      <c r="W11" s="2"/>
      <c r="X11" s="2"/>
      <c r="Y11" s="2"/>
      <c r="Z11" s="2"/>
    </row>
    <row r="12" ht="13.5" customHeight="1">
      <c r="A12" s="760"/>
      <c r="B12" s="2"/>
      <c r="C12" s="2"/>
      <c r="D12" s="2"/>
      <c r="E12" s="2"/>
      <c r="F12" s="2"/>
      <c r="G12" s="2"/>
      <c r="H12" s="2"/>
      <c r="I12" s="2"/>
      <c r="J12" s="2"/>
      <c r="K12" s="755"/>
      <c r="L12" s="2"/>
      <c r="M12" s="2"/>
      <c r="N12" s="2"/>
      <c r="O12" s="2"/>
      <c r="P12" s="2"/>
      <c r="Q12" s="2"/>
      <c r="R12" s="2"/>
      <c r="S12" s="2"/>
      <c r="T12" s="2"/>
      <c r="U12" s="2"/>
      <c r="V12" s="754"/>
      <c r="W12" s="2"/>
      <c r="X12" s="2"/>
      <c r="Y12" s="2"/>
      <c r="Z12" s="2"/>
    </row>
    <row r="13" ht="22.5" customHeight="1">
      <c r="A13" s="761" t="str">
        <f>'360 hangboards'!B19</f>
        <v>360 SHIFT BAR</v>
      </c>
      <c r="B13" s="757" t="s">
        <v>52</v>
      </c>
      <c r="C13" s="757" t="s">
        <v>57</v>
      </c>
      <c r="D13" s="757" t="s">
        <v>59</v>
      </c>
      <c r="E13" s="757" t="s">
        <v>56</v>
      </c>
      <c r="F13" s="592"/>
      <c r="G13" s="592"/>
      <c r="H13" s="592"/>
      <c r="I13" s="592"/>
      <c r="J13" s="592"/>
      <c r="K13" s="76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40.5" customHeight="1">
      <c r="A14" s="758"/>
      <c r="B14" s="759" t="str">
        <f>'PROD.LIST HANGBOARDS'!B12</f>
        <v/>
      </c>
      <c r="C14" s="759" t="str">
        <f>'PROD.LIST HANGBOARDS'!C12</f>
        <v/>
      </c>
      <c r="D14" s="759" t="str">
        <f>'PROD.LIST HANGBOARDS'!D12</f>
        <v/>
      </c>
      <c r="E14" s="759" t="str">
        <f>'PROD.LIST HANGBOARDS'!E12</f>
        <v/>
      </c>
      <c r="F14" s="762"/>
      <c r="G14" s="762"/>
      <c r="H14" s="762"/>
      <c r="I14" s="762"/>
      <c r="J14" s="762"/>
      <c r="K14" s="759">
        <f>SUM(B14:E14)</f>
        <v>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9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9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9.5" customHeight="1">
      <c r="A17" s="2"/>
      <c r="B17" s="686" t="s">
        <v>896</v>
      </c>
      <c r="C17" s="66"/>
      <c r="D17" s="189"/>
      <c r="E17" s="2"/>
      <c r="F17" s="2"/>
      <c r="G17" s="686" t="s">
        <v>897</v>
      </c>
      <c r="H17" s="687"/>
      <c r="I17" s="687"/>
      <c r="J17" s="18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9.5" customHeight="1">
      <c r="A18" s="2"/>
      <c r="B18" s="686" t="s">
        <v>898</v>
      </c>
      <c r="C18" s="66"/>
      <c r="D18" s="189"/>
      <c r="E18" s="2"/>
      <c r="F18" s="2"/>
      <c r="G18" s="686" t="s">
        <v>899</v>
      </c>
      <c r="H18" s="688"/>
      <c r="I18" s="688"/>
      <c r="J18" s="87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1"/>
      <c r="C19" s="1"/>
      <c r="D19" s="2"/>
      <c r="E19" s="2"/>
      <c r="F19" s="2"/>
      <c r="G19" s="686" t="s">
        <v>900</v>
      </c>
      <c r="H19" s="688"/>
      <c r="I19" s="688"/>
      <c r="J19" s="87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K$3:$K$12"/>
  <mergeCells count="9">
    <mergeCell ref="A10:A11"/>
    <mergeCell ref="A13:A14"/>
    <mergeCell ref="A1:F1"/>
    <mergeCell ref="G1:H1"/>
    <mergeCell ref="A3:A8"/>
    <mergeCell ref="B3:E3"/>
    <mergeCell ref="F3:I3"/>
    <mergeCell ref="B6:E6"/>
    <mergeCell ref="F6:I6"/>
  </mergeCells>
  <printOptions/>
  <pageMargins bottom="0.75" footer="0.0" header="0.0" left="0.25" right="0.25" top="0.75"/>
  <pageSetup paperSize="9" orientation="portrait"/>
  <headerFooter>
    <oddHeader>&amp;L000000PACKING LIST&amp;C 000000360 HANGBOARDS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1.22" defaultRowHeight="15.0"/>
  <cols>
    <col customWidth="1" min="1" max="1" width="10.11"/>
    <col customWidth="1" min="2" max="2" width="8.56"/>
    <col customWidth="1" min="3" max="7" width="5.22"/>
    <col customWidth="1" min="8" max="8" width="4.44"/>
    <col customWidth="1" min="9" max="26" width="8.33"/>
  </cols>
  <sheetData>
    <row r="1" ht="45.0" customHeight="1">
      <c r="A1" s="763" t="str">
        <f>'PROD.LIST PU HOLDS'!A2</f>
        <v/>
      </c>
      <c r="D1" s="1"/>
      <c r="E1" s="1"/>
      <c r="F1" s="1"/>
      <c r="G1" s="1" t="str">
        <f>'PROD.LIST PU HOLDS'!M2</f>
        <v/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6.5" customHeight="1">
      <c r="A2" s="763"/>
      <c r="B2" s="763"/>
      <c r="C2" s="76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690" t="s">
        <v>939</v>
      </c>
      <c r="B3" s="691" t="s">
        <v>940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</row>
    <row r="4" ht="22.5" customHeight="1">
      <c r="A4" s="695" t="str">
        <f>'PROD.LIST HOME WALL'!A5</f>
        <v>START UP SET</v>
      </c>
      <c r="B4" s="659" t="str">
        <f>'PROD.LIST HOME WALL'!D5</f>
        <v/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ht="22.5" customHeight="1">
      <c r="A5" s="695" t="str">
        <f>'PROD.LIST HOME WALL'!A6</f>
        <v>BEGINNER SET</v>
      </c>
      <c r="B5" s="659" t="str">
        <f>'PROD.LIST HOME WALL'!D6</f>
        <v/>
      </c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ht="22.5" customHeight="1">
      <c r="A6" s="695" t="str">
        <f>'PROD.LIST HOME WALL'!A7</f>
        <v>INTERMEDIATE SET</v>
      </c>
      <c r="B6" s="659" t="str">
        <f>'PROD.LIST HOME WALL'!D7</f>
        <v/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ht="22.5" customHeight="1">
      <c r="A7" s="695" t="str">
        <f>'PROD.LIST HOME WALL'!A8</f>
        <v>ADVANCED SET</v>
      </c>
      <c r="B7" s="659" t="str">
        <f>'PROD.LIST HOME WALL'!D8</f>
        <v/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ht="22.5" customHeight="1">
      <c r="A8" s="695" t="str">
        <f>'PROD.LIST HOME WALL'!A9</f>
        <v/>
      </c>
      <c r="B8" s="659" t="str">
        <f>'PROD.LIST HOME WALL'!D9</f>
        <v/>
      </c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ht="22.5" customHeight="1">
      <c r="A9" s="695" t="str">
        <f>'PROD.LIST HOME WALL'!A10</f>
        <v>PLYWOOD 1</v>
      </c>
      <c r="B9" s="659" t="str">
        <f>'PROD.LIST HOME WALL'!D10</f>
        <v/>
      </c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ht="22.5" customHeight="1">
      <c r="A10" s="695" t="str">
        <f>'PROD.LIST HOME WALL'!A11</f>
        <v>PLYWOOD 3</v>
      </c>
      <c r="B10" s="659" t="str">
        <f>'PROD.LIST HOME WALL'!D11</f>
        <v/>
      </c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>
      <c r="A11" s="1"/>
      <c r="B11" s="50"/>
      <c r="C11" s="50"/>
      <c r="D11" s="1"/>
      <c r="E11" s="1"/>
      <c r="F11" s="1"/>
      <c r="G11" s="1"/>
      <c r="H11" s="5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699" t="s">
        <v>896</v>
      </c>
      <c r="B12" s="66"/>
      <c r="C12" s="2"/>
      <c r="D12" s="686" t="s">
        <v>897</v>
      </c>
      <c r="E12" s="687"/>
      <c r="F12" s="687"/>
      <c r="G12" s="1"/>
      <c r="H12" s="5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699" t="s">
        <v>898</v>
      </c>
      <c r="B13" s="66"/>
      <c r="C13" s="2"/>
      <c r="D13" s="686" t="s">
        <v>899</v>
      </c>
      <c r="E13" s="688"/>
      <c r="F13" s="688"/>
      <c r="G13" s="1"/>
      <c r="H13" s="5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2"/>
      <c r="D14" s="686" t="s">
        <v>900</v>
      </c>
      <c r="E14" s="688"/>
      <c r="F14" s="688"/>
      <c r="G14" s="1"/>
      <c r="H14" s="5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50"/>
      <c r="C15" s="50"/>
      <c r="D15" s="1"/>
      <c r="E15" s="1"/>
      <c r="F15" s="1"/>
      <c r="G15" s="1"/>
      <c r="H15" s="5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50"/>
      <c r="C16" s="50"/>
      <c r="D16" s="1"/>
      <c r="E16" s="1"/>
      <c r="F16" s="1"/>
      <c r="G16" s="1"/>
      <c r="H16" s="5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5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5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5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50"/>
      <c r="C20" s="50"/>
      <c r="D20" s="1"/>
      <c r="E20" s="1"/>
      <c r="F20" s="1"/>
      <c r="G20" s="1"/>
      <c r="H20" s="5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50"/>
      <c r="C21" s="50"/>
      <c r="D21" s="1"/>
      <c r="E21" s="1"/>
      <c r="F21" s="1"/>
      <c r="G21" s="1"/>
      <c r="H21" s="5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50"/>
      <c r="C22" s="50"/>
      <c r="D22" s="1"/>
      <c r="E22" s="1"/>
      <c r="F22" s="1"/>
      <c r="G22" s="1"/>
      <c r="H22" s="5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50"/>
      <c r="C23" s="50"/>
      <c r="D23" s="1"/>
      <c r="E23" s="1"/>
      <c r="F23" s="1"/>
      <c r="G23" s="1"/>
      <c r="H23" s="5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50"/>
      <c r="C24" s="50"/>
      <c r="D24" s="1"/>
      <c r="E24" s="1"/>
      <c r="F24" s="1"/>
      <c r="G24" s="1"/>
      <c r="H24" s="5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50"/>
      <c r="C25" s="50"/>
      <c r="D25" s="1"/>
      <c r="E25" s="1"/>
      <c r="F25" s="1"/>
      <c r="G25" s="1"/>
      <c r="H25" s="5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50"/>
      <c r="C26" s="50"/>
      <c r="D26" s="1"/>
      <c r="E26" s="1"/>
      <c r="F26" s="1"/>
      <c r="G26" s="1"/>
      <c r="H26" s="5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50"/>
      <c r="C27" s="50"/>
      <c r="D27" s="1"/>
      <c r="E27" s="1"/>
      <c r="F27" s="1"/>
      <c r="G27" s="1"/>
      <c r="H27" s="5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50"/>
      <c r="C28" s="50"/>
      <c r="D28" s="1"/>
      <c r="E28" s="1"/>
      <c r="F28" s="1"/>
      <c r="G28" s="1"/>
      <c r="H28" s="5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50"/>
      <c r="C29" s="50"/>
      <c r="D29" s="1"/>
      <c r="E29" s="1"/>
      <c r="F29" s="1"/>
      <c r="G29" s="1"/>
      <c r="H29" s="5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50"/>
      <c r="C30" s="50"/>
      <c r="D30" s="1"/>
      <c r="E30" s="1"/>
      <c r="F30" s="1"/>
      <c r="G30" s="1"/>
      <c r="H30" s="5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50"/>
      <c r="C31" s="50"/>
      <c r="D31" s="1"/>
      <c r="E31" s="1"/>
      <c r="F31" s="1"/>
      <c r="G31" s="1"/>
      <c r="H31" s="5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50"/>
      <c r="C32" s="50"/>
      <c r="D32" s="1"/>
      <c r="E32" s="1"/>
      <c r="F32" s="1"/>
      <c r="G32" s="1"/>
      <c r="H32" s="5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50"/>
      <c r="C33" s="50"/>
      <c r="D33" s="1"/>
      <c r="E33" s="1"/>
      <c r="F33" s="1"/>
      <c r="G33" s="1"/>
      <c r="H33" s="5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50"/>
      <c r="C34" s="50"/>
      <c r="D34" s="1"/>
      <c r="E34" s="1"/>
      <c r="F34" s="1"/>
      <c r="G34" s="1"/>
      <c r="H34" s="5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50"/>
      <c r="C35" s="50"/>
      <c r="D35" s="1"/>
      <c r="E35" s="1"/>
      <c r="F35" s="1"/>
      <c r="G35" s="1"/>
      <c r="H35" s="5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50"/>
      <c r="C36" s="50"/>
      <c r="D36" s="1"/>
      <c r="E36" s="1"/>
      <c r="F36" s="1"/>
      <c r="G36" s="1"/>
      <c r="H36" s="5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50"/>
      <c r="C37" s="50"/>
      <c r="D37" s="1"/>
      <c r="E37" s="1"/>
      <c r="F37" s="1"/>
      <c r="G37" s="1"/>
      <c r="H37" s="5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50"/>
      <c r="C38" s="50"/>
      <c r="D38" s="1"/>
      <c r="E38" s="1"/>
      <c r="F38" s="1"/>
      <c r="G38" s="1"/>
      <c r="H38" s="5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50"/>
      <c r="C39" s="50"/>
      <c r="D39" s="1"/>
      <c r="E39" s="1"/>
      <c r="F39" s="1"/>
      <c r="G39" s="1"/>
      <c r="H39" s="5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50"/>
      <c r="C40" s="50"/>
      <c r="D40" s="1"/>
      <c r="E40" s="1"/>
      <c r="F40" s="1"/>
      <c r="G40" s="1"/>
      <c r="H40" s="5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50"/>
      <c r="C41" s="50"/>
      <c r="D41" s="1"/>
      <c r="E41" s="1"/>
      <c r="F41" s="1"/>
      <c r="G41" s="1"/>
      <c r="H41" s="5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50"/>
      <c r="C42" s="50"/>
      <c r="D42" s="1"/>
      <c r="E42" s="1"/>
      <c r="F42" s="1"/>
      <c r="G42" s="1"/>
      <c r="H42" s="5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50"/>
      <c r="C43" s="50"/>
      <c r="D43" s="1"/>
      <c r="E43" s="1"/>
      <c r="F43" s="1"/>
      <c r="G43" s="1"/>
      <c r="H43" s="5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50"/>
      <c r="C44" s="50"/>
      <c r="D44" s="1"/>
      <c r="E44" s="1"/>
      <c r="F44" s="1"/>
      <c r="G44" s="1"/>
      <c r="H44" s="5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50"/>
      <c r="C45" s="50"/>
      <c r="D45" s="1"/>
      <c r="E45" s="1"/>
      <c r="F45" s="1"/>
      <c r="G45" s="1"/>
      <c r="H45" s="50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50"/>
      <c r="C46" s="50"/>
      <c r="D46" s="1"/>
      <c r="E46" s="1"/>
      <c r="F46" s="1"/>
      <c r="G46" s="1"/>
      <c r="H46" s="50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50"/>
      <c r="C47" s="50"/>
      <c r="D47" s="1"/>
      <c r="E47" s="1"/>
      <c r="F47" s="1"/>
      <c r="G47" s="1"/>
      <c r="H47" s="5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50"/>
      <c r="C48" s="50"/>
      <c r="D48" s="1"/>
      <c r="E48" s="1"/>
      <c r="F48" s="1"/>
      <c r="G48" s="1"/>
      <c r="H48" s="5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50"/>
      <c r="C49" s="50"/>
      <c r="D49" s="1"/>
      <c r="E49" s="1"/>
      <c r="F49" s="1"/>
      <c r="G49" s="1"/>
      <c r="H49" s="5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50"/>
      <c r="C50" s="50"/>
      <c r="D50" s="1"/>
      <c r="E50" s="1"/>
      <c r="F50" s="1"/>
      <c r="G50" s="1"/>
      <c r="H50" s="5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50"/>
      <c r="C51" s="50"/>
      <c r="D51" s="1"/>
      <c r="E51" s="1"/>
      <c r="F51" s="1"/>
      <c r="G51" s="1"/>
      <c r="H51" s="5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50"/>
      <c r="C52" s="50"/>
      <c r="D52" s="1"/>
      <c r="E52" s="1"/>
      <c r="F52" s="1"/>
      <c r="G52" s="1"/>
      <c r="H52" s="5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50"/>
      <c r="C53" s="50"/>
      <c r="D53" s="1"/>
      <c r="E53" s="1"/>
      <c r="F53" s="1"/>
      <c r="G53" s="1"/>
      <c r="H53" s="5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50"/>
      <c r="C54" s="50"/>
      <c r="D54" s="1"/>
      <c r="E54" s="1"/>
      <c r="F54" s="1"/>
      <c r="G54" s="1"/>
      <c r="H54" s="50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50"/>
      <c r="C55" s="50"/>
      <c r="D55" s="1"/>
      <c r="E55" s="1"/>
      <c r="F55" s="1"/>
      <c r="G55" s="1"/>
      <c r="H55" s="5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50"/>
      <c r="C56" s="50"/>
      <c r="D56" s="1"/>
      <c r="E56" s="1"/>
      <c r="F56" s="1"/>
      <c r="G56" s="1"/>
      <c r="H56" s="5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50"/>
      <c r="C57" s="50"/>
      <c r="D57" s="1"/>
      <c r="E57" s="1"/>
      <c r="F57" s="1"/>
      <c r="G57" s="1"/>
      <c r="H57" s="50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50"/>
      <c r="C58" s="50"/>
      <c r="D58" s="1"/>
      <c r="E58" s="1"/>
      <c r="F58" s="1"/>
      <c r="G58" s="1"/>
      <c r="H58" s="50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50"/>
      <c r="C59" s="50"/>
      <c r="D59" s="1"/>
      <c r="E59" s="1"/>
      <c r="F59" s="1"/>
      <c r="G59" s="1"/>
      <c r="H59" s="50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50"/>
      <c r="C60" s="50"/>
      <c r="D60" s="1"/>
      <c r="E60" s="1"/>
      <c r="F60" s="1"/>
      <c r="G60" s="1"/>
      <c r="H60" s="50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50"/>
      <c r="C61" s="50"/>
      <c r="D61" s="1"/>
      <c r="E61" s="1"/>
      <c r="F61" s="1"/>
      <c r="G61" s="1"/>
      <c r="H61" s="50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50"/>
      <c r="C62" s="50"/>
      <c r="D62" s="1"/>
      <c r="E62" s="1"/>
      <c r="F62" s="1"/>
      <c r="G62" s="1"/>
      <c r="H62" s="50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50"/>
      <c r="C63" s="50"/>
      <c r="D63" s="1"/>
      <c r="E63" s="1"/>
      <c r="F63" s="1"/>
      <c r="G63" s="1"/>
      <c r="H63" s="50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50"/>
      <c r="C64" s="50"/>
      <c r="D64" s="1"/>
      <c r="E64" s="1"/>
      <c r="F64" s="1"/>
      <c r="G64" s="1"/>
      <c r="H64" s="50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50"/>
      <c r="C65" s="50"/>
      <c r="D65" s="1"/>
      <c r="E65" s="1"/>
      <c r="F65" s="1"/>
      <c r="G65" s="1"/>
      <c r="H65" s="50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50"/>
      <c r="C66" s="50"/>
      <c r="D66" s="1"/>
      <c r="E66" s="1"/>
      <c r="F66" s="1"/>
      <c r="G66" s="1"/>
      <c r="H66" s="50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50"/>
      <c r="C67" s="50"/>
      <c r="D67" s="1"/>
      <c r="E67" s="1"/>
      <c r="F67" s="1"/>
      <c r="G67" s="1"/>
      <c r="H67" s="50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50"/>
      <c r="C68" s="50"/>
      <c r="D68" s="1"/>
      <c r="E68" s="1"/>
      <c r="F68" s="1"/>
      <c r="G68" s="1"/>
      <c r="H68" s="50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50"/>
      <c r="C69" s="50"/>
      <c r="D69" s="1"/>
      <c r="E69" s="1"/>
      <c r="F69" s="1"/>
      <c r="G69" s="1"/>
      <c r="H69" s="50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50"/>
      <c r="C70" s="50"/>
      <c r="D70" s="1"/>
      <c r="E70" s="1"/>
      <c r="F70" s="1"/>
      <c r="G70" s="1"/>
      <c r="H70" s="50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50"/>
      <c r="C71" s="50"/>
      <c r="D71" s="1"/>
      <c r="E71" s="1"/>
      <c r="F71" s="1"/>
      <c r="G71" s="1"/>
      <c r="H71" s="50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50"/>
      <c r="C72" s="50"/>
      <c r="D72" s="1"/>
      <c r="E72" s="1"/>
      <c r="F72" s="1"/>
      <c r="G72" s="1"/>
      <c r="H72" s="50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50"/>
      <c r="C73" s="50"/>
      <c r="D73" s="1"/>
      <c r="E73" s="1"/>
      <c r="F73" s="1"/>
      <c r="G73" s="1"/>
      <c r="H73" s="50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50"/>
      <c r="C74" s="50"/>
      <c r="D74" s="1"/>
      <c r="E74" s="1"/>
      <c r="F74" s="1"/>
      <c r="G74" s="1"/>
      <c r="H74" s="50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50"/>
      <c r="C75" s="50"/>
      <c r="D75" s="1"/>
      <c r="E75" s="1"/>
      <c r="F75" s="1"/>
      <c r="G75" s="1"/>
      <c r="H75" s="50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50"/>
      <c r="C76" s="50"/>
      <c r="D76" s="1"/>
      <c r="E76" s="1"/>
      <c r="F76" s="1"/>
      <c r="G76" s="1"/>
      <c r="H76" s="50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50"/>
      <c r="C77" s="50"/>
      <c r="D77" s="1"/>
      <c r="E77" s="1"/>
      <c r="F77" s="1"/>
      <c r="G77" s="1"/>
      <c r="H77" s="50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50"/>
      <c r="C78" s="50"/>
      <c r="D78" s="1"/>
      <c r="E78" s="1"/>
      <c r="F78" s="1"/>
      <c r="G78" s="1"/>
      <c r="H78" s="50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50"/>
      <c r="C79" s="50"/>
      <c r="D79" s="1"/>
      <c r="E79" s="1"/>
      <c r="F79" s="1"/>
      <c r="G79" s="1"/>
      <c r="H79" s="50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50"/>
      <c r="C80" s="50"/>
      <c r="D80" s="1"/>
      <c r="E80" s="1"/>
      <c r="F80" s="1"/>
      <c r="G80" s="1"/>
      <c r="H80" s="50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50"/>
      <c r="C81" s="50"/>
      <c r="D81" s="1"/>
      <c r="E81" s="1"/>
      <c r="F81" s="1"/>
      <c r="G81" s="1"/>
      <c r="H81" s="50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50"/>
      <c r="C82" s="50"/>
      <c r="D82" s="1"/>
      <c r="E82" s="1"/>
      <c r="F82" s="1"/>
      <c r="G82" s="1"/>
      <c r="H82" s="50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50"/>
      <c r="C83" s="50"/>
      <c r="D83" s="1"/>
      <c r="E83" s="1"/>
      <c r="F83" s="1"/>
      <c r="G83" s="1"/>
      <c r="H83" s="50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50"/>
      <c r="C84" s="50"/>
      <c r="D84" s="1"/>
      <c r="E84" s="1"/>
      <c r="F84" s="1"/>
      <c r="G84" s="1"/>
      <c r="H84" s="50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50"/>
      <c r="C85" s="50"/>
      <c r="D85" s="1"/>
      <c r="E85" s="1"/>
      <c r="F85" s="1"/>
      <c r="G85" s="1"/>
      <c r="H85" s="50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50"/>
      <c r="C86" s="50"/>
      <c r="D86" s="1"/>
      <c r="E86" s="1"/>
      <c r="F86" s="1"/>
      <c r="G86" s="1"/>
      <c r="H86" s="50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50"/>
      <c r="C87" s="50"/>
      <c r="D87" s="1"/>
      <c r="E87" s="1"/>
      <c r="F87" s="1"/>
      <c r="G87" s="1"/>
      <c r="H87" s="50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50"/>
      <c r="C88" s="50"/>
      <c r="D88" s="1"/>
      <c r="E88" s="1"/>
      <c r="F88" s="1"/>
      <c r="G88" s="1"/>
      <c r="H88" s="5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50"/>
      <c r="C89" s="50"/>
      <c r="D89" s="1"/>
      <c r="E89" s="1"/>
      <c r="F89" s="1"/>
      <c r="G89" s="1"/>
      <c r="H89" s="5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50"/>
      <c r="C90" s="50"/>
      <c r="D90" s="1"/>
      <c r="E90" s="1"/>
      <c r="F90" s="1"/>
      <c r="G90" s="1"/>
      <c r="H90" s="5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50"/>
      <c r="C91" s="50"/>
      <c r="D91" s="1"/>
      <c r="E91" s="1"/>
      <c r="F91" s="1"/>
      <c r="G91" s="1"/>
      <c r="H91" s="5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50"/>
      <c r="C92" s="50"/>
      <c r="D92" s="1"/>
      <c r="E92" s="1"/>
      <c r="F92" s="1"/>
      <c r="G92" s="1"/>
      <c r="H92" s="5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50"/>
      <c r="C93" s="50"/>
      <c r="D93" s="1"/>
      <c r="E93" s="1"/>
      <c r="F93" s="1"/>
      <c r="G93" s="1"/>
      <c r="H93" s="5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50"/>
      <c r="C94" s="50"/>
      <c r="D94" s="1"/>
      <c r="E94" s="1"/>
      <c r="F94" s="1"/>
      <c r="G94" s="1"/>
      <c r="H94" s="50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50"/>
      <c r="C95" s="50"/>
      <c r="D95" s="1"/>
      <c r="E95" s="1"/>
      <c r="F95" s="1"/>
      <c r="G95" s="1"/>
      <c r="H95" s="50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50"/>
      <c r="C96" s="50"/>
      <c r="D96" s="1"/>
      <c r="E96" s="1"/>
      <c r="F96" s="1"/>
      <c r="G96" s="1"/>
      <c r="H96" s="50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50"/>
      <c r="C97" s="50"/>
      <c r="D97" s="1"/>
      <c r="E97" s="1"/>
      <c r="F97" s="1"/>
      <c r="G97" s="1"/>
      <c r="H97" s="50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50"/>
      <c r="C98" s="50"/>
      <c r="D98" s="1"/>
      <c r="E98" s="1"/>
      <c r="F98" s="1"/>
      <c r="G98" s="1"/>
      <c r="H98" s="50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50"/>
      <c r="C99" s="50"/>
      <c r="D99" s="1"/>
      <c r="E99" s="1"/>
      <c r="F99" s="1"/>
      <c r="G99" s="1"/>
      <c r="H99" s="50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50"/>
      <c r="C100" s="50"/>
      <c r="D100" s="1"/>
      <c r="E100" s="1"/>
      <c r="F100" s="1"/>
      <c r="G100" s="1"/>
      <c r="H100" s="50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50"/>
      <c r="C101" s="50"/>
      <c r="D101" s="1"/>
      <c r="E101" s="1"/>
      <c r="F101" s="1"/>
      <c r="G101" s="1"/>
      <c r="H101" s="50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50"/>
      <c r="C102" s="50"/>
      <c r="D102" s="1"/>
      <c r="E102" s="1"/>
      <c r="F102" s="1"/>
      <c r="G102" s="1"/>
      <c r="H102" s="50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50"/>
      <c r="C103" s="50"/>
      <c r="D103" s="1"/>
      <c r="E103" s="1"/>
      <c r="F103" s="1"/>
      <c r="G103" s="1"/>
      <c r="H103" s="50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50"/>
      <c r="C104" s="50"/>
      <c r="D104" s="1"/>
      <c r="E104" s="1"/>
      <c r="F104" s="1"/>
      <c r="G104" s="1"/>
      <c r="H104" s="50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50"/>
      <c r="C105" s="50"/>
      <c r="D105" s="1"/>
      <c r="E105" s="1"/>
      <c r="F105" s="1"/>
      <c r="G105" s="1"/>
      <c r="H105" s="50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50"/>
      <c r="C106" s="50"/>
      <c r="D106" s="1"/>
      <c r="E106" s="1"/>
      <c r="F106" s="1"/>
      <c r="G106" s="1"/>
      <c r="H106" s="50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50"/>
      <c r="C107" s="50"/>
      <c r="D107" s="1"/>
      <c r="E107" s="1"/>
      <c r="F107" s="1"/>
      <c r="G107" s="1"/>
      <c r="H107" s="50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50"/>
      <c r="C108" s="50"/>
      <c r="D108" s="1"/>
      <c r="E108" s="1"/>
      <c r="F108" s="1"/>
      <c r="G108" s="1"/>
      <c r="H108" s="50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50"/>
      <c r="C109" s="50"/>
      <c r="D109" s="1"/>
      <c r="E109" s="1"/>
      <c r="F109" s="1"/>
      <c r="G109" s="1"/>
      <c r="H109" s="50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50"/>
      <c r="C110" s="50"/>
      <c r="D110" s="1"/>
      <c r="E110" s="1"/>
      <c r="F110" s="1"/>
      <c r="G110" s="1"/>
      <c r="H110" s="50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50"/>
      <c r="C111" s="50"/>
      <c r="D111" s="1"/>
      <c r="E111" s="1"/>
      <c r="F111" s="1"/>
      <c r="G111" s="1"/>
      <c r="H111" s="50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50"/>
      <c r="C112" s="50"/>
      <c r="D112" s="1"/>
      <c r="E112" s="1"/>
      <c r="F112" s="1"/>
      <c r="G112" s="1"/>
      <c r="H112" s="50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50"/>
      <c r="C113" s="50"/>
      <c r="D113" s="1"/>
      <c r="E113" s="1"/>
      <c r="F113" s="1"/>
      <c r="G113" s="1"/>
      <c r="H113" s="50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50"/>
      <c r="C114" s="50"/>
      <c r="D114" s="1"/>
      <c r="E114" s="1"/>
      <c r="F114" s="1"/>
      <c r="G114" s="1"/>
      <c r="H114" s="50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50"/>
      <c r="C115" s="50"/>
      <c r="D115" s="1"/>
      <c r="E115" s="1"/>
      <c r="F115" s="1"/>
      <c r="G115" s="1"/>
      <c r="H115" s="50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50"/>
      <c r="C116" s="50"/>
      <c r="D116" s="1"/>
      <c r="E116" s="1"/>
      <c r="F116" s="1"/>
      <c r="G116" s="1"/>
      <c r="H116" s="50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50"/>
      <c r="C117" s="50"/>
      <c r="D117" s="1"/>
      <c r="E117" s="1"/>
      <c r="F117" s="1"/>
      <c r="G117" s="1"/>
      <c r="H117" s="50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50"/>
      <c r="C118" s="50"/>
      <c r="D118" s="1"/>
      <c r="E118" s="1"/>
      <c r="F118" s="1"/>
      <c r="G118" s="1"/>
      <c r="H118" s="50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50"/>
      <c r="C119" s="50"/>
      <c r="D119" s="1"/>
      <c r="E119" s="1"/>
      <c r="F119" s="1"/>
      <c r="G119" s="1"/>
      <c r="H119" s="50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50"/>
      <c r="C120" s="50"/>
      <c r="D120" s="1"/>
      <c r="E120" s="1"/>
      <c r="F120" s="1"/>
      <c r="G120" s="1"/>
      <c r="H120" s="50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50"/>
      <c r="C121" s="50"/>
      <c r="D121" s="1"/>
      <c r="E121" s="1"/>
      <c r="F121" s="1"/>
      <c r="G121" s="1"/>
      <c r="H121" s="50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50"/>
      <c r="C122" s="50"/>
      <c r="D122" s="1"/>
      <c r="E122" s="1"/>
      <c r="F122" s="1"/>
      <c r="G122" s="1"/>
      <c r="H122" s="50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50"/>
      <c r="C123" s="50"/>
      <c r="D123" s="1"/>
      <c r="E123" s="1"/>
      <c r="F123" s="1"/>
      <c r="G123" s="1"/>
      <c r="H123" s="50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50"/>
      <c r="C124" s="50"/>
      <c r="D124" s="1"/>
      <c r="E124" s="1"/>
      <c r="F124" s="1"/>
      <c r="G124" s="1"/>
      <c r="H124" s="50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50"/>
      <c r="C125" s="50"/>
      <c r="D125" s="1"/>
      <c r="E125" s="1"/>
      <c r="F125" s="1"/>
      <c r="G125" s="1"/>
      <c r="H125" s="50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50"/>
      <c r="C126" s="50"/>
      <c r="D126" s="1"/>
      <c r="E126" s="1"/>
      <c r="F126" s="1"/>
      <c r="G126" s="1"/>
      <c r="H126" s="50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50"/>
      <c r="C127" s="50"/>
      <c r="D127" s="1"/>
      <c r="E127" s="1"/>
      <c r="F127" s="1"/>
      <c r="G127" s="1"/>
      <c r="H127" s="50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50"/>
      <c r="C128" s="50"/>
      <c r="D128" s="1"/>
      <c r="E128" s="1"/>
      <c r="F128" s="1"/>
      <c r="G128" s="1"/>
      <c r="H128" s="50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50"/>
      <c r="C129" s="50"/>
      <c r="D129" s="1"/>
      <c r="E129" s="1"/>
      <c r="F129" s="1"/>
      <c r="G129" s="1"/>
      <c r="H129" s="50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50"/>
      <c r="C130" s="50"/>
      <c r="D130" s="1"/>
      <c r="E130" s="1"/>
      <c r="F130" s="1"/>
      <c r="G130" s="1"/>
      <c r="H130" s="50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50"/>
      <c r="C131" s="50"/>
      <c r="D131" s="1"/>
      <c r="E131" s="1"/>
      <c r="F131" s="1"/>
      <c r="G131" s="1"/>
      <c r="H131" s="50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50"/>
      <c r="C132" s="50"/>
      <c r="D132" s="1"/>
      <c r="E132" s="1"/>
      <c r="F132" s="1"/>
      <c r="G132" s="1"/>
      <c r="H132" s="50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50"/>
      <c r="C133" s="50"/>
      <c r="D133" s="1"/>
      <c r="E133" s="1"/>
      <c r="F133" s="1"/>
      <c r="G133" s="1"/>
      <c r="H133" s="50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50"/>
      <c r="C134" s="50"/>
      <c r="D134" s="1"/>
      <c r="E134" s="1"/>
      <c r="F134" s="1"/>
      <c r="G134" s="1"/>
      <c r="H134" s="50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50"/>
      <c r="C135" s="50"/>
      <c r="D135" s="1"/>
      <c r="E135" s="1"/>
      <c r="F135" s="1"/>
      <c r="G135" s="1"/>
      <c r="H135" s="5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50"/>
      <c r="C136" s="50"/>
      <c r="D136" s="1"/>
      <c r="E136" s="1"/>
      <c r="F136" s="1"/>
      <c r="G136" s="1"/>
      <c r="H136" s="50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50"/>
      <c r="C137" s="50"/>
      <c r="D137" s="1"/>
      <c r="E137" s="1"/>
      <c r="F137" s="1"/>
      <c r="G137" s="1"/>
      <c r="H137" s="50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50"/>
      <c r="C138" s="50"/>
      <c r="D138" s="1"/>
      <c r="E138" s="1"/>
      <c r="F138" s="1"/>
      <c r="G138" s="1"/>
      <c r="H138" s="5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50"/>
      <c r="C139" s="50"/>
      <c r="D139" s="1"/>
      <c r="E139" s="1"/>
      <c r="F139" s="1"/>
      <c r="G139" s="1"/>
      <c r="H139" s="50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50"/>
      <c r="C140" s="50"/>
      <c r="D140" s="1"/>
      <c r="E140" s="1"/>
      <c r="F140" s="1"/>
      <c r="G140" s="1"/>
      <c r="H140" s="50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50"/>
      <c r="C141" s="50"/>
      <c r="D141" s="1"/>
      <c r="E141" s="1"/>
      <c r="F141" s="1"/>
      <c r="G141" s="1"/>
      <c r="H141" s="50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50"/>
      <c r="C142" s="50"/>
      <c r="D142" s="1"/>
      <c r="E142" s="1"/>
      <c r="F142" s="1"/>
      <c r="G142" s="1"/>
      <c r="H142" s="50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50"/>
      <c r="C143" s="50"/>
      <c r="D143" s="1"/>
      <c r="E143" s="1"/>
      <c r="F143" s="1"/>
      <c r="G143" s="1"/>
      <c r="H143" s="50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50"/>
      <c r="C144" s="50"/>
      <c r="D144" s="1"/>
      <c r="E144" s="1"/>
      <c r="F144" s="1"/>
      <c r="G144" s="1"/>
      <c r="H144" s="50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50"/>
      <c r="C145" s="50"/>
      <c r="D145" s="1"/>
      <c r="E145" s="1"/>
      <c r="F145" s="1"/>
      <c r="G145" s="1"/>
      <c r="H145" s="50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50"/>
      <c r="C146" s="50"/>
      <c r="D146" s="1"/>
      <c r="E146" s="1"/>
      <c r="F146" s="1"/>
      <c r="G146" s="1"/>
      <c r="H146" s="50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50"/>
      <c r="C147" s="50"/>
      <c r="D147" s="1"/>
      <c r="E147" s="1"/>
      <c r="F147" s="1"/>
      <c r="G147" s="1"/>
      <c r="H147" s="50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50"/>
      <c r="C148" s="50"/>
      <c r="D148" s="1"/>
      <c r="E148" s="1"/>
      <c r="F148" s="1"/>
      <c r="G148" s="1"/>
      <c r="H148" s="50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50"/>
      <c r="C149" s="50"/>
      <c r="D149" s="1"/>
      <c r="E149" s="1"/>
      <c r="F149" s="1"/>
      <c r="G149" s="1"/>
      <c r="H149" s="50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50"/>
      <c r="C150" s="50"/>
      <c r="D150" s="1"/>
      <c r="E150" s="1"/>
      <c r="F150" s="1"/>
      <c r="G150" s="1"/>
      <c r="H150" s="5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50"/>
      <c r="C151" s="50"/>
      <c r="D151" s="1"/>
      <c r="E151" s="1"/>
      <c r="F151" s="1"/>
      <c r="G151" s="1"/>
      <c r="H151" s="50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50"/>
      <c r="C152" s="50"/>
      <c r="D152" s="1"/>
      <c r="E152" s="1"/>
      <c r="F152" s="1"/>
      <c r="G152" s="1"/>
      <c r="H152" s="5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50"/>
      <c r="C153" s="50"/>
      <c r="D153" s="1"/>
      <c r="E153" s="1"/>
      <c r="F153" s="1"/>
      <c r="G153" s="1"/>
      <c r="H153" s="50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50"/>
      <c r="C154" s="50"/>
      <c r="D154" s="1"/>
      <c r="E154" s="1"/>
      <c r="F154" s="1"/>
      <c r="G154" s="1"/>
      <c r="H154" s="50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50"/>
      <c r="C155" s="50"/>
      <c r="D155" s="1"/>
      <c r="E155" s="1"/>
      <c r="F155" s="1"/>
      <c r="G155" s="1"/>
      <c r="H155" s="50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50"/>
      <c r="C156" s="50"/>
      <c r="D156" s="1"/>
      <c r="E156" s="1"/>
      <c r="F156" s="1"/>
      <c r="G156" s="1"/>
      <c r="H156" s="50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50"/>
      <c r="C157" s="50"/>
      <c r="D157" s="1"/>
      <c r="E157" s="1"/>
      <c r="F157" s="1"/>
      <c r="G157" s="1"/>
      <c r="H157" s="50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50"/>
      <c r="C158" s="50"/>
      <c r="D158" s="1"/>
      <c r="E158" s="1"/>
      <c r="F158" s="1"/>
      <c r="G158" s="1"/>
      <c r="H158" s="50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50"/>
      <c r="C159" s="50"/>
      <c r="D159" s="1"/>
      <c r="E159" s="1"/>
      <c r="F159" s="1"/>
      <c r="G159" s="1"/>
      <c r="H159" s="50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50"/>
      <c r="C160" s="50"/>
      <c r="D160" s="1"/>
      <c r="E160" s="1"/>
      <c r="F160" s="1"/>
      <c r="G160" s="1"/>
      <c r="H160" s="50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50"/>
      <c r="C161" s="50"/>
      <c r="D161" s="1"/>
      <c r="E161" s="1"/>
      <c r="F161" s="1"/>
      <c r="G161" s="1"/>
      <c r="H161" s="50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50"/>
      <c r="C162" s="50"/>
      <c r="D162" s="1"/>
      <c r="E162" s="1"/>
      <c r="F162" s="1"/>
      <c r="G162" s="1"/>
      <c r="H162" s="50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50"/>
      <c r="C163" s="50"/>
      <c r="D163" s="1"/>
      <c r="E163" s="1"/>
      <c r="F163" s="1"/>
      <c r="G163" s="1"/>
      <c r="H163" s="50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50"/>
      <c r="C164" s="50"/>
      <c r="D164" s="1"/>
      <c r="E164" s="1"/>
      <c r="F164" s="1"/>
      <c r="G164" s="1"/>
      <c r="H164" s="50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50"/>
      <c r="C165" s="50"/>
      <c r="D165" s="1"/>
      <c r="E165" s="1"/>
      <c r="F165" s="1"/>
      <c r="G165" s="1"/>
      <c r="H165" s="50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50"/>
      <c r="C166" s="50"/>
      <c r="D166" s="1"/>
      <c r="E166" s="1"/>
      <c r="F166" s="1"/>
      <c r="G166" s="1"/>
      <c r="H166" s="50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50"/>
      <c r="C167" s="50"/>
      <c r="D167" s="1"/>
      <c r="E167" s="1"/>
      <c r="F167" s="1"/>
      <c r="G167" s="1"/>
      <c r="H167" s="50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50"/>
      <c r="C168" s="50"/>
      <c r="D168" s="1"/>
      <c r="E168" s="1"/>
      <c r="F168" s="1"/>
      <c r="G168" s="1"/>
      <c r="H168" s="50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50"/>
      <c r="C169" s="50"/>
      <c r="D169" s="1"/>
      <c r="E169" s="1"/>
      <c r="F169" s="1"/>
      <c r="G169" s="1"/>
      <c r="H169" s="50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50"/>
      <c r="C170" s="50"/>
      <c r="D170" s="1"/>
      <c r="E170" s="1"/>
      <c r="F170" s="1"/>
      <c r="G170" s="1"/>
      <c r="H170" s="5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50"/>
      <c r="C171" s="50"/>
      <c r="D171" s="1"/>
      <c r="E171" s="1"/>
      <c r="F171" s="1"/>
      <c r="G171" s="1"/>
      <c r="H171" s="50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50"/>
      <c r="C172" s="50"/>
      <c r="D172" s="1"/>
      <c r="E172" s="1"/>
      <c r="F172" s="1"/>
      <c r="G172" s="1"/>
      <c r="H172" s="5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50"/>
      <c r="C173" s="50"/>
      <c r="D173" s="1"/>
      <c r="E173" s="1"/>
      <c r="F173" s="1"/>
      <c r="G173" s="1"/>
      <c r="H173" s="5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50"/>
      <c r="C174" s="50"/>
      <c r="D174" s="1"/>
      <c r="E174" s="1"/>
      <c r="F174" s="1"/>
      <c r="G174" s="1"/>
      <c r="H174" s="5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50"/>
      <c r="C175" s="50"/>
      <c r="D175" s="1"/>
      <c r="E175" s="1"/>
      <c r="F175" s="1"/>
      <c r="G175" s="1"/>
      <c r="H175" s="5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50"/>
      <c r="C176" s="50"/>
      <c r="D176" s="1"/>
      <c r="E176" s="1"/>
      <c r="F176" s="1"/>
      <c r="G176" s="1"/>
      <c r="H176" s="50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50"/>
      <c r="C177" s="50"/>
      <c r="D177" s="1"/>
      <c r="E177" s="1"/>
      <c r="F177" s="1"/>
      <c r="G177" s="1"/>
      <c r="H177" s="50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50"/>
      <c r="C178" s="50"/>
      <c r="D178" s="1"/>
      <c r="E178" s="1"/>
      <c r="F178" s="1"/>
      <c r="G178" s="1"/>
      <c r="H178" s="50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50"/>
      <c r="C179" s="50"/>
      <c r="D179" s="1"/>
      <c r="E179" s="1"/>
      <c r="F179" s="1"/>
      <c r="G179" s="1"/>
      <c r="H179" s="50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50"/>
      <c r="C180" s="50"/>
      <c r="D180" s="1"/>
      <c r="E180" s="1"/>
      <c r="F180" s="1"/>
      <c r="G180" s="1"/>
      <c r="H180" s="50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50"/>
      <c r="C181" s="50"/>
      <c r="D181" s="1"/>
      <c r="E181" s="1"/>
      <c r="F181" s="1"/>
      <c r="G181" s="1"/>
      <c r="H181" s="50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50"/>
      <c r="C182" s="50"/>
      <c r="D182" s="1"/>
      <c r="E182" s="1"/>
      <c r="F182" s="1"/>
      <c r="G182" s="1"/>
      <c r="H182" s="50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50"/>
      <c r="C183" s="50"/>
      <c r="D183" s="1"/>
      <c r="E183" s="1"/>
      <c r="F183" s="1"/>
      <c r="G183" s="1"/>
      <c r="H183" s="50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50"/>
      <c r="C184" s="50"/>
      <c r="D184" s="1"/>
      <c r="E184" s="1"/>
      <c r="F184" s="1"/>
      <c r="G184" s="1"/>
      <c r="H184" s="50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50"/>
      <c r="C185" s="50"/>
      <c r="D185" s="1"/>
      <c r="E185" s="1"/>
      <c r="F185" s="1"/>
      <c r="G185" s="1"/>
      <c r="H185" s="50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50"/>
      <c r="C186" s="50"/>
      <c r="D186" s="1"/>
      <c r="E186" s="1"/>
      <c r="F186" s="1"/>
      <c r="G186" s="1"/>
      <c r="H186" s="50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50"/>
      <c r="C187" s="50"/>
      <c r="D187" s="1"/>
      <c r="E187" s="1"/>
      <c r="F187" s="1"/>
      <c r="G187" s="1"/>
      <c r="H187" s="50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50"/>
      <c r="C188" s="50"/>
      <c r="D188" s="1"/>
      <c r="E188" s="1"/>
      <c r="F188" s="1"/>
      <c r="G188" s="1"/>
      <c r="H188" s="50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50"/>
      <c r="C189" s="50"/>
      <c r="D189" s="1"/>
      <c r="E189" s="1"/>
      <c r="F189" s="1"/>
      <c r="G189" s="1"/>
      <c r="H189" s="50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50"/>
      <c r="C190" s="50"/>
      <c r="D190" s="1"/>
      <c r="E190" s="1"/>
      <c r="F190" s="1"/>
      <c r="G190" s="1"/>
      <c r="H190" s="50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50"/>
      <c r="C191" s="50"/>
      <c r="D191" s="1"/>
      <c r="E191" s="1"/>
      <c r="F191" s="1"/>
      <c r="G191" s="1"/>
      <c r="H191" s="50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50"/>
      <c r="C192" s="50"/>
      <c r="D192" s="1"/>
      <c r="E192" s="1"/>
      <c r="F192" s="1"/>
      <c r="G192" s="1"/>
      <c r="H192" s="50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50"/>
      <c r="C193" s="50"/>
      <c r="D193" s="1"/>
      <c r="E193" s="1"/>
      <c r="F193" s="1"/>
      <c r="G193" s="1"/>
      <c r="H193" s="50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50"/>
      <c r="C194" s="50"/>
      <c r="D194" s="1"/>
      <c r="E194" s="1"/>
      <c r="F194" s="1"/>
      <c r="G194" s="1"/>
      <c r="H194" s="50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50"/>
      <c r="C195" s="50"/>
      <c r="D195" s="1"/>
      <c r="E195" s="1"/>
      <c r="F195" s="1"/>
      <c r="G195" s="1"/>
      <c r="H195" s="50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50"/>
      <c r="C196" s="50"/>
      <c r="D196" s="1"/>
      <c r="E196" s="1"/>
      <c r="F196" s="1"/>
      <c r="G196" s="1"/>
      <c r="H196" s="50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50"/>
      <c r="C197" s="50"/>
      <c r="D197" s="1"/>
      <c r="E197" s="1"/>
      <c r="F197" s="1"/>
      <c r="G197" s="1"/>
      <c r="H197" s="50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50"/>
      <c r="C198" s="50"/>
      <c r="D198" s="1"/>
      <c r="E198" s="1"/>
      <c r="F198" s="1"/>
      <c r="G198" s="1"/>
      <c r="H198" s="50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50"/>
      <c r="C199" s="50"/>
      <c r="D199" s="1"/>
      <c r="E199" s="1"/>
      <c r="F199" s="1"/>
      <c r="G199" s="1"/>
      <c r="H199" s="50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50"/>
      <c r="C200" s="50"/>
      <c r="D200" s="1"/>
      <c r="E200" s="1"/>
      <c r="F200" s="1"/>
      <c r="G200" s="1"/>
      <c r="H200" s="50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50"/>
      <c r="C201" s="50"/>
      <c r="D201" s="1"/>
      <c r="E201" s="1"/>
      <c r="F201" s="1"/>
      <c r="G201" s="1"/>
      <c r="H201" s="50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50"/>
      <c r="C202" s="50"/>
      <c r="D202" s="1"/>
      <c r="E202" s="1"/>
      <c r="F202" s="1"/>
      <c r="G202" s="1"/>
      <c r="H202" s="50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50"/>
      <c r="C203" s="50"/>
      <c r="D203" s="1"/>
      <c r="E203" s="1"/>
      <c r="F203" s="1"/>
      <c r="G203" s="1"/>
      <c r="H203" s="50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50"/>
      <c r="C204" s="50"/>
      <c r="D204" s="1"/>
      <c r="E204" s="1"/>
      <c r="F204" s="1"/>
      <c r="G204" s="1"/>
      <c r="H204" s="50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50"/>
      <c r="C205" s="50"/>
      <c r="D205" s="1"/>
      <c r="E205" s="1"/>
      <c r="F205" s="1"/>
      <c r="G205" s="1"/>
      <c r="H205" s="50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50"/>
      <c r="C206" s="50"/>
      <c r="D206" s="1"/>
      <c r="E206" s="1"/>
      <c r="F206" s="1"/>
      <c r="G206" s="1"/>
      <c r="H206" s="50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50"/>
      <c r="C207" s="50"/>
      <c r="D207" s="1"/>
      <c r="E207" s="1"/>
      <c r="F207" s="1"/>
      <c r="G207" s="1"/>
      <c r="H207" s="50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50"/>
      <c r="C208" s="50"/>
      <c r="D208" s="1"/>
      <c r="E208" s="1"/>
      <c r="F208" s="1"/>
      <c r="G208" s="1"/>
      <c r="H208" s="50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50"/>
      <c r="C209" s="50"/>
      <c r="D209" s="1"/>
      <c r="E209" s="1"/>
      <c r="F209" s="1"/>
      <c r="G209" s="1"/>
      <c r="H209" s="5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50"/>
      <c r="C210" s="50"/>
      <c r="D210" s="1"/>
      <c r="E210" s="1"/>
      <c r="F210" s="1"/>
      <c r="G210" s="1"/>
      <c r="H210" s="5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50"/>
      <c r="C211" s="50"/>
      <c r="D211" s="1"/>
      <c r="E211" s="1"/>
      <c r="F211" s="1"/>
      <c r="G211" s="1"/>
      <c r="H211" s="5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50"/>
      <c r="C212" s="50"/>
      <c r="D212" s="1"/>
      <c r="E212" s="1"/>
      <c r="F212" s="1"/>
      <c r="G212" s="1"/>
      <c r="H212" s="5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50"/>
      <c r="C213" s="50"/>
      <c r="D213" s="1"/>
      <c r="E213" s="1"/>
      <c r="F213" s="1"/>
      <c r="G213" s="1"/>
      <c r="H213" s="50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50"/>
      <c r="C214" s="50"/>
      <c r="D214" s="1"/>
      <c r="E214" s="1"/>
      <c r="F214" s="1"/>
      <c r="G214" s="1"/>
      <c r="H214" s="50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50"/>
      <c r="C215" s="50"/>
      <c r="D215" s="1"/>
      <c r="E215" s="1"/>
      <c r="F215" s="1"/>
      <c r="G215" s="1"/>
      <c r="H215" s="50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50"/>
      <c r="C216" s="50"/>
      <c r="D216" s="1"/>
      <c r="E216" s="1"/>
      <c r="F216" s="1"/>
      <c r="G216" s="1"/>
      <c r="H216" s="50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50"/>
      <c r="C217" s="50"/>
      <c r="D217" s="1"/>
      <c r="E217" s="1"/>
      <c r="F217" s="1"/>
      <c r="G217" s="1"/>
      <c r="H217" s="50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50"/>
      <c r="C218" s="50"/>
      <c r="D218" s="1"/>
      <c r="E218" s="1"/>
      <c r="F218" s="1"/>
      <c r="G218" s="1"/>
      <c r="H218" s="50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50"/>
      <c r="C219" s="50"/>
      <c r="D219" s="1"/>
      <c r="E219" s="1"/>
      <c r="F219" s="1"/>
      <c r="G219" s="1"/>
      <c r="H219" s="50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50"/>
      <c r="C220" s="50"/>
      <c r="D220" s="1"/>
      <c r="E220" s="1"/>
      <c r="F220" s="1"/>
      <c r="G220" s="1"/>
      <c r="H220" s="50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50"/>
      <c r="C221" s="50"/>
      <c r="D221" s="1"/>
      <c r="E221" s="1"/>
      <c r="F221" s="1"/>
      <c r="G221" s="1"/>
      <c r="H221" s="50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50"/>
      <c r="C222" s="50"/>
      <c r="D222" s="1"/>
      <c r="E222" s="1"/>
      <c r="F222" s="1"/>
      <c r="G222" s="1"/>
      <c r="H222" s="50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50"/>
      <c r="C223" s="50"/>
      <c r="D223" s="1"/>
      <c r="E223" s="1"/>
      <c r="F223" s="1"/>
      <c r="G223" s="1"/>
      <c r="H223" s="50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50"/>
      <c r="C224" s="50"/>
      <c r="D224" s="1"/>
      <c r="E224" s="1"/>
      <c r="F224" s="1"/>
      <c r="G224" s="1"/>
      <c r="H224" s="50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50"/>
      <c r="C225" s="50"/>
      <c r="D225" s="1"/>
      <c r="E225" s="1"/>
      <c r="F225" s="1"/>
      <c r="G225" s="1"/>
      <c r="H225" s="50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50"/>
      <c r="C226" s="50"/>
      <c r="D226" s="1"/>
      <c r="E226" s="1"/>
      <c r="F226" s="1"/>
      <c r="G226" s="1"/>
      <c r="H226" s="50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50"/>
      <c r="C227" s="50"/>
      <c r="D227" s="1"/>
      <c r="E227" s="1"/>
      <c r="F227" s="1"/>
      <c r="G227" s="1"/>
      <c r="H227" s="50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50"/>
      <c r="C228" s="50"/>
      <c r="D228" s="1"/>
      <c r="E228" s="1"/>
      <c r="F228" s="1"/>
      <c r="G228" s="1"/>
      <c r="H228" s="50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50"/>
      <c r="C229" s="50"/>
      <c r="D229" s="1"/>
      <c r="E229" s="1"/>
      <c r="F229" s="1"/>
      <c r="G229" s="1"/>
      <c r="H229" s="50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50"/>
      <c r="C230" s="50"/>
      <c r="D230" s="1"/>
      <c r="E230" s="1"/>
      <c r="F230" s="1"/>
      <c r="G230" s="1"/>
      <c r="H230" s="50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50"/>
      <c r="C231" s="50"/>
      <c r="D231" s="1"/>
      <c r="E231" s="1"/>
      <c r="F231" s="1"/>
      <c r="G231" s="1"/>
      <c r="H231" s="50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50"/>
      <c r="C232" s="50"/>
      <c r="D232" s="1"/>
      <c r="E232" s="1"/>
      <c r="F232" s="1"/>
      <c r="G232" s="1"/>
      <c r="H232" s="50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50"/>
      <c r="C233" s="50"/>
      <c r="D233" s="1"/>
      <c r="E233" s="1"/>
      <c r="F233" s="1"/>
      <c r="G233" s="1"/>
      <c r="H233" s="50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50"/>
      <c r="C234" s="50"/>
      <c r="D234" s="1"/>
      <c r="E234" s="1"/>
      <c r="F234" s="1"/>
      <c r="G234" s="1"/>
      <c r="H234" s="50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50"/>
      <c r="C235" s="50"/>
      <c r="D235" s="1"/>
      <c r="E235" s="1"/>
      <c r="F235" s="1"/>
      <c r="G235" s="1"/>
      <c r="H235" s="50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50"/>
      <c r="C236" s="50"/>
      <c r="D236" s="1"/>
      <c r="E236" s="1"/>
      <c r="F236" s="1"/>
      <c r="G236" s="1"/>
      <c r="H236" s="50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50"/>
      <c r="C237" s="50"/>
      <c r="D237" s="1"/>
      <c r="E237" s="1"/>
      <c r="F237" s="1"/>
      <c r="G237" s="1"/>
      <c r="H237" s="50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50"/>
      <c r="C238" s="50"/>
      <c r="D238" s="1"/>
      <c r="E238" s="1"/>
      <c r="F238" s="1"/>
      <c r="G238" s="1"/>
      <c r="H238" s="50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50"/>
      <c r="C239" s="50"/>
      <c r="D239" s="1"/>
      <c r="E239" s="1"/>
      <c r="F239" s="1"/>
      <c r="G239" s="1"/>
      <c r="H239" s="50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50"/>
      <c r="C240" s="50"/>
      <c r="D240" s="1"/>
      <c r="E240" s="1"/>
      <c r="F240" s="1"/>
      <c r="G240" s="1"/>
      <c r="H240" s="50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50"/>
      <c r="C241" s="50"/>
      <c r="D241" s="1"/>
      <c r="E241" s="1"/>
      <c r="F241" s="1"/>
      <c r="G241" s="1"/>
      <c r="H241" s="50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50"/>
      <c r="C242" s="50"/>
      <c r="D242" s="1"/>
      <c r="E242" s="1"/>
      <c r="F242" s="1"/>
      <c r="G242" s="1"/>
      <c r="H242" s="50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50"/>
      <c r="C243" s="50"/>
      <c r="D243" s="1"/>
      <c r="E243" s="1"/>
      <c r="F243" s="1"/>
      <c r="G243" s="1"/>
      <c r="H243" s="50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50"/>
      <c r="C244" s="50"/>
      <c r="D244" s="1"/>
      <c r="E244" s="1"/>
      <c r="F244" s="1"/>
      <c r="G244" s="1"/>
      <c r="H244" s="50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50"/>
      <c r="C245" s="50"/>
      <c r="D245" s="1"/>
      <c r="E245" s="1"/>
      <c r="F245" s="1"/>
      <c r="G245" s="1"/>
      <c r="H245" s="50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50"/>
      <c r="C246" s="50"/>
      <c r="D246" s="1"/>
      <c r="E246" s="1"/>
      <c r="F246" s="1"/>
      <c r="G246" s="1"/>
      <c r="H246" s="50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50"/>
      <c r="C247" s="50"/>
      <c r="D247" s="1"/>
      <c r="E247" s="1"/>
      <c r="F247" s="1"/>
      <c r="G247" s="1"/>
      <c r="H247" s="5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50"/>
      <c r="C248" s="50"/>
      <c r="D248" s="1"/>
      <c r="E248" s="1"/>
      <c r="F248" s="1"/>
      <c r="G248" s="1"/>
      <c r="H248" s="5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50"/>
      <c r="C249" s="50"/>
      <c r="D249" s="1"/>
      <c r="E249" s="1"/>
      <c r="F249" s="1"/>
      <c r="G249" s="1"/>
      <c r="H249" s="5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50"/>
      <c r="C250" s="50"/>
      <c r="D250" s="1"/>
      <c r="E250" s="1"/>
      <c r="F250" s="1"/>
      <c r="G250" s="1"/>
      <c r="H250" s="5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50"/>
      <c r="C251" s="50"/>
      <c r="D251" s="1"/>
      <c r="E251" s="1"/>
      <c r="F251" s="1"/>
      <c r="G251" s="1"/>
      <c r="H251" s="50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50"/>
      <c r="C252" s="50"/>
      <c r="D252" s="1"/>
      <c r="E252" s="1"/>
      <c r="F252" s="1"/>
      <c r="G252" s="1"/>
      <c r="H252" s="50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50"/>
      <c r="C253" s="50"/>
      <c r="D253" s="1"/>
      <c r="E253" s="1"/>
      <c r="F253" s="1"/>
      <c r="G253" s="1"/>
      <c r="H253" s="50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50"/>
      <c r="C254" s="50"/>
      <c r="D254" s="1"/>
      <c r="E254" s="1"/>
      <c r="F254" s="1"/>
      <c r="G254" s="1"/>
      <c r="H254" s="50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50"/>
      <c r="C255" s="50"/>
      <c r="D255" s="1"/>
      <c r="E255" s="1"/>
      <c r="F255" s="1"/>
      <c r="G255" s="1"/>
      <c r="H255" s="50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50"/>
      <c r="C256" s="50"/>
      <c r="D256" s="1"/>
      <c r="E256" s="1"/>
      <c r="F256" s="1"/>
      <c r="G256" s="1"/>
      <c r="H256" s="50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50"/>
      <c r="C257" s="50"/>
      <c r="D257" s="1"/>
      <c r="E257" s="1"/>
      <c r="F257" s="1"/>
      <c r="G257" s="1"/>
      <c r="H257" s="50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50"/>
      <c r="C258" s="50"/>
      <c r="D258" s="1"/>
      <c r="E258" s="1"/>
      <c r="F258" s="1"/>
      <c r="G258" s="1"/>
      <c r="H258" s="50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50"/>
      <c r="C259" s="50"/>
      <c r="D259" s="1"/>
      <c r="E259" s="1"/>
      <c r="F259" s="1"/>
      <c r="G259" s="1"/>
      <c r="H259" s="50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50"/>
      <c r="C260" s="50"/>
      <c r="D260" s="1"/>
      <c r="E260" s="1"/>
      <c r="F260" s="1"/>
      <c r="G260" s="1"/>
      <c r="H260" s="50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50"/>
      <c r="C261" s="50"/>
      <c r="D261" s="1"/>
      <c r="E261" s="1"/>
      <c r="F261" s="1"/>
      <c r="G261" s="1"/>
      <c r="H261" s="50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50"/>
      <c r="C262" s="50"/>
      <c r="D262" s="1"/>
      <c r="E262" s="1"/>
      <c r="F262" s="1"/>
      <c r="G262" s="1"/>
      <c r="H262" s="50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50"/>
      <c r="C263" s="50"/>
      <c r="D263" s="1"/>
      <c r="E263" s="1"/>
      <c r="F263" s="1"/>
      <c r="G263" s="1"/>
      <c r="H263" s="50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50"/>
      <c r="C264" s="50"/>
      <c r="D264" s="1"/>
      <c r="E264" s="1"/>
      <c r="F264" s="1"/>
      <c r="G264" s="1"/>
      <c r="H264" s="50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50"/>
      <c r="C265" s="50"/>
      <c r="D265" s="1"/>
      <c r="E265" s="1"/>
      <c r="F265" s="1"/>
      <c r="G265" s="1"/>
      <c r="H265" s="50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50"/>
      <c r="C266" s="50"/>
      <c r="D266" s="1"/>
      <c r="E266" s="1"/>
      <c r="F266" s="1"/>
      <c r="G266" s="1"/>
      <c r="H266" s="50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50"/>
      <c r="C267" s="50"/>
      <c r="D267" s="1"/>
      <c r="E267" s="1"/>
      <c r="F267" s="1"/>
      <c r="G267" s="1"/>
      <c r="H267" s="50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50"/>
      <c r="C268" s="50"/>
      <c r="D268" s="1"/>
      <c r="E268" s="1"/>
      <c r="F268" s="1"/>
      <c r="G268" s="1"/>
      <c r="H268" s="50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50"/>
      <c r="C269" s="50"/>
      <c r="D269" s="1"/>
      <c r="E269" s="1"/>
      <c r="F269" s="1"/>
      <c r="G269" s="1"/>
      <c r="H269" s="50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50"/>
      <c r="C270" s="50"/>
      <c r="D270" s="1"/>
      <c r="E270" s="1"/>
      <c r="F270" s="1"/>
      <c r="G270" s="1"/>
      <c r="H270" s="50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50"/>
      <c r="C271" s="50"/>
      <c r="D271" s="1"/>
      <c r="E271" s="1"/>
      <c r="F271" s="1"/>
      <c r="G271" s="1"/>
      <c r="H271" s="50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50"/>
      <c r="C272" s="50"/>
      <c r="D272" s="1"/>
      <c r="E272" s="1"/>
      <c r="F272" s="1"/>
      <c r="G272" s="1"/>
      <c r="H272" s="50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50"/>
      <c r="C273" s="50"/>
      <c r="D273" s="1"/>
      <c r="E273" s="1"/>
      <c r="F273" s="1"/>
      <c r="G273" s="1"/>
      <c r="H273" s="50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50"/>
      <c r="C274" s="50"/>
      <c r="D274" s="1"/>
      <c r="E274" s="1"/>
      <c r="F274" s="1"/>
      <c r="G274" s="1"/>
      <c r="H274" s="50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50"/>
      <c r="C275" s="50"/>
      <c r="D275" s="1"/>
      <c r="E275" s="1"/>
      <c r="F275" s="1"/>
      <c r="G275" s="1"/>
      <c r="H275" s="50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50"/>
      <c r="C276" s="50"/>
      <c r="D276" s="1"/>
      <c r="E276" s="1"/>
      <c r="F276" s="1"/>
      <c r="G276" s="1"/>
      <c r="H276" s="50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50"/>
      <c r="C277" s="50"/>
      <c r="D277" s="1"/>
      <c r="E277" s="1"/>
      <c r="F277" s="1"/>
      <c r="G277" s="1"/>
      <c r="H277" s="50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50"/>
      <c r="C278" s="50"/>
      <c r="D278" s="1"/>
      <c r="E278" s="1"/>
      <c r="F278" s="1"/>
      <c r="G278" s="1"/>
      <c r="H278" s="50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50"/>
      <c r="C279" s="50"/>
      <c r="D279" s="1"/>
      <c r="E279" s="1"/>
      <c r="F279" s="1"/>
      <c r="G279" s="1"/>
      <c r="H279" s="50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50"/>
      <c r="C280" s="50"/>
      <c r="D280" s="1"/>
      <c r="E280" s="1"/>
      <c r="F280" s="1"/>
      <c r="G280" s="1"/>
      <c r="H280" s="50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50"/>
      <c r="C281" s="50"/>
      <c r="D281" s="1"/>
      <c r="E281" s="1"/>
      <c r="F281" s="1"/>
      <c r="G281" s="1"/>
      <c r="H281" s="50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50"/>
      <c r="C282" s="50"/>
      <c r="D282" s="1"/>
      <c r="E282" s="1"/>
      <c r="F282" s="1"/>
      <c r="G282" s="1"/>
      <c r="H282" s="50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50"/>
      <c r="C283" s="50"/>
      <c r="D283" s="1"/>
      <c r="E283" s="1"/>
      <c r="F283" s="1"/>
      <c r="G283" s="1"/>
      <c r="H283" s="50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50"/>
      <c r="C284" s="50"/>
      <c r="D284" s="1"/>
      <c r="E284" s="1"/>
      <c r="F284" s="1"/>
      <c r="G284" s="1"/>
      <c r="H284" s="50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50"/>
      <c r="C285" s="50"/>
      <c r="D285" s="1"/>
      <c r="E285" s="1"/>
      <c r="F285" s="1"/>
      <c r="G285" s="1"/>
      <c r="H285" s="5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50"/>
      <c r="C286" s="50"/>
      <c r="D286" s="1"/>
      <c r="E286" s="1"/>
      <c r="F286" s="1"/>
      <c r="G286" s="1"/>
      <c r="H286" s="5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50"/>
      <c r="C287" s="50"/>
      <c r="D287" s="1"/>
      <c r="E287" s="1"/>
      <c r="F287" s="1"/>
      <c r="G287" s="1"/>
      <c r="H287" s="5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50"/>
      <c r="C288" s="50"/>
      <c r="D288" s="1"/>
      <c r="E288" s="1"/>
      <c r="F288" s="1"/>
      <c r="G288" s="1"/>
      <c r="H288" s="5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50"/>
      <c r="C289" s="50"/>
      <c r="D289" s="1"/>
      <c r="E289" s="1"/>
      <c r="F289" s="1"/>
      <c r="G289" s="1"/>
      <c r="H289" s="50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50"/>
      <c r="C290" s="50"/>
      <c r="D290" s="1"/>
      <c r="E290" s="1"/>
      <c r="F290" s="1"/>
      <c r="G290" s="1"/>
      <c r="H290" s="50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50"/>
      <c r="C291" s="50"/>
      <c r="D291" s="1"/>
      <c r="E291" s="1"/>
      <c r="F291" s="1"/>
      <c r="G291" s="1"/>
      <c r="H291" s="50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50"/>
      <c r="C292" s="50"/>
      <c r="D292" s="1"/>
      <c r="E292" s="1"/>
      <c r="F292" s="1"/>
      <c r="G292" s="1"/>
      <c r="H292" s="50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50"/>
      <c r="C293" s="50"/>
      <c r="D293" s="1"/>
      <c r="E293" s="1"/>
      <c r="F293" s="1"/>
      <c r="G293" s="1"/>
      <c r="H293" s="50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50"/>
      <c r="C294" s="50"/>
      <c r="D294" s="1"/>
      <c r="E294" s="1"/>
      <c r="F294" s="1"/>
      <c r="G294" s="1"/>
      <c r="H294" s="50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50"/>
      <c r="C295" s="50"/>
      <c r="D295" s="1"/>
      <c r="E295" s="1"/>
      <c r="F295" s="1"/>
      <c r="G295" s="1"/>
      <c r="H295" s="50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50"/>
      <c r="C296" s="50"/>
      <c r="D296" s="1"/>
      <c r="E296" s="1"/>
      <c r="F296" s="1"/>
      <c r="G296" s="1"/>
      <c r="H296" s="50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50"/>
      <c r="C297" s="50"/>
      <c r="D297" s="1"/>
      <c r="E297" s="1"/>
      <c r="F297" s="1"/>
      <c r="G297" s="1"/>
      <c r="H297" s="50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50"/>
      <c r="C298" s="50"/>
      <c r="D298" s="1"/>
      <c r="E298" s="1"/>
      <c r="F298" s="1"/>
      <c r="G298" s="1"/>
      <c r="H298" s="50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50"/>
      <c r="C299" s="50"/>
      <c r="D299" s="1"/>
      <c r="E299" s="1"/>
      <c r="F299" s="1"/>
      <c r="G299" s="1"/>
      <c r="H299" s="50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50"/>
      <c r="C300" s="50"/>
      <c r="D300" s="1"/>
      <c r="E300" s="1"/>
      <c r="F300" s="1"/>
      <c r="G300" s="1"/>
      <c r="H300" s="50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50"/>
      <c r="C301" s="50"/>
      <c r="D301" s="1"/>
      <c r="E301" s="1"/>
      <c r="F301" s="1"/>
      <c r="G301" s="1"/>
      <c r="H301" s="50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50"/>
      <c r="C302" s="50"/>
      <c r="D302" s="1"/>
      <c r="E302" s="1"/>
      <c r="F302" s="1"/>
      <c r="G302" s="1"/>
      <c r="H302" s="50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50"/>
      <c r="C303" s="50"/>
      <c r="D303" s="1"/>
      <c r="E303" s="1"/>
      <c r="F303" s="1"/>
      <c r="G303" s="1"/>
      <c r="H303" s="50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50"/>
      <c r="C304" s="50"/>
      <c r="D304" s="1"/>
      <c r="E304" s="1"/>
      <c r="F304" s="1"/>
      <c r="G304" s="1"/>
      <c r="H304" s="50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50"/>
      <c r="C305" s="50"/>
      <c r="D305" s="1"/>
      <c r="E305" s="1"/>
      <c r="F305" s="1"/>
      <c r="G305" s="1"/>
      <c r="H305" s="50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50"/>
      <c r="C306" s="50"/>
      <c r="D306" s="1"/>
      <c r="E306" s="1"/>
      <c r="F306" s="1"/>
      <c r="G306" s="1"/>
      <c r="H306" s="50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50"/>
      <c r="C307" s="50"/>
      <c r="D307" s="1"/>
      <c r="E307" s="1"/>
      <c r="F307" s="1"/>
      <c r="G307" s="1"/>
      <c r="H307" s="50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50"/>
      <c r="C308" s="50"/>
      <c r="D308" s="1"/>
      <c r="E308" s="1"/>
      <c r="F308" s="1"/>
      <c r="G308" s="1"/>
      <c r="H308" s="50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50"/>
      <c r="C309" s="50"/>
      <c r="D309" s="1"/>
      <c r="E309" s="1"/>
      <c r="F309" s="1"/>
      <c r="G309" s="1"/>
      <c r="H309" s="50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50"/>
      <c r="C310" s="50"/>
      <c r="D310" s="1"/>
      <c r="E310" s="1"/>
      <c r="F310" s="1"/>
      <c r="G310" s="1"/>
      <c r="H310" s="50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50"/>
      <c r="C311" s="50"/>
      <c r="D311" s="1"/>
      <c r="E311" s="1"/>
      <c r="F311" s="1"/>
      <c r="G311" s="1"/>
      <c r="H311" s="50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50"/>
      <c r="C312" s="50"/>
      <c r="D312" s="1"/>
      <c r="E312" s="1"/>
      <c r="F312" s="1"/>
      <c r="G312" s="1"/>
      <c r="H312" s="50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50"/>
      <c r="C313" s="50"/>
      <c r="D313" s="1"/>
      <c r="E313" s="1"/>
      <c r="F313" s="1"/>
      <c r="G313" s="1"/>
      <c r="H313" s="50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50"/>
      <c r="C314" s="50"/>
      <c r="D314" s="1"/>
      <c r="E314" s="1"/>
      <c r="F314" s="1"/>
      <c r="G314" s="1"/>
      <c r="H314" s="50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50"/>
      <c r="C315" s="50"/>
      <c r="D315" s="1"/>
      <c r="E315" s="1"/>
      <c r="F315" s="1"/>
      <c r="G315" s="1"/>
      <c r="H315" s="50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50"/>
      <c r="C316" s="50"/>
      <c r="D316" s="1"/>
      <c r="E316" s="1"/>
      <c r="F316" s="1"/>
      <c r="G316" s="1"/>
      <c r="H316" s="50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50"/>
      <c r="C317" s="50"/>
      <c r="D317" s="1"/>
      <c r="E317" s="1"/>
      <c r="F317" s="1"/>
      <c r="G317" s="1"/>
      <c r="H317" s="50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50"/>
      <c r="C318" s="50"/>
      <c r="D318" s="1"/>
      <c r="E318" s="1"/>
      <c r="F318" s="1"/>
      <c r="G318" s="1"/>
      <c r="H318" s="50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50"/>
      <c r="C319" s="50"/>
      <c r="D319" s="1"/>
      <c r="E319" s="1"/>
      <c r="F319" s="1"/>
      <c r="G319" s="1"/>
      <c r="H319" s="50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50"/>
      <c r="C320" s="50"/>
      <c r="D320" s="1"/>
      <c r="E320" s="1"/>
      <c r="F320" s="1"/>
      <c r="G320" s="1"/>
      <c r="H320" s="50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50"/>
      <c r="C321" s="50"/>
      <c r="D321" s="1"/>
      <c r="E321" s="1"/>
      <c r="F321" s="1"/>
      <c r="G321" s="1"/>
      <c r="H321" s="50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50"/>
      <c r="C322" s="50"/>
      <c r="D322" s="1"/>
      <c r="E322" s="1"/>
      <c r="F322" s="1"/>
      <c r="G322" s="1"/>
      <c r="H322" s="5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50"/>
      <c r="C323" s="50"/>
      <c r="D323" s="1"/>
      <c r="E323" s="1"/>
      <c r="F323" s="1"/>
      <c r="G323" s="1"/>
      <c r="H323" s="5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50"/>
      <c r="C324" s="50"/>
      <c r="D324" s="1"/>
      <c r="E324" s="1"/>
      <c r="F324" s="1"/>
      <c r="G324" s="1"/>
      <c r="H324" s="5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50"/>
      <c r="C325" s="50"/>
      <c r="D325" s="1"/>
      <c r="E325" s="1"/>
      <c r="F325" s="1"/>
      <c r="G325" s="1"/>
      <c r="H325" s="5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50"/>
      <c r="C326" s="50"/>
      <c r="D326" s="1"/>
      <c r="E326" s="1"/>
      <c r="F326" s="1"/>
      <c r="G326" s="1"/>
      <c r="H326" s="50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50"/>
      <c r="C327" s="50"/>
      <c r="D327" s="1"/>
      <c r="E327" s="1"/>
      <c r="F327" s="1"/>
      <c r="G327" s="1"/>
      <c r="H327" s="50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50"/>
      <c r="C328" s="50"/>
      <c r="D328" s="1"/>
      <c r="E328" s="1"/>
      <c r="F328" s="1"/>
      <c r="G328" s="1"/>
      <c r="H328" s="50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50"/>
      <c r="C329" s="50"/>
      <c r="D329" s="1"/>
      <c r="E329" s="1"/>
      <c r="F329" s="1"/>
      <c r="G329" s="1"/>
      <c r="H329" s="50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50"/>
      <c r="C330" s="50"/>
      <c r="D330" s="1"/>
      <c r="E330" s="1"/>
      <c r="F330" s="1"/>
      <c r="G330" s="1"/>
      <c r="H330" s="50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50"/>
      <c r="C331" s="50"/>
      <c r="D331" s="1"/>
      <c r="E331" s="1"/>
      <c r="F331" s="1"/>
      <c r="G331" s="1"/>
      <c r="H331" s="50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50"/>
      <c r="C332" s="50"/>
      <c r="D332" s="1"/>
      <c r="E332" s="1"/>
      <c r="F332" s="1"/>
      <c r="G332" s="1"/>
      <c r="H332" s="50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50"/>
      <c r="C333" s="50"/>
      <c r="D333" s="1"/>
      <c r="E333" s="1"/>
      <c r="F333" s="1"/>
      <c r="G333" s="1"/>
      <c r="H333" s="50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50"/>
      <c r="C334" s="50"/>
      <c r="D334" s="1"/>
      <c r="E334" s="1"/>
      <c r="F334" s="1"/>
      <c r="G334" s="1"/>
      <c r="H334" s="50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50"/>
      <c r="C335" s="50"/>
      <c r="D335" s="1"/>
      <c r="E335" s="1"/>
      <c r="F335" s="1"/>
      <c r="G335" s="1"/>
      <c r="H335" s="50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50"/>
      <c r="C336" s="50"/>
      <c r="D336" s="1"/>
      <c r="E336" s="1"/>
      <c r="F336" s="1"/>
      <c r="G336" s="1"/>
      <c r="H336" s="50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50"/>
      <c r="C337" s="50"/>
      <c r="D337" s="1"/>
      <c r="E337" s="1"/>
      <c r="F337" s="1"/>
      <c r="G337" s="1"/>
      <c r="H337" s="50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50"/>
      <c r="C338" s="50"/>
      <c r="D338" s="1"/>
      <c r="E338" s="1"/>
      <c r="F338" s="1"/>
      <c r="G338" s="1"/>
      <c r="H338" s="50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50"/>
      <c r="C339" s="50"/>
      <c r="D339" s="1"/>
      <c r="E339" s="1"/>
      <c r="F339" s="1"/>
      <c r="G339" s="1"/>
      <c r="H339" s="50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50"/>
      <c r="C340" s="50"/>
      <c r="D340" s="1"/>
      <c r="E340" s="1"/>
      <c r="F340" s="1"/>
      <c r="G340" s="1"/>
      <c r="H340" s="50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50"/>
      <c r="C341" s="50"/>
      <c r="D341" s="1"/>
      <c r="E341" s="1"/>
      <c r="F341" s="1"/>
      <c r="G341" s="1"/>
      <c r="H341" s="50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50"/>
      <c r="C342" s="50"/>
      <c r="D342" s="1"/>
      <c r="E342" s="1"/>
      <c r="F342" s="1"/>
      <c r="G342" s="1"/>
      <c r="H342" s="50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50"/>
      <c r="C343" s="50"/>
      <c r="D343" s="1"/>
      <c r="E343" s="1"/>
      <c r="F343" s="1"/>
      <c r="G343" s="1"/>
      <c r="H343" s="50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50"/>
      <c r="C344" s="50"/>
      <c r="D344" s="1"/>
      <c r="E344" s="1"/>
      <c r="F344" s="1"/>
      <c r="G344" s="1"/>
      <c r="H344" s="50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50"/>
      <c r="C345" s="50"/>
      <c r="D345" s="1"/>
      <c r="E345" s="1"/>
      <c r="F345" s="1"/>
      <c r="G345" s="1"/>
      <c r="H345" s="50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50"/>
      <c r="C346" s="50"/>
      <c r="D346" s="1"/>
      <c r="E346" s="1"/>
      <c r="F346" s="1"/>
      <c r="G346" s="1"/>
      <c r="H346" s="50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50"/>
      <c r="C347" s="50"/>
      <c r="D347" s="1"/>
      <c r="E347" s="1"/>
      <c r="F347" s="1"/>
      <c r="G347" s="1"/>
      <c r="H347" s="50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50"/>
      <c r="C348" s="50"/>
      <c r="D348" s="1"/>
      <c r="E348" s="1"/>
      <c r="F348" s="1"/>
      <c r="G348" s="1"/>
      <c r="H348" s="50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50"/>
      <c r="C349" s="50"/>
      <c r="D349" s="1"/>
      <c r="E349" s="1"/>
      <c r="F349" s="1"/>
      <c r="G349" s="1"/>
      <c r="H349" s="50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50"/>
      <c r="C350" s="50"/>
      <c r="D350" s="1"/>
      <c r="E350" s="1"/>
      <c r="F350" s="1"/>
      <c r="G350" s="1"/>
      <c r="H350" s="50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50"/>
      <c r="C351" s="50"/>
      <c r="D351" s="1"/>
      <c r="E351" s="1"/>
      <c r="F351" s="1"/>
      <c r="G351" s="1"/>
      <c r="H351" s="50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50"/>
      <c r="C352" s="50"/>
      <c r="D352" s="1"/>
      <c r="E352" s="1"/>
      <c r="F352" s="1"/>
      <c r="G352" s="1"/>
      <c r="H352" s="50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50"/>
      <c r="C353" s="50"/>
      <c r="D353" s="1"/>
      <c r="E353" s="1"/>
      <c r="F353" s="1"/>
      <c r="G353" s="1"/>
      <c r="H353" s="50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50"/>
      <c r="C354" s="50"/>
      <c r="D354" s="1"/>
      <c r="E354" s="1"/>
      <c r="F354" s="1"/>
      <c r="G354" s="1"/>
      <c r="H354" s="50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50"/>
      <c r="C355" s="50"/>
      <c r="D355" s="1"/>
      <c r="E355" s="1"/>
      <c r="F355" s="1"/>
      <c r="G355" s="1"/>
      <c r="H355" s="50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50"/>
      <c r="C356" s="50"/>
      <c r="D356" s="1"/>
      <c r="E356" s="1"/>
      <c r="F356" s="1"/>
      <c r="G356" s="1"/>
      <c r="H356" s="50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50"/>
      <c r="C357" s="50"/>
      <c r="D357" s="1"/>
      <c r="E357" s="1"/>
      <c r="F357" s="1"/>
      <c r="G357" s="1"/>
      <c r="H357" s="50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50"/>
      <c r="C358" s="50"/>
      <c r="D358" s="1"/>
      <c r="E358" s="1"/>
      <c r="F358" s="1"/>
      <c r="G358" s="1"/>
      <c r="H358" s="50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50"/>
      <c r="C359" s="50"/>
      <c r="D359" s="1"/>
      <c r="E359" s="1"/>
      <c r="F359" s="1"/>
      <c r="G359" s="1"/>
      <c r="H359" s="50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50"/>
      <c r="C360" s="50"/>
      <c r="D360" s="1"/>
      <c r="E360" s="1"/>
      <c r="F360" s="1"/>
      <c r="G360" s="1"/>
      <c r="H360" s="5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50"/>
      <c r="C361" s="50"/>
      <c r="D361" s="1"/>
      <c r="E361" s="1"/>
      <c r="F361" s="1"/>
      <c r="G361" s="1"/>
      <c r="H361" s="5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50"/>
      <c r="C362" s="50"/>
      <c r="D362" s="1"/>
      <c r="E362" s="1"/>
      <c r="F362" s="1"/>
      <c r="G362" s="1"/>
      <c r="H362" s="5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50"/>
      <c r="C363" s="50"/>
      <c r="D363" s="1"/>
      <c r="E363" s="1"/>
      <c r="F363" s="1"/>
      <c r="G363" s="1"/>
      <c r="H363" s="5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50"/>
      <c r="C364" s="50"/>
      <c r="D364" s="1"/>
      <c r="E364" s="1"/>
      <c r="F364" s="1"/>
      <c r="G364" s="1"/>
      <c r="H364" s="50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50"/>
      <c r="C365" s="50"/>
      <c r="D365" s="1"/>
      <c r="E365" s="1"/>
      <c r="F365" s="1"/>
      <c r="G365" s="1"/>
      <c r="H365" s="50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50"/>
      <c r="C366" s="50"/>
      <c r="D366" s="1"/>
      <c r="E366" s="1"/>
      <c r="F366" s="1"/>
      <c r="G366" s="1"/>
      <c r="H366" s="50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50"/>
      <c r="C367" s="50"/>
      <c r="D367" s="1"/>
      <c r="E367" s="1"/>
      <c r="F367" s="1"/>
      <c r="G367" s="1"/>
      <c r="H367" s="50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50"/>
      <c r="C368" s="50"/>
      <c r="D368" s="1"/>
      <c r="E368" s="1"/>
      <c r="F368" s="1"/>
      <c r="G368" s="1"/>
      <c r="H368" s="50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50"/>
      <c r="C369" s="50"/>
      <c r="D369" s="1"/>
      <c r="E369" s="1"/>
      <c r="F369" s="1"/>
      <c r="G369" s="1"/>
      <c r="H369" s="50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50"/>
      <c r="C370" s="50"/>
      <c r="D370" s="1"/>
      <c r="E370" s="1"/>
      <c r="F370" s="1"/>
      <c r="G370" s="1"/>
      <c r="H370" s="50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50"/>
      <c r="C371" s="50"/>
      <c r="D371" s="1"/>
      <c r="E371" s="1"/>
      <c r="F371" s="1"/>
      <c r="G371" s="1"/>
      <c r="H371" s="50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50"/>
      <c r="C372" s="50"/>
      <c r="D372" s="1"/>
      <c r="E372" s="1"/>
      <c r="F372" s="1"/>
      <c r="G372" s="1"/>
      <c r="H372" s="50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50"/>
      <c r="C373" s="50"/>
      <c r="D373" s="1"/>
      <c r="E373" s="1"/>
      <c r="F373" s="1"/>
      <c r="G373" s="1"/>
      <c r="H373" s="50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50"/>
      <c r="C374" s="50"/>
      <c r="D374" s="1"/>
      <c r="E374" s="1"/>
      <c r="F374" s="1"/>
      <c r="G374" s="1"/>
      <c r="H374" s="50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50"/>
      <c r="C375" s="50"/>
      <c r="D375" s="1"/>
      <c r="E375" s="1"/>
      <c r="F375" s="1"/>
      <c r="G375" s="1"/>
      <c r="H375" s="50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50"/>
      <c r="C376" s="50"/>
      <c r="D376" s="1"/>
      <c r="E376" s="1"/>
      <c r="F376" s="1"/>
      <c r="G376" s="1"/>
      <c r="H376" s="50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50"/>
      <c r="C377" s="50"/>
      <c r="D377" s="1"/>
      <c r="E377" s="1"/>
      <c r="F377" s="1"/>
      <c r="G377" s="1"/>
      <c r="H377" s="50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50"/>
      <c r="C378" s="50"/>
      <c r="D378" s="1"/>
      <c r="E378" s="1"/>
      <c r="F378" s="1"/>
      <c r="G378" s="1"/>
      <c r="H378" s="50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50"/>
      <c r="C379" s="50"/>
      <c r="D379" s="1"/>
      <c r="E379" s="1"/>
      <c r="F379" s="1"/>
      <c r="G379" s="1"/>
      <c r="H379" s="50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50"/>
      <c r="C380" s="50"/>
      <c r="D380" s="1"/>
      <c r="E380" s="1"/>
      <c r="F380" s="1"/>
      <c r="G380" s="1"/>
      <c r="H380" s="50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50"/>
      <c r="C381" s="50"/>
      <c r="D381" s="1"/>
      <c r="E381" s="1"/>
      <c r="F381" s="1"/>
      <c r="G381" s="1"/>
      <c r="H381" s="50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50"/>
      <c r="C382" s="50"/>
      <c r="D382" s="1"/>
      <c r="E382" s="1"/>
      <c r="F382" s="1"/>
      <c r="G382" s="1"/>
      <c r="H382" s="50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50"/>
      <c r="C383" s="50"/>
      <c r="D383" s="1"/>
      <c r="E383" s="1"/>
      <c r="F383" s="1"/>
      <c r="G383" s="1"/>
      <c r="H383" s="50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50"/>
      <c r="C384" s="50"/>
      <c r="D384" s="1"/>
      <c r="E384" s="1"/>
      <c r="F384" s="1"/>
      <c r="G384" s="1"/>
      <c r="H384" s="50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50"/>
      <c r="C385" s="50"/>
      <c r="D385" s="1"/>
      <c r="E385" s="1"/>
      <c r="F385" s="1"/>
      <c r="G385" s="1"/>
      <c r="H385" s="50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50"/>
      <c r="C386" s="50"/>
      <c r="D386" s="1"/>
      <c r="E386" s="1"/>
      <c r="F386" s="1"/>
      <c r="G386" s="1"/>
      <c r="H386" s="50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50"/>
      <c r="C387" s="50"/>
      <c r="D387" s="1"/>
      <c r="E387" s="1"/>
      <c r="F387" s="1"/>
      <c r="G387" s="1"/>
      <c r="H387" s="50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50"/>
      <c r="C388" s="50"/>
      <c r="D388" s="1"/>
      <c r="E388" s="1"/>
      <c r="F388" s="1"/>
      <c r="G388" s="1"/>
      <c r="H388" s="50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50"/>
      <c r="C389" s="50"/>
      <c r="D389" s="1"/>
      <c r="E389" s="1"/>
      <c r="F389" s="1"/>
      <c r="G389" s="1"/>
      <c r="H389" s="50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50"/>
      <c r="C390" s="50"/>
      <c r="D390" s="1"/>
      <c r="E390" s="1"/>
      <c r="F390" s="1"/>
      <c r="G390" s="1"/>
      <c r="H390" s="50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50"/>
      <c r="C391" s="50"/>
      <c r="D391" s="1"/>
      <c r="E391" s="1"/>
      <c r="F391" s="1"/>
      <c r="G391" s="1"/>
      <c r="H391" s="50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50"/>
      <c r="C392" s="50"/>
      <c r="D392" s="1"/>
      <c r="E392" s="1"/>
      <c r="F392" s="1"/>
      <c r="G392" s="1"/>
      <c r="H392" s="50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50"/>
      <c r="C393" s="50"/>
      <c r="D393" s="1"/>
      <c r="E393" s="1"/>
      <c r="F393" s="1"/>
      <c r="G393" s="1"/>
      <c r="H393" s="50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50"/>
      <c r="C394" s="50"/>
      <c r="D394" s="1"/>
      <c r="E394" s="1"/>
      <c r="F394" s="1"/>
      <c r="G394" s="1"/>
      <c r="H394" s="50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50"/>
      <c r="C395" s="50"/>
      <c r="D395" s="1"/>
      <c r="E395" s="1"/>
      <c r="F395" s="1"/>
      <c r="G395" s="1"/>
      <c r="H395" s="50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50"/>
      <c r="C396" s="50"/>
      <c r="D396" s="1"/>
      <c r="E396" s="1"/>
      <c r="F396" s="1"/>
      <c r="G396" s="1"/>
      <c r="H396" s="50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50"/>
      <c r="C397" s="50"/>
      <c r="D397" s="1"/>
      <c r="E397" s="1"/>
      <c r="F397" s="1"/>
      <c r="G397" s="1"/>
      <c r="H397" s="5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50"/>
      <c r="C398" s="50"/>
      <c r="D398" s="1"/>
      <c r="E398" s="1"/>
      <c r="F398" s="1"/>
      <c r="G398" s="1"/>
      <c r="H398" s="5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50"/>
      <c r="C399" s="50"/>
      <c r="D399" s="1"/>
      <c r="E399" s="1"/>
      <c r="F399" s="1"/>
      <c r="G399" s="1"/>
      <c r="H399" s="5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50"/>
      <c r="C400" s="50"/>
      <c r="D400" s="1"/>
      <c r="E400" s="1"/>
      <c r="F400" s="1"/>
      <c r="G400" s="1"/>
      <c r="H400" s="5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50"/>
      <c r="C401" s="50"/>
      <c r="D401" s="1"/>
      <c r="E401" s="1"/>
      <c r="F401" s="1"/>
      <c r="G401" s="1"/>
      <c r="H401" s="50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50"/>
      <c r="C402" s="50"/>
      <c r="D402" s="1"/>
      <c r="E402" s="1"/>
      <c r="F402" s="1"/>
      <c r="G402" s="1"/>
      <c r="H402" s="50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50"/>
      <c r="C403" s="50"/>
      <c r="D403" s="1"/>
      <c r="E403" s="1"/>
      <c r="F403" s="1"/>
      <c r="G403" s="1"/>
      <c r="H403" s="50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50"/>
      <c r="C404" s="50"/>
      <c r="D404" s="1"/>
      <c r="E404" s="1"/>
      <c r="F404" s="1"/>
      <c r="G404" s="1"/>
      <c r="H404" s="50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50"/>
      <c r="C405" s="50"/>
      <c r="D405" s="1"/>
      <c r="E405" s="1"/>
      <c r="F405" s="1"/>
      <c r="G405" s="1"/>
      <c r="H405" s="50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50"/>
      <c r="C406" s="50"/>
      <c r="D406" s="1"/>
      <c r="E406" s="1"/>
      <c r="F406" s="1"/>
      <c r="G406" s="1"/>
      <c r="H406" s="50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50"/>
      <c r="C407" s="50"/>
      <c r="D407" s="1"/>
      <c r="E407" s="1"/>
      <c r="F407" s="1"/>
      <c r="G407" s="1"/>
      <c r="H407" s="50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50"/>
      <c r="C408" s="50"/>
      <c r="D408" s="1"/>
      <c r="E408" s="1"/>
      <c r="F408" s="1"/>
      <c r="G408" s="1"/>
      <c r="H408" s="50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50"/>
      <c r="C409" s="50"/>
      <c r="D409" s="1"/>
      <c r="E409" s="1"/>
      <c r="F409" s="1"/>
      <c r="G409" s="1"/>
      <c r="H409" s="50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50"/>
      <c r="C410" s="50"/>
      <c r="D410" s="1"/>
      <c r="E410" s="1"/>
      <c r="F410" s="1"/>
      <c r="G410" s="1"/>
      <c r="H410" s="50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50"/>
      <c r="C411" s="50"/>
      <c r="D411" s="1"/>
      <c r="E411" s="1"/>
      <c r="F411" s="1"/>
      <c r="G411" s="1"/>
      <c r="H411" s="50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50"/>
      <c r="C412" s="50"/>
      <c r="D412" s="1"/>
      <c r="E412" s="1"/>
      <c r="F412" s="1"/>
      <c r="G412" s="1"/>
      <c r="H412" s="50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50"/>
      <c r="C413" s="50"/>
      <c r="D413" s="1"/>
      <c r="E413" s="1"/>
      <c r="F413" s="1"/>
      <c r="G413" s="1"/>
      <c r="H413" s="50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50"/>
      <c r="C414" s="50"/>
      <c r="D414" s="1"/>
      <c r="E414" s="1"/>
      <c r="F414" s="1"/>
      <c r="G414" s="1"/>
      <c r="H414" s="50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50"/>
      <c r="C415" s="50"/>
      <c r="D415" s="1"/>
      <c r="E415" s="1"/>
      <c r="F415" s="1"/>
      <c r="G415" s="1"/>
      <c r="H415" s="50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50"/>
      <c r="C416" s="50"/>
      <c r="D416" s="1"/>
      <c r="E416" s="1"/>
      <c r="F416" s="1"/>
      <c r="G416" s="1"/>
      <c r="H416" s="50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50"/>
      <c r="C417" s="50"/>
      <c r="D417" s="1"/>
      <c r="E417" s="1"/>
      <c r="F417" s="1"/>
      <c r="G417" s="1"/>
      <c r="H417" s="50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50"/>
      <c r="C418" s="50"/>
      <c r="D418" s="1"/>
      <c r="E418" s="1"/>
      <c r="F418" s="1"/>
      <c r="G418" s="1"/>
      <c r="H418" s="50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50"/>
      <c r="C419" s="50"/>
      <c r="D419" s="1"/>
      <c r="E419" s="1"/>
      <c r="F419" s="1"/>
      <c r="G419" s="1"/>
      <c r="H419" s="50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50"/>
      <c r="C420" s="50"/>
      <c r="D420" s="1"/>
      <c r="E420" s="1"/>
      <c r="F420" s="1"/>
      <c r="G420" s="1"/>
      <c r="H420" s="50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50"/>
      <c r="C421" s="50"/>
      <c r="D421" s="1"/>
      <c r="E421" s="1"/>
      <c r="F421" s="1"/>
      <c r="G421" s="1"/>
      <c r="H421" s="50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50"/>
      <c r="C422" s="50"/>
      <c r="D422" s="1"/>
      <c r="E422" s="1"/>
      <c r="F422" s="1"/>
      <c r="G422" s="1"/>
      <c r="H422" s="50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50"/>
      <c r="C423" s="50"/>
      <c r="D423" s="1"/>
      <c r="E423" s="1"/>
      <c r="F423" s="1"/>
      <c r="G423" s="1"/>
      <c r="H423" s="50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50"/>
      <c r="C424" s="50"/>
      <c r="D424" s="1"/>
      <c r="E424" s="1"/>
      <c r="F424" s="1"/>
      <c r="G424" s="1"/>
      <c r="H424" s="50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50"/>
      <c r="C425" s="50"/>
      <c r="D425" s="1"/>
      <c r="E425" s="1"/>
      <c r="F425" s="1"/>
      <c r="G425" s="1"/>
      <c r="H425" s="50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50"/>
      <c r="C426" s="50"/>
      <c r="D426" s="1"/>
      <c r="E426" s="1"/>
      <c r="F426" s="1"/>
      <c r="G426" s="1"/>
      <c r="H426" s="50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50"/>
      <c r="C427" s="50"/>
      <c r="D427" s="1"/>
      <c r="E427" s="1"/>
      <c r="F427" s="1"/>
      <c r="G427" s="1"/>
      <c r="H427" s="50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50"/>
      <c r="C428" s="50"/>
      <c r="D428" s="1"/>
      <c r="E428" s="1"/>
      <c r="F428" s="1"/>
      <c r="G428" s="1"/>
      <c r="H428" s="50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50"/>
      <c r="C429" s="50"/>
      <c r="D429" s="1"/>
      <c r="E429" s="1"/>
      <c r="F429" s="1"/>
      <c r="G429" s="1"/>
      <c r="H429" s="50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50"/>
      <c r="C430" s="50"/>
      <c r="D430" s="1"/>
      <c r="E430" s="1"/>
      <c r="F430" s="1"/>
      <c r="G430" s="1"/>
      <c r="H430" s="50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50"/>
      <c r="C431" s="50"/>
      <c r="D431" s="1"/>
      <c r="E431" s="1"/>
      <c r="F431" s="1"/>
      <c r="G431" s="1"/>
      <c r="H431" s="50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50"/>
      <c r="C432" s="50"/>
      <c r="D432" s="1"/>
      <c r="E432" s="1"/>
      <c r="F432" s="1"/>
      <c r="G432" s="1"/>
      <c r="H432" s="50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50"/>
      <c r="C433" s="50"/>
      <c r="D433" s="1"/>
      <c r="E433" s="1"/>
      <c r="F433" s="1"/>
      <c r="G433" s="1"/>
      <c r="H433" s="50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50"/>
      <c r="C434" s="50"/>
      <c r="D434" s="1"/>
      <c r="E434" s="1"/>
      <c r="F434" s="1"/>
      <c r="G434" s="1"/>
      <c r="H434" s="5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50"/>
      <c r="C435" s="50"/>
      <c r="D435" s="1"/>
      <c r="E435" s="1"/>
      <c r="F435" s="1"/>
      <c r="G435" s="1"/>
      <c r="H435" s="5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50"/>
      <c r="C436" s="50"/>
      <c r="D436" s="1"/>
      <c r="E436" s="1"/>
      <c r="F436" s="1"/>
      <c r="G436" s="1"/>
      <c r="H436" s="5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50"/>
      <c r="C437" s="50"/>
      <c r="D437" s="1"/>
      <c r="E437" s="1"/>
      <c r="F437" s="1"/>
      <c r="G437" s="1"/>
      <c r="H437" s="5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50"/>
      <c r="C438" s="50"/>
      <c r="D438" s="1"/>
      <c r="E438" s="1"/>
      <c r="F438" s="1"/>
      <c r="G438" s="1"/>
      <c r="H438" s="50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50"/>
      <c r="C439" s="50"/>
      <c r="D439" s="1"/>
      <c r="E439" s="1"/>
      <c r="F439" s="1"/>
      <c r="G439" s="1"/>
      <c r="H439" s="50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50"/>
      <c r="C440" s="50"/>
      <c r="D440" s="1"/>
      <c r="E440" s="1"/>
      <c r="F440" s="1"/>
      <c r="G440" s="1"/>
      <c r="H440" s="50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50"/>
      <c r="C441" s="50"/>
      <c r="D441" s="1"/>
      <c r="E441" s="1"/>
      <c r="F441" s="1"/>
      <c r="G441" s="1"/>
      <c r="H441" s="50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50"/>
      <c r="C442" s="50"/>
      <c r="D442" s="1"/>
      <c r="E442" s="1"/>
      <c r="F442" s="1"/>
      <c r="G442" s="1"/>
      <c r="H442" s="50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50"/>
      <c r="C443" s="50"/>
      <c r="D443" s="1"/>
      <c r="E443" s="1"/>
      <c r="F443" s="1"/>
      <c r="G443" s="1"/>
      <c r="H443" s="50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50"/>
      <c r="C444" s="50"/>
      <c r="D444" s="1"/>
      <c r="E444" s="1"/>
      <c r="F444" s="1"/>
      <c r="G444" s="1"/>
      <c r="H444" s="50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50"/>
      <c r="C445" s="50"/>
      <c r="D445" s="1"/>
      <c r="E445" s="1"/>
      <c r="F445" s="1"/>
      <c r="G445" s="1"/>
      <c r="H445" s="50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50"/>
      <c r="C446" s="50"/>
      <c r="D446" s="1"/>
      <c r="E446" s="1"/>
      <c r="F446" s="1"/>
      <c r="G446" s="1"/>
      <c r="H446" s="50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50"/>
      <c r="C447" s="50"/>
      <c r="D447" s="1"/>
      <c r="E447" s="1"/>
      <c r="F447" s="1"/>
      <c r="G447" s="1"/>
      <c r="H447" s="50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50"/>
      <c r="C448" s="50"/>
      <c r="D448" s="1"/>
      <c r="E448" s="1"/>
      <c r="F448" s="1"/>
      <c r="G448" s="1"/>
      <c r="H448" s="50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50"/>
      <c r="C449" s="50"/>
      <c r="D449" s="1"/>
      <c r="E449" s="1"/>
      <c r="F449" s="1"/>
      <c r="G449" s="1"/>
      <c r="H449" s="50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50"/>
      <c r="C450" s="50"/>
      <c r="D450" s="1"/>
      <c r="E450" s="1"/>
      <c r="F450" s="1"/>
      <c r="G450" s="1"/>
      <c r="H450" s="50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50"/>
      <c r="C451" s="50"/>
      <c r="D451" s="1"/>
      <c r="E451" s="1"/>
      <c r="F451" s="1"/>
      <c r="G451" s="1"/>
      <c r="H451" s="50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50"/>
      <c r="C452" s="50"/>
      <c r="D452" s="1"/>
      <c r="E452" s="1"/>
      <c r="F452" s="1"/>
      <c r="G452" s="1"/>
      <c r="H452" s="50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50"/>
      <c r="C453" s="50"/>
      <c r="D453" s="1"/>
      <c r="E453" s="1"/>
      <c r="F453" s="1"/>
      <c r="G453" s="1"/>
      <c r="H453" s="50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50"/>
      <c r="C454" s="50"/>
      <c r="D454" s="1"/>
      <c r="E454" s="1"/>
      <c r="F454" s="1"/>
      <c r="G454" s="1"/>
      <c r="H454" s="50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50"/>
      <c r="C455" s="50"/>
      <c r="D455" s="1"/>
      <c r="E455" s="1"/>
      <c r="F455" s="1"/>
      <c r="G455" s="1"/>
      <c r="H455" s="50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50"/>
      <c r="C456" s="50"/>
      <c r="D456" s="1"/>
      <c r="E456" s="1"/>
      <c r="F456" s="1"/>
      <c r="G456" s="1"/>
      <c r="H456" s="50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50"/>
      <c r="C457" s="50"/>
      <c r="D457" s="1"/>
      <c r="E457" s="1"/>
      <c r="F457" s="1"/>
      <c r="G457" s="1"/>
      <c r="H457" s="50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50"/>
      <c r="C458" s="50"/>
      <c r="D458" s="1"/>
      <c r="E458" s="1"/>
      <c r="F458" s="1"/>
      <c r="G458" s="1"/>
      <c r="H458" s="50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50"/>
      <c r="C459" s="50"/>
      <c r="D459" s="1"/>
      <c r="E459" s="1"/>
      <c r="F459" s="1"/>
      <c r="G459" s="1"/>
      <c r="H459" s="50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50"/>
      <c r="C460" s="50"/>
      <c r="D460" s="1"/>
      <c r="E460" s="1"/>
      <c r="F460" s="1"/>
      <c r="G460" s="1"/>
      <c r="H460" s="50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50"/>
      <c r="C461" s="50"/>
      <c r="D461" s="1"/>
      <c r="E461" s="1"/>
      <c r="F461" s="1"/>
      <c r="G461" s="1"/>
      <c r="H461" s="50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50"/>
      <c r="C462" s="50"/>
      <c r="D462" s="1"/>
      <c r="E462" s="1"/>
      <c r="F462" s="1"/>
      <c r="G462" s="1"/>
      <c r="H462" s="50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50"/>
      <c r="C463" s="50"/>
      <c r="D463" s="1"/>
      <c r="E463" s="1"/>
      <c r="F463" s="1"/>
      <c r="G463" s="1"/>
      <c r="H463" s="50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50"/>
      <c r="C464" s="50"/>
      <c r="D464" s="1"/>
      <c r="E464" s="1"/>
      <c r="F464" s="1"/>
      <c r="G464" s="1"/>
      <c r="H464" s="50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50"/>
      <c r="C465" s="50"/>
      <c r="D465" s="1"/>
      <c r="E465" s="1"/>
      <c r="F465" s="1"/>
      <c r="G465" s="1"/>
      <c r="H465" s="50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50"/>
      <c r="C466" s="50"/>
      <c r="D466" s="1"/>
      <c r="E466" s="1"/>
      <c r="F466" s="1"/>
      <c r="G466" s="1"/>
      <c r="H466" s="50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50"/>
      <c r="C467" s="50"/>
      <c r="D467" s="1"/>
      <c r="E467" s="1"/>
      <c r="F467" s="1"/>
      <c r="G467" s="1"/>
      <c r="H467" s="50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50"/>
      <c r="C468" s="50"/>
      <c r="D468" s="1"/>
      <c r="E468" s="1"/>
      <c r="F468" s="1"/>
      <c r="G468" s="1"/>
      <c r="H468" s="50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50"/>
      <c r="C469" s="50"/>
      <c r="D469" s="1"/>
      <c r="E469" s="1"/>
      <c r="F469" s="1"/>
      <c r="G469" s="1"/>
      <c r="H469" s="50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50"/>
      <c r="C470" s="50"/>
      <c r="D470" s="1"/>
      <c r="E470" s="1"/>
      <c r="F470" s="1"/>
      <c r="G470" s="1"/>
      <c r="H470" s="50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50"/>
      <c r="C471" s="50"/>
      <c r="D471" s="1"/>
      <c r="E471" s="1"/>
      <c r="F471" s="1"/>
      <c r="G471" s="1"/>
      <c r="H471" s="50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50"/>
      <c r="C472" s="50"/>
      <c r="D472" s="1"/>
      <c r="E472" s="1"/>
      <c r="F472" s="1"/>
      <c r="G472" s="1"/>
      <c r="H472" s="50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50"/>
      <c r="C473" s="50"/>
      <c r="D473" s="1"/>
      <c r="E473" s="1"/>
      <c r="F473" s="1"/>
      <c r="G473" s="1"/>
      <c r="H473" s="50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50"/>
      <c r="C474" s="50"/>
      <c r="D474" s="1"/>
      <c r="E474" s="1"/>
      <c r="F474" s="1"/>
      <c r="G474" s="1"/>
      <c r="H474" s="50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50"/>
      <c r="C475" s="50"/>
      <c r="D475" s="1"/>
      <c r="E475" s="1"/>
      <c r="F475" s="1"/>
      <c r="G475" s="1"/>
      <c r="H475" s="50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50"/>
      <c r="C476" s="50"/>
      <c r="D476" s="1"/>
      <c r="E476" s="1"/>
      <c r="F476" s="1"/>
      <c r="G476" s="1"/>
      <c r="H476" s="50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50"/>
      <c r="C477" s="50"/>
      <c r="D477" s="1"/>
      <c r="E477" s="1"/>
      <c r="F477" s="1"/>
      <c r="G477" s="1"/>
      <c r="H477" s="50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50"/>
      <c r="C478" s="50"/>
      <c r="D478" s="1"/>
      <c r="E478" s="1"/>
      <c r="F478" s="1"/>
      <c r="G478" s="1"/>
      <c r="H478" s="5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50"/>
      <c r="C479" s="50"/>
      <c r="D479" s="1"/>
      <c r="E479" s="1"/>
      <c r="F479" s="1"/>
      <c r="G479" s="1"/>
      <c r="H479" s="50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50"/>
      <c r="C480" s="50"/>
      <c r="D480" s="1"/>
      <c r="E480" s="1"/>
      <c r="F480" s="1"/>
      <c r="G480" s="1"/>
      <c r="H480" s="50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50"/>
      <c r="C481" s="50"/>
      <c r="D481" s="1"/>
      <c r="E481" s="1"/>
      <c r="F481" s="1"/>
      <c r="G481" s="1"/>
      <c r="H481" s="50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50"/>
      <c r="C482" s="50"/>
      <c r="D482" s="1"/>
      <c r="E482" s="1"/>
      <c r="F482" s="1"/>
      <c r="G482" s="1"/>
      <c r="H482" s="50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50"/>
      <c r="C483" s="50"/>
      <c r="D483" s="1"/>
      <c r="E483" s="1"/>
      <c r="F483" s="1"/>
      <c r="G483" s="1"/>
      <c r="H483" s="50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50"/>
      <c r="C484" s="50"/>
      <c r="D484" s="1"/>
      <c r="E484" s="1"/>
      <c r="F484" s="1"/>
      <c r="G484" s="1"/>
      <c r="H484" s="50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50"/>
      <c r="C485" s="50"/>
      <c r="D485" s="1"/>
      <c r="E485" s="1"/>
      <c r="F485" s="1"/>
      <c r="G485" s="1"/>
      <c r="H485" s="50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50"/>
      <c r="C486" s="50"/>
      <c r="D486" s="1"/>
      <c r="E486" s="1"/>
      <c r="F486" s="1"/>
      <c r="G486" s="1"/>
      <c r="H486" s="50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50"/>
      <c r="C487" s="50"/>
      <c r="D487" s="1"/>
      <c r="E487" s="1"/>
      <c r="F487" s="1"/>
      <c r="G487" s="1"/>
      <c r="H487" s="50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50"/>
      <c r="C488" s="50"/>
      <c r="D488" s="1"/>
      <c r="E488" s="1"/>
      <c r="F488" s="1"/>
      <c r="G488" s="1"/>
      <c r="H488" s="50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50"/>
      <c r="C489" s="50"/>
      <c r="D489" s="1"/>
      <c r="E489" s="1"/>
      <c r="F489" s="1"/>
      <c r="G489" s="1"/>
      <c r="H489" s="50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50"/>
      <c r="C490" s="50"/>
      <c r="D490" s="1"/>
      <c r="E490" s="1"/>
      <c r="F490" s="1"/>
      <c r="G490" s="1"/>
      <c r="H490" s="50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50"/>
      <c r="C491" s="50"/>
      <c r="D491" s="1"/>
      <c r="E491" s="1"/>
      <c r="F491" s="1"/>
      <c r="G491" s="1"/>
      <c r="H491" s="50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50"/>
      <c r="C492" s="50"/>
      <c r="D492" s="1"/>
      <c r="E492" s="1"/>
      <c r="F492" s="1"/>
      <c r="G492" s="1"/>
      <c r="H492" s="50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50"/>
      <c r="C493" s="50"/>
      <c r="D493" s="1"/>
      <c r="E493" s="1"/>
      <c r="F493" s="1"/>
      <c r="G493" s="1"/>
      <c r="H493" s="50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50"/>
      <c r="C494" s="50"/>
      <c r="D494" s="1"/>
      <c r="E494" s="1"/>
      <c r="F494" s="1"/>
      <c r="G494" s="1"/>
      <c r="H494" s="50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50"/>
      <c r="C495" s="50"/>
      <c r="D495" s="1"/>
      <c r="E495" s="1"/>
      <c r="F495" s="1"/>
      <c r="G495" s="1"/>
      <c r="H495" s="50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50"/>
      <c r="C496" s="50"/>
      <c r="D496" s="1"/>
      <c r="E496" s="1"/>
      <c r="F496" s="1"/>
      <c r="G496" s="1"/>
      <c r="H496" s="50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50"/>
      <c r="C497" s="50"/>
      <c r="D497" s="1"/>
      <c r="E497" s="1"/>
      <c r="F497" s="1"/>
      <c r="G497" s="1"/>
      <c r="H497" s="50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50"/>
      <c r="C498" s="50"/>
      <c r="D498" s="1"/>
      <c r="E498" s="1"/>
      <c r="F498" s="1"/>
      <c r="G498" s="1"/>
      <c r="H498" s="50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50"/>
      <c r="C499" s="50"/>
      <c r="D499" s="1"/>
      <c r="E499" s="1"/>
      <c r="F499" s="1"/>
      <c r="G499" s="1"/>
      <c r="H499" s="50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50"/>
      <c r="C500" s="50"/>
      <c r="D500" s="1"/>
      <c r="E500" s="1"/>
      <c r="F500" s="1"/>
      <c r="G500" s="1"/>
      <c r="H500" s="50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50"/>
      <c r="C501" s="50"/>
      <c r="D501" s="1"/>
      <c r="E501" s="1"/>
      <c r="F501" s="1"/>
      <c r="G501" s="1"/>
      <c r="H501" s="50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50"/>
      <c r="C502" s="50"/>
      <c r="D502" s="1"/>
      <c r="E502" s="1"/>
      <c r="F502" s="1"/>
      <c r="G502" s="1"/>
      <c r="H502" s="50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50"/>
      <c r="C503" s="50"/>
      <c r="D503" s="1"/>
      <c r="E503" s="1"/>
      <c r="F503" s="1"/>
      <c r="G503" s="1"/>
      <c r="H503" s="50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50"/>
      <c r="C504" s="50"/>
      <c r="D504" s="1"/>
      <c r="E504" s="1"/>
      <c r="F504" s="1"/>
      <c r="G504" s="1"/>
      <c r="H504" s="50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50"/>
      <c r="C505" s="50"/>
      <c r="D505" s="1"/>
      <c r="E505" s="1"/>
      <c r="F505" s="1"/>
      <c r="G505" s="1"/>
      <c r="H505" s="50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50"/>
      <c r="C506" s="50"/>
      <c r="D506" s="1"/>
      <c r="E506" s="1"/>
      <c r="F506" s="1"/>
      <c r="G506" s="1"/>
      <c r="H506" s="50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50"/>
      <c r="C507" s="50"/>
      <c r="D507" s="1"/>
      <c r="E507" s="1"/>
      <c r="F507" s="1"/>
      <c r="G507" s="1"/>
      <c r="H507" s="50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50"/>
      <c r="C508" s="50"/>
      <c r="D508" s="1"/>
      <c r="E508" s="1"/>
      <c r="F508" s="1"/>
      <c r="G508" s="1"/>
      <c r="H508" s="50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50"/>
      <c r="C509" s="50"/>
      <c r="D509" s="1"/>
      <c r="E509" s="1"/>
      <c r="F509" s="1"/>
      <c r="G509" s="1"/>
      <c r="H509" s="50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50"/>
      <c r="C510" s="50"/>
      <c r="D510" s="1"/>
      <c r="E510" s="1"/>
      <c r="F510" s="1"/>
      <c r="G510" s="1"/>
      <c r="H510" s="50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50"/>
      <c r="C511" s="50"/>
      <c r="D511" s="1"/>
      <c r="E511" s="1"/>
      <c r="F511" s="1"/>
      <c r="G511" s="1"/>
      <c r="H511" s="50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50"/>
      <c r="C512" s="50"/>
      <c r="D512" s="1"/>
      <c r="E512" s="1"/>
      <c r="F512" s="1"/>
      <c r="G512" s="1"/>
      <c r="H512" s="50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50"/>
      <c r="C513" s="50"/>
      <c r="D513" s="1"/>
      <c r="E513" s="1"/>
      <c r="F513" s="1"/>
      <c r="G513" s="1"/>
      <c r="H513" s="50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50"/>
      <c r="C514" s="50"/>
      <c r="D514" s="1"/>
      <c r="E514" s="1"/>
      <c r="F514" s="1"/>
      <c r="G514" s="1"/>
      <c r="H514" s="50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50"/>
      <c r="C515" s="50"/>
      <c r="D515" s="1"/>
      <c r="E515" s="1"/>
      <c r="F515" s="1"/>
      <c r="G515" s="1"/>
      <c r="H515" s="50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50"/>
      <c r="C516" s="50"/>
      <c r="D516" s="1"/>
      <c r="E516" s="1"/>
      <c r="F516" s="1"/>
      <c r="G516" s="1"/>
      <c r="H516" s="50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50"/>
      <c r="C517" s="50"/>
      <c r="D517" s="1"/>
      <c r="E517" s="1"/>
      <c r="F517" s="1"/>
      <c r="G517" s="1"/>
      <c r="H517" s="50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50"/>
      <c r="C518" s="50"/>
      <c r="D518" s="1"/>
      <c r="E518" s="1"/>
      <c r="F518" s="1"/>
      <c r="G518" s="1"/>
      <c r="H518" s="50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50"/>
      <c r="C519" s="50"/>
      <c r="D519" s="1"/>
      <c r="E519" s="1"/>
      <c r="F519" s="1"/>
      <c r="G519" s="1"/>
      <c r="H519" s="50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50"/>
      <c r="C520" s="50"/>
      <c r="D520" s="1"/>
      <c r="E520" s="1"/>
      <c r="F520" s="1"/>
      <c r="G520" s="1"/>
      <c r="H520" s="50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50"/>
      <c r="C521" s="50"/>
      <c r="D521" s="1"/>
      <c r="E521" s="1"/>
      <c r="F521" s="1"/>
      <c r="G521" s="1"/>
      <c r="H521" s="50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50"/>
      <c r="C522" s="50"/>
      <c r="D522" s="1"/>
      <c r="E522" s="1"/>
      <c r="F522" s="1"/>
      <c r="G522" s="1"/>
      <c r="H522" s="50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50"/>
      <c r="C523" s="50"/>
      <c r="D523" s="1"/>
      <c r="E523" s="1"/>
      <c r="F523" s="1"/>
      <c r="G523" s="1"/>
      <c r="H523" s="50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50"/>
      <c r="C524" s="50"/>
      <c r="D524" s="1"/>
      <c r="E524" s="1"/>
      <c r="F524" s="1"/>
      <c r="G524" s="1"/>
      <c r="H524" s="50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50"/>
      <c r="C525" s="50"/>
      <c r="D525" s="1"/>
      <c r="E525" s="1"/>
      <c r="F525" s="1"/>
      <c r="G525" s="1"/>
      <c r="H525" s="50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50"/>
      <c r="C526" s="50"/>
      <c r="D526" s="1"/>
      <c r="E526" s="1"/>
      <c r="F526" s="1"/>
      <c r="G526" s="1"/>
      <c r="H526" s="50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50"/>
      <c r="C527" s="50"/>
      <c r="D527" s="1"/>
      <c r="E527" s="1"/>
      <c r="F527" s="1"/>
      <c r="G527" s="1"/>
      <c r="H527" s="50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50"/>
      <c r="C528" s="50"/>
      <c r="D528" s="1"/>
      <c r="E528" s="1"/>
      <c r="F528" s="1"/>
      <c r="G528" s="1"/>
      <c r="H528" s="50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50"/>
      <c r="C529" s="50"/>
      <c r="D529" s="1"/>
      <c r="E529" s="1"/>
      <c r="F529" s="1"/>
      <c r="G529" s="1"/>
      <c r="H529" s="50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50"/>
      <c r="C530" s="50"/>
      <c r="D530" s="1"/>
      <c r="E530" s="1"/>
      <c r="F530" s="1"/>
      <c r="G530" s="1"/>
      <c r="H530" s="50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50"/>
      <c r="C531" s="50"/>
      <c r="D531" s="1"/>
      <c r="E531" s="1"/>
      <c r="F531" s="1"/>
      <c r="G531" s="1"/>
      <c r="H531" s="50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50"/>
      <c r="C532" s="50"/>
      <c r="D532" s="1"/>
      <c r="E532" s="1"/>
      <c r="F532" s="1"/>
      <c r="G532" s="1"/>
      <c r="H532" s="50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50"/>
      <c r="C533" s="50"/>
      <c r="D533" s="1"/>
      <c r="E533" s="1"/>
      <c r="F533" s="1"/>
      <c r="G533" s="1"/>
      <c r="H533" s="50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50"/>
      <c r="C534" s="50"/>
      <c r="D534" s="1"/>
      <c r="E534" s="1"/>
      <c r="F534" s="1"/>
      <c r="G534" s="1"/>
      <c r="H534" s="50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50"/>
      <c r="C535" s="50"/>
      <c r="D535" s="1"/>
      <c r="E535" s="1"/>
      <c r="F535" s="1"/>
      <c r="G535" s="1"/>
      <c r="H535" s="50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50"/>
      <c r="C536" s="50"/>
      <c r="D536" s="1"/>
      <c r="E536" s="1"/>
      <c r="F536" s="1"/>
      <c r="G536" s="1"/>
      <c r="H536" s="50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50"/>
      <c r="C537" s="50"/>
      <c r="D537" s="1"/>
      <c r="E537" s="1"/>
      <c r="F537" s="1"/>
      <c r="G537" s="1"/>
      <c r="H537" s="50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50"/>
      <c r="C538" s="50"/>
      <c r="D538" s="1"/>
      <c r="E538" s="1"/>
      <c r="F538" s="1"/>
      <c r="G538" s="1"/>
      <c r="H538" s="50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50"/>
      <c r="C539" s="50"/>
      <c r="D539" s="1"/>
      <c r="E539" s="1"/>
      <c r="F539" s="1"/>
      <c r="G539" s="1"/>
      <c r="H539" s="50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50"/>
      <c r="C540" s="50"/>
      <c r="D540" s="1"/>
      <c r="E540" s="1"/>
      <c r="F540" s="1"/>
      <c r="G540" s="1"/>
      <c r="H540" s="50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50"/>
      <c r="C541" s="50"/>
      <c r="D541" s="1"/>
      <c r="E541" s="1"/>
      <c r="F541" s="1"/>
      <c r="G541" s="1"/>
      <c r="H541" s="50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50"/>
      <c r="C542" s="50"/>
      <c r="D542" s="1"/>
      <c r="E542" s="1"/>
      <c r="F542" s="1"/>
      <c r="G542" s="1"/>
      <c r="H542" s="50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50"/>
      <c r="C543" s="50"/>
      <c r="D543" s="1"/>
      <c r="E543" s="1"/>
      <c r="F543" s="1"/>
      <c r="G543" s="1"/>
      <c r="H543" s="50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50"/>
      <c r="C544" s="50"/>
      <c r="D544" s="1"/>
      <c r="E544" s="1"/>
      <c r="F544" s="1"/>
      <c r="G544" s="1"/>
      <c r="H544" s="50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50"/>
      <c r="C545" s="50"/>
      <c r="D545" s="1"/>
      <c r="E545" s="1"/>
      <c r="F545" s="1"/>
      <c r="G545" s="1"/>
      <c r="H545" s="50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50"/>
      <c r="C546" s="50"/>
      <c r="D546" s="1"/>
      <c r="E546" s="1"/>
      <c r="F546" s="1"/>
      <c r="G546" s="1"/>
      <c r="H546" s="50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50"/>
      <c r="C547" s="50"/>
      <c r="D547" s="1"/>
      <c r="E547" s="1"/>
      <c r="F547" s="1"/>
      <c r="G547" s="1"/>
      <c r="H547" s="50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50"/>
      <c r="C548" s="50"/>
      <c r="D548" s="1"/>
      <c r="E548" s="1"/>
      <c r="F548" s="1"/>
      <c r="G548" s="1"/>
      <c r="H548" s="50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50"/>
      <c r="C549" s="50"/>
      <c r="D549" s="1"/>
      <c r="E549" s="1"/>
      <c r="F549" s="1"/>
      <c r="G549" s="1"/>
      <c r="H549" s="50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50"/>
      <c r="C550" s="50"/>
      <c r="D550" s="1"/>
      <c r="E550" s="1"/>
      <c r="F550" s="1"/>
      <c r="G550" s="1"/>
      <c r="H550" s="50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50"/>
      <c r="C551" s="50"/>
      <c r="D551" s="1"/>
      <c r="E551" s="1"/>
      <c r="F551" s="1"/>
      <c r="G551" s="1"/>
      <c r="H551" s="50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50"/>
      <c r="C552" s="50"/>
      <c r="D552" s="1"/>
      <c r="E552" s="1"/>
      <c r="F552" s="1"/>
      <c r="G552" s="1"/>
      <c r="H552" s="50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50"/>
      <c r="C553" s="50"/>
      <c r="D553" s="1"/>
      <c r="E553" s="1"/>
      <c r="F553" s="1"/>
      <c r="G553" s="1"/>
      <c r="H553" s="50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50"/>
      <c r="C554" s="50"/>
      <c r="D554" s="1"/>
      <c r="E554" s="1"/>
      <c r="F554" s="1"/>
      <c r="G554" s="1"/>
      <c r="H554" s="50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50"/>
      <c r="C555" s="50"/>
      <c r="D555" s="1"/>
      <c r="E555" s="1"/>
      <c r="F555" s="1"/>
      <c r="G555" s="1"/>
      <c r="H555" s="50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50"/>
      <c r="C556" s="50"/>
      <c r="D556" s="1"/>
      <c r="E556" s="1"/>
      <c r="F556" s="1"/>
      <c r="G556" s="1"/>
      <c r="H556" s="50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50"/>
      <c r="C557" s="50"/>
      <c r="D557" s="1"/>
      <c r="E557" s="1"/>
      <c r="F557" s="1"/>
      <c r="G557" s="1"/>
      <c r="H557" s="50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50"/>
      <c r="C558" s="50"/>
      <c r="D558" s="1"/>
      <c r="E558" s="1"/>
      <c r="F558" s="1"/>
      <c r="G558" s="1"/>
      <c r="H558" s="50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50"/>
      <c r="C559" s="50"/>
      <c r="D559" s="1"/>
      <c r="E559" s="1"/>
      <c r="F559" s="1"/>
      <c r="G559" s="1"/>
      <c r="H559" s="50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50"/>
      <c r="C560" s="50"/>
      <c r="D560" s="1"/>
      <c r="E560" s="1"/>
      <c r="F560" s="1"/>
      <c r="G560" s="1"/>
      <c r="H560" s="50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50"/>
      <c r="C561" s="50"/>
      <c r="D561" s="1"/>
      <c r="E561" s="1"/>
      <c r="F561" s="1"/>
      <c r="G561" s="1"/>
      <c r="H561" s="50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50"/>
      <c r="C562" s="50"/>
      <c r="D562" s="1"/>
      <c r="E562" s="1"/>
      <c r="F562" s="1"/>
      <c r="G562" s="1"/>
      <c r="H562" s="50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50"/>
      <c r="C563" s="50"/>
      <c r="D563" s="1"/>
      <c r="E563" s="1"/>
      <c r="F563" s="1"/>
      <c r="G563" s="1"/>
      <c r="H563" s="50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50"/>
      <c r="C564" s="50"/>
      <c r="D564" s="1"/>
      <c r="E564" s="1"/>
      <c r="F564" s="1"/>
      <c r="G564" s="1"/>
      <c r="H564" s="50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50"/>
      <c r="C565" s="50"/>
      <c r="D565" s="1"/>
      <c r="E565" s="1"/>
      <c r="F565" s="1"/>
      <c r="G565" s="1"/>
      <c r="H565" s="50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50"/>
      <c r="C566" s="50"/>
      <c r="D566" s="1"/>
      <c r="E566" s="1"/>
      <c r="F566" s="1"/>
      <c r="G566" s="1"/>
      <c r="H566" s="50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50"/>
      <c r="C567" s="50"/>
      <c r="D567" s="1"/>
      <c r="E567" s="1"/>
      <c r="F567" s="1"/>
      <c r="G567" s="1"/>
      <c r="H567" s="50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50"/>
      <c r="C568" s="50"/>
      <c r="D568" s="1"/>
      <c r="E568" s="1"/>
      <c r="F568" s="1"/>
      <c r="G568" s="1"/>
      <c r="H568" s="50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50"/>
      <c r="C569" s="50"/>
      <c r="D569" s="1"/>
      <c r="E569" s="1"/>
      <c r="F569" s="1"/>
      <c r="G569" s="1"/>
      <c r="H569" s="50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50"/>
      <c r="C570" s="50"/>
      <c r="D570" s="1"/>
      <c r="E570" s="1"/>
      <c r="F570" s="1"/>
      <c r="G570" s="1"/>
      <c r="H570" s="50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50"/>
      <c r="C571" s="50"/>
      <c r="D571" s="1"/>
      <c r="E571" s="1"/>
      <c r="F571" s="1"/>
      <c r="G571" s="1"/>
      <c r="H571" s="50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50"/>
      <c r="C572" s="50"/>
      <c r="D572" s="1"/>
      <c r="E572" s="1"/>
      <c r="F572" s="1"/>
      <c r="G572" s="1"/>
      <c r="H572" s="50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50"/>
      <c r="C573" s="50"/>
      <c r="D573" s="1"/>
      <c r="E573" s="1"/>
      <c r="F573" s="1"/>
      <c r="G573" s="1"/>
      <c r="H573" s="50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50"/>
      <c r="C574" s="50"/>
      <c r="D574" s="1"/>
      <c r="E574" s="1"/>
      <c r="F574" s="1"/>
      <c r="G574" s="1"/>
      <c r="H574" s="50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50"/>
      <c r="C575" s="50"/>
      <c r="D575" s="1"/>
      <c r="E575" s="1"/>
      <c r="F575" s="1"/>
      <c r="G575" s="1"/>
      <c r="H575" s="50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50"/>
      <c r="C576" s="50"/>
      <c r="D576" s="1"/>
      <c r="E576" s="1"/>
      <c r="F576" s="1"/>
      <c r="G576" s="1"/>
      <c r="H576" s="50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50"/>
      <c r="C577" s="50"/>
      <c r="D577" s="1"/>
      <c r="E577" s="1"/>
      <c r="F577" s="1"/>
      <c r="G577" s="1"/>
      <c r="H577" s="50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50"/>
      <c r="C578" s="50"/>
      <c r="D578" s="1"/>
      <c r="E578" s="1"/>
      <c r="F578" s="1"/>
      <c r="G578" s="1"/>
      <c r="H578" s="50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50"/>
      <c r="C579" s="50"/>
      <c r="D579" s="1"/>
      <c r="E579" s="1"/>
      <c r="F579" s="1"/>
      <c r="G579" s="1"/>
      <c r="H579" s="50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50"/>
      <c r="C580" s="50"/>
      <c r="D580" s="1"/>
      <c r="E580" s="1"/>
      <c r="F580" s="1"/>
      <c r="G580" s="1"/>
      <c r="H580" s="50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50"/>
      <c r="C581" s="50"/>
      <c r="D581" s="1"/>
      <c r="E581" s="1"/>
      <c r="F581" s="1"/>
      <c r="G581" s="1"/>
      <c r="H581" s="50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50"/>
      <c r="C582" s="50"/>
      <c r="D582" s="1"/>
      <c r="E582" s="1"/>
      <c r="F582" s="1"/>
      <c r="G582" s="1"/>
      <c r="H582" s="50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50"/>
      <c r="C583" s="50"/>
      <c r="D583" s="1"/>
      <c r="E583" s="1"/>
      <c r="F583" s="1"/>
      <c r="G583" s="1"/>
      <c r="H583" s="50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50"/>
      <c r="C584" s="50"/>
      <c r="D584" s="1"/>
      <c r="E584" s="1"/>
      <c r="F584" s="1"/>
      <c r="G584" s="1"/>
      <c r="H584" s="50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50"/>
      <c r="C585" s="50"/>
      <c r="D585" s="1"/>
      <c r="E585" s="1"/>
      <c r="F585" s="1"/>
      <c r="G585" s="1"/>
      <c r="H585" s="50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50"/>
      <c r="C586" s="50"/>
      <c r="D586" s="1"/>
      <c r="E586" s="1"/>
      <c r="F586" s="1"/>
      <c r="G586" s="1"/>
      <c r="H586" s="50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50"/>
      <c r="C587" s="50"/>
      <c r="D587" s="1"/>
      <c r="E587" s="1"/>
      <c r="F587" s="1"/>
      <c r="G587" s="1"/>
      <c r="H587" s="50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50"/>
      <c r="C588" s="50"/>
      <c r="D588" s="1"/>
      <c r="E588" s="1"/>
      <c r="F588" s="1"/>
      <c r="G588" s="1"/>
      <c r="H588" s="50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50"/>
      <c r="C589" s="50"/>
      <c r="D589" s="1"/>
      <c r="E589" s="1"/>
      <c r="F589" s="1"/>
      <c r="G589" s="1"/>
      <c r="H589" s="50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50"/>
      <c r="C590" s="50"/>
      <c r="D590" s="1"/>
      <c r="E590" s="1"/>
      <c r="F590" s="1"/>
      <c r="G590" s="1"/>
      <c r="H590" s="50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50"/>
      <c r="C591" s="50"/>
      <c r="D591" s="1"/>
      <c r="E591" s="1"/>
      <c r="F591" s="1"/>
      <c r="G591" s="1"/>
      <c r="H591" s="50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50"/>
      <c r="C592" s="50"/>
      <c r="D592" s="1"/>
      <c r="E592" s="1"/>
      <c r="F592" s="1"/>
      <c r="G592" s="1"/>
      <c r="H592" s="50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50"/>
      <c r="C593" s="50"/>
      <c r="D593" s="1"/>
      <c r="E593" s="1"/>
      <c r="F593" s="1"/>
      <c r="G593" s="1"/>
      <c r="H593" s="50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50"/>
      <c r="C594" s="50"/>
      <c r="D594" s="1"/>
      <c r="E594" s="1"/>
      <c r="F594" s="1"/>
      <c r="G594" s="1"/>
      <c r="H594" s="50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50"/>
      <c r="C595" s="50"/>
      <c r="D595" s="1"/>
      <c r="E595" s="1"/>
      <c r="F595" s="1"/>
      <c r="G595" s="1"/>
      <c r="H595" s="50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50"/>
      <c r="C596" s="50"/>
      <c r="D596" s="1"/>
      <c r="E596" s="1"/>
      <c r="F596" s="1"/>
      <c r="G596" s="1"/>
      <c r="H596" s="50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50"/>
      <c r="C597" s="50"/>
      <c r="D597" s="1"/>
      <c r="E597" s="1"/>
      <c r="F597" s="1"/>
      <c r="G597" s="1"/>
      <c r="H597" s="50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50"/>
      <c r="C598" s="50"/>
      <c r="D598" s="1"/>
      <c r="E598" s="1"/>
      <c r="F598" s="1"/>
      <c r="G598" s="1"/>
      <c r="H598" s="50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50"/>
      <c r="C599" s="50"/>
      <c r="D599" s="1"/>
      <c r="E599" s="1"/>
      <c r="F599" s="1"/>
      <c r="G599" s="1"/>
      <c r="H599" s="50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50"/>
      <c r="C600" s="50"/>
      <c r="D600" s="1"/>
      <c r="E600" s="1"/>
      <c r="F600" s="1"/>
      <c r="G600" s="1"/>
      <c r="H600" s="50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50"/>
      <c r="C601" s="50"/>
      <c r="D601" s="1"/>
      <c r="E601" s="1"/>
      <c r="F601" s="1"/>
      <c r="G601" s="1"/>
      <c r="H601" s="50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50"/>
      <c r="C602" s="50"/>
      <c r="D602" s="1"/>
      <c r="E602" s="1"/>
      <c r="F602" s="1"/>
      <c r="G602" s="1"/>
      <c r="H602" s="50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50"/>
      <c r="C603" s="50"/>
      <c r="D603" s="1"/>
      <c r="E603" s="1"/>
      <c r="F603" s="1"/>
      <c r="G603" s="1"/>
      <c r="H603" s="50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50"/>
      <c r="C604" s="50"/>
      <c r="D604" s="1"/>
      <c r="E604" s="1"/>
      <c r="F604" s="1"/>
      <c r="G604" s="1"/>
      <c r="H604" s="50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50"/>
      <c r="C605" s="50"/>
      <c r="D605" s="1"/>
      <c r="E605" s="1"/>
      <c r="F605" s="1"/>
      <c r="G605" s="1"/>
      <c r="H605" s="50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50"/>
      <c r="C606" s="50"/>
      <c r="D606" s="1"/>
      <c r="E606" s="1"/>
      <c r="F606" s="1"/>
      <c r="G606" s="1"/>
      <c r="H606" s="50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50"/>
      <c r="C607" s="50"/>
      <c r="D607" s="1"/>
      <c r="E607" s="1"/>
      <c r="F607" s="1"/>
      <c r="G607" s="1"/>
      <c r="H607" s="50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50"/>
      <c r="C608" s="50"/>
      <c r="D608" s="1"/>
      <c r="E608" s="1"/>
      <c r="F608" s="1"/>
      <c r="G608" s="1"/>
      <c r="H608" s="50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50"/>
      <c r="C609" s="50"/>
      <c r="D609" s="1"/>
      <c r="E609" s="1"/>
      <c r="F609" s="1"/>
      <c r="G609" s="1"/>
      <c r="H609" s="50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50"/>
      <c r="C610" s="50"/>
      <c r="D610" s="1"/>
      <c r="E610" s="1"/>
      <c r="F610" s="1"/>
      <c r="G610" s="1"/>
      <c r="H610" s="50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50"/>
      <c r="C611" s="50"/>
      <c r="D611" s="1"/>
      <c r="E611" s="1"/>
      <c r="F611" s="1"/>
      <c r="G611" s="1"/>
      <c r="H611" s="50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50"/>
      <c r="C612" s="50"/>
      <c r="D612" s="1"/>
      <c r="E612" s="1"/>
      <c r="F612" s="1"/>
      <c r="G612" s="1"/>
      <c r="H612" s="50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50"/>
      <c r="C613" s="50"/>
      <c r="D613" s="1"/>
      <c r="E613" s="1"/>
      <c r="F613" s="1"/>
      <c r="G613" s="1"/>
      <c r="H613" s="50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50"/>
      <c r="C614" s="50"/>
      <c r="D614" s="1"/>
      <c r="E614" s="1"/>
      <c r="F614" s="1"/>
      <c r="G614" s="1"/>
      <c r="H614" s="50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50"/>
      <c r="C615" s="50"/>
      <c r="D615" s="1"/>
      <c r="E615" s="1"/>
      <c r="F615" s="1"/>
      <c r="G615" s="1"/>
      <c r="H615" s="50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50"/>
      <c r="C616" s="50"/>
      <c r="D616" s="1"/>
      <c r="E616" s="1"/>
      <c r="F616" s="1"/>
      <c r="G616" s="1"/>
      <c r="H616" s="50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50"/>
      <c r="C617" s="50"/>
      <c r="D617" s="1"/>
      <c r="E617" s="1"/>
      <c r="F617" s="1"/>
      <c r="G617" s="1"/>
      <c r="H617" s="50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50"/>
      <c r="C618" s="50"/>
      <c r="D618" s="1"/>
      <c r="E618" s="1"/>
      <c r="F618" s="1"/>
      <c r="G618" s="1"/>
      <c r="H618" s="50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50"/>
      <c r="C619" s="50"/>
      <c r="D619" s="1"/>
      <c r="E619" s="1"/>
      <c r="F619" s="1"/>
      <c r="G619" s="1"/>
      <c r="H619" s="50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50"/>
      <c r="C620" s="50"/>
      <c r="D620" s="1"/>
      <c r="E620" s="1"/>
      <c r="F620" s="1"/>
      <c r="G620" s="1"/>
      <c r="H620" s="50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50"/>
      <c r="C621" s="50"/>
      <c r="D621" s="1"/>
      <c r="E621" s="1"/>
      <c r="F621" s="1"/>
      <c r="G621" s="1"/>
      <c r="H621" s="50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50"/>
      <c r="C622" s="50"/>
      <c r="D622" s="1"/>
      <c r="E622" s="1"/>
      <c r="F622" s="1"/>
      <c r="G622" s="1"/>
      <c r="H622" s="50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50"/>
      <c r="C623" s="50"/>
      <c r="D623" s="1"/>
      <c r="E623" s="1"/>
      <c r="F623" s="1"/>
      <c r="G623" s="1"/>
      <c r="H623" s="50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50"/>
      <c r="C624" s="50"/>
      <c r="D624" s="1"/>
      <c r="E624" s="1"/>
      <c r="F624" s="1"/>
      <c r="G624" s="1"/>
      <c r="H624" s="50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50"/>
      <c r="C625" s="50"/>
      <c r="D625" s="1"/>
      <c r="E625" s="1"/>
      <c r="F625" s="1"/>
      <c r="G625" s="1"/>
      <c r="H625" s="50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50"/>
      <c r="C626" s="50"/>
      <c r="D626" s="1"/>
      <c r="E626" s="1"/>
      <c r="F626" s="1"/>
      <c r="G626" s="1"/>
      <c r="H626" s="50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50"/>
      <c r="C627" s="50"/>
      <c r="D627" s="1"/>
      <c r="E627" s="1"/>
      <c r="F627" s="1"/>
      <c r="G627" s="1"/>
      <c r="H627" s="50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50"/>
      <c r="C628" s="50"/>
      <c r="D628" s="1"/>
      <c r="E628" s="1"/>
      <c r="F628" s="1"/>
      <c r="G628" s="1"/>
      <c r="H628" s="50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50"/>
      <c r="C629" s="50"/>
      <c r="D629" s="1"/>
      <c r="E629" s="1"/>
      <c r="F629" s="1"/>
      <c r="G629" s="1"/>
      <c r="H629" s="50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50"/>
      <c r="C630" s="50"/>
      <c r="D630" s="1"/>
      <c r="E630" s="1"/>
      <c r="F630" s="1"/>
      <c r="G630" s="1"/>
      <c r="H630" s="50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50"/>
      <c r="C631" s="50"/>
      <c r="D631" s="1"/>
      <c r="E631" s="1"/>
      <c r="F631" s="1"/>
      <c r="G631" s="1"/>
      <c r="H631" s="50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50"/>
      <c r="C632" s="50"/>
      <c r="D632" s="1"/>
      <c r="E632" s="1"/>
      <c r="F632" s="1"/>
      <c r="G632" s="1"/>
      <c r="H632" s="50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50"/>
      <c r="C633" s="50"/>
      <c r="D633" s="1"/>
      <c r="E633" s="1"/>
      <c r="F633" s="1"/>
      <c r="G633" s="1"/>
      <c r="H633" s="50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50"/>
      <c r="C634" s="50"/>
      <c r="D634" s="1"/>
      <c r="E634" s="1"/>
      <c r="F634" s="1"/>
      <c r="G634" s="1"/>
      <c r="H634" s="50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50"/>
      <c r="C635" s="50"/>
      <c r="D635" s="1"/>
      <c r="E635" s="1"/>
      <c r="F635" s="1"/>
      <c r="G635" s="1"/>
      <c r="H635" s="50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50"/>
      <c r="C636" s="50"/>
      <c r="D636" s="1"/>
      <c r="E636" s="1"/>
      <c r="F636" s="1"/>
      <c r="G636" s="1"/>
      <c r="H636" s="50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50"/>
      <c r="C637" s="50"/>
      <c r="D637" s="1"/>
      <c r="E637" s="1"/>
      <c r="F637" s="1"/>
      <c r="G637" s="1"/>
      <c r="H637" s="50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50"/>
      <c r="C638" s="50"/>
      <c r="D638" s="1"/>
      <c r="E638" s="1"/>
      <c r="F638" s="1"/>
      <c r="G638" s="1"/>
      <c r="H638" s="50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50"/>
      <c r="C639" s="50"/>
      <c r="D639" s="1"/>
      <c r="E639" s="1"/>
      <c r="F639" s="1"/>
      <c r="G639" s="1"/>
      <c r="H639" s="50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50"/>
      <c r="C640" s="50"/>
      <c r="D640" s="1"/>
      <c r="E640" s="1"/>
      <c r="F640" s="1"/>
      <c r="G640" s="1"/>
      <c r="H640" s="50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50"/>
      <c r="C641" s="50"/>
      <c r="D641" s="1"/>
      <c r="E641" s="1"/>
      <c r="F641" s="1"/>
      <c r="G641" s="1"/>
      <c r="H641" s="50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50"/>
      <c r="C642" s="50"/>
      <c r="D642" s="1"/>
      <c r="E642" s="1"/>
      <c r="F642" s="1"/>
      <c r="G642" s="1"/>
      <c r="H642" s="50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50"/>
      <c r="C643" s="50"/>
      <c r="D643" s="1"/>
      <c r="E643" s="1"/>
      <c r="F643" s="1"/>
      <c r="G643" s="1"/>
      <c r="H643" s="50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50"/>
      <c r="C644" s="50"/>
      <c r="D644" s="1"/>
      <c r="E644" s="1"/>
      <c r="F644" s="1"/>
      <c r="G644" s="1"/>
      <c r="H644" s="50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50"/>
      <c r="C645" s="50"/>
      <c r="D645" s="1"/>
      <c r="E645" s="1"/>
      <c r="F645" s="1"/>
      <c r="G645" s="1"/>
      <c r="H645" s="50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50"/>
      <c r="C646" s="50"/>
      <c r="D646" s="1"/>
      <c r="E646" s="1"/>
      <c r="F646" s="1"/>
      <c r="G646" s="1"/>
      <c r="H646" s="50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50"/>
      <c r="C647" s="50"/>
      <c r="D647" s="1"/>
      <c r="E647" s="1"/>
      <c r="F647" s="1"/>
      <c r="G647" s="1"/>
      <c r="H647" s="50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50"/>
      <c r="C648" s="50"/>
      <c r="D648" s="1"/>
      <c r="E648" s="1"/>
      <c r="F648" s="1"/>
      <c r="G648" s="1"/>
      <c r="H648" s="50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50"/>
      <c r="C649" s="50"/>
      <c r="D649" s="1"/>
      <c r="E649" s="1"/>
      <c r="F649" s="1"/>
      <c r="G649" s="1"/>
      <c r="H649" s="50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50"/>
      <c r="C650" s="50"/>
      <c r="D650" s="1"/>
      <c r="E650" s="1"/>
      <c r="F650" s="1"/>
      <c r="G650" s="1"/>
      <c r="H650" s="50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50"/>
      <c r="C651" s="50"/>
      <c r="D651" s="1"/>
      <c r="E651" s="1"/>
      <c r="F651" s="1"/>
      <c r="G651" s="1"/>
      <c r="H651" s="50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50"/>
      <c r="C652" s="50"/>
      <c r="D652" s="1"/>
      <c r="E652" s="1"/>
      <c r="F652" s="1"/>
      <c r="G652" s="1"/>
      <c r="H652" s="50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50"/>
      <c r="C653" s="50"/>
      <c r="D653" s="1"/>
      <c r="E653" s="1"/>
      <c r="F653" s="1"/>
      <c r="G653" s="1"/>
      <c r="H653" s="50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50"/>
      <c r="C654" s="50"/>
      <c r="D654" s="1"/>
      <c r="E654" s="1"/>
      <c r="F654" s="1"/>
      <c r="G654" s="1"/>
      <c r="H654" s="50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50"/>
      <c r="C655" s="50"/>
      <c r="D655" s="1"/>
      <c r="E655" s="1"/>
      <c r="F655" s="1"/>
      <c r="G655" s="1"/>
      <c r="H655" s="50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50"/>
      <c r="C656" s="50"/>
      <c r="D656" s="1"/>
      <c r="E656" s="1"/>
      <c r="F656" s="1"/>
      <c r="G656" s="1"/>
      <c r="H656" s="50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50"/>
      <c r="C657" s="50"/>
      <c r="D657" s="1"/>
      <c r="E657" s="1"/>
      <c r="F657" s="1"/>
      <c r="G657" s="1"/>
      <c r="H657" s="50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50"/>
      <c r="C658" s="50"/>
      <c r="D658" s="1"/>
      <c r="E658" s="1"/>
      <c r="F658" s="1"/>
      <c r="G658" s="1"/>
      <c r="H658" s="50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50"/>
      <c r="C659" s="50"/>
      <c r="D659" s="1"/>
      <c r="E659" s="1"/>
      <c r="F659" s="1"/>
      <c r="G659" s="1"/>
      <c r="H659" s="50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50"/>
      <c r="C660" s="50"/>
      <c r="D660" s="1"/>
      <c r="E660" s="1"/>
      <c r="F660" s="1"/>
      <c r="G660" s="1"/>
      <c r="H660" s="50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50"/>
      <c r="C661" s="50"/>
      <c r="D661" s="1"/>
      <c r="E661" s="1"/>
      <c r="F661" s="1"/>
      <c r="G661" s="1"/>
      <c r="H661" s="50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50"/>
      <c r="C662" s="50"/>
      <c r="D662" s="1"/>
      <c r="E662" s="1"/>
      <c r="F662" s="1"/>
      <c r="G662" s="1"/>
      <c r="H662" s="50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50"/>
      <c r="C663" s="50"/>
      <c r="D663" s="1"/>
      <c r="E663" s="1"/>
      <c r="F663" s="1"/>
      <c r="G663" s="1"/>
      <c r="H663" s="50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50"/>
      <c r="C664" s="50"/>
      <c r="D664" s="1"/>
      <c r="E664" s="1"/>
      <c r="F664" s="1"/>
      <c r="G664" s="1"/>
      <c r="H664" s="50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50"/>
      <c r="C665" s="50"/>
      <c r="D665" s="1"/>
      <c r="E665" s="1"/>
      <c r="F665" s="1"/>
      <c r="G665" s="1"/>
      <c r="H665" s="50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50"/>
      <c r="C666" s="50"/>
      <c r="D666" s="1"/>
      <c r="E666" s="1"/>
      <c r="F666" s="1"/>
      <c r="G666" s="1"/>
      <c r="H666" s="50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50"/>
      <c r="C667" s="50"/>
      <c r="D667" s="1"/>
      <c r="E667" s="1"/>
      <c r="F667" s="1"/>
      <c r="G667" s="1"/>
      <c r="H667" s="50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50"/>
      <c r="C668" s="50"/>
      <c r="D668" s="1"/>
      <c r="E668" s="1"/>
      <c r="F668" s="1"/>
      <c r="G668" s="1"/>
      <c r="H668" s="50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50"/>
      <c r="C669" s="50"/>
      <c r="D669" s="1"/>
      <c r="E669" s="1"/>
      <c r="F669" s="1"/>
      <c r="G669" s="1"/>
      <c r="H669" s="50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50"/>
      <c r="C670" s="50"/>
      <c r="D670" s="1"/>
      <c r="E670" s="1"/>
      <c r="F670" s="1"/>
      <c r="G670" s="1"/>
      <c r="H670" s="50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50"/>
      <c r="C671" s="50"/>
      <c r="D671" s="1"/>
      <c r="E671" s="1"/>
      <c r="F671" s="1"/>
      <c r="G671" s="1"/>
      <c r="H671" s="50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50"/>
      <c r="C672" s="50"/>
      <c r="D672" s="1"/>
      <c r="E672" s="1"/>
      <c r="F672" s="1"/>
      <c r="G672" s="1"/>
      <c r="H672" s="50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50"/>
      <c r="C673" s="50"/>
      <c r="D673" s="1"/>
      <c r="E673" s="1"/>
      <c r="F673" s="1"/>
      <c r="G673" s="1"/>
      <c r="H673" s="50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50"/>
      <c r="C674" s="50"/>
      <c r="D674" s="1"/>
      <c r="E674" s="1"/>
      <c r="F674" s="1"/>
      <c r="G674" s="1"/>
      <c r="H674" s="50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50"/>
      <c r="C675" s="50"/>
      <c r="D675" s="1"/>
      <c r="E675" s="1"/>
      <c r="F675" s="1"/>
      <c r="G675" s="1"/>
      <c r="H675" s="50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50"/>
      <c r="C676" s="50"/>
      <c r="D676" s="1"/>
      <c r="E676" s="1"/>
      <c r="F676" s="1"/>
      <c r="G676" s="1"/>
      <c r="H676" s="50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50"/>
      <c r="C677" s="50"/>
      <c r="D677" s="1"/>
      <c r="E677" s="1"/>
      <c r="F677" s="1"/>
      <c r="G677" s="1"/>
      <c r="H677" s="50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50"/>
      <c r="C678" s="50"/>
      <c r="D678" s="1"/>
      <c r="E678" s="1"/>
      <c r="F678" s="1"/>
      <c r="G678" s="1"/>
      <c r="H678" s="50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50"/>
      <c r="C679" s="50"/>
      <c r="D679" s="1"/>
      <c r="E679" s="1"/>
      <c r="F679" s="1"/>
      <c r="G679" s="1"/>
      <c r="H679" s="50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50"/>
      <c r="C680" s="50"/>
      <c r="D680" s="1"/>
      <c r="E680" s="1"/>
      <c r="F680" s="1"/>
      <c r="G680" s="1"/>
      <c r="H680" s="50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50"/>
      <c r="C681" s="50"/>
      <c r="D681" s="1"/>
      <c r="E681" s="1"/>
      <c r="F681" s="1"/>
      <c r="G681" s="1"/>
      <c r="H681" s="50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50"/>
      <c r="C682" s="50"/>
      <c r="D682" s="1"/>
      <c r="E682" s="1"/>
      <c r="F682" s="1"/>
      <c r="G682" s="1"/>
      <c r="H682" s="50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50"/>
      <c r="C683" s="50"/>
      <c r="D683" s="1"/>
      <c r="E683" s="1"/>
      <c r="F683" s="1"/>
      <c r="G683" s="1"/>
      <c r="H683" s="50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50"/>
      <c r="C684" s="50"/>
      <c r="D684" s="1"/>
      <c r="E684" s="1"/>
      <c r="F684" s="1"/>
      <c r="G684" s="1"/>
      <c r="H684" s="50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50"/>
      <c r="C685" s="50"/>
      <c r="D685" s="1"/>
      <c r="E685" s="1"/>
      <c r="F685" s="1"/>
      <c r="G685" s="1"/>
      <c r="H685" s="50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50"/>
      <c r="C686" s="50"/>
      <c r="D686" s="1"/>
      <c r="E686" s="1"/>
      <c r="F686" s="1"/>
      <c r="G686" s="1"/>
      <c r="H686" s="50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50"/>
      <c r="C687" s="50"/>
      <c r="D687" s="1"/>
      <c r="E687" s="1"/>
      <c r="F687" s="1"/>
      <c r="G687" s="1"/>
      <c r="H687" s="50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50"/>
      <c r="C688" s="50"/>
      <c r="D688" s="1"/>
      <c r="E688" s="1"/>
      <c r="F688" s="1"/>
      <c r="G688" s="1"/>
      <c r="H688" s="50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50"/>
      <c r="C689" s="50"/>
      <c r="D689" s="1"/>
      <c r="E689" s="1"/>
      <c r="F689" s="1"/>
      <c r="G689" s="1"/>
      <c r="H689" s="50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50"/>
      <c r="C690" s="50"/>
      <c r="D690" s="1"/>
      <c r="E690" s="1"/>
      <c r="F690" s="1"/>
      <c r="G690" s="1"/>
      <c r="H690" s="50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50"/>
      <c r="C691" s="50"/>
      <c r="D691" s="1"/>
      <c r="E691" s="1"/>
      <c r="F691" s="1"/>
      <c r="G691" s="1"/>
      <c r="H691" s="50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50"/>
      <c r="C692" s="50"/>
      <c r="D692" s="1"/>
      <c r="E692" s="1"/>
      <c r="F692" s="1"/>
      <c r="G692" s="1"/>
      <c r="H692" s="50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50"/>
      <c r="C693" s="50"/>
      <c r="D693" s="1"/>
      <c r="E693" s="1"/>
      <c r="F693" s="1"/>
      <c r="G693" s="1"/>
      <c r="H693" s="50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50"/>
      <c r="C694" s="50"/>
      <c r="D694" s="1"/>
      <c r="E694" s="1"/>
      <c r="F694" s="1"/>
      <c r="G694" s="1"/>
      <c r="H694" s="50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50"/>
      <c r="C695" s="50"/>
      <c r="D695" s="1"/>
      <c r="E695" s="1"/>
      <c r="F695" s="1"/>
      <c r="G695" s="1"/>
      <c r="H695" s="50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50"/>
      <c r="C696" s="50"/>
      <c r="D696" s="1"/>
      <c r="E696" s="1"/>
      <c r="F696" s="1"/>
      <c r="G696" s="1"/>
      <c r="H696" s="50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50"/>
      <c r="C697" s="50"/>
      <c r="D697" s="1"/>
      <c r="E697" s="1"/>
      <c r="F697" s="1"/>
      <c r="G697" s="1"/>
      <c r="H697" s="50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50"/>
      <c r="C698" s="50"/>
      <c r="D698" s="1"/>
      <c r="E698" s="1"/>
      <c r="F698" s="1"/>
      <c r="G698" s="1"/>
      <c r="H698" s="50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50"/>
      <c r="C699" s="50"/>
      <c r="D699" s="1"/>
      <c r="E699" s="1"/>
      <c r="F699" s="1"/>
      <c r="G699" s="1"/>
      <c r="H699" s="50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50"/>
      <c r="C700" s="50"/>
      <c r="D700" s="1"/>
      <c r="E700" s="1"/>
      <c r="F700" s="1"/>
      <c r="G700" s="1"/>
      <c r="H700" s="50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50"/>
      <c r="C701" s="50"/>
      <c r="D701" s="1"/>
      <c r="E701" s="1"/>
      <c r="F701" s="1"/>
      <c r="G701" s="1"/>
      <c r="H701" s="50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50"/>
      <c r="C702" s="50"/>
      <c r="D702" s="1"/>
      <c r="E702" s="1"/>
      <c r="F702" s="1"/>
      <c r="G702" s="1"/>
      <c r="H702" s="50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50"/>
      <c r="C703" s="50"/>
      <c r="D703" s="1"/>
      <c r="E703" s="1"/>
      <c r="F703" s="1"/>
      <c r="G703" s="1"/>
      <c r="H703" s="50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50"/>
      <c r="C704" s="50"/>
      <c r="D704" s="1"/>
      <c r="E704" s="1"/>
      <c r="F704" s="1"/>
      <c r="G704" s="1"/>
      <c r="H704" s="50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50"/>
      <c r="C705" s="50"/>
      <c r="D705" s="1"/>
      <c r="E705" s="1"/>
      <c r="F705" s="1"/>
      <c r="G705" s="1"/>
      <c r="H705" s="50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50"/>
      <c r="C706" s="50"/>
      <c r="D706" s="1"/>
      <c r="E706" s="1"/>
      <c r="F706" s="1"/>
      <c r="G706" s="1"/>
      <c r="H706" s="50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50"/>
      <c r="C707" s="50"/>
      <c r="D707" s="1"/>
      <c r="E707" s="1"/>
      <c r="F707" s="1"/>
      <c r="G707" s="1"/>
      <c r="H707" s="50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50"/>
      <c r="C708" s="50"/>
      <c r="D708" s="1"/>
      <c r="E708" s="1"/>
      <c r="F708" s="1"/>
      <c r="G708" s="1"/>
      <c r="H708" s="50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50"/>
      <c r="C709" s="50"/>
      <c r="D709" s="1"/>
      <c r="E709" s="1"/>
      <c r="F709" s="1"/>
      <c r="G709" s="1"/>
      <c r="H709" s="50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50"/>
      <c r="C710" s="50"/>
      <c r="D710" s="1"/>
      <c r="E710" s="1"/>
      <c r="F710" s="1"/>
      <c r="G710" s="1"/>
      <c r="H710" s="50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50"/>
      <c r="C711" s="50"/>
      <c r="D711" s="1"/>
      <c r="E711" s="1"/>
      <c r="F711" s="1"/>
      <c r="G711" s="1"/>
      <c r="H711" s="50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50"/>
      <c r="C712" s="50"/>
      <c r="D712" s="1"/>
      <c r="E712" s="1"/>
      <c r="F712" s="1"/>
      <c r="G712" s="1"/>
      <c r="H712" s="50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50"/>
      <c r="C713" s="50"/>
      <c r="D713" s="1"/>
      <c r="E713" s="1"/>
      <c r="F713" s="1"/>
      <c r="G713" s="1"/>
      <c r="H713" s="50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50"/>
      <c r="C714" s="50"/>
      <c r="D714" s="1"/>
      <c r="E714" s="1"/>
      <c r="F714" s="1"/>
      <c r="G714" s="1"/>
      <c r="H714" s="50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50"/>
      <c r="C715" s="50"/>
      <c r="D715" s="1"/>
      <c r="E715" s="1"/>
      <c r="F715" s="1"/>
      <c r="G715" s="1"/>
      <c r="H715" s="50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50"/>
      <c r="C716" s="50"/>
      <c r="D716" s="1"/>
      <c r="E716" s="1"/>
      <c r="F716" s="1"/>
      <c r="G716" s="1"/>
      <c r="H716" s="50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50"/>
      <c r="C717" s="50"/>
      <c r="D717" s="1"/>
      <c r="E717" s="1"/>
      <c r="F717" s="1"/>
      <c r="G717" s="1"/>
      <c r="H717" s="50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50"/>
      <c r="C718" s="50"/>
      <c r="D718" s="1"/>
      <c r="E718" s="1"/>
      <c r="F718" s="1"/>
      <c r="G718" s="1"/>
      <c r="H718" s="50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50"/>
      <c r="C719" s="50"/>
      <c r="D719" s="1"/>
      <c r="E719" s="1"/>
      <c r="F719" s="1"/>
      <c r="G719" s="1"/>
      <c r="H719" s="50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50"/>
      <c r="C720" s="50"/>
      <c r="D720" s="1"/>
      <c r="E720" s="1"/>
      <c r="F720" s="1"/>
      <c r="G720" s="1"/>
      <c r="H720" s="50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50"/>
      <c r="C721" s="50"/>
      <c r="D721" s="1"/>
      <c r="E721" s="1"/>
      <c r="F721" s="1"/>
      <c r="G721" s="1"/>
      <c r="H721" s="50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50"/>
      <c r="C722" s="50"/>
      <c r="D722" s="1"/>
      <c r="E722" s="1"/>
      <c r="F722" s="1"/>
      <c r="G722" s="1"/>
      <c r="H722" s="50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50"/>
      <c r="C723" s="50"/>
      <c r="D723" s="1"/>
      <c r="E723" s="1"/>
      <c r="F723" s="1"/>
      <c r="G723" s="1"/>
      <c r="H723" s="50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50"/>
      <c r="C724" s="50"/>
      <c r="D724" s="1"/>
      <c r="E724" s="1"/>
      <c r="F724" s="1"/>
      <c r="G724" s="1"/>
      <c r="H724" s="50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50"/>
      <c r="C725" s="50"/>
      <c r="D725" s="1"/>
      <c r="E725" s="1"/>
      <c r="F725" s="1"/>
      <c r="G725" s="1"/>
      <c r="H725" s="50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50"/>
      <c r="C726" s="50"/>
      <c r="D726" s="1"/>
      <c r="E726" s="1"/>
      <c r="F726" s="1"/>
      <c r="G726" s="1"/>
      <c r="H726" s="50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50"/>
      <c r="C727" s="50"/>
      <c r="D727" s="1"/>
      <c r="E727" s="1"/>
      <c r="F727" s="1"/>
      <c r="G727" s="1"/>
      <c r="H727" s="50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50"/>
      <c r="C728" s="50"/>
      <c r="D728" s="1"/>
      <c r="E728" s="1"/>
      <c r="F728" s="1"/>
      <c r="G728" s="1"/>
      <c r="H728" s="50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50"/>
      <c r="C729" s="50"/>
      <c r="D729" s="1"/>
      <c r="E729" s="1"/>
      <c r="F729" s="1"/>
      <c r="G729" s="1"/>
      <c r="H729" s="50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50"/>
      <c r="C730" s="50"/>
      <c r="D730" s="1"/>
      <c r="E730" s="1"/>
      <c r="F730" s="1"/>
      <c r="G730" s="1"/>
      <c r="H730" s="50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50"/>
      <c r="C731" s="50"/>
      <c r="D731" s="1"/>
      <c r="E731" s="1"/>
      <c r="F731" s="1"/>
      <c r="G731" s="1"/>
      <c r="H731" s="50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50"/>
      <c r="C732" s="50"/>
      <c r="D732" s="1"/>
      <c r="E732" s="1"/>
      <c r="F732" s="1"/>
      <c r="G732" s="1"/>
      <c r="H732" s="50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50"/>
      <c r="C733" s="50"/>
      <c r="D733" s="1"/>
      <c r="E733" s="1"/>
      <c r="F733" s="1"/>
      <c r="G733" s="1"/>
      <c r="H733" s="50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50"/>
      <c r="C734" s="50"/>
      <c r="D734" s="1"/>
      <c r="E734" s="1"/>
      <c r="F734" s="1"/>
      <c r="G734" s="1"/>
      <c r="H734" s="50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50"/>
      <c r="C735" s="50"/>
      <c r="D735" s="1"/>
      <c r="E735" s="1"/>
      <c r="F735" s="1"/>
      <c r="G735" s="1"/>
      <c r="H735" s="50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50"/>
      <c r="C736" s="50"/>
      <c r="D736" s="1"/>
      <c r="E736" s="1"/>
      <c r="F736" s="1"/>
      <c r="G736" s="1"/>
      <c r="H736" s="50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50"/>
      <c r="C737" s="50"/>
      <c r="D737" s="1"/>
      <c r="E737" s="1"/>
      <c r="F737" s="1"/>
      <c r="G737" s="1"/>
      <c r="H737" s="50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50"/>
      <c r="C738" s="50"/>
      <c r="D738" s="1"/>
      <c r="E738" s="1"/>
      <c r="F738" s="1"/>
      <c r="G738" s="1"/>
      <c r="H738" s="50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50"/>
      <c r="C739" s="50"/>
      <c r="D739" s="1"/>
      <c r="E739" s="1"/>
      <c r="F739" s="1"/>
      <c r="G739" s="1"/>
      <c r="H739" s="50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50"/>
      <c r="C740" s="50"/>
      <c r="D740" s="1"/>
      <c r="E740" s="1"/>
      <c r="F740" s="1"/>
      <c r="G740" s="1"/>
      <c r="H740" s="50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50"/>
      <c r="C741" s="50"/>
      <c r="D741" s="1"/>
      <c r="E741" s="1"/>
      <c r="F741" s="1"/>
      <c r="G741" s="1"/>
      <c r="H741" s="50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50"/>
      <c r="C742" s="50"/>
      <c r="D742" s="1"/>
      <c r="E742" s="1"/>
      <c r="F742" s="1"/>
      <c r="G742" s="1"/>
      <c r="H742" s="50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50"/>
      <c r="C743" s="50"/>
      <c r="D743" s="1"/>
      <c r="E743" s="1"/>
      <c r="F743" s="1"/>
      <c r="G743" s="1"/>
      <c r="H743" s="50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50"/>
      <c r="C744" s="50"/>
      <c r="D744" s="1"/>
      <c r="E744" s="1"/>
      <c r="F744" s="1"/>
      <c r="G744" s="1"/>
      <c r="H744" s="50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50"/>
      <c r="C745" s="50"/>
      <c r="D745" s="1"/>
      <c r="E745" s="1"/>
      <c r="F745" s="1"/>
      <c r="G745" s="1"/>
      <c r="H745" s="50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50"/>
      <c r="C746" s="50"/>
      <c r="D746" s="1"/>
      <c r="E746" s="1"/>
      <c r="F746" s="1"/>
      <c r="G746" s="1"/>
      <c r="H746" s="50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50"/>
      <c r="C747" s="50"/>
      <c r="D747" s="1"/>
      <c r="E747" s="1"/>
      <c r="F747" s="1"/>
      <c r="G747" s="1"/>
      <c r="H747" s="50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50"/>
      <c r="C748" s="50"/>
      <c r="D748" s="1"/>
      <c r="E748" s="1"/>
      <c r="F748" s="1"/>
      <c r="G748" s="1"/>
      <c r="H748" s="50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50"/>
      <c r="C749" s="50"/>
      <c r="D749" s="1"/>
      <c r="E749" s="1"/>
      <c r="F749" s="1"/>
      <c r="G749" s="1"/>
      <c r="H749" s="50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50"/>
      <c r="C750" s="50"/>
      <c r="D750" s="1"/>
      <c r="E750" s="1"/>
      <c r="F750" s="1"/>
      <c r="G750" s="1"/>
      <c r="H750" s="50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50"/>
      <c r="C751" s="50"/>
      <c r="D751" s="1"/>
      <c r="E751" s="1"/>
      <c r="F751" s="1"/>
      <c r="G751" s="1"/>
      <c r="H751" s="50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50"/>
      <c r="C752" s="50"/>
      <c r="D752" s="1"/>
      <c r="E752" s="1"/>
      <c r="F752" s="1"/>
      <c r="G752" s="1"/>
      <c r="H752" s="50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50"/>
      <c r="C753" s="50"/>
      <c r="D753" s="1"/>
      <c r="E753" s="1"/>
      <c r="F753" s="1"/>
      <c r="G753" s="1"/>
      <c r="H753" s="50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50"/>
      <c r="C754" s="50"/>
      <c r="D754" s="1"/>
      <c r="E754" s="1"/>
      <c r="F754" s="1"/>
      <c r="G754" s="1"/>
      <c r="H754" s="50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50"/>
      <c r="C755" s="50"/>
      <c r="D755" s="1"/>
      <c r="E755" s="1"/>
      <c r="F755" s="1"/>
      <c r="G755" s="1"/>
      <c r="H755" s="50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50"/>
      <c r="C756" s="50"/>
      <c r="D756" s="1"/>
      <c r="E756" s="1"/>
      <c r="F756" s="1"/>
      <c r="G756" s="1"/>
      <c r="H756" s="50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50"/>
      <c r="C757" s="50"/>
      <c r="D757" s="1"/>
      <c r="E757" s="1"/>
      <c r="F757" s="1"/>
      <c r="G757" s="1"/>
      <c r="H757" s="50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50"/>
      <c r="C758" s="50"/>
      <c r="D758" s="1"/>
      <c r="E758" s="1"/>
      <c r="F758" s="1"/>
      <c r="G758" s="1"/>
      <c r="H758" s="50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50"/>
      <c r="C759" s="50"/>
      <c r="D759" s="1"/>
      <c r="E759" s="1"/>
      <c r="F759" s="1"/>
      <c r="G759" s="1"/>
      <c r="H759" s="50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50"/>
      <c r="C760" s="50"/>
      <c r="D760" s="1"/>
      <c r="E760" s="1"/>
      <c r="F760" s="1"/>
      <c r="G760" s="1"/>
      <c r="H760" s="50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50"/>
      <c r="C761" s="50"/>
      <c r="D761" s="1"/>
      <c r="E761" s="1"/>
      <c r="F761" s="1"/>
      <c r="G761" s="1"/>
      <c r="H761" s="50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50"/>
      <c r="C762" s="50"/>
      <c r="D762" s="1"/>
      <c r="E762" s="1"/>
      <c r="F762" s="1"/>
      <c r="G762" s="1"/>
      <c r="H762" s="50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50"/>
      <c r="C763" s="50"/>
      <c r="D763" s="1"/>
      <c r="E763" s="1"/>
      <c r="F763" s="1"/>
      <c r="G763" s="1"/>
      <c r="H763" s="50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50"/>
      <c r="C764" s="50"/>
      <c r="D764" s="1"/>
      <c r="E764" s="1"/>
      <c r="F764" s="1"/>
      <c r="G764" s="1"/>
      <c r="H764" s="50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50"/>
      <c r="C765" s="50"/>
      <c r="D765" s="1"/>
      <c r="E765" s="1"/>
      <c r="F765" s="1"/>
      <c r="G765" s="1"/>
      <c r="H765" s="50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50"/>
      <c r="C766" s="50"/>
      <c r="D766" s="1"/>
      <c r="E766" s="1"/>
      <c r="F766" s="1"/>
      <c r="G766" s="1"/>
      <c r="H766" s="50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50"/>
      <c r="C767" s="50"/>
      <c r="D767" s="1"/>
      <c r="E767" s="1"/>
      <c r="F767" s="1"/>
      <c r="G767" s="1"/>
      <c r="H767" s="50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50"/>
      <c r="C768" s="50"/>
      <c r="D768" s="1"/>
      <c r="E768" s="1"/>
      <c r="F768" s="1"/>
      <c r="G768" s="1"/>
      <c r="H768" s="50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50"/>
      <c r="C769" s="50"/>
      <c r="D769" s="1"/>
      <c r="E769" s="1"/>
      <c r="F769" s="1"/>
      <c r="G769" s="1"/>
      <c r="H769" s="50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50"/>
      <c r="C770" s="50"/>
      <c r="D770" s="1"/>
      <c r="E770" s="1"/>
      <c r="F770" s="1"/>
      <c r="G770" s="1"/>
      <c r="H770" s="50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50"/>
      <c r="C771" s="50"/>
      <c r="D771" s="1"/>
      <c r="E771" s="1"/>
      <c r="F771" s="1"/>
      <c r="G771" s="1"/>
      <c r="H771" s="50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50"/>
      <c r="C772" s="50"/>
      <c r="D772" s="1"/>
      <c r="E772" s="1"/>
      <c r="F772" s="1"/>
      <c r="G772" s="1"/>
      <c r="H772" s="50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50"/>
      <c r="C773" s="50"/>
      <c r="D773" s="1"/>
      <c r="E773" s="1"/>
      <c r="F773" s="1"/>
      <c r="G773" s="1"/>
      <c r="H773" s="50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50"/>
      <c r="C774" s="50"/>
      <c r="D774" s="1"/>
      <c r="E774" s="1"/>
      <c r="F774" s="1"/>
      <c r="G774" s="1"/>
      <c r="H774" s="50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50"/>
      <c r="C775" s="50"/>
      <c r="D775" s="1"/>
      <c r="E775" s="1"/>
      <c r="F775" s="1"/>
      <c r="G775" s="1"/>
      <c r="H775" s="50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50"/>
      <c r="C776" s="50"/>
      <c r="D776" s="1"/>
      <c r="E776" s="1"/>
      <c r="F776" s="1"/>
      <c r="G776" s="1"/>
      <c r="H776" s="50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50"/>
      <c r="C777" s="50"/>
      <c r="D777" s="1"/>
      <c r="E777" s="1"/>
      <c r="F777" s="1"/>
      <c r="G777" s="1"/>
      <c r="H777" s="50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50"/>
      <c r="C778" s="50"/>
      <c r="D778" s="1"/>
      <c r="E778" s="1"/>
      <c r="F778" s="1"/>
      <c r="G778" s="1"/>
      <c r="H778" s="50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50"/>
      <c r="C779" s="50"/>
      <c r="D779" s="1"/>
      <c r="E779" s="1"/>
      <c r="F779" s="1"/>
      <c r="G779" s="1"/>
      <c r="H779" s="50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50"/>
      <c r="C780" s="50"/>
      <c r="D780" s="1"/>
      <c r="E780" s="1"/>
      <c r="F780" s="1"/>
      <c r="G780" s="1"/>
      <c r="H780" s="50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50"/>
      <c r="C781" s="50"/>
      <c r="D781" s="1"/>
      <c r="E781" s="1"/>
      <c r="F781" s="1"/>
      <c r="G781" s="1"/>
      <c r="H781" s="50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50"/>
      <c r="C782" s="50"/>
      <c r="D782" s="1"/>
      <c r="E782" s="1"/>
      <c r="F782" s="1"/>
      <c r="G782" s="1"/>
      <c r="H782" s="50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50"/>
      <c r="C783" s="50"/>
      <c r="D783" s="1"/>
      <c r="E783" s="1"/>
      <c r="F783" s="1"/>
      <c r="G783" s="1"/>
      <c r="H783" s="50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50"/>
      <c r="C784" s="50"/>
      <c r="D784" s="1"/>
      <c r="E784" s="1"/>
      <c r="F784" s="1"/>
      <c r="G784" s="1"/>
      <c r="H784" s="50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50"/>
      <c r="C785" s="50"/>
      <c r="D785" s="1"/>
      <c r="E785" s="1"/>
      <c r="F785" s="1"/>
      <c r="G785" s="1"/>
      <c r="H785" s="50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50"/>
      <c r="C786" s="50"/>
      <c r="D786" s="1"/>
      <c r="E786" s="1"/>
      <c r="F786" s="1"/>
      <c r="G786" s="1"/>
      <c r="H786" s="50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50"/>
      <c r="C787" s="50"/>
      <c r="D787" s="1"/>
      <c r="E787" s="1"/>
      <c r="F787" s="1"/>
      <c r="G787" s="1"/>
      <c r="H787" s="50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50"/>
      <c r="C788" s="50"/>
      <c r="D788" s="1"/>
      <c r="E788" s="1"/>
      <c r="F788" s="1"/>
      <c r="G788" s="1"/>
      <c r="H788" s="50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50"/>
      <c r="C789" s="50"/>
      <c r="D789" s="1"/>
      <c r="E789" s="1"/>
      <c r="F789" s="1"/>
      <c r="G789" s="1"/>
      <c r="H789" s="50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50"/>
      <c r="C790" s="50"/>
      <c r="D790" s="1"/>
      <c r="E790" s="1"/>
      <c r="F790" s="1"/>
      <c r="G790" s="1"/>
      <c r="H790" s="50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50"/>
      <c r="C791" s="50"/>
      <c r="D791" s="1"/>
      <c r="E791" s="1"/>
      <c r="F791" s="1"/>
      <c r="G791" s="1"/>
      <c r="H791" s="50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50"/>
      <c r="C792" s="50"/>
      <c r="D792" s="1"/>
      <c r="E792" s="1"/>
      <c r="F792" s="1"/>
      <c r="G792" s="1"/>
      <c r="H792" s="50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50"/>
      <c r="C793" s="50"/>
      <c r="D793" s="1"/>
      <c r="E793" s="1"/>
      <c r="F793" s="1"/>
      <c r="G793" s="1"/>
      <c r="H793" s="50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50"/>
      <c r="C794" s="50"/>
      <c r="D794" s="1"/>
      <c r="E794" s="1"/>
      <c r="F794" s="1"/>
      <c r="G794" s="1"/>
      <c r="H794" s="50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50"/>
      <c r="C795" s="50"/>
      <c r="D795" s="1"/>
      <c r="E795" s="1"/>
      <c r="F795" s="1"/>
      <c r="G795" s="1"/>
      <c r="H795" s="50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50"/>
      <c r="C796" s="50"/>
      <c r="D796" s="1"/>
      <c r="E796" s="1"/>
      <c r="F796" s="1"/>
      <c r="G796" s="1"/>
      <c r="H796" s="50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50"/>
      <c r="C797" s="50"/>
      <c r="D797" s="1"/>
      <c r="E797" s="1"/>
      <c r="F797" s="1"/>
      <c r="G797" s="1"/>
      <c r="H797" s="50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50"/>
      <c r="C798" s="50"/>
      <c r="D798" s="1"/>
      <c r="E798" s="1"/>
      <c r="F798" s="1"/>
      <c r="G798" s="1"/>
      <c r="H798" s="50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50"/>
      <c r="C799" s="50"/>
      <c r="D799" s="1"/>
      <c r="E799" s="1"/>
      <c r="F799" s="1"/>
      <c r="G799" s="1"/>
      <c r="H799" s="50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50"/>
      <c r="C800" s="50"/>
      <c r="D800" s="1"/>
      <c r="E800" s="1"/>
      <c r="F800" s="1"/>
      <c r="G800" s="1"/>
      <c r="H800" s="50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50"/>
      <c r="C801" s="50"/>
      <c r="D801" s="1"/>
      <c r="E801" s="1"/>
      <c r="F801" s="1"/>
      <c r="G801" s="1"/>
      <c r="H801" s="50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50"/>
      <c r="C802" s="50"/>
      <c r="D802" s="1"/>
      <c r="E802" s="1"/>
      <c r="F802" s="1"/>
      <c r="G802" s="1"/>
      <c r="H802" s="50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50"/>
      <c r="C803" s="50"/>
      <c r="D803" s="1"/>
      <c r="E803" s="1"/>
      <c r="F803" s="1"/>
      <c r="G803" s="1"/>
      <c r="H803" s="50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50"/>
      <c r="C804" s="50"/>
      <c r="D804" s="1"/>
      <c r="E804" s="1"/>
      <c r="F804" s="1"/>
      <c r="G804" s="1"/>
      <c r="H804" s="50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50"/>
      <c r="C805" s="50"/>
      <c r="D805" s="1"/>
      <c r="E805" s="1"/>
      <c r="F805" s="1"/>
      <c r="G805" s="1"/>
      <c r="H805" s="50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50"/>
      <c r="C806" s="50"/>
      <c r="D806" s="1"/>
      <c r="E806" s="1"/>
      <c r="F806" s="1"/>
      <c r="G806" s="1"/>
      <c r="H806" s="50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50"/>
      <c r="C807" s="50"/>
      <c r="D807" s="1"/>
      <c r="E807" s="1"/>
      <c r="F807" s="1"/>
      <c r="G807" s="1"/>
      <c r="H807" s="50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50"/>
      <c r="C808" s="50"/>
      <c r="D808" s="1"/>
      <c r="E808" s="1"/>
      <c r="F808" s="1"/>
      <c r="G808" s="1"/>
      <c r="H808" s="50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50"/>
      <c r="C809" s="50"/>
      <c r="D809" s="1"/>
      <c r="E809" s="1"/>
      <c r="F809" s="1"/>
      <c r="G809" s="1"/>
      <c r="H809" s="50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50"/>
      <c r="C810" s="50"/>
      <c r="D810" s="1"/>
      <c r="E810" s="1"/>
      <c r="F810" s="1"/>
      <c r="G810" s="1"/>
      <c r="H810" s="50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50"/>
      <c r="C811" s="50"/>
      <c r="D811" s="1"/>
      <c r="E811" s="1"/>
      <c r="F811" s="1"/>
      <c r="G811" s="1"/>
      <c r="H811" s="50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50"/>
      <c r="C812" s="50"/>
      <c r="D812" s="1"/>
      <c r="E812" s="1"/>
      <c r="F812" s="1"/>
      <c r="G812" s="1"/>
      <c r="H812" s="50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50"/>
      <c r="C813" s="50"/>
      <c r="D813" s="1"/>
      <c r="E813" s="1"/>
      <c r="F813" s="1"/>
      <c r="G813" s="1"/>
      <c r="H813" s="50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50"/>
      <c r="C814" s="50"/>
      <c r="D814" s="1"/>
      <c r="E814" s="1"/>
      <c r="F814" s="1"/>
      <c r="G814" s="1"/>
      <c r="H814" s="50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50"/>
      <c r="C815" s="50"/>
      <c r="D815" s="1"/>
      <c r="E815" s="1"/>
      <c r="F815" s="1"/>
      <c r="G815" s="1"/>
      <c r="H815" s="50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50"/>
      <c r="C816" s="50"/>
      <c r="D816" s="1"/>
      <c r="E816" s="1"/>
      <c r="F816" s="1"/>
      <c r="G816" s="1"/>
      <c r="H816" s="50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50"/>
      <c r="C817" s="50"/>
      <c r="D817" s="1"/>
      <c r="E817" s="1"/>
      <c r="F817" s="1"/>
      <c r="G817" s="1"/>
      <c r="H817" s="50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50"/>
      <c r="C818" s="50"/>
      <c r="D818" s="1"/>
      <c r="E818" s="1"/>
      <c r="F818" s="1"/>
      <c r="G818" s="1"/>
      <c r="H818" s="50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50"/>
      <c r="C819" s="50"/>
      <c r="D819" s="1"/>
      <c r="E819" s="1"/>
      <c r="F819" s="1"/>
      <c r="G819" s="1"/>
      <c r="H819" s="50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50"/>
      <c r="C820" s="50"/>
      <c r="D820" s="1"/>
      <c r="E820" s="1"/>
      <c r="F820" s="1"/>
      <c r="G820" s="1"/>
      <c r="H820" s="50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50"/>
      <c r="C821" s="50"/>
      <c r="D821" s="1"/>
      <c r="E821" s="1"/>
      <c r="F821" s="1"/>
      <c r="G821" s="1"/>
      <c r="H821" s="50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50"/>
      <c r="C822" s="50"/>
      <c r="D822" s="1"/>
      <c r="E822" s="1"/>
      <c r="F822" s="1"/>
      <c r="G822" s="1"/>
      <c r="H822" s="50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50"/>
      <c r="C823" s="50"/>
      <c r="D823" s="1"/>
      <c r="E823" s="1"/>
      <c r="F823" s="1"/>
      <c r="G823" s="1"/>
      <c r="H823" s="50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50"/>
      <c r="C824" s="50"/>
      <c r="D824" s="1"/>
      <c r="E824" s="1"/>
      <c r="F824" s="1"/>
      <c r="G824" s="1"/>
      <c r="H824" s="50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50"/>
      <c r="C825" s="50"/>
      <c r="D825" s="1"/>
      <c r="E825" s="1"/>
      <c r="F825" s="1"/>
      <c r="G825" s="1"/>
      <c r="H825" s="50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50"/>
      <c r="C826" s="50"/>
      <c r="D826" s="1"/>
      <c r="E826" s="1"/>
      <c r="F826" s="1"/>
      <c r="G826" s="1"/>
      <c r="H826" s="50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50"/>
      <c r="C827" s="50"/>
      <c r="D827" s="1"/>
      <c r="E827" s="1"/>
      <c r="F827" s="1"/>
      <c r="G827" s="1"/>
      <c r="H827" s="50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50"/>
      <c r="C828" s="50"/>
      <c r="D828" s="1"/>
      <c r="E828" s="1"/>
      <c r="F828" s="1"/>
      <c r="G828" s="1"/>
      <c r="H828" s="50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50"/>
      <c r="C829" s="50"/>
      <c r="D829" s="1"/>
      <c r="E829" s="1"/>
      <c r="F829" s="1"/>
      <c r="G829" s="1"/>
      <c r="H829" s="50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50"/>
      <c r="C830" s="50"/>
      <c r="D830" s="1"/>
      <c r="E830" s="1"/>
      <c r="F830" s="1"/>
      <c r="G830" s="1"/>
      <c r="H830" s="50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50"/>
      <c r="C831" s="50"/>
      <c r="D831" s="1"/>
      <c r="E831" s="1"/>
      <c r="F831" s="1"/>
      <c r="G831" s="1"/>
      <c r="H831" s="50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50"/>
      <c r="C832" s="50"/>
      <c r="D832" s="1"/>
      <c r="E832" s="1"/>
      <c r="F832" s="1"/>
      <c r="G832" s="1"/>
      <c r="H832" s="50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50"/>
      <c r="C833" s="50"/>
      <c r="D833" s="1"/>
      <c r="E833" s="1"/>
      <c r="F833" s="1"/>
      <c r="G833" s="1"/>
      <c r="H833" s="50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50"/>
      <c r="C834" s="50"/>
      <c r="D834" s="1"/>
      <c r="E834" s="1"/>
      <c r="F834" s="1"/>
      <c r="G834" s="1"/>
      <c r="H834" s="50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50"/>
      <c r="C835" s="50"/>
      <c r="D835" s="1"/>
      <c r="E835" s="1"/>
      <c r="F835" s="1"/>
      <c r="G835" s="1"/>
      <c r="H835" s="50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50"/>
      <c r="C836" s="50"/>
      <c r="D836" s="1"/>
      <c r="E836" s="1"/>
      <c r="F836" s="1"/>
      <c r="G836" s="1"/>
      <c r="H836" s="50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50"/>
      <c r="C837" s="50"/>
      <c r="D837" s="1"/>
      <c r="E837" s="1"/>
      <c r="F837" s="1"/>
      <c r="G837" s="1"/>
      <c r="H837" s="50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50"/>
      <c r="C838" s="50"/>
      <c r="D838" s="1"/>
      <c r="E838" s="1"/>
      <c r="F838" s="1"/>
      <c r="G838" s="1"/>
      <c r="H838" s="50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50"/>
      <c r="C839" s="50"/>
      <c r="D839" s="1"/>
      <c r="E839" s="1"/>
      <c r="F839" s="1"/>
      <c r="G839" s="1"/>
      <c r="H839" s="50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50"/>
      <c r="C840" s="50"/>
      <c r="D840" s="1"/>
      <c r="E840" s="1"/>
      <c r="F840" s="1"/>
      <c r="G840" s="1"/>
      <c r="H840" s="50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50"/>
      <c r="C841" s="50"/>
      <c r="D841" s="1"/>
      <c r="E841" s="1"/>
      <c r="F841" s="1"/>
      <c r="G841" s="1"/>
      <c r="H841" s="50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50"/>
      <c r="C842" s="50"/>
      <c r="D842" s="1"/>
      <c r="E842" s="1"/>
      <c r="F842" s="1"/>
      <c r="G842" s="1"/>
      <c r="H842" s="50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50"/>
      <c r="C843" s="50"/>
      <c r="D843" s="1"/>
      <c r="E843" s="1"/>
      <c r="F843" s="1"/>
      <c r="G843" s="1"/>
      <c r="H843" s="50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50"/>
      <c r="C844" s="50"/>
      <c r="D844" s="1"/>
      <c r="E844" s="1"/>
      <c r="F844" s="1"/>
      <c r="G844" s="1"/>
      <c r="H844" s="50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50"/>
      <c r="C845" s="50"/>
      <c r="D845" s="1"/>
      <c r="E845" s="1"/>
      <c r="F845" s="1"/>
      <c r="G845" s="1"/>
      <c r="H845" s="50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50"/>
      <c r="C846" s="50"/>
      <c r="D846" s="1"/>
      <c r="E846" s="1"/>
      <c r="F846" s="1"/>
      <c r="G846" s="1"/>
      <c r="H846" s="50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50"/>
      <c r="C847" s="50"/>
      <c r="D847" s="1"/>
      <c r="E847" s="1"/>
      <c r="F847" s="1"/>
      <c r="G847" s="1"/>
      <c r="H847" s="50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50"/>
      <c r="C848" s="50"/>
      <c r="D848" s="1"/>
      <c r="E848" s="1"/>
      <c r="F848" s="1"/>
      <c r="G848" s="1"/>
      <c r="H848" s="50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50"/>
      <c r="C849" s="50"/>
      <c r="D849" s="1"/>
      <c r="E849" s="1"/>
      <c r="F849" s="1"/>
      <c r="G849" s="1"/>
      <c r="H849" s="50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50"/>
      <c r="C850" s="50"/>
      <c r="D850" s="1"/>
      <c r="E850" s="1"/>
      <c r="F850" s="1"/>
      <c r="G850" s="1"/>
      <c r="H850" s="50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50"/>
      <c r="C851" s="50"/>
      <c r="D851" s="1"/>
      <c r="E851" s="1"/>
      <c r="F851" s="1"/>
      <c r="G851" s="1"/>
      <c r="H851" s="50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50"/>
      <c r="C852" s="50"/>
      <c r="D852" s="1"/>
      <c r="E852" s="1"/>
      <c r="F852" s="1"/>
      <c r="G852" s="1"/>
      <c r="H852" s="50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50"/>
      <c r="C853" s="50"/>
      <c r="D853" s="1"/>
      <c r="E853" s="1"/>
      <c r="F853" s="1"/>
      <c r="G853" s="1"/>
      <c r="H853" s="50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50"/>
      <c r="C854" s="50"/>
      <c r="D854" s="1"/>
      <c r="E854" s="1"/>
      <c r="F854" s="1"/>
      <c r="G854" s="1"/>
      <c r="H854" s="50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50"/>
      <c r="C855" s="50"/>
      <c r="D855" s="1"/>
      <c r="E855" s="1"/>
      <c r="F855" s="1"/>
      <c r="G855" s="1"/>
      <c r="H855" s="50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50"/>
      <c r="C856" s="50"/>
      <c r="D856" s="1"/>
      <c r="E856" s="1"/>
      <c r="F856" s="1"/>
      <c r="G856" s="1"/>
      <c r="H856" s="50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50"/>
      <c r="C857" s="50"/>
      <c r="D857" s="1"/>
      <c r="E857" s="1"/>
      <c r="F857" s="1"/>
      <c r="G857" s="1"/>
      <c r="H857" s="50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50"/>
      <c r="C858" s="50"/>
      <c r="D858" s="1"/>
      <c r="E858" s="1"/>
      <c r="F858" s="1"/>
      <c r="G858" s="1"/>
      <c r="H858" s="50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50"/>
      <c r="C859" s="50"/>
      <c r="D859" s="1"/>
      <c r="E859" s="1"/>
      <c r="F859" s="1"/>
      <c r="G859" s="1"/>
      <c r="H859" s="50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50"/>
      <c r="C860" s="50"/>
      <c r="D860" s="1"/>
      <c r="E860" s="1"/>
      <c r="F860" s="1"/>
      <c r="G860" s="1"/>
      <c r="H860" s="50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50"/>
      <c r="C861" s="50"/>
      <c r="D861" s="1"/>
      <c r="E861" s="1"/>
      <c r="F861" s="1"/>
      <c r="G861" s="1"/>
      <c r="H861" s="50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50"/>
      <c r="C862" s="50"/>
      <c r="D862" s="1"/>
      <c r="E862" s="1"/>
      <c r="F862" s="1"/>
      <c r="G862" s="1"/>
      <c r="H862" s="50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50"/>
      <c r="C863" s="50"/>
      <c r="D863" s="1"/>
      <c r="E863" s="1"/>
      <c r="F863" s="1"/>
      <c r="G863" s="1"/>
      <c r="H863" s="50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50"/>
      <c r="C864" s="50"/>
      <c r="D864" s="1"/>
      <c r="E864" s="1"/>
      <c r="F864" s="1"/>
      <c r="G864" s="1"/>
      <c r="H864" s="50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50"/>
      <c r="C865" s="50"/>
      <c r="D865" s="1"/>
      <c r="E865" s="1"/>
      <c r="F865" s="1"/>
      <c r="G865" s="1"/>
      <c r="H865" s="50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50"/>
      <c r="C866" s="50"/>
      <c r="D866" s="1"/>
      <c r="E866" s="1"/>
      <c r="F866" s="1"/>
      <c r="G866" s="1"/>
      <c r="H866" s="50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50"/>
      <c r="C867" s="50"/>
      <c r="D867" s="1"/>
      <c r="E867" s="1"/>
      <c r="F867" s="1"/>
      <c r="G867" s="1"/>
      <c r="H867" s="50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50"/>
      <c r="C868" s="50"/>
      <c r="D868" s="1"/>
      <c r="E868" s="1"/>
      <c r="F868" s="1"/>
      <c r="G868" s="1"/>
      <c r="H868" s="50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50"/>
      <c r="C869" s="50"/>
      <c r="D869" s="1"/>
      <c r="E869" s="1"/>
      <c r="F869" s="1"/>
      <c r="G869" s="1"/>
      <c r="H869" s="50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50"/>
      <c r="C870" s="50"/>
      <c r="D870" s="1"/>
      <c r="E870" s="1"/>
      <c r="F870" s="1"/>
      <c r="G870" s="1"/>
      <c r="H870" s="50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50"/>
      <c r="C871" s="50"/>
      <c r="D871" s="1"/>
      <c r="E871" s="1"/>
      <c r="F871" s="1"/>
      <c r="G871" s="1"/>
      <c r="H871" s="50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50"/>
      <c r="C872" s="50"/>
      <c r="D872" s="1"/>
      <c r="E872" s="1"/>
      <c r="F872" s="1"/>
      <c r="G872" s="1"/>
      <c r="H872" s="50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50"/>
      <c r="C873" s="50"/>
      <c r="D873" s="1"/>
      <c r="E873" s="1"/>
      <c r="F873" s="1"/>
      <c r="G873" s="1"/>
      <c r="H873" s="50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50"/>
      <c r="C874" s="50"/>
      <c r="D874" s="1"/>
      <c r="E874" s="1"/>
      <c r="F874" s="1"/>
      <c r="G874" s="1"/>
      <c r="H874" s="50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50"/>
      <c r="C875" s="50"/>
      <c r="D875" s="1"/>
      <c r="E875" s="1"/>
      <c r="F875" s="1"/>
      <c r="G875" s="1"/>
      <c r="H875" s="50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50"/>
      <c r="C876" s="50"/>
      <c r="D876" s="1"/>
      <c r="E876" s="1"/>
      <c r="F876" s="1"/>
      <c r="G876" s="1"/>
      <c r="H876" s="50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50"/>
      <c r="C877" s="50"/>
      <c r="D877" s="1"/>
      <c r="E877" s="1"/>
      <c r="F877" s="1"/>
      <c r="G877" s="1"/>
      <c r="H877" s="50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50"/>
      <c r="C878" s="50"/>
      <c r="D878" s="1"/>
      <c r="E878" s="1"/>
      <c r="F878" s="1"/>
      <c r="G878" s="1"/>
      <c r="H878" s="50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50"/>
      <c r="C879" s="50"/>
      <c r="D879" s="1"/>
      <c r="E879" s="1"/>
      <c r="F879" s="1"/>
      <c r="G879" s="1"/>
      <c r="H879" s="50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50"/>
      <c r="C880" s="50"/>
      <c r="D880" s="1"/>
      <c r="E880" s="1"/>
      <c r="F880" s="1"/>
      <c r="G880" s="1"/>
      <c r="H880" s="50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50"/>
      <c r="C881" s="50"/>
      <c r="D881" s="1"/>
      <c r="E881" s="1"/>
      <c r="F881" s="1"/>
      <c r="G881" s="1"/>
      <c r="H881" s="50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50"/>
      <c r="C882" s="50"/>
      <c r="D882" s="1"/>
      <c r="E882" s="1"/>
      <c r="F882" s="1"/>
      <c r="G882" s="1"/>
      <c r="H882" s="50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50"/>
      <c r="C883" s="50"/>
      <c r="D883" s="1"/>
      <c r="E883" s="1"/>
      <c r="F883" s="1"/>
      <c r="G883" s="1"/>
      <c r="H883" s="50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50"/>
      <c r="C884" s="50"/>
      <c r="D884" s="1"/>
      <c r="E884" s="1"/>
      <c r="F884" s="1"/>
      <c r="G884" s="1"/>
      <c r="H884" s="50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50"/>
      <c r="C885" s="50"/>
      <c r="D885" s="1"/>
      <c r="E885" s="1"/>
      <c r="F885" s="1"/>
      <c r="G885" s="1"/>
      <c r="H885" s="50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50"/>
      <c r="C886" s="50"/>
      <c r="D886" s="1"/>
      <c r="E886" s="1"/>
      <c r="F886" s="1"/>
      <c r="G886" s="1"/>
      <c r="H886" s="50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50"/>
      <c r="C887" s="50"/>
      <c r="D887" s="1"/>
      <c r="E887" s="1"/>
      <c r="F887" s="1"/>
      <c r="G887" s="1"/>
      <c r="H887" s="50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50"/>
      <c r="C888" s="50"/>
      <c r="D888" s="1"/>
      <c r="E888" s="1"/>
      <c r="F888" s="1"/>
      <c r="G888" s="1"/>
      <c r="H888" s="50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50"/>
      <c r="C889" s="50"/>
      <c r="D889" s="1"/>
      <c r="E889" s="1"/>
      <c r="F889" s="1"/>
      <c r="G889" s="1"/>
      <c r="H889" s="50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50"/>
      <c r="C890" s="50"/>
      <c r="D890" s="1"/>
      <c r="E890" s="1"/>
      <c r="F890" s="1"/>
      <c r="G890" s="1"/>
      <c r="H890" s="50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50"/>
      <c r="C891" s="50"/>
      <c r="D891" s="1"/>
      <c r="E891" s="1"/>
      <c r="F891" s="1"/>
      <c r="G891" s="1"/>
      <c r="H891" s="50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50"/>
      <c r="C892" s="50"/>
      <c r="D892" s="1"/>
      <c r="E892" s="1"/>
      <c r="F892" s="1"/>
      <c r="G892" s="1"/>
      <c r="H892" s="50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50"/>
      <c r="C893" s="50"/>
      <c r="D893" s="1"/>
      <c r="E893" s="1"/>
      <c r="F893" s="1"/>
      <c r="G893" s="1"/>
      <c r="H893" s="50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50"/>
      <c r="C894" s="50"/>
      <c r="D894" s="1"/>
      <c r="E894" s="1"/>
      <c r="F894" s="1"/>
      <c r="G894" s="1"/>
      <c r="H894" s="50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50"/>
      <c r="C895" s="50"/>
      <c r="D895" s="1"/>
      <c r="E895" s="1"/>
      <c r="F895" s="1"/>
      <c r="G895" s="1"/>
      <c r="H895" s="50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50"/>
      <c r="C896" s="50"/>
      <c r="D896" s="1"/>
      <c r="E896" s="1"/>
      <c r="F896" s="1"/>
      <c r="G896" s="1"/>
      <c r="H896" s="50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50"/>
      <c r="C897" s="50"/>
      <c r="D897" s="1"/>
      <c r="E897" s="1"/>
      <c r="F897" s="1"/>
      <c r="G897" s="1"/>
      <c r="H897" s="50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50"/>
      <c r="C898" s="50"/>
      <c r="D898" s="1"/>
      <c r="E898" s="1"/>
      <c r="F898" s="1"/>
      <c r="G898" s="1"/>
      <c r="H898" s="50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50"/>
      <c r="C899" s="50"/>
      <c r="D899" s="1"/>
      <c r="E899" s="1"/>
      <c r="F899" s="1"/>
      <c r="G899" s="1"/>
      <c r="H899" s="50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50"/>
      <c r="C900" s="50"/>
      <c r="D900" s="1"/>
      <c r="E900" s="1"/>
      <c r="F900" s="1"/>
      <c r="G900" s="1"/>
      <c r="H900" s="50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50"/>
      <c r="C901" s="50"/>
      <c r="D901" s="1"/>
      <c r="E901" s="1"/>
      <c r="F901" s="1"/>
      <c r="G901" s="1"/>
      <c r="H901" s="50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50"/>
      <c r="C902" s="50"/>
      <c r="D902" s="1"/>
      <c r="E902" s="1"/>
      <c r="F902" s="1"/>
      <c r="G902" s="1"/>
      <c r="H902" s="50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50"/>
      <c r="C903" s="50"/>
      <c r="D903" s="1"/>
      <c r="E903" s="1"/>
      <c r="F903" s="1"/>
      <c r="G903" s="1"/>
      <c r="H903" s="50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50"/>
      <c r="C904" s="50"/>
      <c r="D904" s="1"/>
      <c r="E904" s="1"/>
      <c r="F904" s="1"/>
      <c r="G904" s="1"/>
      <c r="H904" s="50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50"/>
      <c r="C905" s="50"/>
      <c r="D905" s="1"/>
      <c r="E905" s="1"/>
      <c r="F905" s="1"/>
      <c r="G905" s="1"/>
      <c r="H905" s="50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50"/>
      <c r="C906" s="50"/>
      <c r="D906" s="1"/>
      <c r="E906" s="1"/>
      <c r="F906" s="1"/>
      <c r="G906" s="1"/>
      <c r="H906" s="50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50"/>
      <c r="C907" s="50"/>
      <c r="D907" s="1"/>
      <c r="E907" s="1"/>
      <c r="F907" s="1"/>
      <c r="G907" s="1"/>
      <c r="H907" s="50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50"/>
      <c r="C908" s="50"/>
      <c r="D908" s="1"/>
      <c r="E908" s="1"/>
      <c r="F908" s="1"/>
      <c r="G908" s="1"/>
      <c r="H908" s="50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50"/>
      <c r="C909" s="50"/>
      <c r="D909" s="1"/>
      <c r="E909" s="1"/>
      <c r="F909" s="1"/>
      <c r="G909" s="1"/>
      <c r="H909" s="50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50"/>
      <c r="C910" s="50"/>
      <c r="D910" s="1"/>
      <c r="E910" s="1"/>
      <c r="F910" s="1"/>
      <c r="G910" s="1"/>
      <c r="H910" s="50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50"/>
      <c r="C911" s="50"/>
      <c r="D911" s="1"/>
      <c r="E911" s="1"/>
      <c r="F911" s="1"/>
      <c r="G911" s="1"/>
      <c r="H911" s="50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50"/>
      <c r="C912" s="50"/>
      <c r="D912" s="1"/>
      <c r="E912" s="1"/>
      <c r="F912" s="1"/>
      <c r="G912" s="1"/>
      <c r="H912" s="50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50"/>
      <c r="C913" s="50"/>
      <c r="D913" s="1"/>
      <c r="E913" s="1"/>
      <c r="F913" s="1"/>
      <c r="G913" s="1"/>
      <c r="H913" s="50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50"/>
      <c r="C914" s="50"/>
      <c r="D914" s="1"/>
      <c r="E914" s="1"/>
      <c r="F914" s="1"/>
      <c r="G914" s="1"/>
      <c r="H914" s="50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50"/>
      <c r="C915" s="50"/>
      <c r="D915" s="1"/>
      <c r="E915" s="1"/>
      <c r="F915" s="1"/>
      <c r="G915" s="1"/>
      <c r="H915" s="50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50"/>
      <c r="C916" s="50"/>
      <c r="D916" s="1"/>
      <c r="E916" s="1"/>
      <c r="F916" s="1"/>
      <c r="G916" s="1"/>
      <c r="H916" s="50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50"/>
      <c r="C917" s="50"/>
      <c r="D917" s="1"/>
      <c r="E917" s="1"/>
      <c r="F917" s="1"/>
      <c r="G917" s="1"/>
      <c r="H917" s="50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50"/>
      <c r="C918" s="50"/>
      <c r="D918" s="1"/>
      <c r="E918" s="1"/>
      <c r="F918" s="1"/>
      <c r="G918" s="1"/>
      <c r="H918" s="50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50"/>
      <c r="C919" s="50"/>
      <c r="D919" s="1"/>
      <c r="E919" s="1"/>
      <c r="F919" s="1"/>
      <c r="G919" s="1"/>
      <c r="H919" s="50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50"/>
      <c r="C920" s="50"/>
      <c r="D920" s="1"/>
      <c r="E920" s="1"/>
      <c r="F920" s="1"/>
      <c r="G920" s="1"/>
      <c r="H920" s="50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50"/>
      <c r="C921" s="50"/>
      <c r="D921" s="1"/>
      <c r="E921" s="1"/>
      <c r="F921" s="1"/>
      <c r="G921" s="1"/>
      <c r="H921" s="50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50"/>
      <c r="C922" s="50"/>
      <c r="D922" s="1"/>
      <c r="E922" s="1"/>
      <c r="F922" s="1"/>
      <c r="G922" s="1"/>
      <c r="H922" s="50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50"/>
      <c r="C923" s="50"/>
      <c r="D923" s="1"/>
      <c r="E923" s="1"/>
      <c r="F923" s="1"/>
      <c r="G923" s="1"/>
      <c r="H923" s="50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50"/>
      <c r="C924" s="50"/>
      <c r="D924" s="1"/>
      <c r="E924" s="1"/>
      <c r="F924" s="1"/>
      <c r="G924" s="1"/>
      <c r="H924" s="50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50"/>
      <c r="C925" s="50"/>
      <c r="D925" s="1"/>
      <c r="E925" s="1"/>
      <c r="F925" s="1"/>
      <c r="G925" s="1"/>
      <c r="H925" s="50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50"/>
      <c r="C926" s="50"/>
      <c r="D926" s="1"/>
      <c r="E926" s="1"/>
      <c r="F926" s="1"/>
      <c r="G926" s="1"/>
      <c r="H926" s="50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50"/>
      <c r="C927" s="50"/>
      <c r="D927" s="1"/>
      <c r="E927" s="1"/>
      <c r="F927" s="1"/>
      <c r="G927" s="1"/>
      <c r="H927" s="50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50"/>
      <c r="C928" s="50"/>
      <c r="D928" s="1"/>
      <c r="E928" s="1"/>
      <c r="F928" s="1"/>
      <c r="G928" s="1"/>
      <c r="H928" s="50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50"/>
      <c r="C929" s="50"/>
      <c r="D929" s="1"/>
      <c r="E929" s="1"/>
      <c r="F929" s="1"/>
      <c r="G929" s="1"/>
      <c r="H929" s="50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50"/>
      <c r="C930" s="50"/>
      <c r="D930" s="1"/>
      <c r="E930" s="1"/>
      <c r="F930" s="1"/>
      <c r="G930" s="1"/>
      <c r="H930" s="50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50"/>
      <c r="C931" s="50"/>
      <c r="D931" s="1"/>
      <c r="E931" s="1"/>
      <c r="F931" s="1"/>
      <c r="G931" s="1"/>
      <c r="H931" s="50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50"/>
      <c r="C932" s="50"/>
      <c r="D932" s="1"/>
      <c r="E932" s="1"/>
      <c r="F932" s="1"/>
      <c r="G932" s="1"/>
      <c r="H932" s="50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50"/>
      <c r="C933" s="50"/>
      <c r="D933" s="1"/>
      <c r="E933" s="1"/>
      <c r="F933" s="1"/>
      <c r="G933" s="1"/>
      <c r="H933" s="50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50"/>
      <c r="C934" s="50"/>
      <c r="D934" s="1"/>
      <c r="E934" s="1"/>
      <c r="F934" s="1"/>
      <c r="G934" s="1"/>
      <c r="H934" s="50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50"/>
      <c r="C935" s="50"/>
      <c r="D935" s="1"/>
      <c r="E935" s="1"/>
      <c r="F935" s="1"/>
      <c r="G935" s="1"/>
      <c r="H935" s="50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50"/>
      <c r="C936" s="50"/>
      <c r="D936" s="1"/>
      <c r="E936" s="1"/>
      <c r="F936" s="1"/>
      <c r="G936" s="1"/>
      <c r="H936" s="50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50"/>
      <c r="C937" s="50"/>
      <c r="D937" s="1"/>
      <c r="E937" s="1"/>
      <c r="F937" s="1"/>
      <c r="G937" s="1"/>
      <c r="H937" s="50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50"/>
      <c r="C938" s="50"/>
      <c r="D938" s="1"/>
      <c r="E938" s="1"/>
      <c r="F938" s="1"/>
      <c r="G938" s="1"/>
      <c r="H938" s="50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50"/>
      <c r="C939" s="50"/>
      <c r="D939" s="1"/>
      <c r="E939" s="1"/>
      <c r="F939" s="1"/>
      <c r="G939" s="1"/>
      <c r="H939" s="50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50"/>
      <c r="C940" s="50"/>
      <c r="D940" s="1"/>
      <c r="E940" s="1"/>
      <c r="F940" s="1"/>
      <c r="G940" s="1"/>
      <c r="H940" s="50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50"/>
      <c r="C941" s="50"/>
      <c r="D941" s="1"/>
      <c r="E941" s="1"/>
      <c r="F941" s="1"/>
      <c r="G941" s="1"/>
      <c r="H941" s="50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50"/>
      <c r="C942" s="50"/>
      <c r="D942" s="1"/>
      <c r="E942" s="1"/>
      <c r="F942" s="1"/>
      <c r="G942" s="1"/>
      <c r="H942" s="50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50"/>
      <c r="C943" s="50"/>
      <c r="D943" s="1"/>
      <c r="E943" s="1"/>
      <c r="F943" s="1"/>
      <c r="G943" s="1"/>
      <c r="H943" s="50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50"/>
      <c r="C944" s="50"/>
      <c r="D944" s="1"/>
      <c r="E944" s="1"/>
      <c r="F944" s="1"/>
      <c r="G944" s="1"/>
      <c r="H944" s="50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50"/>
      <c r="C945" s="50"/>
      <c r="D945" s="1"/>
      <c r="E945" s="1"/>
      <c r="F945" s="1"/>
      <c r="G945" s="1"/>
      <c r="H945" s="50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50"/>
      <c r="C946" s="50"/>
      <c r="D946" s="1"/>
      <c r="E946" s="1"/>
      <c r="F946" s="1"/>
      <c r="G946" s="1"/>
      <c r="H946" s="50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50"/>
      <c r="C947" s="50"/>
      <c r="D947" s="1"/>
      <c r="E947" s="1"/>
      <c r="F947" s="1"/>
      <c r="G947" s="1"/>
      <c r="H947" s="50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50"/>
      <c r="C948" s="50"/>
      <c r="D948" s="1"/>
      <c r="E948" s="1"/>
      <c r="F948" s="1"/>
      <c r="G948" s="1"/>
      <c r="H948" s="50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50"/>
      <c r="C949" s="50"/>
      <c r="D949" s="1"/>
      <c r="E949" s="1"/>
      <c r="F949" s="1"/>
      <c r="G949" s="1"/>
      <c r="H949" s="50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50"/>
      <c r="C950" s="50"/>
      <c r="D950" s="1"/>
      <c r="E950" s="1"/>
      <c r="F950" s="1"/>
      <c r="G950" s="1"/>
      <c r="H950" s="50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50"/>
      <c r="C951" s="50"/>
      <c r="D951" s="1"/>
      <c r="E951" s="1"/>
      <c r="F951" s="1"/>
      <c r="G951" s="1"/>
      <c r="H951" s="50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50"/>
      <c r="C952" s="50"/>
      <c r="D952" s="1"/>
      <c r="E952" s="1"/>
      <c r="F952" s="1"/>
      <c r="G952" s="1"/>
      <c r="H952" s="50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50"/>
      <c r="C953" s="50"/>
      <c r="D953" s="1"/>
      <c r="E953" s="1"/>
      <c r="F953" s="1"/>
      <c r="G953" s="1"/>
      <c r="H953" s="50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50"/>
      <c r="C954" s="50"/>
      <c r="D954" s="1"/>
      <c r="E954" s="1"/>
      <c r="F954" s="1"/>
      <c r="G954" s="1"/>
      <c r="H954" s="50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50"/>
      <c r="C955" s="50"/>
      <c r="D955" s="1"/>
      <c r="E955" s="1"/>
      <c r="F955" s="1"/>
      <c r="G955" s="1"/>
      <c r="H955" s="50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50"/>
      <c r="C956" s="50"/>
      <c r="D956" s="1"/>
      <c r="E956" s="1"/>
      <c r="F956" s="1"/>
      <c r="G956" s="1"/>
      <c r="H956" s="50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50"/>
      <c r="C957" s="50"/>
      <c r="D957" s="1"/>
      <c r="E957" s="1"/>
      <c r="F957" s="1"/>
      <c r="G957" s="1"/>
      <c r="H957" s="50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50"/>
      <c r="C958" s="50"/>
      <c r="D958" s="1"/>
      <c r="E958" s="1"/>
      <c r="F958" s="1"/>
      <c r="G958" s="1"/>
      <c r="H958" s="50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50"/>
      <c r="C959" s="50"/>
      <c r="D959" s="1"/>
      <c r="E959" s="1"/>
      <c r="F959" s="1"/>
      <c r="G959" s="1"/>
      <c r="H959" s="50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50"/>
      <c r="C960" s="50"/>
      <c r="D960" s="1"/>
      <c r="E960" s="1"/>
      <c r="F960" s="1"/>
      <c r="G960" s="1"/>
      <c r="H960" s="50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50"/>
      <c r="C961" s="50"/>
      <c r="D961" s="1"/>
      <c r="E961" s="1"/>
      <c r="F961" s="1"/>
      <c r="G961" s="1"/>
      <c r="H961" s="50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50"/>
      <c r="C962" s="50"/>
      <c r="D962" s="1"/>
      <c r="E962" s="1"/>
      <c r="F962" s="1"/>
      <c r="G962" s="1"/>
      <c r="H962" s="50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50"/>
      <c r="C963" s="50"/>
      <c r="D963" s="1"/>
      <c r="E963" s="1"/>
      <c r="F963" s="1"/>
      <c r="G963" s="1"/>
      <c r="H963" s="50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50"/>
      <c r="C964" s="50"/>
      <c r="D964" s="1"/>
      <c r="E964" s="1"/>
      <c r="F964" s="1"/>
      <c r="G964" s="1"/>
      <c r="H964" s="50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50"/>
      <c r="C965" s="50"/>
      <c r="D965" s="1"/>
      <c r="E965" s="1"/>
      <c r="F965" s="1"/>
      <c r="G965" s="1"/>
      <c r="H965" s="50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50"/>
      <c r="C966" s="50"/>
      <c r="D966" s="1"/>
      <c r="E966" s="1"/>
      <c r="F966" s="1"/>
      <c r="G966" s="1"/>
      <c r="H966" s="50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50"/>
      <c r="C967" s="50"/>
      <c r="D967" s="1"/>
      <c r="E967" s="1"/>
      <c r="F967" s="1"/>
      <c r="G967" s="1"/>
      <c r="H967" s="50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50"/>
      <c r="C968" s="50"/>
      <c r="D968" s="1"/>
      <c r="E968" s="1"/>
      <c r="F968" s="1"/>
      <c r="G968" s="1"/>
      <c r="H968" s="50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50"/>
      <c r="C969" s="50"/>
      <c r="D969" s="1"/>
      <c r="E969" s="1"/>
      <c r="F969" s="1"/>
      <c r="G969" s="1"/>
      <c r="H969" s="50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50"/>
      <c r="C970" s="50"/>
      <c r="D970" s="1"/>
      <c r="E970" s="1"/>
      <c r="F970" s="1"/>
      <c r="G970" s="1"/>
      <c r="H970" s="50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50"/>
      <c r="C971" s="50"/>
      <c r="D971" s="1"/>
      <c r="E971" s="1"/>
      <c r="F971" s="1"/>
      <c r="G971" s="1"/>
      <c r="H971" s="50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50"/>
      <c r="C972" s="50"/>
      <c r="D972" s="1"/>
      <c r="E972" s="1"/>
      <c r="F972" s="1"/>
      <c r="G972" s="1"/>
      <c r="H972" s="50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50"/>
      <c r="C973" s="50"/>
      <c r="D973" s="1"/>
      <c r="E973" s="1"/>
      <c r="F973" s="1"/>
      <c r="G973" s="1"/>
      <c r="H973" s="50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50"/>
      <c r="C974" s="50"/>
      <c r="D974" s="1"/>
      <c r="E974" s="1"/>
      <c r="F974" s="1"/>
      <c r="G974" s="1"/>
      <c r="H974" s="50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50"/>
      <c r="C975" s="50"/>
      <c r="D975" s="1"/>
      <c r="E975" s="1"/>
      <c r="F975" s="1"/>
      <c r="G975" s="1"/>
      <c r="H975" s="50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50"/>
      <c r="C976" s="50"/>
      <c r="D976" s="1"/>
      <c r="E976" s="1"/>
      <c r="F976" s="1"/>
      <c r="G976" s="1"/>
      <c r="H976" s="50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50"/>
      <c r="C977" s="50"/>
      <c r="D977" s="1"/>
      <c r="E977" s="1"/>
      <c r="F977" s="1"/>
      <c r="G977" s="1"/>
      <c r="H977" s="50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50"/>
      <c r="C978" s="50"/>
      <c r="D978" s="1"/>
      <c r="E978" s="1"/>
      <c r="F978" s="1"/>
      <c r="G978" s="1"/>
      <c r="H978" s="50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50"/>
      <c r="C979" s="50"/>
      <c r="D979" s="1"/>
      <c r="E979" s="1"/>
      <c r="F979" s="1"/>
      <c r="G979" s="1"/>
      <c r="H979" s="50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50"/>
      <c r="C980" s="50"/>
      <c r="D980" s="1"/>
      <c r="E980" s="1"/>
      <c r="F980" s="1"/>
      <c r="G980" s="1"/>
      <c r="H980" s="50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50"/>
      <c r="C981" s="50"/>
      <c r="D981" s="1"/>
      <c r="E981" s="1"/>
      <c r="F981" s="1"/>
      <c r="G981" s="1"/>
      <c r="H981" s="50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50"/>
      <c r="C982" s="50"/>
      <c r="D982" s="1"/>
      <c r="E982" s="1"/>
      <c r="F982" s="1"/>
      <c r="G982" s="1"/>
      <c r="H982" s="50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50"/>
      <c r="C983" s="50"/>
      <c r="D983" s="1"/>
      <c r="E983" s="1"/>
      <c r="F983" s="1"/>
      <c r="G983" s="1"/>
      <c r="H983" s="50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50"/>
      <c r="C984" s="50"/>
      <c r="D984" s="1"/>
      <c r="E984" s="1"/>
      <c r="F984" s="1"/>
      <c r="G984" s="1"/>
      <c r="H984" s="50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50"/>
      <c r="C985" s="50"/>
      <c r="D985" s="1"/>
      <c r="E985" s="1"/>
      <c r="F985" s="1"/>
      <c r="G985" s="1"/>
      <c r="H985" s="50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50"/>
      <c r="C986" s="50"/>
      <c r="D986" s="1"/>
      <c r="E986" s="1"/>
      <c r="F986" s="1"/>
      <c r="G986" s="1"/>
      <c r="H986" s="50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50"/>
      <c r="C987" s="50"/>
      <c r="D987" s="1"/>
      <c r="E987" s="1"/>
      <c r="F987" s="1"/>
      <c r="G987" s="1"/>
      <c r="H987" s="50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50"/>
      <c r="C988" s="50"/>
      <c r="D988" s="1"/>
      <c r="E988" s="1"/>
      <c r="F988" s="1"/>
      <c r="G988" s="1"/>
      <c r="H988" s="50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50"/>
      <c r="C989" s="50"/>
      <c r="D989" s="1"/>
      <c r="E989" s="1"/>
      <c r="F989" s="1"/>
      <c r="G989" s="1"/>
      <c r="H989" s="50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50"/>
      <c r="C990" s="50"/>
      <c r="D990" s="1"/>
      <c r="E990" s="1"/>
      <c r="F990" s="1"/>
      <c r="G990" s="1"/>
      <c r="H990" s="50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50"/>
      <c r="C991" s="50"/>
      <c r="D991" s="1"/>
      <c r="E991" s="1"/>
      <c r="F991" s="1"/>
      <c r="G991" s="1"/>
      <c r="H991" s="50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50"/>
      <c r="C992" s="50"/>
      <c r="D992" s="1"/>
      <c r="E992" s="1"/>
      <c r="F992" s="1"/>
      <c r="G992" s="1"/>
      <c r="H992" s="50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50"/>
      <c r="C993" s="50"/>
      <c r="D993" s="1"/>
      <c r="E993" s="1"/>
      <c r="F993" s="1"/>
      <c r="G993" s="1"/>
      <c r="H993" s="50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50"/>
      <c r="C994" s="50"/>
      <c r="D994" s="1"/>
      <c r="E994" s="1"/>
      <c r="F994" s="1"/>
      <c r="G994" s="1"/>
      <c r="H994" s="50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50"/>
      <c r="C995" s="50"/>
      <c r="D995" s="1"/>
      <c r="E995" s="1"/>
      <c r="F995" s="1"/>
      <c r="G995" s="1"/>
      <c r="H995" s="50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50"/>
      <c r="C996" s="50"/>
      <c r="D996" s="1"/>
      <c r="E996" s="1"/>
      <c r="F996" s="1"/>
      <c r="G996" s="1"/>
      <c r="H996" s="50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50"/>
      <c r="C997" s="50"/>
      <c r="D997" s="1"/>
      <c r="E997" s="1"/>
      <c r="F997" s="1"/>
      <c r="G997" s="1"/>
      <c r="H997" s="50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50"/>
      <c r="C998" s="50"/>
      <c r="D998" s="1"/>
      <c r="E998" s="1"/>
      <c r="F998" s="1"/>
      <c r="G998" s="1"/>
      <c r="H998" s="50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50"/>
      <c r="C999" s="50"/>
      <c r="D999" s="1"/>
      <c r="E999" s="1"/>
      <c r="F999" s="1"/>
      <c r="G999" s="1"/>
      <c r="H999" s="50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50"/>
      <c r="C1000" s="50"/>
      <c r="D1000" s="1"/>
      <c r="E1000" s="1"/>
      <c r="F1000" s="1"/>
      <c r="G1000" s="1"/>
      <c r="H1000" s="50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B$3:$B$10"/>
  <mergeCells count="1">
    <mergeCell ref="A1:C1"/>
  </mergeCells>
  <printOptions/>
  <pageMargins bottom="0.75" footer="0.0" header="0.0" left="0.7" right="0.7" top="0.75"/>
  <pageSetup paperSize="9" orientation="portrait"/>
  <headerFooter>
    <oddHeader>&amp;LPACKING LIST&amp;C360 HOME WALL SETS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32.11"/>
    <col customWidth="1" min="2" max="5" width="8.11"/>
    <col customWidth="1" min="6" max="7" width="5.22"/>
    <col customWidth="1" min="8" max="8" width="4.56"/>
    <col customWidth="1" min="9" max="9" width="3.0"/>
    <col customWidth="1" min="10" max="10" width="5.22"/>
    <col customWidth="1" min="11" max="11" width="4.44"/>
    <col customWidth="1" min="12" max="26" width="8.33"/>
  </cols>
  <sheetData>
    <row r="1" ht="25.5" customHeight="1">
      <c r="A1" s="763" t="str">
        <f>'PROD.LIST PU HOLDS'!A2</f>
        <v/>
      </c>
      <c r="E1" s="1" t="str">
        <f>'PROD.LIST PU HOLDS'!M2</f>
        <v/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3.5" customHeight="1">
      <c r="A2" s="689"/>
      <c r="B2" s="763"/>
      <c r="C2" s="763"/>
      <c r="D2" s="76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764" t="s">
        <v>939</v>
      </c>
      <c r="B3" s="691" t="s">
        <v>783</v>
      </c>
      <c r="C3" s="691" t="s">
        <v>830</v>
      </c>
      <c r="D3" s="692" t="s">
        <v>788</v>
      </c>
      <c r="E3" s="692" t="s">
        <v>889</v>
      </c>
      <c r="F3" s="692" t="s">
        <v>801</v>
      </c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</row>
    <row r="4" ht="22.5" customHeight="1">
      <c r="A4" s="695" t="str">
        <f>'360 accessories'!C8</f>
        <v>DENIM Toolbag with magnet and marker</v>
      </c>
      <c r="B4" s="765" t="str">
        <f>'360 accessories'!J8</f>
        <v/>
      </c>
      <c r="C4" s="765" t="str">
        <f>'360 accessories'!K8</f>
        <v/>
      </c>
      <c r="D4" s="766" t="str">
        <f>'360 accessories'!L8</f>
        <v>not available at the moment</v>
      </c>
      <c r="E4" s="766" t="str">
        <f>'360 accessories'!M8</f>
        <v>not available at the moment</v>
      </c>
      <c r="F4" s="750" t="str">
        <f>'360 accessories'!G8</f>
        <v/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ht="22.5" customHeight="1">
      <c r="A5" s="695" t="str">
        <f>'360 accessories'!C9</f>
        <v>DENIM + MINI Toolbag with magnet and marker</v>
      </c>
      <c r="B5" s="765" t="str">
        <f>'360 accessories'!J9</f>
        <v/>
      </c>
      <c r="C5" s="765" t="str">
        <f>'360 accessories'!K9</f>
        <v/>
      </c>
      <c r="D5" s="766" t="str">
        <f>'360 accessories'!L9</f>
        <v>not available at the moment</v>
      </c>
      <c r="E5" s="766" t="str">
        <f>'360 accessories'!M9</f>
        <v>not available at the moment</v>
      </c>
      <c r="F5" s="750" t="str">
        <f>'360 accessories'!G9</f>
        <v/>
      </c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ht="22.5" customHeight="1">
      <c r="A6" s="695" t="str">
        <f>'360 accessories'!C10</f>
        <v>MINI bag</v>
      </c>
      <c r="B6" s="765" t="str">
        <f>'360 accessories'!J10</f>
        <v/>
      </c>
      <c r="C6" s="765" t="str">
        <f>'360 accessories'!K10</f>
        <v/>
      </c>
      <c r="D6" s="765" t="str">
        <f>'360 accessories'!L10</f>
        <v/>
      </c>
      <c r="E6" s="765" t="str">
        <f>'360 accessories'!M10</f>
        <v/>
      </c>
      <c r="F6" s="750" t="str">
        <f>'360 accessories'!G10</f>
        <v/>
      </c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ht="22.5" customHeight="1">
      <c r="A7" s="695" t="str">
        <f>'360 accessories'!C11</f>
        <v>LEATHER Toolbag with magnet and marker</v>
      </c>
      <c r="B7" s="767" t="s">
        <v>762</v>
      </c>
      <c r="C7" s="491"/>
      <c r="D7" s="491"/>
      <c r="E7" s="492"/>
      <c r="F7" s="750" t="str">
        <f>'360 accessories'!G11</f>
        <v/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ht="21.75" customHeight="1">
      <c r="A8" s="767"/>
      <c r="B8" s="768"/>
      <c r="C8" s="768"/>
      <c r="D8" s="768"/>
      <c r="E8" s="768"/>
      <c r="F8" s="769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ht="21.75" customHeight="1">
      <c r="A9" s="695" t="str">
        <f>'360 accessories'!C13</f>
        <v>Wmns sportclimbing chalk bag</v>
      </c>
      <c r="B9" s="767" t="s">
        <v>762</v>
      </c>
      <c r="C9" s="491"/>
      <c r="D9" s="491"/>
      <c r="E9" s="492"/>
      <c r="F9" s="750" t="str">
        <f>'360 accessories'!G13</f>
        <v/>
      </c>
      <c r="G9" s="1"/>
      <c r="H9" s="1"/>
      <c r="I9" s="1"/>
      <c r="J9" s="1"/>
      <c r="K9" s="5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1.75" customHeight="1">
      <c r="A10" s="695" t="str">
        <f>'360 accessories'!C14</f>
        <v>Mens sportclimbing chalk bag</v>
      </c>
      <c r="B10" s="767" t="s">
        <v>762</v>
      </c>
      <c r="C10" s="491"/>
      <c r="D10" s="491"/>
      <c r="E10" s="492"/>
      <c r="F10" s="750" t="str">
        <f>'360 accessories'!G14</f>
        <v/>
      </c>
      <c r="G10" s="1"/>
      <c r="H10" s="1"/>
      <c r="I10" s="1"/>
      <c r="J10" s="1"/>
      <c r="K10" s="50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1.75" customHeight="1">
      <c r="A11" s="695" t="str">
        <f>'360 accessories'!C15</f>
        <v>Bouldering chalk bag</v>
      </c>
      <c r="B11" s="767" t="s">
        <v>762</v>
      </c>
      <c r="C11" s="491"/>
      <c r="D11" s="491"/>
      <c r="E11" s="492"/>
      <c r="F11" s="750" t="str">
        <f>'360 accessories'!G15</f>
        <v/>
      </c>
      <c r="G11" s="1"/>
      <c r="H11" s="1"/>
      <c r="I11" s="1"/>
      <c r="J11" s="1"/>
      <c r="K11" s="50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5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770" t="s">
        <v>896</v>
      </c>
      <c r="B13" s="686" t="s">
        <v>897</v>
      </c>
      <c r="C13" s="686"/>
      <c r="D13" s="687"/>
      <c r="E13" s="687"/>
      <c r="F13" s="733"/>
      <c r="G13" s="1"/>
      <c r="H13" s="1"/>
      <c r="I13" s="1"/>
      <c r="J13" s="1"/>
      <c r="K13" s="5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770" t="s">
        <v>898</v>
      </c>
      <c r="B14" s="686" t="s">
        <v>899</v>
      </c>
      <c r="C14" s="686"/>
      <c r="D14" s="688"/>
      <c r="E14" s="688"/>
      <c r="F14" s="733"/>
      <c r="G14" s="1"/>
      <c r="H14" s="1"/>
      <c r="I14" s="1"/>
      <c r="J14" s="1"/>
      <c r="K14" s="5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686" t="s">
        <v>900</v>
      </c>
      <c r="C15" s="686"/>
      <c r="D15" s="688"/>
      <c r="E15" s="688"/>
      <c r="F15" s="733"/>
      <c r="G15" s="1"/>
      <c r="H15" s="1"/>
      <c r="I15" s="1"/>
      <c r="J15" s="1"/>
      <c r="K15" s="50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50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50"/>
      <c r="C17" s="50"/>
      <c r="D17" s="50"/>
      <c r="E17" s="1"/>
      <c r="F17" s="1"/>
      <c r="G17" s="1"/>
      <c r="H17" s="1"/>
      <c r="I17" s="1"/>
      <c r="J17" s="1"/>
      <c r="K17" s="5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50"/>
      <c r="C18" s="50"/>
      <c r="D18" s="50"/>
      <c r="E18" s="1"/>
      <c r="F18" s="1"/>
      <c r="G18" s="1"/>
      <c r="H18" s="1"/>
      <c r="I18" s="1"/>
      <c r="J18" s="1"/>
      <c r="K18" s="50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50"/>
      <c r="C19" s="50"/>
      <c r="D19" s="50"/>
      <c r="E19" s="1"/>
      <c r="F19" s="1"/>
      <c r="G19" s="1"/>
      <c r="H19" s="1"/>
      <c r="I19" s="1"/>
      <c r="J19" s="1"/>
      <c r="K19" s="5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50"/>
      <c r="C20" s="50"/>
      <c r="D20" s="50"/>
      <c r="E20" s="1"/>
      <c r="F20" s="1"/>
      <c r="G20" s="1"/>
      <c r="H20" s="1"/>
      <c r="I20" s="1"/>
      <c r="J20" s="1"/>
      <c r="K20" s="50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50"/>
      <c r="C21" s="50"/>
      <c r="D21" s="50"/>
      <c r="E21" s="1"/>
      <c r="F21" s="1"/>
      <c r="G21" s="1"/>
      <c r="H21" s="1"/>
      <c r="I21" s="1"/>
      <c r="J21" s="1"/>
      <c r="K21" s="50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50"/>
      <c r="C22" s="50"/>
      <c r="D22" s="50"/>
      <c r="E22" s="1"/>
      <c r="F22" s="1"/>
      <c r="G22" s="1"/>
      <c r="H22" s="1"/>
      <c r="I22" s="1"/>
      <c r="J22" s="1"/>
      <c r="K22" s="50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50"/>
      <c r="C23" s="50"/>
      <c r="D23" s="50"/>
      <c r="E23" s="1"/>
      <c r="F23" s="1"/>
      <c r="G23" s="1"/>
      <c r="H23" s="1"/>
      <c r="I23" s="1"/>
      <c r="J23" s="1"/>
      <c r="K23" s="50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50"/>
      <c r="C24" s="50"/>
      <c r="D24" s="50"/>
      <c r="E24" s="1"/>
      <c r="F24" s="1"/>
      <c r="G24" s="1"/>
      <c r="H24" s="1"/>
      <c r="I24" s="1"/>
      <c r="J24" s="1"/>
      <c r="K24" s="50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50"/>
      <c r="C25" s="50"/>
      <c r="D25" s="50"/>
      <c r="E25" s="1"/>
      <c r="F25" s="1"/>
      <c r="G25" s="1"/>
      <c r="H25" s="1"/>
      <c r="I25" s="1"/>
      <c r="J25" s="1"/>
      <c r="K25" s="50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50"/>
      <c r="C26" s="50"/>
      <c r="D26" s="50"/>
      <c r="E26" s="1"/>
      <c r="F26" s="1"/>
      <c r="G26" s="1"/>
      <c r="H26" s="1"/>
      <c r="I26" s="1"/>
      <c r="J26" s="1"/>
      <c r="K26" s="5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50"/>
      <c r="C27" s="50"/>
      <c r="D27" s="50"/>
      <c r="E27" s="1"/>
      <c r="F27" s="1"/>
      <c r="G27" s="1"/>
      <c r="H27" s="1"/>
      <c r="I27" s="1"/>
      <c r="J27" s="1"/>
      <c r="K27" s="50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50"/>
      <c r="C28" s="50"/>
      <c r="D28" s="50"/>
      <c r="E28" s="1"/>
      <c r="F28" s="1"/>
      <c r="G28" s="1"/>
      <c r="H28" s="1"/>
      <c r="I28" s="1"/>
      <c r="J28" s="1"/>
      <c r="K28" s="50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50"/>
      <c r="C29" s="50"/>
      <c r="D29" s="50"/>
      <c r="E29" s="1"/>
      <c r="F29" s="1"/>
      <c r="G29" s="1"/>
      <c r="H29" s="1"/>
      <c r="I29" s="1"/>
      <c r="J29" s="1"/>
      <c r="K29" s="50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50"/>
      <c r="C30" s="50"/>
      <c r="D30" s="50"/>
      <c r="E30" s="1"/>
      <c r="F30" s="1"/>
      <c r="G30" s="1"/>
      <c r="H30" s="1"/>
      <c r="I30" s="1"/>
      <c r="J30" s="1"/>
      <c r="K30" s="50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50"/>
      <c r="C31" s="50"/>
      <c r="D31" s="50"/>
      <c r="E31" s="1"/>
      <c r="F31" s="1"/>
      <c r="G31" s="1"/>
      <c r="H31" s="1"/>
      <c r="I31" s="1"/>
      <c r="J31" s="1"/>
      <c r="K31" s="50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50"/>
      <c r="C32" s="50"/>
      <c r="D32" s="50"/>
      <c r="E32" s="1"/>
      <c r="F32" s="1"/>
      <c r="G32" s="1"/>
      <c r="H32" s="1"/>
      <c r="I32" s="1"/>
      <c r="J32" s="1"/>
      <c r="K32" s="50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50"/>
      <c r="C33" s="50"/>
      <c r="D33" s="50"/>
      <c r="E33" s="1"/>
      <c r="F33" s="1"/>
      <c r="G33" s="1"/>
      <c r="H33" s="1"/>
      <c r="I33" s="1"/>
      <c r="J33" s="1"/>
      <c r="K33" s="50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50"/>
      <c r="C34" s="50"/>
      <c r="D34" s="50"/>
      <c r="E34" s="1"/>
      <c r="F34" s="1"/>
      <c r="G34" s="1"/>
      <c r="H34" s="1"/>
      <c r="I34" s="1"/>
      <c r="J34" s="1"/>
      <c r="K34" s="50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50"/>
      <c r="C35" s="50"/>
      <c r="D35" s="50"/>
      <c r="E35" s="1"/>
      <c r="F35" s="1"/>
      <c r="G35" s="1"/>
      <c r="H35" s="1"/>
      <c r="I35" s="1"/>
      <c r="J35" s="1"/>
      <c r="K35" s="50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50"/>
      <c r="C36" s="50"/>
      <c r="D36" s="50"/>
      <c r="E36" s="1"/>
      <c r="F36" s="1"/>
      <c r="G36" s="1"/>
      <c r="H36" s="1"/>
      <c r="I36" s="1"/>
      <c r="J36" s="1"/>
      <c r="K36" s="50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50"/>
      <c r="C37" s="50"/>
      <c r="D37" s="50"/>
      <c r="E37" s="1"/>
      <c r="F37" s="1"/>
      <c r="G37" s="1"/>
      <c r="H37" s="1"/>
      <c r="I37" s="1"/>
      <c r="J37" s="1"/>
      <c r="K37" s="50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50"/>
      <c r="C38" s="50"/>
      <c r="D38" s="50"/>
      <c r="E38" s="1"/>
      <c r="F38" s="1"/>
      <c r="G38" s="1"/>
      <c r="H38" s="1"/>
      <c r="I38" s="1"/>
      <c r="J38" s="1"/>
      <c r="K38" s="50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50"/>
      <c r="C39" s="50"/>
      <c r="D39" s="50"/>
      <c r="E39" s="1"/>
      <c r="F39" s="1"/>
      <c r="G39" s="1"/>
      <c r="H39" s="1"/>
      <c r="I39" s="1"/>
      <c r="J39" s="1"/>
      <c r="K39" s="50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50"/>
      <c r="C40" s="50"/>
      <c r="D40" s="50"/>
      <c r="E40" s="1"/>
      <c r="F40" s="1"/>
      <c r="G40" s="1"/>
      <c r="H40" s="1"/>
      <c r="I40" s="1"/>
      <c r="J40" s="1"/>
      <c r="K40" s="50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50"/>
      <c r="C41" s="50"/>
      <c r="D41" s="50"/>
      <c r="E41" s="1"/>
      <c r="F41" s="1"/>
      <c r="G41" s="1"/>
      <c r="H41" s="1"/>
      <c r="I41" s="1"/>
      <c r="J41" s="1"/>
      <c r="K41" s="50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50"/>
      <c r="C42" s="50"/>
      <c r="D42" s="50"/>
      <c r="E42" s="1"/>
      <c r="F42" s="1"/>
      <c r="G42" s="1"/>
      <c r="H42" s="1"/>
      <c r="I42" s="1"/>
      <c r="J42" s="1"/>
      <c r="K42" s="50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50"/>
      <c r="C43" s="50"/>
      <c r="D43" s="50"/>
      <c r="E43" s="1"/>
      <c r="F43" s="1"/>
      <c r="G43" s="1"/>
      <c r="H43" s="1"/>
      <c r="I43" s="1"/>
      <c r="J43" s="1"/>
      <c r="K43" s="5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50"/>
      <c r="C44" s="50"/>
      <c r="D44" s="50"/>
      <c r="E44" s="1"/>
      <c r="F44" s="1"/>
      <c r="G44" s="1"/>
      <c r="H44" s="1"/>
      <c r="I44" s="1"/>
      <c r="J44" s="1"/>
      <c r="K44" s="50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50"/>
      <c r="C45" s="50"/>
      <c r="D45" s="50"/>
      <c r="E45" s="1"/>
      <c r="F45" s="1"/>
      <c r="G45" s="1"/>
      <c r="H45" s="1"/>
      <c r="I45" s="1"/>
      <c r="J45" s="1"/>
      <c r="K45" s="50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50"/>
      <c r="C46" s="50"/>
      <c r="D46" s="50"/>
      <c r="E46" s="1"/>
      <c r="F46" s="1"/>
      <c r="G46" s="1"/>
      <c r="H46" s="1"/>
      <c r="I46" s="1"/>
      <c r="J46" s="1"/>
      <c r="K46" s="50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50"/>
      <c r="C47" s="50"/>
      <c r="D47" s="50"/>
      <c r="E47" s="1"/>
      <c r="F47" s="1"/>
      <c r="G47" s="1"/>
      <c r="H47" s="1"/>
      <c r="I47" s="1"/>
      <c r="J47" s="1"/>
      <c r="K47" s="50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50"/>
      <c r="C48" s="50"/>
      <c r="D48" s="50"/>
      <c r="E48" s="1"/>
      <c r="F48" s="1"/>
      <c r="G48" s="1"/>
      <c r="H48" s="1"/>
      <c r="I48" s="1"/>
      <c r="J48" s="1"/>
      <c r="K48" s="50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50"/>
      <c r="C49" s="50"/>
      <c r="D49" s="50"/>
      <c r="E49" s="1"/>
      <c r="F49" s="1"/>
      <c r="G49" s="1"/>
      <c r="H49" s="1"/>
      <c r="I49" s="1"/>
      <c r="J49" s="1"/>
      <c r="K49" s="50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50"/>
      <c r="C50" s="50"/>
      <c r="D50" s="50"/>
      <c r="E50" s="1"/>
      <c r="F50" s="1"/>
      <c r="G50" s="1"/>
      <c r="H50" s="1"/>
      <c r="I50" s="1"/>
      <c r="J50" s="1"/>
      <c r="K50" s="50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50"/>
      <c r="C51" s="50"/>
      <c r="D51" s="50"/>
      <c r="E51" s="1"/>
      <c r="F51" s="1"/>
      <c r="G51" s="1"/>
      <c r="H51" s="1"/>
      <c r="I51" s="1"/>
      <c r="J51" s="1"/>
      <c r="K51" s="50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50"/>
      <c r="C52" s="50"/>
      <c r="D52" s="50"/>
      <c r="E52" s="1"/>
      <c r="F52" s="1"/>
      <c r="G52" s="1"/>
      <c r="H52" s="1"/>
      <c r="I52" s="1"/>
      <c r="J52" s="1"/>
      <c r="K52" s="50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50"/>
      <c r="C53" s="50"/>
      <c r="D53" s="50"/>
      <c r="E53" s="1"/>
      <c r="F53" s="1"/>
      <c r="G53" s="1"/>
      <c r="H53" s="1"/>
      <c r="I53" s="1"/>
      <c r="J53" s="1"/>
      <c r="K53" s="50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50"/>
      <c r="C54" s="50"/>
      <c r="D54" s="50"/>
      <c r="E54" s="1"/>
      <c r="F54" s="1"/>
      <c r="G54" s="1"/>
      <c r="H54" s="1"/>
      <c r="I54" s="1"/>
      <c r="J54" s="1"/>
      <c r="K54" s="50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50"/>
      <c r="C55" s="50"/>
      <c r="D55" s="50"/>
      <c r="E55" s="1"/>
      <c r="F55" s="1"/>
      <c r="G55" s="1"/>
      <c r="H55" s="1"/>
      <c r="I55" s="1"/>
      <c r="J55" s="1"/>
      <c r="K55" s="50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50"/>
      <c r="C56" s="50"/>
      <c r="D56" s="50"/>
      <c r="E56" s="1"/>
      <c r="F56" s="1"/>
      <c r="G56" s="1"/>
      <c r="H56" s="1"/>
      <c r="I56" s="1"/>
      <c r="J56" s="1"/>
      <c r="K56" s="50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50"/>
      <c r="C57" s="50"/>
      <c r="D57" s="50"/>
      <c r="E57" s="1"/>
      <c r="F57" s="1"/>
      <c r="G57" s="1"/>
      <c r="H57" s="1"/>
      <c r="I57" s="1"/>
      <c r="J57" s="1"/>
      <c r="K57" s="50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50"/>
      <c r="C58" s="50"/>
      <c r="D58" s="50"/>
      <c r="E58" s="1"/>
      <c r="F58" s="1"/>
      <c r="G58" s="1"/>
      <c r="H58" s="1"/>
      <c r="I58" s="1"/>
      <c r="J58" s="1"/>
      <c r="K58" s="5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50"/>
      <c r="C59" s="50"/>
      <c r="D59" s="50"/>
      <c r="E59" s="1"/>
      <c r="F59" s="1"/>
      <c r="G59" s="1"/>
      <c r="H59" s="1"/>
      <c r="I59" s="1"/>
      <c r="J59" s="1"/>
      <c r="K59" s="5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50"/>
      <c r="C60" s="50"/>
      <c r="D60" s="50"/>
      <c r="E60" s="1"/>
      <c r="F60" s="1"/>
      <c r="G60" s="1"/>
      <c r="H60" s="1"/>
      <c r="I60" s="1"/>
      <c r="J60" s="1"/>
      <c r="K60" s="5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50"/>
      <c r="C61" s="50"/>
      <c r="D61" s="50"/>
      <c r="E61" s="1"/>
      <c r="F61" s="1"/>
      <c r="G61" s="1"/>
      <c r="H61" s="1"/>
      <c r="I61" s="1"/>
      <c r="J61" s="1"/>
      <c r="K61" s="5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50"/>
      <c r="C62" s="50"/>
      <c r="D62" s="50"/>
      <c r="E62" s="1"/>
      <c r="F62" s="1"/>
      <c r="G62" s="1"/>
      <c r="H62" s="1"/>
      <c r="I62" s="1"/>
      <c r="J62" s="1"/>
      <c r="K62" s="5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50"/>
      <c r="C63" s="50"/>
      <c r="D63" s="50"/>
      <c r="E63" s="1"/>
      <c r="F63" s="1"/>
      <c r="G63" s="1"/>
      <c r="H63" s="1"/>
      <c r="I63" s="1"/>
      <c r="J63" s="1"/>
      <c r="K63" s="50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50"/>
      <c r="C64" s="50"/>
      <c r="D64" s="50"/>
      <c r="E64" s="1"/>
      <c r="F64" s="1"/>
      <c r="G64" s="1"/>
      <c r="H64" s="1"/>
      <c r="I64" s="1"/>
      <c r="J64" s="1"/>
      <c r="K64" s="50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50"/>
      <c r="C65" s="50"/>
      <c r="D65" s="50"/>
      <c r="E65" s="1"/>
      <c r="F65" s="1"/>
      <c r="G65" s="1"/>
      <c r="H65" s="1"/>
      <c r="I65" s="1"/>
      <c r="J65" s="1"/>
      <c r="K65" s="50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50"/>
      <c r="C66" s="50"/>
      <c r="D66" s="50"/>
      <c r="E66" s="1"/>
      <c r="F66" s="1"/>
      <c r="G66" s="1"/>
      <c r="H66" s="1"/>
      <c r="I66" s="1"/>
      <c r="J66" s="1"/>
      <c r="K66" s="50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50"/>
      <c r="C67" s="50"/>
      <c r="D67" s="50"/>
      <c r="E67" s="1"/>
      <c r="F67" s="1"/>
      <c r="G67" s="1"/>
      <c r="H67" s="1"/>
      <c r="I67" s="1"/>
      <c r="J67" s="1"/>
      <c r="K67" s="50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50"/>
      <c r="C68" s="50"/>
      <c r="D68" s="50"/>
      <c r="E68" s="1"/>
      <c r="F68" s="1"/>
      <c r="G68" s="1"/>
      <c r="H68" s="1"/>
      <c r="I68" s="1"/>
      <c r="J68" s="1"/>
      <c r="K68" s="50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50"/>
      <c r="C69" s="50"/>
      <c r="D69" s="50"/>
      <c r="E69" s="1"/>
      <c r="F69" s="1"/>
      <c r="G69" s="1"/>
      <c r="H69" s="1"/>
      <c r="I69" s="1"/>
      <c r="J69" s="1"/>
      <c r="K69" s="50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50"/>
      <c r="C70" s="50"/>
      <c r="D70" s="50"/>
      <c r="E70" s="1"/>
      <c r="F70" s="1"/>
      <c r="G70" s="1"/>
      <c r="H70" s="1"/>
      <c r="I70" s="1"/>
      <c r="J70" s="1"/>
      <c r="K70" s="50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50"/>
      <c r="C71" s="50"/>
      <c r="D71" s="50"/>
      <c r="E71" s="1"/>
      <c r="F71" s="1"/>
      <c r="G71" s="1"/>
      <c r="H71" s="1"/>
      <c r="I71" s="1"/>
      <c r="J71" s="1"/>
      <c r="K71" s="50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50"/>
      <c r="C72" s="50"/>
      <c r="D72" s="50"/>
      <c r="E72" s="1"/>
      <c r="F72" s="1"/>
      <c r="G72" s="1"/>
      <c r="H72" s="1"/>
      <c r="I72" s="1"/>
      <c r="J72" s="1"/>
      <c r="K72" s="50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50"/>
      <c r="C73" s="50"/>
      <c r="D73" s="50"/>
      <c r="E73" s="1"/>
      <c r="F73" s="1"/>
      <c r="G73" s="1"/>
      <c r="H73" s="1"/>
      <c r="I73" s="1"/>
      <c r="J73" s="1"/>
      <c r="K73" s="50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50"/>
      <c r="C74" s="50"/>
      <c r="D74" s="50"/>
      <c r="E74" s="1"/>
      <c r="F74" s="1"/>
      <c r="G74" s="1"/>
      <c r="H74" s="1"/>
      <c r="I74" s="1"/>
      <c r="J74" s="1"/>
      <c r="K74" s="50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50"/>
      <c r="C75" s="50"/>
      <c r="D75" s="50"/>
      <c r="E75" s="1"/>
      <c r="F75" s="1"/>
      <c r="G75" s="1"/>
      <c r="H75" s="1"/>
      <c r="I75" s="1"/>
      <c r="J75" s="1"/>
      <c r="K75" s="50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50"/>
      <c r="C76" s="50"/>
      <c r="D76" s="50"/>
      <c r="E76" s="1"/>
      <c r="F76" s="1"/>
      <c r="G76" s="1"/>
      <c r="H76" s="1"/>
      <c r="I76" s="1"/>
      <c r="J76" s="1"/>
      <c r="K76" s="50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50"/>
      <c r="C77" s="50"/>
      <c r="D77" s="50"/>
      <c r="E77" s="1"/>
      <c r="F77" s="1"/>
      <c r="G77" s="1"/>
      <c r="H77" s="1"/>
      <c r="I77" s="1"/>
      <c r="J77" s="1"/>
      <c r="K77" s="50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50"/>
      <c r="C78" s="50"/>
      <c r="D78" s="50"/>
      <c r="E78" s="1"/>
      <c r="F78" s="1"/>
      <c r="G78" s="1"/>
      <c r="H78" s="1"/>
      <c r="I78" s="1"/>
      <c r="J78" s="1"/>
      <c r="K78" s="50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50"/>
      <c r="C79" s="50"/>
      <c r="D79" s="50"/>
      <c r="E79" s="1"/>
      <c r="F79" s="1"/>
      <c r="G79" s="1"/>
      <c r="H79" s="1"/>
      <c r="I79" s="1"/>
      <c r="J79" s="1"/>
      <c r="K79" s="50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50"/>
      <c r="C80" s="50"/>
      <c r="D80" s="50"/>
      <c r="E80" s="1"/>
      <c r="F80" s="1"/>
      <c r="G80" s="1"/>
      <c r="H80" s="1"/>
      <c r="I80" s="1"/>
      <c r="J80" s="1"/>
      <c r="K80" s="50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50"/>
      <c r="C81" s="50"/>
      <c r="D81" s="50"/>
      <c r="E81" s="1"/>
      <c r="F81" s="1"/>
      <c r="G81" s="1"/>
      <c r="H81" s="1"/>
      <c r="I81" s="1"/>
      <c r="J81" s="1"/>
      <c r="K81" s="50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50"/>
      <c r="C82" s="50"/>
      <c r="D82" s="50"/>
      <c r="E82" s="1"/>
      <c r="F82" s="1"/>
      <c r="G82" s="1"/>
      <c r="H82" s="1"/>
      <c r="I82" s="1"/>
      <c r="J82" s="1"/>
      <c r="K82" s="50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50"/>
      <c r="C83" s="50"/>
      <c r="D83" s="50"/>
      <c r="E83" s="1"/>
      <c r="F83" s="1"/>
      <c r="G83" s="1"/>
      <c r="H83" s="1"/>
      <c r="I83" s="1"/>
      <c r="J83" s="1"/>
      <c r="K83" s="50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50"/>
      <c r="C84" s="50"/>
      <c r="D84" s="50"/>
      <c r="E84" s="1"/>
      <c r="F84" s="1"/>
      <c r="G84" s="1"/>
      <c r="H84" s="1"/>
      <c r="I84" s="1"/>
      <c r="J84" s="1"/>
      <c r="K84" s="50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50"/>
      <c r="C85" s="50"/>
      <c r="D85" s="50"/>
      <c r="E85" s="1"/>
      <c r="F85" s="1"/>
      <c r="G85" s="1"/>
      <c r="H85" s="1"/>
      <c r="I85" s="1"/>
      <c r="J85" s="1"/>
      <c r="K85" s="50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50"/>
      <c r="C86" s="50"/>
      <c r="D86" s="50"/>
      <c r="E86" s="1"/>
      <c r="F86" s="1"/>
      <c r="G86" s="1"/>
      <c r="H86" s="1"/>
      <c r="I86" s="1"/>
      <c r="J86" s="1"/>
      <c r="K86" s="50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50"/>
      <c r="C87" s="50"/>
      <c r="D87" s="50"/>
      <c r="E87" s="1"/>
      <c r="F87" s="1"/>
      <c r="G87" s="1"/>
      <c r="H87" s="1"/>
      <c r="I87" s="1"/>
      <c r="J87" s="1"/>
      <c r="K87" s="50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50"/>
      <c r="C88" s="50"/>
      <c r="D88" s="50"/>
      <c r="E88" s="1"/>
      <c r="F88" s="1"/>
      <c r="G88" s="1"/>
      <c r="H88" s="1"/>
      <c r="I88" s="1"/>
      <c r="J88" s="1"/>
      <c r="K88" s="50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50"/>
      <c r="C89" s="50"/>
      <c r="D89" s="50"/>
      <c r="E89" s="1"/>
      <c r="F89" s="1"/>
      <c r="G89" s="1"/>
      <c r="H89" s="1"/>
      <c r="I89" s="1"/>
      <c r="J89" s="1"/>
      <c r="K89" s="50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50"/>
      <c r="C90" s="50"/>
      <c r="D90" s="50"/>
      <c r="E90" s="1"/>
      <c r="F90" s="1"/>
      <c r="G90" s="1"/>
      <c r="H90" s="1"/>
      <c r="I90" s="1"/>
      <c r="J90" s="1"/>
      <c r="K90" s="50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50"/>
      <c r="C91" s="50"/>
      <c r="D91" s="50"/>
      <c r="E91" s="1"/>
      <c r="F91" s="1"/>
      <c r="G91" s="1"/>
      <c r="H91" s="1"/>
      <c r="I91" s="1"/>
      <c r="J91" s="1"/>
      <c r="K91" s="50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50"/>
      <c r="C92" s="50"/>
      <c r="D92" s="50"/>
      <c r="E92" s="1"/>
      <c r="F92" s="1"/>
      <c r="G92" s="1"/>
      <c r="H92" s="1"/>
      <c r="I92" s="1"/>
      <c r="J92" s="1"/>
      <c r="K92" s="50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50"/>
      <c r="C93" s="50"/>
      <c r="D93" s="50"/>
      <c r="E93" s="1"/>
      <c r="F93" s="1"/>
      <c r="G93" s="1"/>
      <c r="H93" s="1"/>
      <c r="I93" s="1"/>
      <c r="J93" s="1"/>
      <c r="K93" s="50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50"/>
      <c r="C94" s="50"/>
      <c r="D94" s="50"/>
      <c r="E94" s="1"/>
      <c r="F94" s="1"/>
      <c r="G94" s="1"/>
      <c r="H94" s="1"/>
      <c r="I94" s="1"/>
      <c r="J94" s="1"/>
      <c r="K94" s="50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50"/>
      <c r="C95" s="50"/>
      <c r="D95" s="50"/>
      <c r="E95" s="1"/>
      <c r="F95" s="1"/>
      <c r="G95" s="1"/>
      <c r="H95" s="1"/>
      <c r="I95" s="1"/>
      <c r="J95" s="1"/>
      <c r="K95" s="50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50"/>
      <c r="C96" s="50"/>
      <c r="D96" s="50"/>
      <c r="E96" s="1"/>
      <c r="F96" s="1"/>
      <c r="G96" s="1"/>
      <c r="H96" s="1"/>
      <c r="I96" s="1"/>
      <c r="J96" s="1"/>
      <c r="K96" s="50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50"/>
      <c r="C97" s="50"/>
      <c r="D97" s="50"/>
      <c r="E97" s="1"/>
      <c r="F97" s="1"/>
      <c r="G97" s="1"/>
      <c r="H97" s="1"/>
      <c r="I97" s="1"/>
      <c r="J97" s="1"/>
      <c r="K97" s="50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50"/>
      <c r="C98" s="50"/>
      <c r="D98" s="50"/>
      <c r="E98" s="1"/>
      <c r="F98" s="1"/>
      <c r="G98" s="1"/>
      <c r="H98" s="1"/>
      <c r="I98" s="1"/>
      <c r="J98" s="1"/>
      <c r="K98" s="50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50"/>
      <c r="C99" s="50"/>
      <c r="D99" s="50"/>
      <c r="E99" s="1"/>
      <c r="F99" s="1"/>
      <c r="G99" s="1"/>
      <c r="H99" s="1"/>
      <c r="I99" s="1"/>
      <c r="J99" s="1"/>
      <c r="K99" s="50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50"/>
      <c r="C100" s="50"/>
      <c r="D100" s="50"/>
      <c r="E100" s="1"/>
      <c r="F100" s="1"/>
      <c r="G100" s="1"/>
      <c r="H100" s="1"/>
      <c r="I100" s="1"/>
      <c r="J100" s="1"/>
      <c r="K100" s="50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50"/>
      <c r="C101" s="50"/>
      <c r="D101" s="50"/>
      <c r="E101" s="1"/>
      <c r="F101" s="1"/>
      <c r="G101" s="1"/>
      <c r="H101" s="1"/>
      <c r="I101" s="1"/>
      <c r="J101" s="1"/>
      <c r="K101" s="50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50"/>
      <c r="C102" s="50"/>
      <c r="D102" s="50"/>
      <c r="E102" s="1"/>
      <c r="F102" s="1"/>
      <c r="G102" s="1"/>
      <c r="H102" s="1"/>
      <c r="I102" s="1"/>
      <c r="J102" s="1"/>
      <c r="K102" s="50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50"/>
      <c r="C103" s="50"/>
      <c r="D103" s="50"/>
      <c r="E103" s="1"/>
      <c r="F103" s="1"/>
      <c r="G103" s="1"/>
      <c r="H103" s="1"/>
      <c r="I103" s="1"/>
      <c r="J103" s="1"/>
      <c r="K103" s="50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50"/>
      <c r="C104" s="50"/>
      <c r="D104" s="50"/>
      <c r="E104" s="1"/>
      <c r="F104" s="1"/>
      <c r="G104" s="1"/>
      <c r="H104" s="1"/>
      <c r="I104" s="1"/>
      <c r="J104" s="1"/>
      <c r="K104" s="50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50"/>
      <c r="C105" s="50"/>
      <c r="D105" s="50"/>
      <c r="E105" s="1"/>
      <c r="F105" s="1"/>
      <c r="G105" s="1"/>
      <c r="H105" s="1"/>
      <c r="I105" s="1"/>
      <c r="J105" s="1"/>
      <c r="K105" s="50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50"/>
      <c r="C106" s="50"/>
      <c r="D106" s="50"/>
      <c r="E106" s="1"/>
      <c r="F106" s="1"/>
      <c r="G106" s="1"/>
      <c r="H106" s="1"/>
      <c r="I106" s="1"/>
      <c r="J106" s="1"/>
      <c r="K106" s="50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50"/>
      <c r="C107" s="50"/>
      <c r="D107" s="50"/>
      <c r="E107" s="1"/>
      <c r="F107" s="1"/>
      <c r="G107" s="1"/>
      <c r="H107" s="1"/>
      <c r="I107" s="1"/>
      <c r="J107" s="1"/>
      <c r="K107" s="50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50"/>
      <c r="C108" s="50"/>
      <c r="D108" s="50"/>
      <c r="E108" s="1"/>
      <c r="F108" s="1"/>
      <c r="G108" s="1"/>
      <c r="H108" s="1"/>
      <c r="I108" s="1"/>
      <c r="J108" s="1"/>
      <c r="K108" s="50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50"/>
      <c r="C109" s="50"/>
      <c r="D109" s="50"/>
      <c r="E109" s="1"/>
      <c r="F109" s="1"/>
      <c r="G109" s="1"/>
      <c r="H109" s="1"/>
      <c r="I109" s="1"/>
      <c r="J109" s="1"/>
      <c r="K109" s="50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50"/>
      <c r="C110" s="50"/>
      <c r="D110" s="50"/>
      <c r="E110" s="1"/>
      <c r="F110" s="1"/>
      <c r="G110" s="1"/>
      <c r="H110" s="1"/>
      <c r="I110" s="1"/>
      <c r="J110" s="1"/>
      <c r="K110" s="50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50"/>
      <c r="C111" s="50"/>
      <c r="D111" s="50"/>
      <c r="E111" s="1"/>
      <c r="F111" s="1"/>
      <c r="G111" s="1"/>
      <c r="H111" s="1"/>
      <c r="I111" s="1"/>
      <c r="J111" s="1"/>
      <c r="K111" s="50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50"/>
      <c r="C112" s="50"/>
      <c r="D112" s="50"/>
      <c r="E112" s="1"/>
      <c r="F112" s="1"/>
      <c r="G112" s="1"/>
      <c r="H112" s="1"/>
      <c r="I112" s="1"/>
      <c r="J112" s="1"/>
      <c r="K112" s="50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50"/>
      <c r="C113" s="50"/>
      <c r="D113" s="50"/>
      <c r="E113" s="1"/>
      <c r="F113" s="1"/>
      <c r="G113" s="1"/>
      <c r="H113" s="1"/>
      <c r="I113" s="1"/>
      <c r="J113" s="1"/>
      <c r="K113" s="50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50"/>
      <c r="C114" s="50"/>
      <c r="D114" s="50"/>
      <c r="E114" s="1"/>
      <c r="F114" s="1"/>
      <c r="G114" s="1"/>
      <c r="H114" s="1"/>
      <c r="I114" s="1"/>
      <c r="J114" s="1"/>
      <c r="K114" s="50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50"/>
      <c r="C115" s="50"/>
      <c r="D115" s="50"/>
      <c r="E115" s="1"/>
      <c r="F115" s="1"/>
      <c r="G115" s="1"/>
      <c r="H115" s="1"/>
      <c r="I115" s="1"/>
      <c r="J115" s="1"/>
      <c r="K115" s="50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50"/>
      <c r="C116" s="50"/>
      <c r="D116" s="50"/>
      <c r="E116" s="1"/>
      <c r="F116" s="1"/>
      <c r="G116" s="1"/>
      <c r="H116" s="1"/>
      <c r="I116" s="1"/>
      <c r="J116" s="1"/>
      <c r="K116" s="50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50"/>
      <c r="C117" s="50"/>
      <c r="D117" s="50"/>
      <c r="E117" s="1"/>
      <c r="F117" s="1"/>
      <c r="G117" s="1"/>
      <c r="H117" s="1"/>
      <c r="I117" s="1"/>
      <c r="J117" s="1"/>
      <c r="K117" s="50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50"/>
      <c r="C118" s="50"/>
      <c r="D118" s="50"/>
      <c r="E118" s="1"/>
      <c r="F118" s="1"/>
      <c r="G118" s="1"/>
      <c r="H118" s="1"/>
      <c r="I118" s="1"/>
      <c r="J118" s="1"/>
      <c r="K118" s="50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50"/>
      <c r="C119" s="50"/>
      <c r="D119" s="50"/>
      <c r="E119" s="1"/>
      <c r="F119" s="1"/>
      <c r="G119" s="1"/>
      <c r="H119" s="1"/>
      <c r="I119" s="1"/>
      <c r="J119" s="1"/>
      <c r="K119" s="50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50"/>
      <c r="C120" s="50"/>
      <c r="D120" s="50"/>
      <c r="E120" s="1"/>
      <c r="F120" s="1"/>
      <c r="G120" s="1"/>
      <c r="H120" s="1"/>
      <c r="I120" s="1"/>
      <c r="J120" s="1"/>
      <c r="K120" s="50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50"/>
      <c r="C121" s="50"/>
      <c r="D121" s="50"/>
      <c r="E121" s="1"/>
      <c r="F121" s="1"/>
      <c r="G121" s="1"/>
      <c r="H121" s="1"/>
      <c r="I121" s="1"/>
      <c r="J121" s="1"/>
      <c r="K121" s="50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50"/>
      <c r="C122" s="50"/>
      <c r="D122" s="50"/>
      <c r="E122" s="1"/>
      <c r="F122" s="1"/>
      <c r="G122" s="1"/>
      <c r="H122" s="1"/>
      <c r="I122" s="1"/>
      <c r="J122" s="1"/>
      <c r="K122" s="50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50"/>
      <c r="C123" s="50"/>
      <c r="D123" s="50"/>
      <c r="E123" s="1"/>
      <c r="F123" s="1"/>
      <c r="G123" s="1"/>
      <c r="H123" s="1"/>
      <c r="I123" s="1"/>
      <c r="J123" s="1"/>
      <c r="K123" s="50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50"/>
      <c r="C124" s="50"/>
      <c r="D124" s="50"/>
      <c r="E124" s="1"/>
      <c r="F124" s="1"/>
      <c r="G124" s="1"/>
      <c r="H124" s="1"/>
      <c r="I124" s="1"/>
      <c r="J124" s="1"/>
      <c r="K124" s="50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50"/>
      <c r="C125" s="50"/>
      <c r="D125" s="50"/>
      <c r="E125" s="1"/>
      <c r="F125" s="1"/>
      <c r="G125" s="1"/>
      <c r="H125" s="1"/>
      <c r="I125" s="1"/>
      <c r="J125" s="1"/>
      <c r="K125" s="50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50"/>
      <c r="C126" s="50"/>
      <c r="D126" s="50"/>
      <c r="E126" s="1"/>
      <c r="F126" s="1"/>
      <c r="G126" s="1"/>
      <c r="H126" s="1"/>
      <c r="I126" s="1"/>
      <c r="J126" s="1"/>
      <c r="K126" s="50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50"/>
      <c r="C127" s="50"/>
      <c r="D127" s="50"/>
      <c r="E127" s="1"/>
      <c r="F127" s="1"/>
      <c r="G127" s="1"/>
      <c r="H127" s="1"/>
      <c r="I127" s="1"/>
      <c r="J127" s="1"/>
      <c r="K127" s="50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50"/>
      <c r="C128" s="50"/>
      <c r="D128" s="50"/>
      <c r="E128" s="1"/>
      <c r="F128" s="1"/>
      <c r="G128" s="1"/>
      <c r="H128" s="1"/>
      <c r="I128" s="1"/>
      <c r="J128" s="1"/>
      <c r="K128" s="50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50"/>
      <c r="C129" s="50"/>
      <c r="D129" s="50"/>
      <c r="E129" s="1"/>
      <c r="F129" s="1"/>
      <c r="G129" s="1"/>
      <c r="H129" s="1"/>
      <c r="I129" s="1"/>
      <c r="J129" s="1"/>
      <c r="K129" s="50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50"/>
      <c r="C130" s="50"/>
      <c r="D130" s="50"/>
      <c r="E130" s="1"/>
      <c r="F130" s="1"/>
      <c r="G130" s="1"/>
      <c r="H130" s="1"/>
      <c r="I130" s="1"/>
      <c r="J130" s="1"/>
      <c r="K130" s="50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50"/>
      <c r="C131" s="50"/>
      <c r="D131" s="50"/>
      <c r="E131" s="1"/>
      <c r="F131" s="1"/>
      <c r="G131" s="1"/>
      <c r="H131" s="1"/>
      <c r="I131" s="1"/>
      <c r="J131" s="1"/>
      <c r="K131" s="50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50"/>
      <c r="C132" s="50"/>
      <c r="D132" s="50"/>
      <c r="E132" s="1"/>
      <c r="F132" s="1"/>
      <c r="G132" s="1"/>
      <c r="H132" s="1"/>
      <c r="I132" s="1"/>
      <c r="J132" s="1"/>
      <c r="K132" s="50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50"/>
      <c r="C133" s="50"/>
      <c r="D133" s="50"/>
      <c r="E133" s="1"/>
      <c r="F133" s="1"/>
      <c r="G133" s="1"/>
      <c r="H133" s="1"/>
      <c r="I133" s="1"/>
      <c r="J133" s="1"/>
      <c r="K133" s="50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50"/>
      <c r="C134" s="50"/>
      <c r="D134" s="50"/>
      <c r="E134" s="1"/>
      <c r="F134" s="1"/>
      <c r="G134" s="1"/>
      <c r="H134" s="1"/>
      <c r="I134" s="1"/>
      <c r="J134" s="1"/>
      <c r="K134" s="50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50"/>
      <c r="C135" s="50"/>
      <c r="D135" s="50"/>
      <c r="E135" s="1"/>
      <c r="F135" s="1"/>
      <c r="G135" s="1"/>
      <c r="H135" s="1"/>
      <c r="I135" s="1"/>
      <c r="J135" s="1"/>
      <c r="K135" s="50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50"/>
      <c r="C136" s="50"/>
      <c r="D136" s="50"/>
      <c r="E136" s="1"/>
      <c r="F136" s="1"/>
      <c r="G136" s="1"/>
      <c r="H136" s="1"/>
      <c r="I136" s="1"/>
      <c r="J136" s="1"/>
      <c r="K136" s="50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50"/>
      <c r="C137" s="50"/>
      <c r="D137" s="50"/>
      <c r="E137" s="1"/>
      <c r="F137" s="1"/>
      <c r="G137" s="1"/>
      <c r="H137" s="1"/>
      <c r="I137" s="1"/>
      <c r="J137" s="1"/>
      <c r="K137" s="50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50"/>
      <c r="C138" s="50"/>
      <c r="D138" s="50"/>
      <c r="E138" s="1"/>
      <c r="F138" s="1"/>
      <c r="G138" s="1"/>
      <c r="H138" s="1"/>
      <c r="I138" s="1"/>
      <c r="J138" s="1"/>
      <c r="K138" s="50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50"/>
      <c r="C139" s="50"/>
      <c r="D139" s="50"/>
      <c r="E139" s="1"/>
      <c r="F139" s="1"/>
      <c r="G139" s="1"/>
      <c r="H139" s="1"/>
      <c r="I139" s="1"/>
      <c r="J139" s="1"/>
      <c r="K139" s="50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50"/>
      <c r="C140" s="50"/>
      <c r="D140" s="50"/>
      <c r="E140" s="1"/>
      <c r="F140" s="1"/>
      <c r="G140" s="1"/>
      <c r="H140" s="1"/>
      <c r="I140" s="1"/>
      <c r="J140" s="1"/>
      <c r="K140" s="50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50"/>
      <c r="C141" s="50"/>
      <c r="D141" s="50"/>
      <c r="E141" s="1"/>
      <c r="F141" s="1"/>
      <c r="G141" s="1"/>
      <c r="H141" s="1"/>
      <c r="I141" s="1"/>
      <c r="J141" s="1"/>
      <c r="K141" s="50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50"/>
      <c r="C142" s="50"/>
      <c r="D142" s="50"/>
      <c r="E142" s="1"/>
      <c r="F142" s="1"/>
      <c r="G142" s="1"/>
      <c r="H142" s="1"/>
      <c r="I142" s="1"/>
      <c r="J142" s="1"/>
      <c r="K142" s="50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50"/>
      <c r="C143" s="50"/>
      <c r="D143" s="50"/>
      <c r="E143" s="1"/>
      <c r="F143" s="1"/>
      <c r="G143" s="1"/>
      <c r="H143" s="1"/>
      <c r="I143" s="1"/>
      <c r="J143" s="1"/>
      <c r="K143" s="50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50"/>
      <c r="C144" s="50"/>
      <c r="D144" s="50"/>
      <c r="E144" s="1"/>
      <c r="F144" s="1"/>
      <c r="G144" s="1"/>
      <c r="H144" s="1"/>
      <c r="I144" s="1"/>
      <c r="J144" s="1"/>
      <c r="K144" s="50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50"/>
      <c r="C145" s="50"/>
      <c r="D145" s="50"/>
      <c r="E145" s="1"/>
      <c r="F145" s="1"/>
      <c r="G145" s="1"/>
      <c r="H145" s="1"/>
      <c r="I145" s="1"/>
      <c r="J145" s="1"/>
      <c r="K145" s="50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50"/>
      <c r="C146" s="50"/>
      <c r="D146" s="50"/>
      <c r="E146" s="1"/>
      <c r="F146" s="1"/>
      <c r="G146" s="1"/>
      <c r="H146" s="1"/>
      <c r="I146" s="1"/>
      <c r="J146" s="1"/>
      <c r="K146" s="50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50"/>
      <c r="C147" s="50"/>
      <c r="D147" s="50"/>
      <c r="E147" s="1"/>
      <c r="F147" s="1"/>
      <c r="G147" s="1"/>
      <c r="H147" s="1"/>
      <c r="I147" s="1"/>
      <c r="J147" s="1"/>
      <c r="K147" s="50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50"/>
      <c r="C148" s="50"/>
      <c r="D148" s="50"/>
      <c r="E148" s="1"/>
      <c r="F148" s="1"/>
      <c r="G148" s="1"/>
      <c r="H148" s="1"/>
      <c r="I148" s="1"/>
      <c r="J148" s="1"/>
      <c r="K148" s="50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50"/>
      <c r="C149" s="50"/>
      <c r="D149" s="50"/>
      <c r="E149" s="1"/>
      <c r="F149" s="1"/>
      <c r="G149" s="1"/>
      <c r="H149" s="1"/>
      <c r="I149" s="1"/>
      <c r="J149" s="1"/>
      <c r="K149" s="50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50"/>
      <c r="C150" s="50"/>
      <c r="D150" s="50"/>
      <c r="E150" s="1"/>
      <c r="F150" s="1"/>
      <c r="G150" s="1"/>
      <c r="H150" s="1"/>
      <c r="I150" s="1"/>
      <c r="J150" s="1"/>
      <c r="K150" s="50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50"/>
      <c r="C151" s="50"/>
      <c r="D151" s="50"/>
      <c r="E151" s="1"/>
      <c r="F151" s="1"/>
      <c r="G151" s="1"/>
      <c r="H151" s="1"/>
      <c r="I151" s="1"/>
      <c r="J151" s="1"/>
      <c r="K151" s="50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50"/>
      <c r="C152" s="50"/>
      <c r="D152" s="50"/>
      <c r="E152" s="1"/>
      <c r="F152" s="1"/>
      <c r="G152" s="1"/>
      <c r="H152" s="1"/>
      <c r="I152" s="1"/>
      <c r="J152" s="1"/>
      <c r="K152" s="50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50"/>
      <c r="C153" s="50"/>
      <c r="D153" s="50"/>
      <c r="E153" s="1"/>
      <c r="F153" s="1"/>
      <c r="G153" s="1"/>
      <c r="H153" s="1"/>
      <c r="I153" s="1"/>
      <c r="J153" s="1"/>
      <c r="K153" s="50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50"/>
      <c r="C154" s="50"/>
      <c r="D154" s="50"/>
      <c r="E154" s="1"/>
      <c r="F154" s="1"/>
      <c r="G154" s="1"/>
      <c r="H154" s="1"/>
      <c r="I154" s="1"/>
      <c r="J154" s="1"/>
      <c r="K154" s="50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50"/>
      <c r="C155" s="50"/>
      <c r="D155" s="50"/>
      <c r="E155" s="1"/>
      <c r="F155" s="1"/>
      <c r="G155" s="1"/>
      <c r="H155" s="1"/>
      <c r="I155" s="1"/>
      <c r="J155" s="1"/>
      <c r="K155" s="50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50"/>
      <c r="C156" s="50"/>
      <c r="D156" s="50"/>
      <c r="E156" s="1"/>
      <c r="F156" s="1"/>
      <c r="G156" s="1"/>
      <c r="H156" s="1"/>
      <c r="I156" s="1"/>
      <c r="J156" s="1"/>
      <c r="K156" s="50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50"/>
      <c r="C157" s="50"/>
      <c r="D157" s="50"/>
      <c r="E157" s="1"/>
      <c r="F157" s="1"/>
      <c r="G157" s="1"/>
      <c r="H157" s="1"/>
      <c r="I157" s="1"/>
      <c r="J157" s="1"/>
      <c r="K157" s="50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50"/>
      <c r="C158" s="50"/>
      <c r="D158" s="50"/>
      <c r="E158" s="1"/>
      <c r="F158" s="1"/>
      <c r="G158" s="1"/>
      <c r="H158" s="1"/>
      <c r="I158" s="1"/>
      <c r="J158" s="1"/>
      <c r="K158" s="50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50"/>
      <c r="C159" s="50"/>
      <c r="D159" s="50"/>
      <c r="E159" s="1"/>
      <c r="F159" s="1"/>
      <c r="G159" s="1"/>
      <c r="H159" s="1"/>
      <c r="I159" s="1"/>
      <c r="J159" s="1"/>
      <c r="K159" s="50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50"/>
      <c r="C160" s="50"/>
      <c r="D160" s="50"/>
      <c r="E160" s="1"/>
      <c r="F160" s="1"/>
      <c r="G160" s="1"/>
      <c r="H160" s="1"/>
      <c r="I160" s="1"/>
      <c r="J160" s="1"/>
      <c r="K160" s="50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50"/>
      <c r="C161" s="50"/>
      <c r="D161" s="50"/>
      <c r="E161" s="1"/>
      <c r="F161" s="1"/>
      <c r="G161" s="1"/>
      <c r="H161" s="1"/>
      <c r="I161" s="1"/>
      <c r="J161" s="1"/>
      <c r="K161" s="50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50"/>
      <c r="C162" s="50"/>
      <c r="D162" s="50"/>
      <c r="E162" s="1"/>
      <c r="F162" s="1"/>
      <c r="G162" s="1"/>
      <c r="H162" s="1"/>
      <c r="I162" s="1"/>
      <c r="J162" s="1"/>
      <c r="K162" s="50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50"/>
      <c r="C163" s="50"/>
      <c r="D163" s="50"/>
      <c r="E163" s="1"/>
      <c r="F163" s="1"/>
      <c r="G163" s="1"/>
      <c r="H163" s="1"/>
      <c r="I163" s="1"/>
      <c r="J163" s="1"/>
      <c r="K163" s="50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50"/>
      <c r="C164" s="50"/>
      <c r="D164" s="50"/>
      <c r="E164" s="1"/>
      <c r="F164" s="1"/>
      <c r="G164" s="1"/>
      <c r="H164" s="1"/>
      <c r="I164" s="1"/>
      <c r="J164" s="1"/>
      <c r="K164" s="50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50"/>
      <c r="C165" s="50"/>
      <c r="D165" s="50"/>
      <c r="E165" s="1"/>
      <c r="F165" s="1"/>
      <c r="G165" s="1"/>
      <c r="H165" s="1"/>
      <c r="I165" s="1"/>
      <c r="J165" s="1"/>
      <c r="K165" s="50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50"/>
      <c r="C166" s="50"/>
      <c r="D166" s="50"/>
      <c r="E166" s="1"/>
      <c r="F166" s="1"/>
      <c r="G166" s="1"/>
      <c r="H166" s="1"/>
      <c r="I166" s="1"/>
      <c r="J166" s="1"/>
      <c r="K166" s="50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50"/>
      <c r="C167" s="50"/>
      <c r="D167" s="50"/>
      <c r="E167" s="1"/>
      <c r="F167" s="1"/>
      <c r="G167" s="1"/>
      <c r="H167" s="1"/>
      <c r="I167" s="1"/>
      <c r="J167" s="1"/>
      <c r="K167" s="50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50"/>
      <c r="C168" s="50"/>
      <c r="D168" s="50"/>
      <c r="E168" s="1"/>
      <c r="F168" s="1"/>
      <c r="G168" s="1"/>
      <c r="H168" s="1"/>
      <c r="I168" s="1"/>
      <c r="J168" s="1"/>
      <c r="K168" s="50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50"/>
      <c r="C169" s="50"/>
      <c r="D169" s="50"/>
      <c r="E169" s="1"/>
      <c r="F169" s="1"/>
      <c r="G169" s="1"/>
      <c r="H169" s="1"/>
      <c r="I169" s="1"/>
      <c r="J169" s="1"/>
      <c r="K169" s="50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50"/>
      <c r="C170" s="50"/>
      <c r="D170" s="50"/>
      <c r="E170" s="1"/>
      <c r="F170" s="1"/>
      <c r="G170" s="1"/>
      <c r="H170" s="1"/>
      <c r="I170" s="1"/>
      <c r="J170" s="1"/>
      <c r="K170" s="50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50"/>
      <c r="C171" s="50"/>
      <c r="D171" s="50"/>
      <c r="E171" s="1"/>
      <c r="F171" s="1"/>
      <c r="G171" s="1"/>
      <c r="H171" s="1"/>
      <c r="I171" s="1"/>
      <c r="J171" s="1"/>
      <c r="K171" s="50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50"/>
      <c r="C172" s="50"/>
      <c r="D172" s="50"/>
      <c r="E172" s="1"/>
      <c r="F172" s="1"/>
      <c r="G172" s="1"/>
      <c r="H172" s="1"/>
      <c r="I172" s="1"/>
      <c r="J172" s="1"/>
      <c r="K172" s="50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50"/>
      <c r="C173" s="50"/>
      <c r="D173" s="50"/>
      <c r="E173" s="1"/>
      <c r="F173" s="1"/>
      <c r="G173" s="1"/>
      <c r="H173" s="1"/>
      <c r="I173" s="1"/>
      <c r="J173" s="1"/>
      <c r="K173" s="50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50"/>
      <c r="C174" s="50"/>
      <c r="D174" s="50"/>
      <c r="E174" s="1"/>
      <c r="F174" s="1"/>
      <c r="G174" s="1"/>
      <c r="H174" s="1"/>
      <c r="I174" s="1"/>
      <c r="J174" s="1"/>
      <c r="K174" s="50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50"/>
      <c r="C175" s="50"/>
      <c r="D175" s="50"/>
      <c r="E175" s="1"/>
      <c r="F175" s="1"/>
      <c r="G175" s="1"/>
      <c r="H175" s="1"/>
      <c r="I175" s="1"/>
      <c r="J175" s="1"/>
      <c r="K175" s="50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50"/>
      <c r="C176" s="50"/>
      <c r="D176" s="50"/>
      <c r="E176" s="1"/>
      <c r="F176" s="1"/>
      <c r="G176" s="1"/>
      <c r="H176" s="1"/>
      <c r="I176" s="1"/>
      <c r="J176" s="1"/>
      <c r="K176" s="50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50"/>
      <c r="C177" s="50"/>
      <c r="D177" s="50"/>
      <c r="E177" s="1"/>
      <c r="F177" s="1"/>
      <c r="G177" s="1"/>
      <c r="H177" s="1"/>
      <c r="I177" s="1"/>
      <c r="J177" s="1"/>
      <c r="K177" s="50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50"/>
      <c r="C178" s="50"/>
      <c r="D178" s="50"/>
      <c r="E178" s="1"/>
      <c r="F178" s="1"/>
      <c r="G178" s="1"/>
      <c r="H178" s="1"/>
      <c r="I178" s="1"/>
      <c r="J178" s="1"/>
      <c r="K178" s="50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50"/>
      <c r="C179" s="50"/>
      <c r="D179" s="50"/>
      <c r="E179" s="1"/>
      <c r="F179" s="1"/>
      <c r="G179" s="1"/>
      <c r="H179" s="1"/>
      <c r="I179" s="1"/>
      <c r="J179" s="1"/>
      <c r="K179" s="50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50"/>
      <c r="C180" s="50"/>
      <c r="D180" s="50"/>
      <c r="E180" s="1"/>
      <c r="F180" s="1"/>
      <c r="G180" s="1"/>
      <c r="H180" s="1"/>
      <c r="I180" s="1"/>
      <c r="J180" s="1"/>
      <c r="K180" s="50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50"/>
      <c r="C181" s="50"/>
      <c r="D181" s="50"/>
      <c r="E181" s="1"/>
      <c r="F181" s="1"/>
      <c r="G181" s="1"/>
      <c r="H181" s="1"/>
      <c r="I181" s="1"/>
      <c r="J181" s="1"/>
      <c r="K181" s="50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50"/>
      <c r="C182" s="50"/>
      <c r="D182" s="50"/>
      <c r="E182" s="1"/>
      <c r="F182" s="1"/>
      <c r="G182" s="1"/>
      <c r="H182" s="1"/>
      <c r="I182" s="1"/>
      <c r="J182" s="1"/>
      <c r="K182" s="50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50"/>
      <c r="C183" s="50"/>
      <c r="D183" s="50"/>
      <c r="E183" s="1"/>
      <c r="F183" s="1"/>
      <c r="G183" s="1"/>
      <c r="H183" s="1"/>
      <c r="I183" s="1"/>
      <c r="J183" s="1"/>
      <c r="K183" s="50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50"/>
      <c r="C184" s="50"/>
      <c r="D184" s="50"/>
      <c r="E184" s="1"/>
      <c r="F184" s="1"/>
      <c r="G184" s="1"/>
      <c r="H184" s="1"/>
      <c r="I184" s="1"/>
      <c r="J184" s="1"/>
      <c r="K184" s="50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50"/>
      <c r="C185" s="50"/>
      <c r="D185" s="50"/>
      <c r="E185" s="1"/>
      <c r="F185" s="1"/>
      <c r="G185" s="1"/>
      <c r="H185" s="1"/>
      <c r="I185" s="1"/>
      <c r="J185" s="1"/>
      <c r="K185" s="50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50"/>
      <c r="C186" s="50"/>
      <c r="D186" s="50"/>
      <c r="E186" s="1"/>
      <c r="F186" s="1"/>
      <c r="G186" s="1"/>
      <c r="H186" s="1"/>
      <c r="I186" s="1"/>
      <c r="J186" s="1"/>
      <c r="K186" s="50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50"/>
      <c r="C187" s="50"/>
      <c r="D187" s="50"/>
      <c r="E187" s="1"/>
      <c r="F187" s="1"/>
      <c r="G187" s="1"/>
      <c r="H187" s="1"/>
      <c r="I187" s="1"/>
      <c r="J187" s="1"/>
      <c r="K187" s="50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50"/>
      <c r="C188" s="50"/>
      <c r="D188" s="50"/>
      <c r="E188" s="1"/>
      <c r="F188" s="1"/>
      <c r="G188" s="1"/>
      <c r="H188" s="1"/>
      <c r="I188" s="1"/>
      <c r="J188" s="1"/>
      <c r="K188" s="50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50"/>
      <c r="C189" s="50"/>
      <c r="D189" s="50"/>
      <c r="E189" s="1"/>
      <c r="F189" s="1"/>
      <c r="G189" s="1"/>
      <c r="H189" s="1"/>
      <c r="I189" s="1"/>
      <c r="J189" s="1"/>
      <c r="K189" s="50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50"/>
      <c r="C190" s="50"/>
      <c r="D190" s="50"/>
      <c r="E190" s="1"/>
      <c r="F190" s="1"/>
      <c r="G190" s="1"/>
      <c r="H190" s="1"/>
      <c r="I190" s="1"/>
      <c r="J190" s="1"/>
      <c r="K190" s="50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50"/>
      <c r="C191" s="50"/>
      <c r="D191" s="50"/>
      <c r="E191" s="1"/>
      <c r="F191" s="1"/>
      <c r="G191" s="1"/>
      <c r="H191" s="1"/>
      <c r="I191" s="1"/>
      <c r="J191" s="1"/>
      <c r="K191" s="50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50"/>
      <c r="C192" s="50"/>
      <c r="D192" s="50"/>
      <c r="E192" s="1"/>
      <c r="F192" s="1"/>
      <c r="G192" s="1"/>
      <c r="H192" s="1"/>
      <c r="I192" s="1"/>
      <c r="J192" s="1"/>
      <c r="K192" s="50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50"/>
      <c r="C193" s="50"/>
      <c r="D193" s="50"/>
      <c r="E193" s="1"/>
      <c r="F193" s="1"/>
      <c r="G193" s="1"/>
      <c r="H193" s="1"/>
      <c r="I193" s="1"/>
      <c r="J193" s="1"/>
      <c r="K193" s="50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50"/>
      <c r="C194" s="50"/>
      <c r="D194" s="50"/>
      <c r="E194" s="1"/>
      <c r="F194" s="1"/>
      <c r="G194" s="1"/>
      <c r="H194" s="1"/>
      <c r="I194" s="1"/>
      <c r="J194" s="1"/>
      <c r="K194" s="50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50"/>
      <c r="C195" s="50"/>
      <c r="D195" s="50"/>
      <c r="E195" s="1"/>
      <c r="F195" s="1"/>
      <c r="G195" s="1"/>
      <c r="H195" s="1"/>
      <c r="I195" s="1"/>
      <c r="J195" s="1"/>
      <c r="K195" s="50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50"/>
      <c r="C196" s="50"/>
      <c r="D196" s="50"/>
      <c r="E196" s="1"/>
      <c r="F196" s="1"/>
      <c r="G196" s="1"/>
      <c r="H196" s="1"/>
      <c r="I196" s="1"/>
      <c r="J196" s="1"/>
      <c r="K196" s="50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50"/>
      <c r="C197" s="50"/>
      <c r="D197" s="50"/>
      <c r="E197" s="1"/>
      <c r="F197" s="1"/>
      <c r="G197" s="1"/>
      <c r="H197" s="1"/>
      <c r="I197" s="1"/>
      <c r="J197" s="1"/>
      <c r="K197" s="50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50"/>
      <c r="C198" s="50"/>
      <c r="D198" s="50"/>
      <c r="E198" s="1"/>
      <c r="F198" s="1"/>
      <c r="G198" s="1"/>
      <c r="H198" s="1"/>
      <c r="I198" s="1"/>
      <c r="J198" s="1"/>
      <c r="K198" s="5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50"/>
      <c r="C199" s="50"/>
      <c r="D199" s="50"/>
      <c r="E199" s="1"/>
      <c r="F199" s="1"/>
      <c r="G199" s="1"/>
      <c r="H199" s="1"/>
      <c r="I199" s="1"/>
      <c r="J199" s="1"/>
      <c r="K199" s="50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50"/>
      <c r="C200" s="50"/>
      <c r="D200" s="50"/>
      <c r="E200" s="1"/>
      <c r="F200" s="1"/>
      <c r="G200" s="1"/>
      <c r="H200" s="1"/>
      <c r="I200" s="1"/>
      <c r="J200" s="1"/>
      <c r="K200" s="50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50"/>
      <c r="C201" s="50"/>
      <c r="D201" s="50"/>
      <c r="E201" s="1"/>
      <c r="F201" s="1"/>
      <c r="G201" s="1"/>
      <c r="H201" s="1"/>
      <c r="I201" s="1"/>
      <c r="J201" s="1"/>
      <c r="K201" s="50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50"/>
      <c r="C202" s="50"/>
      <c r="D202" s="50"/>
      <c r="E202" s="1"/>
      <c r="F202" s="1"/>
      <c r="G202" s="1"/>
      <c r="H202" s="1"/>
      <c r="I202" s="1"/>
      <c r="J202" s="1"/>
      <c r="K202" s="50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50"/>
      <c r="C203" s="50"/>
      <c r="D203" s="50"/>
      <c r="E203" s="1"/>
      <c r="F203" s="1"/>
      <c r="G203" s="1"/>
      <c r="H203" s="1"/>
      <c r="I203" s="1"/>
      <c r="J203" s="1"/>
      <c r="K203" s="50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50"/>
      <c r="C204" s="50"/>
      <c r="D204" s="50"/>
      <c r="E204" s="1"/>
      <c r="F204" s="1"/>
      <c r="G204" s="1"/>
      <c r="H204" s="1"/>
      <c r="I204" s="1"/>
      <c r="J204" s="1"/>
      <c r="K204" s="50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50"/>
      <c r="C205" s="50"/>
      <c r="D205" s="50"/>
      <c r="E205" s="1"/>
      <c r="F205" s="1"/>
      <c r="G205" s="1"/>
      <c r="H205" s="1"/>
      <c r="I205" s="1"/>
      <c r="J205" s="1"/>
      <c r="K205" s="50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50"/>
      <c r="C206" s="50"/>
      <c r="D206" s="50"/>
      <c r="E206" s="1"/>
      <c r="F206" s="1"/>
      <c r="G206" s="1"/>
      <c r="H206" s="1"/>
      <c r="I206" s="1"/>
      <c r="J206" s="1"/>
      <c r="K206" s="50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50"/>
      <c r="C207" s="50"/>
      <c r="D207" s="50"/>
      <c r="E207" s="1"/>
      <c r="F207" s="1"/>
      <c r="G207" s="1"/>
      <c r="H207" s="1"/>
      <c r="I207" s="1"/>
      <c r="J207" s="1"/>
      <c r="K207" s="50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50"/>
      <c r="C208" s="50"/>
      <c r="D208" s="50"/>
      <c r="E208" s="1"/>
      <c r="F208" s="1"/>
      <c r="G208" s="1"/>
      <c r="H208" s="1"/>
      <c r="I208" s="1"/>
      <c r="J208" s="1"/>
      <c r="K208" s="50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50"/>
      <c r="C209" s="50"/>
      <c r="D209" s="50"/>
      <c r="E209" s="1"/>
      <c r="F209" s="1"/>
      <c r="G209" s="1"/>
      <c r="H209" s="1"/>
      <c r="I209" s="1"/>
      <c r="J209" s="1"/>
      <c r="K209" s="50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50"/>
      <c r="C210" s="50"/>
      <c r="D210" s="50"/>
      <c r="E210" s="1"/>
      <c r="F210" s="1"/>
      <c r="G210" s="1"/>
      <c r="H210" s="1"/>
      <c r="I210" s="1"/>
      <c r="J210" s="1"/>
      <c r="K210" s="50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50"/>
      <c r="C211" s="50"/>
      <c r="D211" s="50"/>
      <c r="E211" s="1"/>
      <c r="F211" s="1"/>
      <c r="G211" s="1"/>
      <c r="H211" s="1"/>
      <c r="I211" s="1"/>
      <c r="J211" s="1"/>
      <c r="K211" s="50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50"/>
      <c r="C212" s="50"/>
      <c r="D212" s="50"/>
      <c r="E212" s="1"/>
      <c r="F212" s="1"/>
      <c r="G212" s="1"/>
      <c r="H212" s="1"/>
      <c r="I212" s="1"/>
      <c r="J212" s="1"/>
      <c r="K212" s="50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50"/>
      <c r="C213" s="50"/>
      <c r="D213" s="50"/>
      <c r="E213" s="1"/>
      <c r="F213" s="1"/>
      <c r="G213" s="1"/>
      <c r="H213" s="1"/>
      <c r="I213" s="1"/>
      <c r="J213" s="1"/>
      <c r="K213" s="50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50"/>
      <c r="C214" s="50"/>
      <c r="D214" s="50"/>
      <c r="E214" s="1"/>
      <c r="F214" s="1"/>
      <c r="G214" s="1"/>
      <c r="H214" s="1"/>
      <c r="I214" s="1"/>
      <c r="J214" s="1"/>
      <c r="K214" s="50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50"/>
      <c r="C215" s="50"/>
      <c r="D215" s="50"/>
      <c r="E215" s="1"/>
      <c r="F215" s="1"/>
      <c r="G215" s="1"/>
      <c r="H215" s="1"/>
      <c r="I215" s="1"/>
      <c r="J215" s="1"/>
      <c r="K215" s="50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50"/>
      <c r="C216" s="50"/>
      <c r="D216" s="50"/>
      <c r="E216" s="1"/>
      <c r="F216" s="1"/>
      <c r="G216" s="1"/>
      <c r="H216" s="1"/>
      <c r="I216" s="1"/>
      <c r="J216" s="1"/>
      <c r="K216" s="50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50"/>
      <c r="C217" s="50"/>
      <c r="D217" s="50"/>
      <c r="E217" s="1"/>
      <c r="F217" s="1"/>
      <c r="G217" s="1"/>
      <c r="H217" s="1"/>
      <c r="I217" s="1"/>
      <c r="J217" s="1"/>
      <c r="K217" s="50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50"/>
      <c r="C218" s="50"/>
      <c r="D218" s="50"/>
      <c r="E218" s="1"/>
      <c r="F218" s="1"/>
      <c r="G218" s="1"/>
      <c r="H218" s="1"/>
      <c r="I218" s="1"/>
      <c r="J218" s="1"/>
      <c r="K218" s="50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50"/>
      <c r="C219" s="50"/>
      <c r="D219" s="50"/>
      <c r="E219" s="1"/>
      <c r="F219" s="1"/>
      <c r="G219" s="1"/>
      <c r="H219" s="1"/>
      <c r="I219" s="1"/>
      <c r="J219" s="1"/>
      <c r="K219" s="50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50"/>
      <c r="C220" s="50"/>
      <c r="D220" s="50"/>
      <c r="E220" s="1"/>
      <c r="F220" s="1"/>
      <c r="G220" s="1"/>
      <c r="H220" s="1"/>
      <c r="I220" s="1"/>
      <c r="J220" s="1"/>
      <c r="K220" s="50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50"/>
      <c r="C221" s="50"/>
      <c r="D221" s="50"/>
      <c r="E221" s="1"/>
      <c r="F221" s="1"/>
      <c r="G221" s="1"/>
      <c r="H221" s="1"/>
      <c r="I221" s="1"/>
      <c r="J221" s="1"/>
      <c r="K221" s="50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50"/>
      <c r="C222" s="50"/>
      <c r="D222" s="50"/>
      <c r="E222" s="1"/>
      <c r="F222" s="1"/>
      <c r="G222" s="1"/>
      <c r="H222" s="1"/>
      <c r="I222" s="1"/>
      <c r="J222" s="1"/>
      <c r="K222" s="50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50"/>
      <c r="C223" s="50"/>
      <c r="D223" s="50"/>
      <c r="E223" s="1"/>
      <c r="F223" s="1"/>
      <c r="G223" s="1"/>
      <c r="H223" s="1"/>
      <c r="I223" s="1"/>
      <c r="J223" s="1"/>
      <c r="K223" s="50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50"/>
      <c r="C224" s="50"/>
      <c r="D224" s="50"/>
      <c r="E224" s="1"/>
      <c r="F224" s="1"/>
      <c r="G224" s="1"/>
      <c r="H224" s="1"/>
      <c r="I224" s="1"/>
      <c r="J224" s="1"/>
      <c r="K224" s="50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50"/>
      <c r="C225" s="50"/>
      <c r="D225" s="50"/>
      <c r="E225" s="1"/>
      <c r="F225" s="1"/>
      <c r="G225" s="1"/>
      <c r="H225" s="1"/>
      <c r="I225" s="1"/>
      <c r="J225" s="1"/>
      <c r="K225" s="50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50"/>
      <c r="C226" s="50"/>
      <c r="D226" s="50"/>
      <c r="E226" s="1"/>
      <c r="F226" s="1"/>
      <c r="G226" s="1"/>
      <c r="H226" s="1"/>
      <c r="I226" s="1"/>
      <c r="J226" s="1"/>
      <c r="K226" s="50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50"/>
      <c r="C227" s="50"/>
      <c r="D227" s="50"/>
      <c r="E227" s="1"/>
      <c r="F227" s="1"/>
      <c r="G227" s="1"/>
      <c r="H227" s="1"/>
      <c r="I227" s="1"/>
      <c r="J227" s="1"/>
      <c r="K227" s="50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50"/>
      <c r="C228" s="50"/>
      <c r="D228" s="50"/>
      <c r="E228" s="1"/>
      <c r="F228" s="1"/>
      <c r="G228" s="1"/>
      <c r="H228" s="1"/>
      <c r="I228" s="1"/>
      <c r="J228" s="1"/>
      <c r="K228" s="50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50"/>
      <c r="C229" s="50"/>
      <c r="D229" s="50"/>
      <c r="E229" s="1"/>
      <c r="F229" s="1"/>
      <c r="G229" s="1"/>
      <c r="H229" s="1"/>
      <c r="I229" s="1"/>
      <c r="J229" s="1"/>
      <c r="K229" s="50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50"/>
      <c r="C230" s="50"/>
      <c r="D230" s="50"/>
      <c r="E230" s="1"/>
      <c r="F230" s="1"/>
      <c r="G230" s="1"/>
      <c r="H230" s="1"/>
      <c r="I230" s="1"/>
      <c r="J230" s="1"/>
      <c r="K230" s="50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50"/>
      <c r="C231" s="50"/>
      <c r="D231" s="50"/>
      <c r="E231" s="1"/>
      <c r="F231" s="1"/>
      <c r="G231" s="1"/>
      <c r="H231" s="1"/>
      <c r="I231" s="1"/>
      <c r="J231" s="1"/>
      <c r="K231" s="50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50"/>
      <c r="C232" s="50"/>
      <c r="D232" s="50"/>
      <c r="E232" s="1"/>
      <c r="F232" s="1"/>
      <c r="G232" s="1"/>
      <c r="H232" s="1"/>
      <c r="I232" s="1"/>
      <c r="J232" s="1"/>
      <c r="K232" s="50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50"/>
      <c r="C233" s="50"/>
      <c r="D233" s="50"/>
      <c r="E233" s="1"/>
      <c r="F233" s="1"/>
      <c r="G233" s="1"/>
      <c r="H233" s="1"/>
      <c r="I233" s="1"/>
      <c r="J233" s="1"/>
      <c r="K233" s="50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50"/>
      <c r="C234" s="50"/>
      <c r="D234" s="50"/>
      <c r="E234" s="1"/>
      <c r="F234" s="1"/>
      <c r="G234" s="1"/>
      <c r="H234" s="1"/>
      <c r="I234" s="1"/>
      <c r="J234" s="1"/>
      <c r="K234" s="50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50"/>
      <c r="C235" s="50"/>
      <c r="D235" s="50"/>
      <c r="E235" s="1"/>
      <c r="F235" s="1"/>
      <c r="G235" s="1"/>
      <c r="H235" s="1"/>
      <c r="I235" s="1"/>
      <c r="J235" s="1"/>
      <c r="K235" s="50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50"/>
      <c r="C236" s="50"/>
      <c r="D236" s="50"/>
      <c r="E236" s="1"/>
      <c r="F236" s="1"/>
      <c r="G236" s="1"/>
      <c r="H236" s="1"/>
      <c r="I236" s="1"/>
      <c r="J236" s="1"/>
      <c r="K236" s="50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50"/>
      <c r="C237" s="50"/>
      <c r="D237" s="50"/>
      <c r="E237" s="1"/>
      <c r="F237" s="1"/>
      <c r="G237" s="1"/>
      <c r="H237" s="1"/>
      <c r="I237" s="1"/>
      <c r="J237" s="1"/>
      <c r="K237" s="50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50"/>
      <c r="C238" s="50"/>
      <c r="D238" s="50"/>
      <c r="E238" s="1"/>
      <c r="F238" s="1"/>
      <c r="G238" s="1"/>
      <c r="H238" s="1"/>
      <c r="I238" s="1"/>
      <c r="J238" s="1"/>
      <c r="K238" s="50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50"/>
      <c r="C239" s="50"/>
      <c r="D239" s="50"/>
      <c r="E239" s="1"/>
      <c r="F239" s="1"/>
      <c r="G239" s="1"/>
      <c r="H239" s="1"/>
      <c r="I239" s="1"/>
      <c r="J239" s="1"/>
      <c r="K239" s="50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50"/>
      <c r="C240" s="50"/>
      <c r="D240" s="50"/>
      <c r="E240" s="1"/>
      <c r="F240" s="1"/>
      <c r="G240" s="1"/>
      <c r="H240" s="1"/>
      <c r="I240" s="1"/>
      <c r="J240" s="1"/>
      <c r="K240" s="50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50"/>
      <c r="C241" s="50"/>
      <c r="D241" s="50"/>
      <c r="E241" s="1"/>
      <c r="F241" s="1"/>
      <c r="G241" s="1"/>
      <c r="H241" s="1"/>
      <c r="I241" s="1"/>
      <c r="J241" s="1"/>
      <c r="K241" s="50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50"/>
      <c r="C242" s="50"/>
      <c r="D242" s="50"/>
      <c r="E242" s="1"/>
      <c r="F242" s="1"/>
      <c r="G242" s="1"/>
      <c r="H242" s="1"/>
      <c r="I242" s="1"/>
      <c r="J242" s="1"/>
      <c r="K242" s="50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50"/>
      <c r="C243" s="50"/>
      <c r="D243" s="50"/>
      <c r="E243" s="1"/>
      <c r="F243" s="1"/>
      <c r="G243" s="1"/>
      <c r="H243" s="1"/>
      <c r="I243" s="1"/>
      <c r="J243" s="1"/>
      <c r="K243" s="50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50"/>
      <c r="C244" s="50"/>
      <c r="D244" s="50"/>
      <c r="E244" s="1"/>
      <c r="F244" s="1"/>
      <c r="G244" s="1"/>
      <c r="H244" s="1"/>
      <c r="I244" s="1"/>
      <c r="J244" s="1"/>
      <c r="K244" s="50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50"/>
      <c r="C245" s="50"/>
      <c r="D245" s="50"/>
      <c r="E245" s="1"/>
      <c r="F245" s="1"/>
      <c r="G245" s="1"/>
      <c r="H245" s="1"/>
      <c r="I245" s="1"/>
      <c r="J245" s="1"/>
      <c r="K245" s="50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50"/>
      <c r="C246" s="50"/>
      <c r="D246" s="50"/>
      <c r="E246" s="1"/>
      <c r="F246" s="1"/>
      <c r="G246" s="1"/>
      <c r="H246" s="1"/>
      <c r="I246" s="1"/>
      <c r="J246" s="1"/>
      <c r="K246" s="50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50"/>
      <c r="C247" s="50"/>
      <c r="D247" s="50"/>
      <c r="E247" s="1"/>
      <c r="F247" s="1"/>
      <c r="G247" s="1"/>
      <c r="H247" s="1"/>
      <c r="I247" s="1"/>
      <c r="J247" s="1"/>
      <c r="K247" s="50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50"/>
      <c r="C248" s="50"/>
      <c r="D248" s="50"/>
      <c r="E248" s="1"/>
      <c r="F248" s="1"/>
      <c r="G248" s="1"/>
      <c r="H248" s="1"/>
      <c r="I248" s="1"/>
      <c r="J248" s="1"/>
      <c r="K248" s="50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50"/>
      <c r="C249" s="50"/>
      <c r="D249" s="50"/>
      <c r="E249" s="1"/>
      <c r="F249" s="1"/>
      <c r="G249" s="1"/>
      <c r="H249" s="1"/>
      <c r="I249" s="1"/>
      <c r="J249" s="1"/>
      <c r="K249" s="50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50"/>
      <c r="C250" s="50"/>
      <c r="D250" s="50"/>
      <c r="E250" s="1"/>
      <c r="F250" s="1"/>
      <c r="G250" s="1"/>
      <c r="H250" s="1"/>
      <c r="I250" s="1"/>
      <c r="J250" s="1"/>
      <c r="K250" s="50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50"/>
      <c r="C251" s="50"/>
      <c r="D251" s="50"/>
      <c r="E251" s="1"/>
      <c r="F251" s="1"/>
      <c r="G251" s="1"/>
      <c r="H251" s="1"/>
      <c r="I251" s="1"/>
      <c r="J251" s="1"/>
      <c r="K251" s="50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50"/>
      <c r="C252" s="50"/>
      <c r="D252" s="50"/>
      <c r="E252" s="1"/>
      <c r="F252" s="1"/>
      <c r="G252" s="1"/>
      <c r="H252" s="1"/>
      <c r="I252" s="1"/>
      <c r="J252" s="1"/>
      <c r="K252" s="50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50"/>
      <c r="C253" s="50"/>
      <c r="D253" s="50"/>
      <c r="E253" s="1"/>
      <c r="F253" s="1"/>
      <c r="G253" s="1"/>
      <c r="H253" s="1"/>
      <c r="I253" s="1"/>
      <c r="J253" s="1"/>
      <c r="K253" s="50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50"/>
      <c r="C254" s="50"/>
      <c r="D254" s="50"/>
      <c r="E254" s="1"/>
      <c r="F254" s="1"/>
      <c r="G254" s="1"/>
      <c r="H254" s="1"/>
      <c r="I254" s="1"/>
      <c r="J254" s="1"/>
      <c r="K254" s="50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50"/>
      <c r="C255" s="50"/>
      <c r="D255" s="50"/>
      <c r="E255" s="1"/>
      <c r="F255" s="1"/>
      <c r="G255" s="1"/>
      <c r="H255" s="1"/>
      <c r="I255" s="1"/>
      <c r="J255" s="1"/>
      <c r="K255" s="50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50"/>
      <c r="C256" s="50"/>
      <c r="D256" s="50"/>
      <c r="E256" s="1"/>
      <c r="F256" s="1"/>
      <c r="G256" s="1"/>
      <c r="H256" s="1"/>
      <c r="I256" s="1"/>
      <c r="J256" s="1"/>
      <c r="K256" s="50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50"/>
      <c r="C257" s="50"/>
      <c r="D257" s="50"/>
      <c r="E257" s="1"/>
      <c r="F257" s="1"/>
      <c r="G257" s="1"/>
      <c r="H257" s="1"/>
      <c r="I257" s="1"/>
      <c r="J257" s="1"/>
      <c r="K257" s="50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50"/>
      <c r="C258" s="50"/>
      <c r="D258" s="50"/>
      <c r="E258" s="1"/>
      <c r="F258" s="1"/>
      <c r="G258" s="1"/>
      <c r="H258" s="1"/>
      <c r="I258" s="1"/>
      <c r="J258" s="1"/>
      <c r="K258" s="50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50"/>
      <c r="C259" s="50"/>
      <c r="D259" s="50"/>
      <c r="E259" s="1"/>
      <c r="F259" s="1"/>
      <c r="G259" s="1"/>
      <c r="H259" s="1"/>
      <c r="I259" s="1"/>
      <c r="J259" s="1"/>
      <c r="K259" s="50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50"/>
      <c r="C260" s="50"/>
      <c r="D260" s="50"/>
      <c r="E260" s="1"/>
      <c r="F260" s="1"/>
      <c r="G260" s="1"/>
      <c r="H260" s="1"/>
      <c r="I260" s="1"/>
      <c r="J260" s="1"/>
      <c r="K260" s="50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50"/>
      <c r="C261" s="50"/>
      <c r="D261" s="50"/>
      <c r="E261" s="1"/>
      <c r="F261" s="1"/>
      <c r="G261" s="1"/>
      <c r="H261" s="1"/>
      <c r="I261" s="1"/>
      <c r="J261" s="1"/>
      <c r="K261" s="50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50"/>
      <c r="C262" s="50"/>
      <c r="D262" s="50"/>
      <c r="E262" s="1"/>
      <c r="F262" s="1"/>
      <c r="G262" s="1"/>
      <c r="H262" s="1"/>
      <c r="I262" s="1"/>
      <c r="J262" s="1"/>
      <c r="K262" s="50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50"/>
      <c r="C263" s="50"/>
      <c r="D263" s="50"/>
      <c r="E263" s="1"/>
      <c r="F263" s="1"/>
      <c r="G263" s="1"/>
      <c r="H263" s="1"/>
      <c r="I263" s="1"/>
      <c r="J263" s="1"/>
      <c r="K263" s="50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50"/>
      <c r="C264" s="50"/>
      <c r="D264" s="50"/>
      <c r="E264" s="1"/>
      <c r="F264" s="1"/>
      <c r="G264" s="1"/>
      <c r="H264" s="1"/>
      <c r="I264" s="1"/>
      <c r="J264" s="1"/>
      <c r="K264" s="50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50"/>
      <c r="C265" s="50"/>
      <c r="D265" s="50"/>
      <c r="E265" s="1"/>
      <c r="F265" s="1"/>
      <c r="G265" s="1"/>
      <c r="H265" s="1"/>
      <c r="I265" s="1"/>
      <c r="J265" s="1"/>
      <c r="K265" s="50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50"/>
      <c r="C266" s="50"/>
      <c r="D266" s="50"/>
      <c r="E266" s="1"/>
      <c r="F266" s="1"/>
      <c r="G266" s="1"/>
      <c r="H266" s="1"/>
      <c r="I266" s="1"/>
      <c r="J266" s="1"/>
      <c r="K266" s="50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50"/>
      <c r="C267" s="50"/>
      <c r="D267" s="50"/>
      <c r="E267" s="1"/>
      <c r="F267" s="1"/>
      <c r="G267" s="1"/>
      <c r="H267" s="1"/>
      <c r="I267" s="1"/>
      <c r="J267" s="1"/>
      <c r="K267" s="50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50"/>
      <c r="C268" s="50"/>
      <c r="D268" s="50"/>
      <c r="E268" s="1"/>
      <c r="F268" s="1"/>
      <c r="G268" s="1"/>
      <c r="H268" s="1"/>
      <c r="I268" s="1"/>
      <c r="J268" s="1"/>
      <c r="K268" s="50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50"/>
      <c r="C269" s="50"/>
      <c r="D269" s="50"/>
      <c r="E269" s="1"/>
      <c r="F269" s="1"/>
      <c r="G269" s="1"/>
      <c r="H269" s="1"/>
      <c r="I269" s="1"/>
      <c r="J269" s="1"/>
      <c r="K269" s="50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50"/>
      <c r="C270" s="50"/>
      <c r="D270" s="50"/>
      <c r="E270" s="1"/>
      <c r="F270" s="1"/>
      <c r="G270" s="1"/>
      <c r="H270" s="1"/>
      <c r="I270" s="1"/>
      <c r="J270" s="1"/>
      <c r="K270" s="50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50"/>
      <c r="C271" s="50"/>
      <c r="D271" s="50"/>
      <c r="E271" s="1"/>
      <c r="F271" s="1"/>
      <c r="G271" s="1"/>
      <c r="H271" s="1"/>
      <c r="I271" s="1"/>
      <c r="J271" s="1"/>
      <c r="K271" s="50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50"/>
      <c r="C272" s="50"/>
      <c r="D272" s="50"/>
      <c r="E272" s="1"/>
      <c r="F272" s="1"/>
      <c r="G272" s="1"/>
      <c r="H272" s="1"/>
      <c r="I272" s="1"/>
      <c r="J272" s="1"/>
      <c r="K272" s="50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50"/>
      <c r="C273" s="50"/>
      <c r="D273" s="50"/>
      <c r="E273" s="1"/>
      <c r="F273" s="1"/>
      <c r="G273" s="1"/>
      <c r="H273" s="1"/>
      <c r="I273" s="1"/>
      <c r="J273" s="1"/>
      <c r="K273" s="50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50"/>
      <c r="C274" s="50"/>
      <c r="D274" s="50"/>
      <c r="E274" s="1"/>
      <c r="F274" s="1"/>
      <c r="G274" s="1"/>
      <c r="H274" s="1"/>
      <c r="I274" s="1"/>
      <c r="J274" s="1"/>
      <c r="K274" s="50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50"/>
      <c r="C275" s="50"/>
      <c r="D275" s="50"/>
      <c r="E275" s="1"/>
      <c r="F275" s="1"/>
      <c r="G275" s="1"/>
      <c r="H275" s="1"/>
      <c r="I275" s="1"/>
      <c r="J275" s="1"/>
      <c r="K275" s="50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50"/>
      <c r="C276" s="50"/>
      <c r="D276" s="50"/>
      <c r="E276" s="1"/>
      <c r="F276" s="1"/>
      <c r="G276" s="1"/>
      <c r="H276" s="1"/>
      <c r="I276" s="1"/>
      <c r="J276" s="1"/>
      <c r="K276" s="50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50"/>
      <c r="C277" s="50"/>
      <c r="D277" s="50"/>
      <c r="E277" s="1"/>
      <c r="F277" s="1"/>
      <c r="G277" s="1"/>
      <c r="H277" s="1"/>
      <c r="I277" s="1"/>
      <c r="J277" s="1"/>
      <c r="K277" s="50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50"/>
      <c r="C278" s="50"/>
      <c r="D278" s="50"/>
      <c r="E278" s="1"/>
      <c r="F278" s="1"/>
      <c r="G278" s="1"/>
      <c r="H278" s="1"/>
      <c r="I278" s="1"/>
      <c r="J278" s="1"/>
      <c r="K278" s="50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50"/>
      <c r="C279" s="50"/>
      <c r="D279" s="50"/>
      <c r="E279" s="1"/>
      <c r="F279" s="1"/>
      <c r="G279" s="1"/>
      <c r="H279" s="1"/>
      <c r="I279" s="1"/>
      <c r="J279" s="1"/>
      <c r="K279" s="50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50"/>
      <c r="C280" s="50"/>
      <c r="D280" s="50"/>
      <c r="E280" s="1"/>
      <c r="F280" s="1"/>
      <c r="G280" s="1"/>
      <c r="H280" s="1"/>
      <c r="I280" s="1"/>
      <c r="J280" s="1"/>
      <c r="K280" s="50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50"/>
      <c r="C281" s="50"/>
      <c r="D281" s="50"/>
      <c r="E281" s="1"/>
      <c r="F281" s="1"/>
      <c r="G281" s="1"/>
      <c r="H281" s="1"/>
      <c r="I281" s="1"/>
      <c r="J281" s="1"/>
      <c r="K281" s="50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50"/>
      <c r="C282" s="50"/>
      <c r="D282" s="50"/>
      <c r="E282" s="1"/>
      <c r="F282" s="1"/>
      <c r="G282" s="1"/>
      <c r="H282" s="1"/>
      <c r="I282" s="1"/>
      <c r="J282" s="1"/>
      <c r="K282" s="50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50"/>
      <c r="C283" s="50"/>
      <c r="D283" s="50"/>
      <c r="E283" s="1"/>
      <c r="F283" s="1"/>
      <c r="G283" s="1"/>
      <c r="H283" s="1"/>
      <c r="I283" s="1"/>
      <c r="J283" s="1"/>
      <c r="K283" s="50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50"/>
      <c r="C284" s="50"/>
      <c r="D284" s="50"/>
      <c r="E284" s="1"/>
      <c r="F284" s="1"/>
      <c r="G284" s="1"/>
      <c r="H284" s="1"/>
      <c r="I284" s="1"/>
      <c r="J284" s="1"/>
      <c r="K284" s="50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50"/>
      <c r="C285" s="50"/>
      <c r="D285" s="50"/>
      <c r="E285" s="1"/>
      <c r="F285" s="1"/>
      <c r="G285" s="1"/>
      <c r="H285" s="1"/>
      <c r="I285" s="1"/>
      <c r="J285" s="1"/>
      <c r="K285" s="50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50"/>
      <c r="C286" s="50"/>
      <c r="D286" s="50"/>
      <c r="E286" s="1"/>
      <c r="F286" s="1"/>
      <c r="G286" s="1"/>
      <c r="H286" s="1"/>
      <c r="I286" s="1"/>
      <c r="J286" s="1"/>
      <c r="K286" s="50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50"/>
      <c r="C287" s="50"/>
      <c r="D287" s="50"/>
      <c r="E287" s="1"/>
      <c r="F287" s="1"/>
      <c r="G287" s="1"/>
      <c r="H287" s="1"/>
      <c r="I287" s="1"/>
      <c r="J287" s="1"/>
      <c r="K287" s="50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50"/>
      <c r="C288" s="50"/>
      <c r="D288" s="50"/>
      <c r="E288" s="1"/>
      <c r="F288" s="1"/>
      <c r="G288" s="1"/>
      <c r="H288" s="1"/>
      <c r="I288" s="1"/>
      <c r="J288" s="1"/>
      <c r="K288" s="50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50"/>
      <c r="C289" s="50"/>
      <c r="D289" s="50"/>
      <c r="E289" s="1"/>
      <c r="F289" s="1"/>
      <c r="G289" s="1"/>
      <c r="H289" s="1"/>
      <c r="I289" s="1"/>
      <c r="J289" s="1"/>
      <c r="K289" s="50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50"/>
      <c r="C290" s="50"/>
      <c r="D290" s="50"/>
      <c r="E290" s="1"/>
      <c r="F290" s="1"/>
      <c r="G290" s="1"/>
      <c r="H290" s="1"/>
      <c r="I290" s="1"/>
      <c r="J290" s="1"/>
      <c r="K290" s="50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50"/>
      <c r="C291" s="50"/>
      <c r="D291" s="50"/>
      <c r="E291" s="1"/>
      <c r="F291" s="1"/>
      <c r="G291" s="1"/>
      <c r="H291" s="1"/>
      <c r="I291" s="1"/>
      <c r="J291" s="1"/>
      <c r="K291" s="50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50"/>
      <c r="C292" s="50"/>
      <c r="D292" s="50"/>
      <c r="E292" s="1"/>
      <c r="F292" s="1"/>
      <c r="G292" s="1"/>
      <c r="H292" s="1"/>
      <c r="I292" s="1"/>
      <c r="J292" s="1"/>
      <c r="K292" s="50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50"/>
      <c r="C293" s="50"/>
      <c r="D293" s="50"/>
      <c r="E293" s="1"/>
      <c r="F293" s="1"/>
      <c r="G293" s="1"/>
      <c r="H293" s="1"/>
      <c r="I293" s="1"/>
      <c r="J293" s="1"/>
      <c r="K293" s="50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50"/>
      <c r="C294" s="50"/>
      <c r="D294" s="50"/>
      <c r="E294" s="1"/>
      <c r="F294" s="1"/>
      <c r="G294" s="1"/>
      <c r="H294" s="1"/>
      <c r="I294" s="1"/>
      <c r="J294" s="1"/>
      <c r="K294" s="50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50"/>
      <c r="C295" s="50"/>
      <c r="D295" s="50"/>
      <c r="E295" s="1"/>
      <c r="F295" s="1"/>
      <c r="G295" s="1"/>
      <c r="H295" s="1"/>
      <c r="I295" s="1"/>
      <c r="J295" s="1"/>
      <c r="K295" s="50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50"/>
      <c r="C296" s="50"/>
      <c r="D296" s="50"/>
      <c r="E296" s="1"/>
      <c r="F296" s="1"/>
      <c r="G296" s="1"/>
      <c r="H296" s="1"/>
      <c r="I296" s="1"/>
      <c r="J296" s="1"/>
      <c r="K296" s="50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50"/>
      <c r="C297" s="50"/>
      <c r="D297" s="50"/>
      <c r="E297" s="1"/>
      <c r="F297" s="1"/>
      <c r="G297" s="1"/>
      <c r="H297" s="1"/>
      <c r="I297" s="1"/>
      <c r="J297" s="1"/>
      <c r="K297" s="50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50"/>
      <c r="C298" s="50"/>
      <c r="D298" s="50"/>
      <c r="E298" s="1"/>
      <c r="F298" s="1"/>
      <c r="G298" s="1"/>
      <c r="H298" s="1"/>
      <c r="I298" s="1"/>
      <c r="J298" s="1"/>
      <c r="K298" s="50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50"/>
      <c r="C299" s="50"/>
      <c r="D299" s="50"/>
      <c r="E299" s="1"/>
      <c r="F299" s="1"/>
      <c r="G299" s="1"/>
      <c r="H299" s="1"/>
      <c r="I299" s="1"/>
      <c r="J299" s="1"/>
      <c r="K299" s="50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50"/>
      <c r="C300" s="50"/>
      <c r="D300" s="50"/>
      <c r="E300" s="1"/>
      <c r="F300" s="1"/>
      <c r="G300" s="1"/>
      <c r="H300" s="1"/>
      <c r="I300" s="1"/>
      <c r="J300" s="1"/>
      <c r="K300" s="50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50"/>
      <c r="C301" s="50"/>
      <c r="D301" s="50"/>
      <c r="E301" s="1"/>
      <c r="F301" s="1"/>
      <c r="G301" s="1"/>
      <c r="H301" s="1"/>
      <c r="I301" s="1"/>
      <c r="J301" s="1"/>
      <c r="K301" s="50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50"/>
      <c r="C302" s="50"/>
      <c r="D302" s="50"/>
      <c r="E302" s="1"/>
      <c r="F302" s="1"/>
      <c r="G302" s="1"/>
      <c r="H302" s="1"/>
      <c r="I302" s="1"/>
      <c r="J302" s="1"/>
      <c r="K302" s="50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50"/>
      <c r="C303" s="50"/>
      <c r="D303" s="50"/>
      <c r="E303" s="1"/>
      <c r="F303" s="1"/>
      <c r="G303" s="1"/>
      <c r="H303" s="1"/>
      <c r="I303" s="1"/>
      <c r="J303" s="1"/>
      <c r="K303" s="50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50"/>
      <c r="C304" s="50"/>
      <c r="D304" s="50"/>
      <c r="E304" s="1"/>
      <c r="F304" s="1"/>
      <c r="G304" s="1"/>
      <c r="H304" s="1"/>
      <c r="I304" s="1"/>
      <c r="J304" s="1"/>
      <c r="K304" s="50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50"/>
      <c r="C305" s="50"/>
      <c r="D305" s="50"/>
      <c r="E305" s="1"/>
      <c r="F305" s="1"/>
      <c r="G305" s="1"/>
      <c r="H305" s="1"/>
      <c r="I305" s="1"/>
      <c r="J305" s="1"/>
      <c r="K305" s="50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50"/>
      <c r="C306" s="50"/>
      <c r="D306" s="50"/>
      <c r="E306" s="1"/>
      <c r="F306" s="1"/>
      <c r="G306" s="1"/>
      <c r="H306" s="1"/>
      <c r="I306" s="1"/>
      <c r="J306" s="1"/>
      <c r="K306" s="50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50"/>
      <c r="C307" s="50"/>
      <c r="D307" s="50"/>
      <c r="E307" s="1"/>
      <c r="F307" s="1"/>
      <c r="G307" s="1"/>
      <c r="H307" s="1"/>
      <c r="I307" s="1"/>
      <c r="J307" s="1"/>
      <c r="K307" s="50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50"/>
      <c r="C308" s="50"/>
      <c r="D308" s="50"/>
      <c r="E308" s="1"/>
      <c r="F308" s="1"/>
      <c r="G308" s="1"/>
      <c r="H308" s="1"/>
      <c r="I308" s="1"/>
      <c r="J308" s="1"/>
      <c r="K308" s="50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50"/>
      <c r="C309" s="50"/>
      <c r="D309" s="50"/>
      <c r="E309" s="1"/>
      <c r="F309" s="1"/>
      <c r="G309" s="1"/>
      <c r="H309" s="1"/>
      <c r="I309" s="1"/>
      <c r="J309" s="1"/>
      <c r="K309" s="50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50"/>
      <c r="C310" s="50"/>
      <c r="D310" s="50"/>
      <c r="E310" s="1"/>
      <c r="F310" s="1"/>
      <c r="G310" s="1"/>
      <c r="H310" s="1"/>
      <c r="I310" s="1"/>
      <c r="J310" s="1"/>
      <c r="K310" s="50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50"/>
      <c r="C311" s="50"/>
      <c r="D311" s="50"/>
      <c r="E311" s="1"/>
      <c r="F311" s="1"/>
      <c r="G311" s="1"/>
      <c r="H311" s="1"/>
      <c r="I311" s="1"/>
      <c r="J311" s="1"/>
      <c r="K311" s="50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50"/>
      <c r="C312" s="50"/>
      <c r="D312" s="50"/>
      <c r="E312" s="1"/>
      <c r="F312" s="1"/>
      <c r="G312" s="1"/>
      <c r="H312" s="1"/>
      <c r="I312" s="1"/>
      <c r="J312" s="1"/>
      <c r="K312" s="50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50"/>
      <c r="C313" s="50"/>
      <c r="D313" s="50"/>
      <c r="E313" s="1"/>
      <c r="F313" s="1"/>
      <c r="G313" s="1"/>
      <c r="H313" s="1"/>
      <c r="I313" s="1"/>
      <c r="J313" s="1"/>
      <c r="K313" s="50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50"/>
      <c r="C314" s="50"/>
      <c r="D314" s="50"/>
      <c r="E314" s="1"/>
      <c r="F314" s="1"/>
      <c r="G314" s="1"/>
      <c r="H314" s="1"/>
      <c r="I314" s="1"/>
      <c r="J314" s="1"/>
      <c r="K314" s="50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50"/>
      <c r="C315" s="50"/>
      <c r="D315" s="50"/>
      <c r="E315" s="1"/>
      <c r="F315" s="1"/>
      <c r="G315" s="1"/>
      <c r="H315" s="1"/>
      <c r="I315" s="1"/>
      <c r="J315" s="1"/>
      <c r="K315" s="50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50"/>
      <c r="C316" s="50"/>
      <c r="D316" s="50"/>
      <c r="E316" s="1"/>
      <c r="F316" s="1"/>
      <c r="G316" s="1"/>
      <c r="H316" s="1"/>
      <c r="I316" s="1"/>
      <c r="J316" s="1"/>
      <c r="K316" s="50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50"/>
      <c r="C317" s="50"/>
      <c r="D317" s="50"/>
      <c r="E317" s="1"/>
      <c r="F317" s="1"/>
      <c r="G317" s="1"/>
      <c r="H317" s="1"/>
      <c r="I317" s="1"/>
      <c r="J317" s="1"/>
      <c r="K317" s="50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50"/>
      <c r="C318" s="50"/>
      <c r="D318" s="50"/>
      <c r="E318" s="1"/>
      <c r="F318" s="1"/>
      <c r="G318" s="1"/>
      <c r="H318" s="1"/>
      <c r="I318" s="1"/>
      <c r="J318" s="1"/>
      <c r="K318" s="50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50"/>
      <c r="C319" s="50"/>
      <c r="D319" s="50"/>
      <c r="E319" s="1"/>
      <c r="F319" s="1"/>
      <c r="G319" s="1"/>
      <c r="H319" s="1"/>
      <c r="I319" s="1"/>
      <c r="J319" s="1"/>
      <c r="K319" s="50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50"/>
      <c r="C320" s="50"/>
      <c r="D320" s="50"/>
      <c r="E320" s="1"/>
      <c r="F320" s="1"/>
      <c r="G320" s="1"/>
      <c r="H320" s="1"/>
      <c r="I320" s="1"/>
      <c r="J320" s="1"/>
      <c r="K320" s="50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50"/>
      <c r="C321" s="50"/>
      <c r="D321" s="50"/>
      <c r="E321" s="1"/>
      <c r="F321" s="1"/>
      <c r="G321" s="1"/>
      <c r="H321" s="1"/>
      <c r="I321" s="1"/>
      <c r="J321" s="1"/>
      <c r="K321" s="50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50"/>
      <c r="C322" s="50"/>
      <c r="D322" s="50"/>
      <c r="E322" s="1"/>
      <c r="F322" s="1"/>
      <c r="G322" s="1"/>
      <c r="H322" s="1"/>
      <c r="I322" s="1"/>
      <c r="J322" s="1"/>
      <c r="K322" s="50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50"/>
      <c r="C323" s="50"/>
      <c r="D323" s="50"/>
      <c r="E323" s="1"/>
      <c r="F323" s="1"/>
      <c r="G323" s="1"/>
      <c r="H323" s="1"/>
      <c r="I323" s="1"/>
      <c r="J323" s="1"/>
      <c r="K323" s="50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50"/>
      <c r="C324" s="50"/>
      <c r="D324" s="50"/>
      <c r="E324" s="1"/>
      <c r="F324" s="1"/>
      <c r="G324" s="1"/>
      <c r="H324" s="1"/>
      <c r="I324" s="1"/>
      <c r="J324" s="1"/>
      <c r="K324" s="50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50"/>
      <c r="C325" s="50"/>
      <c r="D325" s="50"/>
      <c r="E325" s="1"/>
      <c r="F325" s="1"/>
      <c r="G325" s="1"/>
      <c r="H325" s="1"/>
      <c r="I325" s="1"/>
      <c r="J325" s="1"/>
      <c r="K325" s="50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50"/>
      <c r="C326" s="50"/>
      <c r="D326" s="50"/>
      <c r="E326" s="1"/>
      <c r="F326" s="1"/>
      <c r="G326" s="1"/>
      <c r="H326" s="1"/>
      <c r="I326" s="1"/>
      <c r="J326" s="1"/>
      <c r="K326" s="50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50"/>
      <c r="C327" s="50"/>
      <c r="D327" s="50"/>
      <c r="E327" s="1"/>
      <c r="F327" s="1"/>
      <c r="G327" s="1"/>
      <c r="H327" s="1"/>
      <c r="I327" s="1"/>
      <c r="J327" s="1"/>
      <c r="K327" s="50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50"/>
      <c r="C328" s="50"/>
      <c r="D328" s="50"/>
      <c r="E328" s="1"/>
      <c r="F328" s="1"/>
      <c r="G328" s="1"/>
      <c r="H328" s="1"/>
      <c r="I328" s="1"/>
      <c r="J328" s="1"/>
      <c r="K328" s="50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50"/>
      <c r="C329" s="50"/>
      <c r="D329" s="50"/>
      <c r="E329" s="1"/>
      <c r="F329" s="1"/>
      <c r="G329" s="1"/>
      <c r="H329" s="1"/>
      <c r="I329" s="1"/>
      <c r="J329" s="1"/>
      <c r="K329" s="50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50"/>
      <c r="C330" s="50"/>
      <c r="D330" s="50"/>
      <c r="E330" s="1"/>
      <c r="F330" s="1"/>
      <c r="G330" s="1"/>
      <c r="H330" s="1"/>
      <c r="I330" s="1"/>
      <c r="J330" s="1"/>
      <c r="K330" s="50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50"/>
      <c r="C331" s="50"/>
      <c r="D331" s="50"/>
      <c r="E331" s="1"/>
      <c r="F331" s="1"/>
      <c r="G331" s="1"/>
      <c r="H331" s="1"/>
      <c r="I331" s="1"/>
      <c r="J331" s="1"/>
      <c r="K331" s="50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50"/>
      <c r="C332" s="50"/>
      <c r="D332" s="50"/>
      <c r="E332" s="1"/>
      <c r="F332" s="1"/>
      <c r="G332" s="1"/>
      <c r="H332" s="1"/>
      <c r="I332" s="1"/>
      <c r="J332" s="1"/>
      <c r="K332" s="50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50"/>
      <c r="C333" s="50"/>
      <c r="D333" s="50"/>
      <c r="E333" s="1"/>
      <c r="F333" s="1"/>
      <c r="G333" s="1"/>
      <c r="H333" s="1"/>
      <c r="I333" s="1"/>
      <c r="J333" s="1"/>
      <c r="K333" s="50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50"/>
      <c r="C334" s="50"/>
      <c r="D334" s="50"/>
      <c r="E334" s="1"/>
      <c r="F334" s="1"/>
      <c r="G334" s="1"/>
      <c r="H334" s="1"/>
      <c r="I334" s="1"/>
      <c r="J334" s="1"/>
      <c r="K334" s="50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50"/>
      <c r="C335" s="50"/>
      <c r="D335" s="50"/>
      <c r="E335" s="1"/>
      <c r="F335" s="1"/>
      <c r="G335" s="1"/>
      <c r="H335" s="1"/>
      <c r="I335" s="1"/>
      <c r="J335" s="1"/>
      <c r="K335" s="50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50"/>
      <c r="C336" s="50"/>
      <c r="D336" s="50"/>
      <c r="E336" s="1"/>
      <c r="F336" s="1"/>
      <c r="G336" s="1"/>
      <c r="H336" s="1"/>
      <c r="I336" s="1"/>
      <c r="J336" s="1"/>
      <c r="K336" s="50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50"/>
      <c r="C337" s="50"/>
      <c r="D337" s="50"/>
      <c r="E337" s="1"/>
      <c r="F337" s="1"/>
      <c r="G337" s="1"/>
      <c r="H337" s="1"/>
      <c r="I337" s="1"/>
      <c r="J337" s="1"/>
      <c r="K337" s="50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50"/>
      <c r="C338" s="50"/>
      <c r="D338" s="50"/>
      <c r="E338" s="1"/>
      <c r="F338" s="1"/>
      <c r="G338" s="1"/>
      <c r="H338" s="1"/>
      <c r="I338" s="1"/>
      <c r="J338" s="1"/>
      <c r="K338" s="50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50"/>
      <c r="C339" s="50"/>
      <c r="D339" s="50"/>
      <c r="E339" s="1"/>
      <c r="F339" s="1"/>
      <c r="G339" s="1"/>
      <c r="H339" s="1"/>
      <c r="I339" s="1"/>
      <c r="J339" s="1"/>
      <c r="K339" s="50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50"/>
      <c r="C340" s="50"/>
      <c r="D340" s="50"/>
      <c r="E340" s="1"/>
      <c r="F340" s="1"/>
      <c r="G340" s="1"/>
      <c r="H340" s="1"/>
      <c r="I340" s="1"/>
      <c r="J340" s="1"/>
      <c r="K340" s="50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50"/>
      <c r="C341" s="50"/>
      <c r="D341" s="50"/>
      <c r="E341" s="1"/>
      <c r="F341" s="1"/>
      <c r="G341" s="1"/>
      <c r="H341" s="1"/>
      <c r="I341" s="1"/>
      <c r="J341" s="1"/>
      <c r="K341" s="50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50"/>
      <c r="C342" s="50"/>
      <c r="D342" s="50"/>
      <c r="E342" s="1"/>
      <c r="F342" s="1"/>
      <c r="G342" s="1"/>
      <c r="H342" s="1"/>
      <c r="I342" s="1"/>
      <c r="J342" s="1"/>
      <c r="K342" s="50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50"/>
      <c r="C343" s="50"/>
      <c r="D343" s="50"/>
      <c r="E343" s="1"/>
      <c r="F343" s="1"/>
      <c r="G343" s="1"/>
      <c r="H343" s="1"/>
      <c r="I343" s="1"/>
      <c r="J343" s="1"/>
      <c r="K343" s="50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50"/>
      <c r="C344" s="50"/>
      <c r="D344" s="50"/>
      <c r="E344" s="1"/>
      <c r="F344" s="1"/>
      <c r="G344" s="1"/>
      <c r="H344" s="1"/>
      <c r="I344" s="1"/>
      <c r="J344" s="1"/>
      <c r="K344" s="50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50"/>
      <c r="C345" s="50"/>
      <c r="D345" s="50"/>
      <c r="E345" s="1"/>
      <c r="F345" s="1"/>
      <c r="G345" s="1"/>
      <c r="H345" s="1"/>
      <c r="I345" s="1"/>
      <c r="J345" s="1"/>
      <c r="K345" s="50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50"/>
      <c r="C346" s="50"/>
      <c r="D346" s="50"/>
      <c r="E346" s="1"/>
      <c r="F346" s="1"/>
      <c r="G346" s="1"/>
      <c r="H346" s="1"/>
      <c r="I346" s="1"/>
      <c r="J346" s="1"/>
      <c r="K346" s="50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50"/>
      <c r="C347" s="50"/>
      <c r="D347" s="50"/>
      <c r="E347" s="1"/>
      <c r="F347" s="1"/>
      <c r="G347" s="1"/>
      <c r="H347" s="1"/>
      <c r="I347" s="1"/>
      <c r="J347" s="1"/>
      <c r="K347" s="50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50"/>
      <c r="C348" s="50"/>
      <c r="D348" s="50"/>
      <c r="E348" s="1"/>
      <c r="F348" s="1"/>
      <c r="G348" s="1"/>
      <c r="H348" s="1"/>
      <c r="I348" s="1"/>
      <c r="J348" s="1"/>
      <c r="K348" s="50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50"/>
      <c r="C349" s="50"/>
      <c r="D349" s="50"/>
      <c r="E349" s="1"/>
      <c r="F349" s="1"/>
      <c r="G349" s="1"/>
      <c r="H349" s="1"/>
      <c r="I349" s="1"/>
      <c r="J349" s="1"/>
      <c r="K349" s="50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50"/>
      <c r="C350" s="50"/>
      <c r="D350" s="50"/>
      <c r="E350" s="1"/>
      <c r="F350" s="1"/>
      <c r="G350" s="1"/>
      <c r="H350" s="1"/>
      <c r="I350" s="1"/>
      <c r="J350" s="1"/>
      <c r="K350" s="50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50"/>
      <c r="C351" s="50"/>
      <c r="D351" s="50"/>
      <c r="E351" s="1"/>
      <c r="F351" s="1"/>
      <c r="G351" s="1"/>
      <c r="H351" s="1"/>
      <c r="I351" s="1"/>
      <c r="J351" s="1"/>
      <c r="K351" s="50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50"/>
      <c r="C352" s="50"/>
      <c r="D352" s="50"/>
      <c r="E352" s="1"/>
      <c r="F352" s="1"/>
      <c r="G352" s="1"/>
      <c r="H352" s="1"/>
      <c r="I352" s="1"/>
      <c r="J352" s="1"/>
      <c r="K352" s="50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50"/>
      <c r="C353" s="50"/>
      <c r="D353" s="50"/>
      <c r="E353" s="1"/>
      <c r="F353" s="1"/>
      <c r="G353" s="1"/>
      <c r="H353" s="1"/>
      <c r="I353" s="1"/>
      <c r="J353" s="1"/>
      <c r="K353" s="50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50"/>
      <c r="C354" s="50"/>
      <c r="D354" s="50"/>
      <c r="E354" s="1"/>
      <c r="F354" s="1"/>
      <c r="G354" s="1"/>
      <c r="H354" s="1"/>
      <c r="I354" s="1"/>
      <c r="J354" s="1"/>
      <c r="K354" s="50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50"/>
      <c r="C355" s="50"/>
      <c r="D355" s="50"/>
      <c r="E355" s="1"/>
      <c r="F355" s="1"/>
      <c r="G355" s="1"/>
      <c r="H355" s="1"/>
      <c r="I355" s="1"/>
      <c r="J355" s="1"/>
      <c r="K355" s="50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50"/>
      <c r="C356" s="50"/>
      <c r="D356" s="50"/>
      <c r="E356" s="1"/>
      <c r="F356" s="1"/>
      <c r="G356" s="1"/>
      <c r="H356" s="1"/>
      <c r="I356" s="1"/>
      <c r="J356" s="1"/>
      <c r="K356" s="50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50"/>
      <c r="C357" s="50"/>
      <c r="D357" s="50"/>
      <c r="E357" s="1"/>
      <c r="F357" s="1"/>
      <c r="G357" s="1"/>
      <c r="H357" s="1"/>
      <c r="I357" s="1"/>
      <c r="J357" s="1"/>
      <c r="K357" s="50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50"/>
      <c r="C358" s="50"/>
      <c r="D358" s="50"/>
      <c r="E358" s="1"/>
      <c r="F358" s="1"/>
      <c r="G358" s="1"/>
      <c r="H358" s="1"/>
      <c r="I358" s="1"/>
      <c r="J358" s="1"/>
      <c r="K358" s="50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50"/>
      <c r="C359" s="50"/>
      <c r="D359" s="50"/>
      <c r="E359" s="1"/>
      <c r="F359" s="1"/>
      <c r="G359" s="1"/>
      <c r="H359" s="1"/>
      <c r="I359" s="1"/>
      <c r="J359" s="1"/>
      <c r="K359" s="50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50"/>
      <c r="C360" s="50"/>
      <c r="D360" s="50"/>
      <c r="E360" s="1"/>
      <c r="F360" s="1"/>
      <c r="G360" s="1"/>
      <c r="H360" s="1"/>
      <c r="I360" s="1"/>
      <c r="J360" s="1"/>
      <c r="K360" s="50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50"/>
      <c r="C361" s="50"/>
      <c r="D361" s="50"/>
      <c r="E361" s="1"/>
      <c r="F361" s="1"/>
      <c r="G361" s="1"/>
      <c r="H361" s="1"/>
      <c r="I361" s="1"/>
      <c r="J361" s="1"/>
      <c r="K361" s="50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50"/>
      <c r="C362" s="50"/>
      <c r="D362" s="50"/>
      <c r="E362" s="1"/>
      <c r="F362" s="1"/>
      <c r="G362" s="1"/>
      <c r="H362" s="1"/>
      <c r="I362" s="1"/>
      <c r="J362" s="1"/>
      <c r="K362" s="50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50"/>
      <c r="C363" s="50"/>
      <c r="D363" s="50"/>
      <c r="E363" s="1"/>
      <c r="F363" s="1"/>
      <c r="G363" s="1"/>
      <c r="H363" s="1"/>
      <c r="I363" s="1"/>
      <c r="J363" s="1"/>
      <c r="K363" s="50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50"/>
      <c r="C364" s="50"/>
      <c r="D364" s="50"/>
      <c r="E364" s="1"/>
      <c r="F364" s="1"/>
      <c r="G364" s="1"/>
      <c r="H364" s="1"/>
      <c r="I364" s="1"/>
      <c r="J364" s="1"/>
      <c r="K364" s="50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50"/>
      <c r="C365" s="50"/>
      <c r="D365" s="50"/>
      <c r="E365" s="1"/>
      <c r="F365" s="1"/>
      <c r="G365" s="1"/>
      <c r="H365" s="1"/>
      <c r="I365" s="1"/>
      <c r="J365" s="1"/>
      <c r="K365" s="50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50"/>
      <c r="C366" s="50"/>
      <c r="D366" s="50"/>
      <c r="E366" s="1"/>
      <c r="F366" s="1"/>
      <c r="G366" s="1"/>
      <c r="H366" s="1"/>
      <c r="I366" s="1"/>
      <c r="J366" s="1"/>
      <c r="K366" s="50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50"/>
      <c r="C367" s="50"/>
      <c r="D367" s="50"/>
      <c r="E367" s="1"/>
      <c r="F367" s="1"/>
      <c r="G367" s="1"/>
      <c r="H367" s="1"/>
      <c r="I367" s="1"/>
      <c r="J367" s="1"/>
      <c r="K367" s="50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50"/>
      <c r="C368" s="50"/>
      <c r="D368" s="50"/>
      <c r="E368" s="1"/>
      <c r="F368" s="1"/>
      <c r="G368" s="1"/>
      <c r="H368" s="1"/>
      <c r="I368" s="1"/>
      <c r="J368" s="1"/>
      <c r="K368" s="50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50"/>
      <c r="C369" s="50"/>
      <c r="D369" s="50"/>
      <c r="E369" s="1"/>
      <c r="F369" s="1"/>
      <c r="G369" s="1"/>
      <c r="H369" s="1"/>
      <c r="I369" s="1"/>
      <c r="J369" s="1"/>
      <c r="K369" s="50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50"/>
      <c r="C370" s="50"/>
      <c r="D370" s="50"/>
      <c r="E370" s="1"/>
      <c r="F370" s="1"/>
      <c r="G370" s="1"/>
      <c r="H370" s="1"/>
      <c r="I370" s="1"/>
      <c r="J370" s="1"/>
      <c r="K370" s="50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50"/>
      <c r="C371" s="50"/>
      <c r="D371" s="50"/>
      <c r="E371" s="1"/>
      <c r="F371" s="1"/>
      <c r="G371" s="1"/>
      <c r="H371" s="1"/>
      <c r="I371" s="1"/>
      <c r="J371" s="1"/>
      <c r="K371" s="50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50"/>
      <c r="C372" s="50"/>
      <c r="D372" s="50"/>
      <c r="E372" s="1"/>
      <c r="F372" s="1"/>
      <c r="G372" s="1"/>
      <c r="H372" s="1"/>
      <c r="I372" s="1"/>
      <c r="J372" s="1"/>
      <c r="K372" s="50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50"/>
      <c r="C373" s="50"/>
      <c r="D373" s="50"/>
      <c r="E373" s="1"/>
      <c r="F373" s="1"/>
      <c r="G373" s="1"/>
      <c r="H373" s="1"/>
      <c r="I373" s="1"/>
      <c r="J373" s="1"/>
      <c r="K373" s="50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50"/>
      <c r="C374" s="50"/>
      <c r="D374" s="50"/>
      <c r="E374" s="1"/>
      <c r="F374" s="1"/>
      <c r="G374" s="1"/>
      <c r="H374" s="1"/>
      <c r="I374" s="1"/>
      <c r="J374" s="1"/>
      <c r="K374" s="50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50"/>
      <c r="C375" s="50"/>
      <c r="D375" s="50"/>
      <c r="E375" s="1"/>
      <c r="F375" s="1"/>
      <c r="G375" s="1"/>
      <c r="H375" s="1"/>
      <c r="I375" s="1"/>
      <c r="J375" s="1"/>
      <c r="K375" s="50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50"/>
      <c r="C376" s="50"/>
      <c r="D376" s="50"/>
      <c r="E376" s="1"/>
      <c r="F376" s="1"/>
      <c r="G376" s="1"/>
      <c r="H376" s="1"/>
      <c r="I376" s="1"/>
      <c r="J376" s="1"/>
      <c r="K376" s="50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50"/>
      <c r="C377" s="50"/>
      <c r="D377" s="50"/>
      <c r="E377" s="1"/>
      <c r="F377" s="1"/>
      <c r="G377" s="1"/>
      <c r="H377" s="1"/>
      <c r="I377" s="1"/>
      <c r="J377" s="1"/>
      <c r="K377" s="50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50"/>
      <c r="C378" s="50"/>
      <c r="D378" s="50"/>
      <c r="E378" s="1"/>
      <c r="F378" s="1"/>
      <c r="G378" s="1"/>
      <c r="H378" s="1"/>
      <c r="I378" s="1"/>
      <c r="J378" s="1"/>
      <c r="K378" s="50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50"/>
      <c r="C379" s="50"/>
      <c r="D379" s="50"/>
      <c r="E379" s="1"/>
      <c r="F379" s="1"/>
      <c r="G379" s="1"/>
      <c r="H379" s="1"/>
      <c r="I379" s="1"/>
      <c r="J379" s="1"/>
      <c r="K379" s="50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50"/>
      <c r="C380" s="50"/>
      <c r="D380" s="50"/>
      <c r="E380" s="1"/>
      <c r="F380" s="1"/>
      <c r="G380" s="1"/>
      <c r="H380" s="1"/>
      <c r="I380" s="1"/>
      <c r="J380" s="1"/>
      <c r="K380" s="50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50"/>
      <c r="C381" s="50"/>
      <c r="D381" s="50"/>
      <c r="E381" s="1"/>
      <c r="F381" s="1"/>
      <c r="G381" s="1"/>
      <c r="H381" s="1"/>
      <c r="I381" s="1"/>
      <c r="J381" s="1"/>
      <c r="K381" s="50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50"/>
      <c r="C382" s="50"/>
      <c r="D382" s="50"/>
      <c r="E382" s="1"/>
      <c r="F382" s="1"/>
      <c r="G382" s="1"/>
      <c r="H382" s="1"/>
      <c r="I382" s="1"/>
      <c r="J382" s="1"/>
      <c r="K382" s="50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50"/>
      <c r="C383" s="50"/>
      <c r="D383" s="50"/>
      <c r="E383" s="1"/>
      <c r="F383" s="1"/>
      <c r="G383" s="1"/>
      <c r="H383" s="1"/>
      <c r="I383" s="1"/>
      <c r="J383" s="1"/>
      <c r="K383" s="50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50"/>
      <c r="C384" s="50"/>
      <c r="D384" s="50"/>
      <c r="E384" s="1"/>
      <c r="F384" s="1"/>
      <c r="G384" s="1"/>
      <c r="H384" s="1"/>
      <c r="I384" s="1"/>
      <c r="J384" s="1"/>
      <c r="K384" s="50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50"/>
      <c r="C385" s="50"/>
      <c r="D385" s="50"/>
      <c r="E385" s="1"/>
      <c r="F385" s="1"/>
      <c r="G385" s="1"/>
      <c r="H385" s="1"/>
      <c r="I385" s="1"/>
      <c r="J385" s="1"/>
      <c r="K385" s="50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50"/>
      <c r="C386" s="50"/>
      <c r="D386" s="50"/>
      <c r="E386" s="1"/>
      <c r="F386" s="1"/>
      <c r="G386" s="1"/>
      <c r="H386" s="1"/>
      <c r="I386" s="1"/>
      <c r="J386" s="1"/>
      <c r="K386" s="50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50"/>
      <c r="C387" s="50"/>
      <c r="D387" s="50"/>
      <c r="E387" s="1"/>
      <c r="F387" s="1"/>
      <c r="G387" s="1"/>
      <c r="H387" s="1"/>
      <c r="I387" s="1"/>
      <c r="J387" s="1"/>
      <c r="K387" s="50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50"/>
      <c r="C388" s="50"/>
      <c r="D388" s="50"/>
      <c r="E388" s="1"/>
      <c r="F388" s="1"/>
      <c r="G388" s="1"/>
      <c r="H388" s="1"/>
      <c r="I388" s="1"/>
      <c r="J388" s="1"/>
      <c r="K388" s="50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50"/>
      <c r="C389" s="50"/>
      <c r="D389" s="50"/>
      <c r="E389" s="1"/>
      <c r="F389" s="1"/>
      <c r="G389" s="1"/>
      <c r="H389" s="1"/>
      <c r="I389" s="1"/>
      <c r="J389" s="1"/>
      <c r="K389" s="50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50"/>
      <c r="C390" s="50"/>
      <c r="D390" s="50"/>
      <c r="E390" s="1"/>
      <c r="F390" s="1"/>
      <c r="G390" s="1"/>
      <c r="H390" s="1"/>
      <c r="I390" s="1"/>
      <c r="J390" s="1"/>
      <c r="K390" s="50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50"/>
      <c r="C391" s="50"/>
      <c r="D391" s="50"/>
      <c r="E391" s="1"/>
      <c r="F391" s="1"/>
      <c r="G391" s="1"/>
      <c r="H391" s="1"/>
      <c r="I391" s="1"/>
      <c r="J391" s="1"/>
      <c r="K391" s="50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50"/>
      <c r="C392" s="50"/>
      <c r="D392" s="50"/>
      <c r="E392" s="1"/>
      <c r="F392" s="1"/>
      <c r="G392" s="1"/>
      <c r="H392" s="1"/>
      <c r="I392" s="1"/>
      <c r="J392" s="1"/>
      <c r="K392" s="50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50"/>
      <c r="C393" s="50"/>
      <c r="D393" s="50"/>
      <c r="E393" s="1"/>
      <c r="F393" s="1"/>
      <c r="G393" s="1"/>
      <c r="H393" s="1"/>
      <c r="I393" s="1"/>
      <c r="J393" s="1"/>
      <c r="K393" s="50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50"/>
      <c r="C394" s="50"/>
      <c r="D394" s="50"/>
      <c r="E394" s="1"/>
      <c r="F394" s="1"/>
      <c r="G394" s="1"/>
      <c r="H394" s="1"/>
      <c r="I394" s="1"/>
      <c r="J394" s="1"/>
      <c r="K394" s="50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50"/>
      <c r="C395" s="50"/>
      <c r="D395" s="50"/>
      <c r="E395" s="1"/>
      <c r="F395" s="1"/>
      <c r="G395" s="1"/>
      <c r="H395" s="1"/>
      <c r="I395" s="1"/>
      <c r="J395" s="1"/>
      <c r="K395" s="50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50"/>
      <c r="C396" s="50"/>
      <c r="D396" s="50"/>
      <c r="E396" s="1"/>
      <c r="F396" s="1"/>
      <c r="G396" s="1"/>
      <c r="H396" s="1"/>
      <c r="I396" s="1"/>
      <c r="J396" s="1"/>
      <c r="K396" s="50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50"/>
      <c r="C397" s="50"/>
      <c r="D397" s="50"/>
      <c r="E397" s="1"/>
      <c r="F397" s="1"/>
      <c r="G397" s="1"/>
      <c r="H397" s="1"/>
      <c r="I397" s="1"/>
      <c r="J397" s="1"/>
      <c r="K397" s="50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50"/>
      <c r="C398" s="50"/>
      <c r="D398" s="50"/>
      <c r="E398" s="1"/>
      <c r="F398" s="1"/>
      <c r="G398" s="1"/>
      <c r="H398" s="1"/>
      <c r="I398" s="1"/>
      <c r="J398" s="1"/>
      <c r="K398" s="50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50"/>
      <c r="C399" s="50"/>
      <c r="D399" s="50"/>
      <c r="E399" s="1"/>
      <c r="F399" s="1"/>
      <c r="G399" s="1"/>
      <c r="H399" s="1"/>
      <c r="I399" s="1"/>
      <c r="J399" s="1"/>
      <c r="K399" s="50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50"/>
      <c r="C400" s="50"/>
      <c r="D400" s="50"/>
      <c r="E400" s="1"/>
      <c r="F400" s="1"/>
      <c r="G400" s="1"/>
      <c r="H400" s="1"/>
      <c r="I400" s="1"/>
      <c r="J400" s="1"/>
      <c r="K400" s="50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50"/>
      <c r="C401" s="50"/>
      <c r="D401" s="50"/>
      <c r="E401" s="1"/>
      <c r="F401" s="1"/>
      <c r="G401" s="1"/>
      <c r="H401" s="1"/>
      <c r="I401" s="1"/>
      <c r="J401" s="1"/>
      <c r="K401" s="50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50"/>
      <c r="C402" s="50"/>
      <c r="D402" s="50"/>
      <c r="E402" s="1"/>
      <c r="F402" s="1"/>
      <c r="G402" s="1"/>
      <c r="H402" s="1"/>
      <c r="I402" s="1"/>
      <c r="J402" s="1"/>
      <c r="K402" s="50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50"/>
      <c r="C403" s="50"/>
      <c r="D403" s="50"/>
      <c r="E403" s="1"/>
      <c r="F403" s="1"/>
      <c r="G403" s="1"/>
      <c r="H403" s="1"/>
      <c r="I403" s="1"/>
      <c r="J403" s="1"/>
      <c r="K403" s="50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50"/>
      <c r="C404" s="50"/>
      <c r="D404" s="50"/>
      <c r="E404" s="1"/>
      <c r="F404" s="1"/>
      <c r="G404" s="1"/>
      <c r="H404" s="1"/>
      <c r="I404" s="1"/>
      <c r="J404" s="1"/>
      <c r="K404" s="50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50"/>
      <c r="C405" s="50"/>
      <c r="D405" s="50"/>
      <c r="E405" s="1"/>
      <c r="F405" s="1"/>
      <c r="G405" s="1"/>
      <c r="H405" s="1"/>
      <c r="I405" s="1"/>
      <c r="J405" s="1"/>
      <c r="K405" s="50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50"/>
      <c r="C406" s="50"/>
      <c r="D406" s="50"/>
      <c r="E406" s="1"/>
      <c r="F406" s="1"/>
      <c r="G406" s="1"/>
      <c r="H406" s="1"/>
      <c r="I406" s="1"/>
      <c r="J406" s="1"/>
      <c r="K406" s="50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50"/>
      <c r="C407" s="50"/>
      <c r="D407" s="50"/>
      <c r="E407" s="1"/>
      <c r="F407" s="1"/>
      <c r="G407" s="1"/>
      <c r="H407" s="1"/>
      <c r="I407" s="1"/>
      <c r="J407" s="1"/>
      <c r="K407" s="50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50"/>
      <c r="C408" s="50"/>
      <c r="D408" s="50"/>
      <c r="E408" s="1"/>
      <c r="F408" s="1"/>
      <c r="G408" s="1"/>
      <c r="H408" s="1"/>
      <c r="I408" s="1"/>
      <c r="J408" s="1"/>
      <c r="K408" s="50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50"/>
      <c r="C409" s="50"/>
      <c r="D409" s="50"/>
      <c r="E409" s="1"/>
      <c r="F409" s="1"/>
      <c r="G409" s="1"/>
      <c r="H409" s="1"/>
      <c r="I409" s="1"/>
      <c r="J409" s="1"/>
      <c r="K409" s="50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50"/>
      <c r="C410" s="50"/>
      <c r="D410" s="50"/>
      <c r="E410" s="1"/>
      <c r="F410" s="1"/>
      <c r="G410" s="1"/>
      <c r="H410" s="1"/>
      <c r="I410" s="1"/>
      <c r="J410" s="1"/>
      <c r="K410" s="50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50"/>
      <c r="C411" s="50"/>
      <c r="D411" s="50"/>
      <c r="E411" s="1"/>
      <c r="F411" s="1"/>
      <c r="G411" s="1"/>
      <c r="H411" s="1"/>
      <c r="I411" s="1"/>
      <c r="J411" s="1"/>
      <c r="K411" s="50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50"/>
      <c r="C412" s="50"/>
      <c r="D412" s="50"/>
      <c r="E412" s="1"/>
      <c r="F412" s="1"/>
      <c r="G412" s="1"/>
      <c r="H412" s="1"/>
      <c r="I412" s="1"/>
      <c r="J412" s="1"/>
      <c r="K412" s="50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50"/>
      <c r="C413" s="50"/>
      <c r="D413" s="50"/>
      <c r="E413" s="1"/>
      <c r="F413" s="1"/>
      <c r="G413" s="1"/>
      <c r="H413" s="1"/>
      <c r="I413" s="1"/>
      <c r="J413" s="1"/>
      <c r="K413" s="50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50"/>
      <c r="C414" s="50"/>
      <c r="D414" s="50"/>
      <c r="E414" s="1"/>
      <c r="F414" s="1"/>
      <c r="G414" s="1"/>
      <c r="H414" s="1"/>
      <c r="I414" s="1"/>
      <c r="J414" s="1"/>
      <c r="K414" s="50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50"/>
      <c r="C415" s="50"/>
      <c r="D415" s="50"/>
      <c r="E415" s="1"/>
      <c r="F415" s="1"/>
      <c r="G415" s="1"/>
      <c r="H415" s="1"/>
      <c r="I415" s="1"/>
      <c r="J415" s="1"/>
      <c r="K415" s="50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50"/>
      <c r="C416" s="50"/>
      <c r="D416" s="50"/>
      <c r="E416" s="1"/>
      <c r="F416" s="1"/>
      <c r="G416" s="1"/>
      <c r="H416" s="1"/>
      <c r="I416" s="1"/>
      <c r="J416" s="1"/>
      <c r="K416" s="50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50"/>
      <c r="C417" s="50"/>
      <c r="D417" s="50"/>
      <c r="E417" s="1"/>
      <c r="F417" s="1"/>
      <c r="G417" s="1"/>
      <c r="H417" s="1"/>
      <c r="I417" s="1"/>
      <c r="J417" s="1"/>
      <c r="K417" s="50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50"/>
      <c r="C418" s="50"/>
      <c r="D418" s="50"/>
      <c r="E418" s="1"/>
      <c r="F418" s="1"/>
      <c r="G418" s="1"/>
      <c r="H418" s="1"/>
      <c r="I418" s="1"/>
      <c r="J418" s="1"/>
      <c r="K418" s="50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50"/>
      <c r="C419" s="50"/>
      <c r="D419" s="50"/>
      <c r="E419" s="1"/>
      <c r="F419" s="1"/>
      <c r="G419" s="1"/>
      <c r="H419" s="1"/>
      <c r="I419" s="1"/>
      <c r="J419" s="1"/>
      <c r="K419" s="50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50"/>
      <c r="C420" s="50"/>
      <c r="D420" s="50"/>
      <c r="E420" s="1"/>
      <c r="F420" s="1"/>
      <c r="G420" s="1"/>
      <c r="H420" s="1"/>
      <c r="I420" s="1"/>
      <c r="J420" s="1"/>
      <c r="K420" s="50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50"/>
      <c r="C421" s="50"/>
      <c r="D421" s="50"/>
      <c r="E421" s="1"/>
      <c r="F421" s="1"/>
      <c r="G421" s="1"/>
      <c r="H421" s="1"/>
      <c r="I421" s="1"/>
      <c r="J421" s="1"/>
      <c r="K421" s="50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50"/>
      <c r="C422" s="50"/>
      <c r="D422" s="50"/>
      <c r="E422" s="1"/>
      <c r="F422" s="1"/>
      <c r="G422" s="1"/>
      <c r="H422" s="1"/>
      <c r="I422" s="1"/>
      <c r="J422" s="1"/>
      <c r="K422" s="50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50"/>
      <c r="C423" s="50"/>
      <c r="D423" s="50"/>
      <c r="E423" s="1"/>
      <c r="F423" s="1"/>
      <c r="G423" s="1"/>
      <c r="H423" s="1"/>
      <c r="I423" s="1"/>
      <c r="J423" s="1"/>
      <c r="K423" s="50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50"/>
      <c r="C424" s="50"/>
      <c r="D424" s="50"/>
      <c r="E424" s="1"/>
      <c r="F424" s="1"/>
      <c r="G424" s="1"/>
      <c r="H424" s="1"/>
      <c r="I424" s="1"/>
      <c r="J424" s="1"/>
      <c r="K424" s="50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50"/>
      <c r="C425" s="50"/>
      <c r="D425" s="50"/>
      <c r="E425" s="1"/>
      <c r="F425" s="1"/>
      <c r="G425" s="1"/>
      <c r="H425" s="1"/>
      <c r="I425" s="1"/>
      <c r="J425" s="1"/>
      <c r="K425" s="50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50"/>
      <c r="C426" s="50"/>
      <c r="D426" s="50"/>
      <c r="E426" s="1"/>
      <c r="F426" s="1"/>
      <c r="G426" s="1"/>
      <c r="H426" s="1"/>
      <c r="I426" s="1"/>
      <c r="J426" s="1"/>
      <c r="K426" s="50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50"/>
      <c r="C427" s="50"/>
      <c r="D427" s="50"/>
      <c r="E427" s="1"/>
      <c r="F427" s="1"/>
      <c r="G427" s="1"/>
      <c r="H427" s="1"/>
      <c r="I427" s="1"/>
      <c r="J427" s="1"/>
      <c r="K427" s="50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50"/>
      <c r="C428" s="50"/>
      <c r="D428" s="50"/>
      <c r="E428" s="1"/>
      <c r="F428" s="1"/>
      <c r="G428" s="1"/>
      <c r="H428" s="1"/>
      <c r="I428" s="1"/>
      <c r="J428" s="1"/>
      <c r="K428" s="50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50"/>
      <c r="C429" s="50"/>
      <c r="D429" s="50"/>
      <c r="E429" s="1"/>
      <c r="F429" s="1"/>
      <c r="G429" s="1"/>
      <c r="H429" s="1"/>
      <c r="I429" s="1"/>
      <c r="J429" s="1"/>
      <c r="K429" s="50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50"/>
      <c r="C430" s="50"/>
      <c r="D430" s="50"/>
      <c r="E430" s="1"/>
      <c r="F430" s="1"/>
      <c r="G430" s="1"/>
      <c r="H430" s="1"/>
      <c r="I430" s="1"/>
      <c r="J430" s="1"/>
      <c r="K430" s="50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50"/>
      <c r="C431" s="50"/>
      <c r="D431" s="50"/>
      <c r="E431" s="1"/>
      <c r="F431" s="1"/>
      <c r="G431" s="1"/>
      <c r="H431" s="1"/>
      <c r="I431" s="1"/>
      <c r="J431" s="1"/>
      <c r="K431" s="50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50"/>
      <c r="C432" s="50"/>
      <c r="D432" s="50"/>
      <c r="E432" s="1"/>
      <c r="F432" s="1"/>
      <c r="G432" s="1"/>
      <c r="H432" s="1"/>
      <c r="I432" s="1"/>
      <c r="J432" s="1"/>
      <c r="K432" s="50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50"/>
      <c r="C433" s="50"/>
      <c r="D433" s="50"/>
      <c r="E433" s="1"/>
      <c r="F433" s="1"/>
      <c r="G433" s="1"/>
      <c r="H433" s="1"/>
      <c r="I433" s="1"/>
      <c r="J433" s="1"/>
      <c r="K433" s="50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50"/>
      <c r="C434" s="50"/>
      <c r="D434" s="50"/>
      <c r="E434" s="1"/>
      <c r="F434" s="1"/>
      <c r="G434" s="1"/>
      <c r="H434" s="1"/>
      <c r="I434" s="1"/>
      <c r="J434" s="1"/>
      <c r="K434" s="50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50"/>
      <c r="C435" s="50"/>
      <c r="D435" s="50"/>
      <c r="E435" s="1"/>
      <c r="F435" s="1"/>
      <c r="G435" s="1"/>
      <c r="H435" s="1"/>
      <c r="I435" s="1"/>
      <c r="J435" s="1"/>
      <c r="K435" s="50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50"/>
      <c r="C436" s="50"/>
      <c r="D436" s="50"/>
      <c r="E436" s="1"/>
      <c r="F436" s="1"/>
      <c r="G436" s="1"/>
      <c r="H436" s="1"/>
      <c r="I436" s="1"/>
      <c r="J436" s="1"/>
      <c r="K436" s="50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50"/>
      <c r="C437" s="50"/>
      <c r="D437" s="50"/>
      <c r="E437" s="1"/>
      <c r="F437" s="1"/>
      <c r="G437" s="1"/>
      <c r="H437" s="1"/>
      <c r="I437" s="1"/>
      <c r="J437" s="1"/>
      <c r="K437" s="50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50"/>
      <c r="C438" s="50"/>
      <c r="D438" s="50"/>
      <c r="E438" s="1"/>
      <c r="F438" s="1"/>
      <c r="G438" s="1"/>
      <c r="H438" s="1"/>
      <c r="I438" s="1"/>
      <c r="J438" s="1"/>
      <c r="K438" s="50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50"/>
      <c r="C439" s="50"/>
      <c r="D439" s="50"/>
      <c r="E439" s="1"/>
      <c r="F439" s="1"/>
      <c r="G439" s="1"/>
      <c r="H439" s="1"/>
      <c r="I439" s="1"/>
      <c r="J439" s="1"/>
      <c r="K439" s="50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50"/>
      <c r="C440" s="50"/>
      <c r="D440" s="50"/>
      <c r="E440" s="1"/>
      <c r="F440" s="1"/>
      <c r="G440" s="1"/>
      <c r="H440" s="1"/>
      <c r="I440" s="1"/>
      <c r="J440" s="1"/>
      <c r="K440" s="50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50"/>
      <c r="C441" s="50"/>
      <c r="D441" s="50"/>
      <c r="E441" s="1"/>
      <c r="F441" s="1"/>
      <c r="G441" s="1"/>
      <c r="H441" s="1"/>
      <c r="I441" s="1"/>
      <c r="J441" s="1"/>
      <c r="K441" s="50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50"/>
      <c r="C442" s="50"/>
      <c r="D442" s="50"/>
      <c r="E442" s="1"/>
      <c r="F442" s="1"/>
      <c r="G442" s="1"/>
      <c r="H442" s="1"/>
      <c r="I442" s="1"/>
      <c r="J442" s="1"/>
      <c r="K442" s="50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50"/>
      <c r="C443" s="50"/>
      <c r="D443" s="50"/>
      <c r="E443" s="1"/>
      <c r="F443" s="1"/>
      <c r="G443" s="1"/>
      <c r="H443" s="1"/>
      <c r="I443" s="1"/>
      <c r="J443" s="1"/>
      <c r="K443" s="50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50"/>
      <c r="C444" s="50"/>
      <c r="D444" s="50"/>
      <c r="E444" s="1"/>
      <c r="F444" s="1"/>
      <c r="G444" s="1"/>
      <c r="H444" s="1"/>
      <c r="I444" s="1"/>
      <c r="J444" s="1"/>
      <c r="K444" s="50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50"/>
      <c r="C445" s="50"/>
      <c r="D445" s="50"/>
      <c r="E445" s="1"/>
      <c r="F445" s="1"/>
      <c r="G445" s="1"/>
      <c r="H445" s="1"/>
      <c r="I445" s="1"/>
      <c r="J445" s="1"/>
      <c r="K445" s="50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50"/>
      <c r="C446" s="50"/>
      <c r="D446" s="50"/>
      <c r="E446" s="1"/>
      <c r="F446" s="1"/>
      <c r="G446" s="1"/>
      <c r="H446" s="1"/>
      <c r="I446" s="1"/>
      <c r="J446" s="1"/>
      <c r="K446" s="50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50"/>
      <c r="C447" s="50"/>
      <c r="D447" s="50"/>
      <c r="E447" s="1"/>
      <c r="F447" s="1"/>
      <c r="G447" s="1"/>
      <c r="H447" s="1"/>
      <c r="I447" s="1"/>
      <c r="J447" s="1"/>
      <c r="K447" s="50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50"/>
      <c r="C448" s="50"/>
      <c r="D448" s="50"/>
      <c r="E448" s="1"/>
      <c r="F448" s="1"/>
      <c r="G448" s="1"/>
      <c r="H448" s="1"/>
      <c r="I448" s="1"/>
      <c r="J448" s="1"/>
      <c r="K448" s="50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50"/>
      <c r="C449" s="50"/>
      <c r="D449" s="50"/>
      <c r="E449" s="1"/>
      <c r="F449" s="1"/>
      <c r="G449" s="1"/>
      <c r="H449" s="1"/>
      <c r="I449" s="1"/>
      <c r="J449" s="1"/>
      <c r="K449" s="50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50"/>
      <c r="C450" s="50"/>
      <c r="D450" s="50"/>
      <c r="E450" s="1"/>
      <c r="F450" s="1"/>
      <c r="G450" s="1"/>
      <c r="H450" s="1"/>
      <c r="I450" s="1"/>
      <c r="J450" s="1"/>
      <c r="K450" s="50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50"/>
      <c r="C451" s="50"/>
      <c r="D451" s="50"/>
      <c r="E451" s="1"/>
      <c r="F451" s="1"/>
      <c r="G451" s="1"/>
      <c r="H451" s="1"/>
      <c r="I451" s="1"/>
      <c r="J451" s="1"/>
      <c r="K451" s="50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50"/>
      <c r="C452" s="50"/>
      <c r="D452" s="50"/>
      <c r="E452" s="1"/>
      <c r="F452" s="1"/>
      <c r="G452" s="1"/>
      <c r="H452" s="1"/>
      <c r="I452" s="1"/>
      <c r="J452" s="1"/>
      <c r="K452" s="50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50"/>
      <c r="C453" s="50"/>
      <c r="D453" s="50"/>
      <c r="E453" s="1"/>
      <c r="F453" s="1"/>
      <c r="G453" s="1"/>
      <c r="H453" s="1"/>
      <c r="I453" s="1"/>
      <c r="J453" s="1"/>
      <c r="K453" s="50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50"/>
      <c r="C454" s="50"/>
      <c r="D454" s="50"/>
      <c r="E454" s="1"/>
      <c r="F454" s="1"/>
      <c r="G454" s="1"/>
      <c r="H454" s="1"/>
      <c r="I454" s="1"/>
      <c r="J454" s="1"/>
      <c r="K454" s="50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50"/>
      <c r="C455" s="50"/>
      <c r="D455" s="50"/>
      <c r="E455" s="1"/>
      <c r="F455" s="1"/>
      <c r="G455" s="1"/>
      <c r="H455" s="1"/>
      <c r="I455" s="1"/>
      <c r="J455" s="1"/>
      <c r="K455" s="50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50"/>
      <c r="C456" s="50"/>
      <c r="D456" s="50"/>
      <c r="E456" s="1"/>
      <c r="F456" s="1"/>
      <c r="G456" s="1"/>
      <c r="H456" s="1"/>
      <c r="I456" s="1"/>
      <c r="J456" s="1"/>
      <c r="K456" s="50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50"/>
      <c r="C457" s="50"/>
      <c r="D457" s="50"/>
      <c r="E457" s="1"/>
      <c r="F457" s="1"/>
      <c r="G457" s="1"/>
      <c r="H457" s="1"/>
      <c r="I457" s="1"/>
      <c r="J457" s="1"/>
      <c r="K457" s="50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50"/>
      <c r="C458" s="50"/>
      <c r="D458" s="50"/>
      <c r="E458" s="1"/>
      <c r="F458" s="1"/>
      <c r="G458" s="1"/>
      <c r="H458" s="1"/>
      <c r="I458" s="1"/>
      <c r="J458" s="1"/>
      <c r="K458" s="50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50"/>
      <c r="C459" s="50"/>
      <c r="D459" s="50"/>
      <c r="E459" s="1"/>
      <c r="F459" s="1"/>
      <c r="G459" s="1"/>
      <c r="H459" s="1"/>
      <c r="I459" s="1"/>
      <c r="J459" s="1"/>
      <c r="K459" s="50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50"/>
      <c r="C460" s="50"/>
      <c r="D460" s="50"/>
      <c r="E460" s="1"/>
      <c r="F460" s="1"/>
      <c r="G460" s="1"/>
      <c r="H460" s="1"/>
      <c r="I460" s="1"/>
      <c r="J460" s="1"/>
      <c r="K460" s="50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50"/>
      <c r="C461" s="50"/>
      <c r="D461" s="50"/>
      <c r="E461" s="1"/>
      <c r="F461" s="1"/>
      <c r="G461" s="1"/>
      <c r="H461" s="1"/>
      <c r="I461" s="1"/>
      <c r="J461" s="1"/>
      <c r="K461" s="50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50"/>
      <c r="C462" s="50"/>
      <c r="D462" s="50"/>
      <c r="E462" s="1"/>
      <c r="F462" s="1"/>
      <c r="G462" s="1"/>
      <c r="H462" s="1"/>
      <c r="I462" s="1"/>
      <c r="J462" s="1"/>
      <c r="K462" s="50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50"/>
      <c r="C463" s="50"/>
      <c r="D463" s="50"/>
      <c r="E463" s="1"/>
      <c r="F463" s="1"/>
      <c r="G463" s="1"/>
      <c r="H463" s="1"/>
      <c r="I463" s="1"/>
      <c r="J463" s="1"/>
      <c r="K463" s="50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50"/>
      <c r="C464" s="50"/>
      <c r="D464" s="50"/>
      <c r="E464" s="1"/>
      <c r="F464" s="1"/>
      <c r="G464" s="1"/>
      <c r="H464" s="1"/>
      <c r="I464" s="1"/>
      <c r="J464" s="1"/>
      <c r="K464" s="50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50"/>
      <c r="C465" s="50"/>
      <c r="D465" s="50"/>
      <c r="E465" s="1"/>
      <c r="F465" s="1"/>
      <c r="G465" s="1"/>
      <c r="H465" s="1"/>
      <c r="I465" s="1"/>
      <c r="J465" s="1"/>
      <c r="K465" s="50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50"/>
      <c r="C466" s="50"/>
      <c r="D466" s="50"/>
      <c r="E466" s="1"/>
      <c r="F466" s="1"/>
      <c r="G466" s="1"/>
      <c r="H466" s="1"/>
      <c r="I466" s="1"/>
      <c r="J466" s="1"/>
      <c r="K466" s="50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50"/>
      <c r="C467" s="50"/>
      <c r="D467" s="50"/>
      <c r="E467" s="1"/>
      <c r="F467" s="1"/>
      <c r="G467" s="1"/>
      <c r="H467" s="1"/>
      <c r="I467" s="1"/>
      <c r="J467" s="1"/>
      <c r="K467" s="50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50"/>
      <c r="C468" s="50"/>
      <c r="D468" s="50"/>
      <c r="E468" s="1"/>
      <c r="F468" s="1"/>
      <c r="G468" s="1"/>
      <c r="H468" s="1"/>
      <c r="I468" s="1"/>
      <c r="J468" s="1"/>
      <c r="K468" s="50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50"/>
      <c r="C469" s="50"/>
      <c r="D469" s="50"/>
      <c r="E469" s="1"/>
      <c r="F469" s="1"/>
      <c r="G469" s="1"/>
      <c r="H469" s="1"/>
      <c r="I469" s="1"/>
      <c r="J469" s="1"/>
      <c r="K469" s="50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50"/>
      <c r="C470" s="50"/>
      <c r="D470" s="50"/>
      <c r="E470" s="1"/>
      <c r="F470" s="1"/>
      <c r="G470" s="1"/>
      <c r="H470" s="1"/>
      <c r="I470" s="1"/>
      <c r="J470" s="1"/>
      <c r="K470" s="50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50"/>
      <c r="C471" s="50"/>
      <c r="D471" s="50"/>
      <c r="E471" s="1"/>
      <c r="F471" s="1"/>
      <c r="G471" s="1"/>
      <c r="H471" s="1"/>
      <c r="I471" s="1"/>
      <c r="J471" s="1"/>
      <c r="K471" s="50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50"/>
      <c r="C472" s="50"/>
      <c r="D472" s="50"/>
      <c r="E472" s="1"/>
      <c r="F472" s="1"/>
      <c r="G472" s="1"/>
      <c r="H472" s="1"/>
      <c r="I472" s="1"/>
      <c r="J472" s="1"/>
      <c r="K472" s="50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50"/>
      <c r="C473" s="50"/>
      <c r="D473" s="50"/>
      <c r="E473" s="1"/>
      <c r="F473" s="1"/>
      <c r="G473" s="1"/>
      <c r="H473" s="1"/>
      <c r="I473" s="1"/>
      <c r="J473" s="1"/>
      <c r="K473" s="50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50"/>
      <c r="C474" s="50"/>
      <c r="D474" s="50"/>
      <c r="E474" s="1"/>
      <c r="F474" s="1"/>
      <c r="G474" s="1"/>
      <c r="H474" s="1"/>
      <c r="I474" s="1"/>
      <c r="J474" s="1"/>
      <c r="K474" s="50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50"/>
      <c r="C475" s="50"/>
      <c r="D475" s="50"/>
      <c r="E475" s="1"/>
      <c r="F475" s="1"/>
      <c r="G475" s="1"/>
      <c r="H475" s="1"/>
      <c r="I475" s="1"/>
      <c r="J475" s="1"/>
      <c r="K475" s="50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50"/>
      <c r="C476" s="50"/>
      <c r="D476" s="50"/>
      <c r="E476" s="1"/>
      <c r="F476" s="1"/>
      <c r="G476" s="1"/>
      <c r="H476" s="1"/>
      <c r="I476" s="1"/>
      <c r="J476" s="1"/>
      <c r="K476" s="50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50"/>
      <c r="C477" s="50"/>
      <c r="D477" s="50"/>
      <c r="E477" s="1"/>
      <c r="F477" s="1"/>
      <c r="G477" s="1"/>
      <c r="H477" s="1"/>
      <c r="I477" s="1"/>
      <c r="J477" s="1"/>
      <c r="K477" s="50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50"/>
      <c r="C478" s="50"/>
      <c r="D478" s="50"/>
      <c r="E478" s="1"/>
      <c r="F478" s="1"/>
      <c r="G478" s="1"/>
      <c r="H478" s="1"/>
      <c r="I478" s="1"/>
      <c r="J478" s="1"/>
      <c r="K478" s="50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50"/>
      <c r="C479" s="50"/>
      <c r="D479" s="50"/>
      <c r="E479" s="1"/>
      <c r="F479" s="1"/>
      <c r="G479" s="1"/>
      <c r="H479" s="1"/>
      <c r="I479" s="1"/>
      <c r="J479" s="1"/>
      <c r="K479" s="50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50"/>
      <c r="C480" s="50"/>
      <c r="D480" s="50"/>
      <c r="E480" s="1"/>
      <c r="F480" s="1"/>
      <c r="G480" s="1"/>
      <c r="H480" s="1"/>
      <c r="I480" s="1"/>
      <c r="J480" s="1"/>
      <c r="K480" s="50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50"/>
      <c r="C481" s="50"/>
      <c r="D481" s="50"/>
      <c r="E481" s="1"/>
      <c r="F481" s="1"/>
      <c r="G481" s="1"/>
      <c r="H481" s="1"/>
      <c r="I481" s="1"/>
      <c r="J481" s="1"/>
      <c r="K481" s="50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50"/>
      <c r="C482" s="50"/>
      <c r="D482" s="50"/>
      <c r="E482" s="1"/>
      <c r="F482" s="1"/>
      <c r="G482" s="1"/>
      <c r="H482" s="1"/>
      <c r="I482" s="1"/>
      <c r="J482" s="1"/>
      <c r="K482" s="50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50"/>
      <c r="C483" s="50"/>
      <c r="D483" s="50"/>
      <c r="E483" s="1"/>
      <c r="F483" s="1"/>
      <c r="G483" s="1"/>
      <c r="H483" s="1"/>
      <c r="I483" s="1"/>
      <c r="J483" s="1"/>
      <c r="K483" s="50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50"/>
      <c r="C484" s="50"/>
      <c r="D484" s="50"/>
      <c r="E484" s="1"/>
      <c r="F484" s="1"/>
      <c r="G484" s="1"/>
      <c r="H484" s="1"/>
      <c r="I484" s="1"/>
      <c r="J484" s="1"/>
      <c r="K484" s="50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50"/>
      <c r="C485" s="50"/>
      <c r="D485" s="50"/>
      <c r="E485" s="1"/>
      <c r="F485" s="1"/>
      <c r="G485" s="1"/>
      <c r="H485" s="1"/>
      <c r="I485" s="1"/>
      <c r="J485" s="1"/>
      <c r="K485" s="50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50"/>
      <c r="C486" s="50"/>
      <c r="D486" s="50"/>
      <c r="E486" s="1"/>
      <c r="F486" s="1"/>
      <c r="G486" s="1"/>
      <c r="H486" s="1"/>
      <c r="I486" s="1"/>
      <c r="J486" s="1"/>
      <c r="K486" s="50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50"/>
      <c r="C487" s="50"/>
      <c r="D487" s="50"/>
      <c r="E487" s="1"/>
      <c r="F487" s="1"/>
      <c r="G487" s="1"/>
      <c r="H487" s="1"/>
      <c r="I487" s="1"/>
      <c r="J487" s="1"/>
      <c r="K487" s="50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50"/>
      <c r="C488" s="50"/>
      <c r="D488" s="50"/>
      <c r="E488" s="1"/>
      <c r="F488" s="1"/>
      <c r="G488" s="1"/>
      <c r="H488" s="1"/>
      <c r="I488" s="1"/>
      <c r="J488" s="1"/>
      <c r="K488" s="50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50"/>
      <c r="C489" s="50"/>
      <c r="D489" s="50"/>
      <c r="E489" s="1"/>
      <c r="F489" s="1"/>
      <c r="G489" s="1"/>
      <c r="H489" s="1"/>
      <c r="I489" s="1"/>
      <c r="J489" s="1"/>
      <c r="K489" s="50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50"/>
      <c r="C490" s="50"/>
      <c r="D490" s="50"/>
      <c r="E490" s="1"/>
      <c r="F490" s="1"/>
      <c r="G490" s="1"/>
      <c r="H490" s="1"/>
      <c r="I490" s="1"/>
      <c r="J490" s="1"/>
      <c r="K490" s="50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50"/>
      <c r="C491" s="50"/>
      <c r="D491" s="50"/>
      <c r="E491" s="1"/>
      <c r="F491" s="1"/>
      <c r="G491" s="1"/>
      <c r="H491" s="1"/>
      <c r="I491" s="1"/>
      <c r="J491" s="1"/>
      <c r="K491" s="50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50"/>
      <c r="C492" s="50"/>
      <c r="D492" s="50"/>
      <c r="E492" s="1"/>
      <c r="F492" s="1"/>
      <c r="G492" s="1"/>
      <c r="H492" s="1"/>
      <c r="I492" s="1"/>
      <c r="J492" s="1"/>
      <c r="K492" s="50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50"/>
      <c r="C493" s="50"/>
      <c r="D493" s="50"/>
      <c r="E493" s="1"/>
      <c r="F493" s="1"/>
      <c r="G493" s="1"/>
      <c r="H493" s="1"/>
      <c r="I493" s="1"/>
      <c r="J493" s="1"/>
      <c r="K493" s="50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50"/>
      <c r="C494" s="50"/>
      <c r="D494" s="50"/>
      <c r="E494" s="1"/>
      <c r="F494" s="1"/>
      <c r="G494" s="1"/>
      <c r="H494" s="1"/>
      <c r="I494" s="1"/>
      <c r="J494" s="1"/>
      <c r="K494" s="50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50"/>
      <c r="C495" s="50"/>
      <c r="D495" s="50"/>
      <c r="E495" s="1"/>
      <c r="F495" s="1"/>
      <c r="G495" s="1"/>
      <c r="H495" s="1"/>
      <c r="I495" s="1"/>
      <c r="J495" s="1"/>
      <c r="K495" s="50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50"/>
      <c r="C496" s="50"/>
      <c r="D496" s="50"/>
      <c r="E496" s="1"/>
      <c r="F496" s="1"/>
      <c r="G496" s="1"/>
      <c r="H496" s="1"/>
      <c r="I496" s="1"/>
      <c r="J496" s="1"/>
      <c r="K496" s="50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50"/>
      <c r="C497" s="50"/>
      <c r="D497" s="50"/>
      <c r="E497" s="1"/>
      <c r="F497" s="1"/>
      <c r="G497" s="1"/>
      <c r="H497" s="1"/>
      <c r="I497" s="1"/>
      <c r="J497" s="1"/>
      <c r="K497" s="50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50"/>
      <c r="C498" s="50"/>
      <c r="D498" s="50"/>
      <c r="E498" s="1"/>
      <c r="F498" s="1"/>
      <c r="G498" s="1"/>
      <c r="H498" s="1"/>
      <c r="I498" s="1"/>
      <c r="J498" s="1"/>
      <c r="K498" s="50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50"/>
      <c r="C499" s="50"/>
      <c r="D499" s="50"/>
      <c r="E499" s="1"/>
      <c r="F499" s="1"/>
      <c r="G499" s="1"/>
      <c r="H499" s="1"/>
      <c r="I499" s="1"/>
      <c r="J499" s="1"/>
      <c r="K499" s="50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50"/>
      <c r="C500" s="50"/>
      <c r="D500" s="50"/>
      <c r="E500" s="1"/>
      <c r="F500" s="1"/>
      <c r="G500" s="1"/>
      <c r="H500" s="1"/>
      <c r="I500" s="1"/>
      <c r="J500" s="1"/>
      <c r="K500" s="50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50"/>
      <c r="C501" s="50"/>
      <c r="D501" s="50"/>
      <c r="E501" s="1"/>
      <c r="F501" s="1"/>
      <c r="G501" s="1"/>
      <c r="H501" s="1"/>
      <c r="I501" s="1"/>
      <c r="J501" s="1"/>
      <c r="K501" s="50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50"/>
      <c r="C502" s="50"/>
      <c r="D502" s="50"/>
      <c r="E502" s="1"/>
      <c r="F502" s="1"/>
      <c r="G502" s="1"/>
      <c r="H502" s="1"/>
      <c r="I502" s="1"/>
      <c r="J502" s="1"/>
      <c r="K502" s="50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50"/>
      <c r="C503" s="50"/>
      <c r="D503" s="50"/>
      <c r="E503" s="1"/>
      <c r="F503" s="1"/>
      <c r="G503" s="1"/>
      <c r="H503" s="1"/>
      <c r="I503" s="1"/>
      <c r="J503" s="1"/>
      <c r="K503" s="50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50"/>
      <c r="C504" s="50"/>
      <c r="D504" s="50"/>
      <c r="E504" s="1"/>
      <c r="F504" s="1"/>
      <c r="G504" s="1"/>
      <c r="H504" s="1"/>
      <c r="I504" s="1"/>
      <c r="J504" s="1"/>
      <c r="K504" s="50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50"/>
      <c r="C505" s="50"/>
      <c r="D505" s="50"/>
      <c r="E505" s="1"/>
      <c r="F505" s="1"/>
      <c r="G505" s="1"/>
      <c r="H505" s="1"/>
      <c r="I505" s="1"/>
      <c r="J505" s="1"/>
      <c r="K505" s="50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50"/>
      <c r="C506" s="50"/>
      <c r="D506" s="50"/>
      <c r="E506" s="1"/>
      <c r="F506" s="1"/>
      <c r="G506" s="1"/>
      <c r="H506" s="1"/>
      <c r="I506" s="1"/>
      <c r="J506" s="1"/>
      <c r="K506" s="50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50"/>
      <c r="C507" s="50"/>
      <c r="D507" s="50"/>
      <c r="E507" s="1"/>
      <c r="F507" s="1"/>
      <c r="G507" s="1"/>
      <c r="H507" s="1"/>
      <c r="I507" s="1"/>
      <c r="J507" s="1"/>
      <c r="K507" s="50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50"/>
      <c r="C508" s="50"/>
      <c r="D508" s="50"/>
      <c r="E508" s="1"/>
      <c r="F508" s="1"/>
      <c r="G508" s="1"/>
      <c r="H508" s="1"/>
      <c r="I508" s="1"/>
      <c r="J508" s="1"/>
      <c r="K508" s="50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50"/>
      <c r="C509" s="50"/>
      <c r="D509" s="50"/>
      <c r="E509" s="1"/>
      <c r="F509" s="1"/>
      <c r="G509" s="1"/>
      <c r="H509" s="1"/>
      <c r="I509" s="1"/>
      <c r="J509" s="1"/>
      <c r="K509" s="50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50"/>
      <c r="C510" s="50"/>
      <c r="D510" s="50"/>
      <c r="E510" s="1"/>
      <c r="F510" s="1"/>
      <c r="G510" s="1"/>
      <c r="H510" s="1"/>
      <c r="I510" s="1"/>
      <c r="J510" s="1"/>
      <c r="K510" s="50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50"/>
      <c r="C511" s="50"/>
      <c r="D511" s="50"/>
      <c r="E511" s="1"/>
      <c r="F511" s="1"/>
      <c r="G511" s="1"/>
      <c r="H511" s="1"/>
      <c r="I511" s="1"/>
      <c r="J511" s="1"/>
      <c r="K511" s="50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50"/>
      <c r="C512" s="50"/>
      <c r="D512" s="50"/>
      <c r="E512" s="1"/>
      <c r="F512" s="1"/>
      <c r="G512" s="1"/>
      <c r="H512" s="1"/>
      <c r="I512" s="1"/>
      <c r="J512" s="1"/>
      <c r="K512" s="50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50"/>
      <c r="C513" s="50"/>
      <c r="D513" s="50"/>
      <c r="E513" s="1"/>
      <c r="F513" s="1"/>
      <c r="G513" s="1"/>
      <c r="H513" s="1"/>
      <c r="I513" s="1"/>
      <c r="J513" s="1"/>
      <c r="K513" s="50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50"/>
      <c r="C514" s="50"/>
      <c r="D514" s="50"/>
      <c r="E514" s="1"/>
      <c r="F514" s="1"/>
      <c r="G514" s="1"/>
      <c r="H514" s="1"/>
      <c r="I514" s="1"/>
      <c r="J514" s="1"/>
      <c r="K514" s="50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50"/>
      <c r="C515" s="50"/>
      <c r="D515" s="50"/>
      <c r="E515" s="1"/>
      <c r="F515" s="1"/>
      <c r="G515" s="1"/>
      <c r="H515" s="1"/>
      <c r="I515" s="1"/>
      <c r="J515" s="1"/>
      <c r="K515" s="50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50"/>
      <c r="C516" s="50"/>
      <c r="D516" s="50"/>
      <c r="E516" s="1"/>
      <c r="F516" s="1"/>
      <c r="G516" s="1"/>
      <c r="H516" s="1"/>
      <c r="I516" s="1"/>
      <c r="J516" s="1"/>
      <c r="K516" s="50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50"/>
      <c r="C517" s="50"/>
      <c r="D517" s="50"/>
      <c r="E517" s="1"/>
      <c r="F517" s="1"/>
      <c r="G517" s="1"/>
      <c r="H517" s="1"/>
      <c r="I517" s="1"/>
      <c r="J517" s="1"/>
      <c r="K517" s="50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50"/>
      <c r="C518" s="50"/>
      <c r="D518" s="50"/>
      <c r="E518" s="1"/>
      <c r="F518" s="1"/>
      <c r="G518" s="1"/>
      <c r="H518" s="1"/>
      <c r="I518" s="1"/>
      <c r="J518" s="1"/>
      <c r="K518" s="50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50"/>
      <c r="C519" s="50"/>
      <c r="D519" s="50"/>
      <c r="E519" s="1"/>
      <c r="F519" s="1"/>
      <c r="G519" s="1"/>
      <c r="H519" s="1"/>
      <c r="I519" s="1"/>
      <c r="J519" s="1"/>
      <c r="K519" s="50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50"/>
      <c r="C520" s="50"/>
      <c r="D520" s="50"/>
      <c r="E520" s="1"/>
      <c r="F520" s="1"/>
      <c r="G520" s="1"/>
      <c r="H520" s="1"/>
      <c r="I520" s="1"/>
      <c r="J520" s="1"/>
      <c r="K520" s="50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50"/>
      <c r="C521" s="50"/>
      <c r="D521" s="50"/>
      <c r="E521" s="1"/>
      <c r="F521" s="1"/>
      <c r="G521" s="1"/>
      <c r="H521" s="1"/>
      <c r="I521" s="1"/>
      <c r="J521" s="1"/>
      <c r="K521" s="50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50"/>
      <c r="C522" s="50"/>
      <c r="D522" s="50"/>
      <c r="E522" s="1"/>
      <c r="F522" s="1"/>
      <c r="G522" s="1"/>
      <c r="H522" s="1"/>
      <c r="I522" s="1"/>
      <c r="J522" s="1"/>
      <c r="K522" s="50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50"/>
      <c r="C523" s="50"/>
      <c r="D523" s="50"/>
      <c r="E523" s="1"/>
      <c r="F523" s="1"/>
      <c r="G523" s="1"/>
      <c r="H523" s="1"/>
      <c r="I523" s="1"/>
      <c r="J523" s="1"/>
      <c r="K523" s="50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50"/>
      <c r="C524" s="50"/>
      <c r="D524" s="50"/>
      <c r="E524" s="1"/>
      <c r="F524" s="1"/>
      <c r="G524" s="1"/>
      <c r="H524" s="1"/>
      <c r="I524" s="1"/>
      <c r="J524" s="1"/>
      <c r="K524" s="50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50"/>
      <c r="C525" s="50"/>
      <c r="D525" s="50"/>
      <c r="E525" s="1"/>
      <c r="F525" s="1"/>
      <c r="G525" s="1"/>
      <c r="H525" s="1"/>
      <c r="I525" s="1"/>
      <c r="J525" s="1"/>
      <c r="K525" s="50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50"/>
      <c r="C526" s="50"/>
      <c r="D526" s="50"/>
      <c r="E526" s="1"/>
      <c r="F526" s="1"/>
      <c r="G526" s="1"/>
      <c r="H526" s="1"/>
      <c r="I526" s="1"/>
      <c r="J526" s="1"/>
      <c r="K526" s="50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50"/>
      <c r="C527" s="50"/>
      <c r="D527" s="50"/>
      <c r="E527" s="1"/>
      <c r="F527" s="1"/>
      <c r="G527" s="1"/>
      <c r="H527" s="1"/>
      <c r="I527" s="1"/>
      <c r="J527" s="1"/>
      <c r="K527" s="50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50"/>
      <c r="C528" s="50"/>
      <c r="D528" s="50"/>
      <c r="E528" s="1"/>
      <c r="F528" s="1"/>
      <c r="G528" s="1"/>
      <c r="H528" s="1"/>
      <c r="I528" s="1"/>
      <c r="J528" s="1"/>
      <c r="K528" s="50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50"/>
      <c r="C529" s="50"/>
      <c r="D529" s="50"/>
      <c r="E529" s="1"/>
      <c r="F529" s="1"/>
      <c r="G529" s="1"/>
      <c r="H529" s="1"/>
      <c r="I529" s="1"/>
      <c r="J529" s="1"/>
      <c r="K529" s="50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50"/>
      <c r="C530" s="50"/>
      <c r="D530" s="50"/>
      <c r="E530" s="1"/>
      <c r="F530" s="1"/>
      <c r="G530" s="1"/>
      <c r="H530" s="1"/>
      <c r="I530" s="1"/>
      <c r="J530" s="1"/>
      <c r="K530" s="50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50"/>
      <c r="C531" s="50"/>
      <c r="D531" s="50"/>
      <c r="E531" s="1"/>
      <c r="F531" s="1"/>
      <c r="G531" s="1"/>
      <c r="H531" s="1"/>
      <c r="I531" s="1"/>
      <c r="J531" s="1"/>
      <c r="K531" s="50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50"/>
      <c r="C532" s="50"/>
      <c r="D532" s="50"/>
      <c r="E532" s="1"/>
      <c r="F532" s="1"/>
      <c r="G532" s="1"/>
      <c r="H532" s="1"/>
      <c r="I532" s="1"/>
      <c r="J532" s="1"/>
      <c r="K532" s="50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50"/>
      <c r="C533" s="50"/>
      <c r="D533" s="50"/>
      <c r="E533" s="1"/>
      <c r="F533" s="1"/>
      <c r="G533" s="1"/>
      <c r="H533" s="1"/>
      <c r="I533" s="1"/>
      <c r="J533" s="1"/>
      <c r="K533" s="50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50"/>
      <c r="C534" s="50"/>
      <c r="D534" s="50"/>
      <c r="E534" s="1"/>
      <c r="F534" s="1"/>
      <c r="G534" s="1"/>
      <c r="H534" s="1"/>
      <c r="I534" s="1"/>
      <c r="J534" s="1"/>
      <c r="K534" s="50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50"/>
      <c r="C535" s="50"/>
      <c r="D535" s="50"/>
      <c r="E535" s="1"/>
      <c r="F535" s="1"/>
      <c r="G535" s="1"/>
      <c r="H535" s="1"/>
      <c r="I535" s="1"/>
      <c r="J535" s="1"/>
      <c r="K535" s="50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50"/>
      <c r="C536" s="50"/>
      <c r="D536" s="50"/>
      <c r="E536" s="1"/>
      <c r="F536" s="1"/>
      <c r="G536" s="1"/>
      <c r="H536" s="1"/>
      <c r="I536" s="1"/>
      <c r="J536" s="1"/>
      <c r="K536" s="50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50"/>
      <c r="C537" s="50"/>
      <c r="D537" s="50"/>
      <c r="E537" s="1"/>
      <c r="F537" s="1"/>
      <c r="G537" s="1"/>
      <c r="H537" s="1"/>
      <c r="I537" s="1"/>
      <c r="J537" s="1"/>
      <c r="K537" s="50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50"/>
      <c r="C538" s="50"/>
      <c r="D538" s="50"/>
      <c r="E538" s="1"/>
      <c r="F538" s="1"/>
      <c r="G538" s="1"/>
      <c r="H538" s="1"/>
      <c r="I538" s="1"/>
      <c r="J538" s="1"/>
      <c r="K538" s="50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50"/>
      <c r="C539" s="50"/>
      <c r="D539" s="50"/>
      <c r="E539" s="1"/>
      <c r="F539" s="1"/>
      <c r="G539" s="1"/>
      <c r="H539" s="1"/>
      <c r="I539" s="1"/>
      <c r="J539" s="1"/>
      <c r="K539" s="50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50"/>
      <c r="C540" s="50"/>
      <c r="D540" s="50"/>
      <c r="E540" s="1"/>
      <c r="F540" s="1"/>
      <c r="G540" s="1"/>
      <c r="H540" s="1"/>
      <c r="I540" s="1"/>
      <c r="J540" s="1"/>
      <c r="K540" s="50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50"/>
      <c r="C541" s="50"/>
      <c r="D541" s="50"/>
      <c r="E541" s="1"/>
      <c r="F541" s="1"/>
      <c r="G541" s="1"/>
      <c r="H541" s="1"/>
      <c r="I541" s="1"/>
      <c r="J541" s="1"/>
      <c r="K541" s="50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50"/>
      <c r="C542" s="50"/>
      <c r="D542" s="50"/>
      <c r="E542" s="1"/>
      <c r="F542" s="1"/>
      <c r="G542" s="1"/>
      <c r="H542" s="1"/>
      <c r="I542" s="1"/>
      <c r="J542" s="1"/>
      <c r="K542" s="50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50"/>
      <c r="C543" s="50"/>
      <c r="D543" s="50"/>
      <c r="E543" s="1"/>
      <c r="F543" s="1"/>
      <c r="G543" s="1"/>
      <c r="H543" s="1"/>
      <c r="I543" s="1"/>
      <c r="J543" s="1"/>
      <c r="K543" s="50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50"/>
      <c r="C544" s="50"/>
      <c r="D544" s="50"/>
      <c r="E544" s="1"/>
      <c r="F544" s="1"/>
      <c r="G544" s="1"/>
      <c r="H544" s="1"/>
      <c r="I544" s="1"/>
      <c r="J544" s="1"/>
      <c r="K544" s="50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50"/>
      <c r="C545" s="50"/>
      <c r="D545" s="50"/>
      <c r="E545" s="1"/>
      <c r="F545" s="1"/>
      <c r="G545" s="1"/>
      <c r="H545" s="1"/>
      <c r="I545" s="1"/>
      <c r="J545" s="1"/>
      <c r="K545" s="50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50"/>
      <c r="C546" s="50"/>
      <c r="D546" s="50"/>
      <c r="E546" s="1"/>
      <c r="F546" s="1"/>
      <c r="G546" s="1"/>
      <c r="H546" s="1"/>
      <c r="I546" s="1"/>
      <c r="J546" s="1"/>
      <c r="K546" s="50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50"/>
      <c r="C547" s="50"/>
      <c r="D547" s="50"/>
      <c r="E547" s="1"/>
      <c r="F547" s="1"/>
      <c r="G547" s="1"/>
      <c r="H547" s="1"/>
      <c r="I547" s="1"/>
      <c r="J547" s="1"/>
      <c r="K547" s="50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50"/>
      <c r="C548" s="50"/>
      <c r="D548" s="50"/>
      <c r="E548" s="1"/>
      <c r="F548" s="1"/>
      <c r="G548" s="1"/>
      <c r="H548" s="1"/>
      <c r="I548" s="1"/>
      <c r="J548" s="1"/>
      <c r="K548" s="50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50"/>
      <c r="C549" s="50"/>
      <c r="D549" s="50"/>
      <c r="E549" s="1"/>
      <c r="F549" s="1"/>
      <c r="G549" s="1"/>
      <c r="H549" s="1"/>
      <c r="I549" s="1"/>
      <c r="J549" s="1"/>
      <c r="K549" s="50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50"/>
      <c r="C550" s="50"/>
      <c r="D550" s="50"/>
      <c r="E550" s="1"/>
      <c r="F550" s="1"/>
      <c r="G550" s="1"/>
      <c r="H550" s="1"/>
      <c r="I550" s="1"/>
      <c r="J550" s="1"/>
      <c r="K550" s="50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50"/>
      <c r="C551" s="50"/>
      <c r="D551" s="50"/>
      <c r="E551" s="1"/>
      <c r="F551" s="1"/>
      <c r="G551" s="1"/>
      <c r="H551" s="1"/>
      <c r="I551" s="1"/>
      <c r="J551" s="1"/>
      <c r="K551" s="50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50"/>
      <c r="C552" s="50"/>
      <c r="D552" s="50"/>
      <c r="E552" s="1"/>
      <c r="F552" s="1"/>
      <c r="G552" s="1"/>
      <c r="H552" s="1"/>
      <c r="I552" s="1"/>
      <c r="J552" s="1"/>
      <c r="K552" s="50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50"/>
      <c r="C553" s="50"/>
      <c r="D553" s="50"/>
      <c r="E553" s="1"/>
      <c r="F553" s="1"/>
      <c r="G553" s="1"/>
      <c r="H553" s="1"/>
      <c r="I553" s="1"/>
      <c r="J553" s="1"/>
      <c r="K553" s="50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50"/>
      <c r="C554" s="50"/>
      <c r="D554" s="50"/>
      <c r="E554" s="1"/>
      <c r="F554" s="1"/>
      <c r="G554" s="1"/>
      <c r="H554" s="1"/>
      <c r="I554" s="1"/>
      <c r="J554" s="1"/>
      <c r="K554" s="50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50"/>
      <c r="C555" s="50"/>
      <c r="D555" s="50"/>
      <c r="E555" s="1"/>
      <c r="F555" s="1"/>
      <c r="G555" s="1"/>
      <c r="H555" s="1"/>
      <c r="I555" s="1"/>
      <c r="J555" s="1"/>
      <c r="K555" s="50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50"/>
      <c r="C556" s="50"/>
      <c r="D556" s="50"/>
      <c r="E556" s="1"/>
      <c r="F556" s="1"/>
      <c r="G556" s="1"/>
      <c r="H556" s="1"/>
      <c r="I556" s="1"/>
      <c r="J556" s="1"/>
      <c r="K556" s="50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50"/>
      <c r="C557" s="50"/>
      <c r="D557" s="50"/>
      <c r="E557" s="1"/>
      <c r="F557" s="1"/>
      <c r="G557" s="1"/>
      <c r="H557" s="1"/>
      <c r="I557" s="1"/>
      <c r="J557" s="1"/>
      <c r="K557" s="50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50"/>
      <c r="C558" s="50"/>
      <c r="D558" s="50"/>
      <c r="E558" s="1"/>
      <c r="F558" s="1"/>
      <c r="G558" s="1"/>
      <c r="H558" s="1"/>
      <c r="I558" s="1"/>
      <c r="J558" s="1"/>
      <c r="K558" s="50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50"/>
      <c r="C559" s="50"/>
      <c r="D559" s="50"/>
      <c r="E559" s="1"/>
      <c r="F559" s="1"/>
      <c r="G559" s="1"/>
      <c r="H559" s="1"/>
      <c r="I559" s="1"/>
      <c r="J559" s="1"/>
      <c r="K559" s="50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50"/>
      <c r="C560" s="50"/>
      <c r="D560" s="50"/>
      <c r="E560" s="1"/>
      <c r="F560" s="1"/>
      <c r="G560" s="1"/>
      <c r="H560" s="1"/>
      <c r="I560" s="1"/>
      <c r="J560" s="1"/>
      <c r="K560" s="50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50"/>
      <c r="C561" s="50"/>
      <c r="D561" s="50"/>
      <c r="E561" s="1"/>
      <c r="F561" s="1"/>
      <c r="G561" s="1"/>
      <c r="H561" s="1"/>
      <c r="I561" s="1"/>
      <c r="J561" s="1"/>
      <c r="K561" s="50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50"/>
      <c r="C562" s="50"/>
      <c r="D562" s="50"/>
      <c r="E562" s="1"/>
      <c r="F562" s="1"/>
      <c r="G562" s="1"/>
      <c r="H562" s="1"/>
      <c r="I562" s="1"/>
      <c r="J562" s="1"/>
      <c r="K562" s="50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50"/>
      <c r="C563" s="50"/>
      <c r="D563" s="50"/>
      <c r="E563" s="1"/>
      <c r="F563" s="1"/>
      <c r="G563" s="1"/>
      <c r="H563" s="1"/>
      <c r="I563" s="1"/>
      <c r="J563" s="1"/>
      <c r="K563" s="50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50"/>
      <c r="C564" s="50"/>
      <c r="D564" s="50"/>
      <c r="E564" s="1"/>
      <c r="F564" s="1"/>
      <c r="G564" s="1"/>
      <c r="H564" s="1"/>
      <c r="I564" s="1"/>
      <c r="J564" s="1"/>
      <c r="K564" s="50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50"/>
      <c r="C565" s="50"/>
      <c r="D565" s="50"/>
      <c r="E565" s="1"/>
      <c r="F565" s="1"/>
      <c r="G565" s="1"/>
      <c r="H565" s="1"/>
      <c r="I565" s="1"/>
      <c r="J565" s="1"/>
      <c r="K565" s="50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50"/>
      <c r="C566" s="50"/>
      <c r="D566" s="50"/>
      <c r="E566" s="1"/>
      <c r="F566" s="1"/>
      <c r="G566" s="1"/>
      <c r="H566" s="1"/>
      <c r="I566" s="1"/>
      <c r="J566" s="1"/>
      <c r="K566" s="50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50"/>
      <c r="C567" s="50"/>
      <c r="D567" s="50"/>
      <c r="E567" s="1"/>
      <c r="F567" s="1"/>
      <c r="G567" s="1"/>
      <c r="H567" s="1"/>
      <c r="I567" s="1"/>
      <c r="J567" s="1"/>
      <c r="K567" s="50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50"/>
      <c r="C568" s="50"/>
      <c r="D568" s="50"/>
      <c r="E568" s="1"/>
      <c r="F568" s="1"/>
      <c r="G568" s="1"/>
      <c r="H568" s="1"/>
      <c r="I568" s="1"/>
      <c r="J568" s="1"/>
      <c r="K568" s="50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50"/>
      <c r="C569" s="50"/>
      <c r="D569" s="50"/>
      <c r="E569" s="1"/>
      <c r="F569" s="1"/>
      <c r="G569" s="1"/>
      <c r="H569" s="1"/>
      <c r="I569" s="1"/>
      <c r="J569" s="1"/>
      <c r="K569" s="50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50"/>
      <c r="C570" s="50"/>
      <c r="D570" s="50"/>
      <c r="E570" s="1"/>
      <c r="F570" s="1"/>
      <c r="G570" s="1"/>
      <c r="H570" s="1"/>
      <c r="I570" s="1"/>
      <c r="J570" s="1"/>
      <c r="K570" s="50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50"/>
      <c r="C571" s="50"/>
      <c r="D571" s="50"/>
      <c r="E571" s="1"/>
      <c r="F571" s="1"/>
      <c r="G571" s="1"/>
      <c r="H571" s="1"/>
      <c r="I571" s="1"/>
      <c r="J571" s="1"/>
      <c r="K571" s="50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50"/>
      <c r="C572" s="50"/>
      <c r="D572" s="50"/>
      <c r="E572" s="1"/>
      <c r="F572" s="1"/>
      <c r="G572" s="1"/>
      <c r="H572" s="1"/>
      <c r="I572" s="1"/>
      <c r="J572" s="1"/>
      <c r="K572" s="50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50"/>
      <c r="C573" s="50"/>
      <c r="D573" s="50"/>
      <c r="E573" s="1"/>
      <c r="F573" s="1"/>
      <c r="G573" s="1"/>
      <c r="H573" s="1"/>
      <c r="I573" s="1"/>
      <c r="J573" s="1"/>
      <c r="K573" s="50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50"/>
      <c r="C574" s="50"/>
      <c r="D574" s="50"/>
      <c r="E574" s="1"/>
      <c r="F574" s="1"/>
      <c r="G574" s="1"/>
      <c r="H574" s="1"/>
      <c r="I574" s="1"/>
      <c r="J574" s="1"/>
      <c r="K574" s="50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50"/>
      <c r="C575" s="50"/>
      <c r="D575" s="50"/>
      <c r="E575" s="1"/>
      <c r="F575" s="1"/>
      <c r="G575" s="1"/>
      <c r="H575" s="1"/>
      <c r="I575" s="1"/>
      <c r="J575" s="1"/>
      <c r="K575" s="50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50"/>
      <c r="C576" s="50"/>
      <c r="D576" s="50"/>
      <c r="E576" s="1"/>
      <c r="F576" s="1"/>
      <c r="G576" s="1"/>
      <c r="H576" s="1"/>
      <c r="I576" s="1"/>
      <c r="J576" s="1"/>
      <c r="K576" s="50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50"/>
      <c r="C577" s="50"/>
      <c r="D577" s="50"/>
      <c r="E577" s="1"/>
      <c r="F577" s="1"/>
      <c r="G577" s="1"/>
      <c r="H577" s="1"/>
      <c r="I577" s="1"/>
      <c r="J577" s="1"/>
      <c r="K577" s="50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50"/>
      <c r="C578" s="50"/>
      <c r="D578" s="50"/>
      <c r="E578" s="1"/>
      <c r="F578" s="1"/>
      <c r="G578" s="1"/>
      <c r="H578" s="1"/>
      <c r="I578" s="1"/>
      <c r="J578" s="1"/>
      <c r="K578" s="50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50"/>
      <c r="C579" s="50"/>
      <c r="D579" s="50"/>
      <c r="E579" s="1"/>
      <c r="F579" s="1"/>
      <c r="G579" s="1"/>
      <c r="H579" s="1"/>
      <c r="I579" s="1"/>
      <c r="J579" s="1"/>
      <c r="K579" s="50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50"/>
      <c r="C580" s="50"/>
      <c r="D580" s="50"/>
      <c r="E580" s="1"/>
      <c r="F580" s="1"/>
      <c r="G580" s="1"/>
      <c r="H580" s="1"/>
      <c r="I580" s="1"/>
      <c r="J580" s="1"/>
      <c r="K580" s="50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50"/>
      <c r="C581" s="50"/>
      <c r="D581" s="50"/>
      <c r="E581" s="1"/>
      <c r="F581" s="1"/>
      <c r="G581" s="1"/>
      <c r="H581" s="1"/>
      <c r="I581" s="1"/>
      <c r="J581" s="1"/>
      <c r="K581" s="50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50"/>
      <c r="C582" s="50"/>
      <c r="D582" s="50"/>
      <c r="E582" s="1"/>
      <c r="F582" s="1"/>
      <c r="G582" s="1"/>
      <c r="H582" s="1"/>
      <c r="I582" s="1"/>
      <c r="J582" s="1"/>
      <c r="K582" s="50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50"/>
      <c r="C583" s="50"/>
      <c r="D583" s="50"/>
      <c r="E583" s="1"/>
      <c r="F583" s="1"/>
      <c r="G583" s="1"/>
      <c r="H583" s="1"/>
      <c r="I583" s="1"/>
      <c r="J583" s="1"/>
      <c r="K583" s="50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50"/>
      <c r="C584" s="50"/>
      <c r="D584" s="50"/>
      <c r="E584" s="1"/>
      <c r="F584" s="1"/>
      <c r="G584" s="1"/>
      <c r="H584" s="1"/>
      <c r="I584" s="1"/>
      <c r="J584" s="1"/>
      <c r="K584" s="50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50"/>
      <c r="C585" s="50"/>
      <c r="D585" s="50"/>
      <c r="E585" s="1"/>
      <c r="F585" s="1"/>
      <c r="G585" s="1"/>
      <c r="H585" s="1"/>
      <c r="I585" s="1"/>
      <c r="J585" s="1"/>
      <c r="K585" s="50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50"/>
      <c r="C586" s="50"/>
      <c r="D586" s="50"/>
      <c r="E586" s="1"/>
      <c r="F586" s="1"/>
      <c r="G586" s="1"/>
      <c r="H586" s="1"/>
      <c r="I586" s="1"/>
      <c r="J586" s="1"/>
      <c r="K586" s="50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50"/>
      <c r="C587" s="50"/>
      <c r="D587" s="50"/>
      <c r="E587" s="1"/>
      <c r="F587" s="1"/>
      <c r="G587" s="1"/>
      <c r="H587" s="1"/>
      <c r="I587" s="1"/>
      <c r="J587" s="1"/>
      <c r="K587" s="50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50"/>
      <c r="C588" s="50"/>
      <c r="D588" s="50"/>
      <c r="E588" s="1"/>
      <c r="F588" s="1"/>
      <c r="G588" s="1"/>
      <c r="H588" s="1"/>
      <c r="I588" s="1"/>
      <c r="J588" s="1"/>
      <c r="K588" s="50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50"/>
      <c r="C589" s="50"/>
      <c r="D589" s="50"/>
      <c r="E589" s="1"/>
      <c r="F589" s="1"/>
      <c r="G589" s="1"/>
      <c r="H589" s="1"/>
      <c r="I589" s="1"/>
      <c r="J589" s="1"/>
      <c r="K589" s="50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50"/>
      <c r="C590" s="50"/>
      <c r="D590" s="50"/>
      <c r="E590" s="1"/>
      <c r="F590" s="1"/>
      <c r="G590" s="1"/>
      <c r="H590" s="1"/>
      <c r="I590" s="1"/>
      <c r="J590" s="1"/>
      <c r="K590" s="50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50"/>
      <c r="C591" s="50"/>
      <c r="D591" s="50"/>
      <c r="E591" s="1"/>
      <c r="F591" s="1"/>
      <c r="G591" s="1"/>
      <c r="H591" s="1"/>
      <c r="I591" s="1"/>
      <c r="J591" s="1"/>
      <c r="K591" s="50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50"/>
      <c r="C592" s="50"/>
      <c r="D592" s="50"/>
      <c r="E592" s="1"/>
      <c r="F592" s="1"/>
      <c r="G592" s="1"/>
      <c r="H592" s="1"/>
      <c r="I592" s="1"/>
      <c r="J592" s="1"/>
      <c r="K592" s="50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50"/>
      <c r="C593" s="50"/>
      <c r="D593" s="50"/>
      <c r="E593" s="1"/>
      <c r="F593" s="1"/>
      <c r="G593" s="1"/>
      <c r="H593" s="1"/>
      <c r="I593" s="1"/>
      <c r="J593" s="1"/>
      <c r="K593" s="50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50"/>
      <c r="C594" s="50"/>
      <c r="D594" s="50"/>
      <c r="E594" s="1"/>
      <c r="F594" s="1"/>
      <c r="G594" s="1"/>
      <c r="H594" s="1"/>
      <c r="I594" s="1"/>
      <c r="J594" s="1"/>
      <c r="K594" s="50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50"/>
      <c r="C595" s="50"/>
      <c r="D595" s="50"/>
      <c r="E595" s="1"/>
      <c r="F595" s="1"/>
      <c r="G595" s="1"/>
      <c r="H595" s="1"/>
      <c r="I595" s="1"/>
      <c r="J595" s="1"/>
      <c r="K595" s="50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50"/>
      <c r="C596" s="50"/>
      <c r="D596" s="50"/>
      <c r="E596" s="1"/>
      <c r="F596" s="1"/>
      <c r="G596" s="1"/>
      <c r="H596" s="1"/>
      <c r="I596" s="1"/>
      <c r="J596" s="1"/>
      <c r="K596" s="50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50"/>
      <c r="C597" s="50"/>
      <c r="D597" s="50"/>
      <c r="E597" s="1"/>
      <c r="F597" s="1"/>
      <c r="G597" s="1"/>
      <c r="H597" s="1"/>
      <c r="I597" s="1"/>
      <c r="J597" s="1"/>
      <c r="K597" s="50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50"/>
      <c r="C598" s="50"/>
      <c r="D598" s="50"/>
      <c r="E598" s="1"/>
      <c r="F598" s="1"/>
      <c r="G598" s="1"/>
      <c r="H598" s="1"/>
      <c r="I598" s="1"/>
      <c r="J598" s="1"/>
      <c r="K598" s="50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50"/>
      <c r="C599" s="50"/>
      <c r="D599" s="50"/>
      <c r="E599" s="1"/>
      <c r="F599" s="1"/>
      <c r="G599" s="1"/>
      <c r="H599" s="1"/>
      <c r="I599" s="1"/>
      <c r="J599" s="1"/>
      <c r="K599" s="50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50"/>
      <c r="C600" s="50"/>
      <c r="D600" s="50"/>
      <c r="E600" s="1"/>
      <c r="F600" s="1"/>
      <c r="G600" s="1"/>
      <c r="H600" s="1"/>
      <c r="I600" s="1"/>
      <c r="J600" s="1"/>
      <c r="K600" s="50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50"/>
      <c r="C601" s="50"/>
      <c r="D601" s="50"/>
      <c r="E601" s="1"/>
      <c r="F601" s="1"/>
      <c r="G601" s="1"/>
      <c r="H601" s="1"/>
      <c r="I601" s="1"/>
      <c r="J601" s="1"/>
      <c r="K601" s="50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50"/>
      <c r="C602" s="50"/>
      <c r="D602" s="50"/>
      <c r="E602" s="1"/>
      <c r="F602" s="1"/>
      <c r="G602" s="1"/>
      <c r="H602" s="1"/>
      <c r="I602" s="1"/>
      <c r="J602" s="1"/>
      <c r="K602" s="50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50"/>
      <c r="C603" s="50"/>
      <c r="D603" s="50"/>
      <c r="E603" s="1"/>
      <c r="F603" s="1"/>
      <c r="G603" s="1"/>
      <c r="H603" s="1"/>
      <c r="I603" s="1"/>
      <c r="J603" s="1"/>
      <c r="K603" s="50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50"/>
      <c r="C604" s="50"/>
      <c r="D604" s="50"/>
      <c r="E604" s="1"/>
      <c r="F604" s="1"/>
      <c r="G604" s="1"/>
      <c r="H604" s="1"/>
      <c r="I604" s="1"/>
      <c r="J604" s="1"/>
      <c r="K604" s="50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50"/>
      <c r="C605" s="50"/>
      <c r="D605" s="50"/>
      <c r="E605" s="1"/>
      <c r="F605" s="1"/>
      <c r="G605" s="1"/>
      <c r="H605" s="1"/>
      <c r="I605" s="1"/>
      <c r="J605" s="1"/>
      <c r="K605" s="50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50"/>
      <c r="C606" s="50"/>
      <c r="D606" s="50"/>
      <c r="E606" s="1"/>
      <c r="F606" s="1"/>
      <c r="G606" s="1"/>
      <c r="H606" s="1"/>
      <c r="I606" s="1"/>
      <c r="J606" s="1"/>
      <c r="K606" s="50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50"/>
      <c r="C607" s="50"/>
      <c r="D607" s="50"/>
      <c r="E607" s="1"/>
      <c r="F607" s="1"/>
      <c r="G607" s="1"/>
      <c r="H607" s="1"/>
      <c r="I607" s="1"/>
      <c r="J607" s="1"/>
      <c r="K607" s="50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50"/>
      <c r="C608" s="50"/>
      <c r="D608" s="50"/>
      <c r="E608" s="1"/>
      <c r="F608" s="1"/>
      <c r="G608" s="1"/>
      <c r="H608" s="1"/>
      <c r="I608" s="1"/>
      <c r="J608" s="1"/>
      <c r="K608" s="50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50"/>
      <c r="C609" s="50"/>
      <c r="D609" s="50"/>
      <c r="E609" s="1"/>
      <c r="F609" s="1"/>
      <c r="G609" s="1"/>
      <c r="H609" s="1"/>
      <c r="I609" s="1"/>
      <c r="J609" s="1"/>
      <c r="K609" s="50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50"/>
      <c r="C610" s="50"/>
      <c r="D610" s="50"/>
      <c r="E610" s="1"/>
      <c r="F610" s="1"/>
      <c r="G610" s="1"/>
      <c r="H610" s="1"/>
      <c r="I610" s="1"/>
      <c r="J610" s="1"/>
      <c r="K610" s="50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50"/>
      <c r="C611" s="50"/>
      <c r="D611" s="50"/>
      <c r="E611" s="1"/>
      <c r="F611" s="1"/>
      <c r="G611" s="1"/>
      <c r="H611" s="1"/>
      <c r="I611" s="1"/>
      <c r="J611" s="1"/>
      <c r="K611" s="50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50"/>
      <c r="C612" s="50"/>
      <c r="D612" s="50"/>
      <c r="E612" s="1"/>
      <c r="F612" s="1"/>
      <c r="G612" s="1"/>
      <c r="H612" s="1"/>
      <c r="I612" s="1"/>
      <c r="J612" s="1"/>
      <c r="K612" s="50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50"/>
      <c r="C613" s="50"/>
      <c r="D613" s="50"/>
      <c r="E613" s="1"/>
      <c r="F613" s="1"/>
      <c r="G613" s="1"/>
      <c r="H613" s="1"/>
      <c r="I613" s="1"/>
      <c r="J613" s="1"/>
      <c r="K613" s="50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50"/>
      <c r="C614" s="50"/>
      <c r="D614" s="50"/>
      <c r="E614" s="1"/>
      <c r="F614" s="1"/>
      <c r="G614" s="1"/>
      <c r="H614" s="1"/>
      <c r="I614" s="1"/>
      <c r="J614" s="1"/>
      <c r="K614" s="50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50"/>
      <c r="C615" s="50"/>
      <c r="D615" s="50"/>
      <c r="E615" s="1"/>
      <c r="F615" s="1"/>
      <c r="G615" s="1"/>
      <c r="H615" s="1"/>
      <c r="I615" s="1"/>
      <c r="J615" s="1"/>
      <c r="K615" s="50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50"/>
      <c r="C616" s="50"/>
      <c r="D616" s="50"/>
      <c r="E616" s="1"/>
      <c r="F616" s="1"/>
      <c r="G616" s="1"/>
      <c r="H616" s="1"/>
      <c r="I616" s="1"/>
      <c r="J616" s="1"/>
      <c r="K616" s="50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50"/>
      <c r="C617" s="50"/>
      <c r="D617" s="50"/>
      <c r="E617" s="1"/>
      <c r="F617" s="1"/>
      <c r="G617" s="1"/>
      <c r="H617" s="1"/>
      <c r="I617" s="1"/>
      <c r="J617" s="1"/>
      <c r="K617" s="50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50"/>
      <c r="C618" s="50"/>
      <c r="D618" s="50"/>
      <c r="E618" s="1"/>
      <c r="F618" s="1"/>
      <c r="G618" s="1"/>
      <c r="H618" s="1"/>
      <c r="I618" s="1"/>
      <c r="J618" s="1"/>
      <c r="K618" s="50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50"/>
      <c r="C619" s="50"/>
      <c r="D619" s="50"/>
      <c r="E619" s="1"/>
      <c r="F619" s="1"/>
      <c r="G619" s="1"/>
      <c r="H619" s="1"/>
      <c r="I619" s="1"/>
      <c r="J619" s="1"/>
      <c r="K619" s="50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50"/>
      <c r="C620" s="50"/>
      <c r="D620" s="50"/>
      <c r="E620" s="1"/>
      <c r="F620" s="1"/>
      <c r="G620" s="1"/>
      <c r="H620" s="1"/>
      <c r="I620" s="1"/>
      <c r="J620" s="1"/>
      <c r="K620" s="50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50"/>
      <c r="C621" s="50"/>
      <c r="D621" s="50"/>
      <c r="E621" s="1"/>
      <c r="F621" s="1"/>
      <c r="G621" s="1"/>
      <c r="H621" s="1"/>
      <c r="I621" s="1"/>
      <c r="J621" s="1"/>
      <c r="K621" s="50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50"/>
      <c r="C622" s="50"/>
      <c r="D622" s="50"/>
      <c r="E622" s="1"/>
      <c r="F622" s="1"/>
      <c r="G622" s="1"/>
      <c r="H622" s="1"/>
      <c r="I622" s="1"/>
      <c r="J622" s="1"/>
      <c r="K622" s="50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50"/>
      <c r="C623" s="50"/>
      <c r="D623" s="50"/>
      <c r="E623" s="1"/>
      <c r="F623" s="1"/>
      <c r="G623" s="1"/>
      <c r="H623" s="1"/>
      <c r="I623" s="1"/>
      <c r="J623" s="1"/>
      <c r="K623" s="50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50"/>
      <c r="C624" s="50"/>
      <c r="D624" s="50"/>
      <c r="E624" s="1"/>
      <c r="F624" s="1"/>
      <c r="G624" s="1"/>
      <c r="H624" s="1"/>
      <c r="I624" s="1"/>
      <c r="J624" s="1"/>
      <c r="K624" s="50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50"/>
      <c r="C625" s="50"/>
      <c r="D625" s="50"/>
      <c r="E625" s="1"/>
      <c r="F625" s="1"/>
      <c r="G625" s="1"/>
      <c r="H625" s="1"/>
      <c r="I625" s="1"/>
      <c r="J625" s="1"/>
      <c r="K625" s="50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50"/>
      <c r="C626" s="50"/>
      <c r="D626" s="50"/>
      <c r="E626" s="1"/>
      <c r="F626" s="1"/>
      <c r="G626" s="1"/>
      <c r="H626" s="1"/>
      <c r="I626" s="1"/>
      <c r="J626" s="1"/>
      <c r="K626" s="50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50"/>
      <c r="C627" s="50"/>
      <c r="D627" s="50"/>
      <c r="E627" s="1"/>
      <c r="F627" s="1"/>
      <c r="G627" s="1"/>
      <c r="H627" s="1"/>
      <c r="I627" s="1"/>
      <c r="J627" s="1"/>
      <c r="K627" s="50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50"/>
      <c r="C628" s="50"/>
      <c r="D628" s="50"/>
      <c r="E628" s="1"/>
      <c r="F628" s="1"/>
      <c r="G628" s="1"/>
      <c r="H628" s="1"/>
      <c r="I628" s="1"/>
      <c r="J628" s="1"/>
      <c r="K628" s="50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50"/>
      <c r="C629" s="50"/>
      <c r="D629" s="50"/>
      <c r="E629" s="1"/>
      <c r="F629" s="1"/>
      <c r="G629" s="1"/>
      <c r="H629" s="1"/>
      <c r="I629" s="1"/>
      <c r="J629" s="1"/>
      <c r="K629" s="50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50"/>
      <c r="C630" s="50"/>
      <c r="D630" s="50"/>
      <c r="E630" s="1"/>
      <c r="F630" s="1"/>
      <c r="G630" s="1"/>
      <c r="H630" s="1"/>
      <c r="I630" s="1"/>
      <c r="J630" s="1"/>
      <c r="K630" s="50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50"/>
      <c r="C631" s="50"/>
      <c r="D631" s="50"/>
      <c r="E631" s="1"/>
      <c r="F631" s="1"/>
      <c r="G631" s="1"/>
      <c r="H631" s="1"/>
      <c r="I631" s="1"/>
      <c r="J631" s="1"/>
      <c r="K631" s="50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50"/>
      <c r="C632" s="50"/>
      <c r="D632" s="50"/>
      <c r="E632" s="1"/>
      <c r="F632" s="1"/>
      <c r="G632" s="1"/>
      <c r="H632" s="1"/>
      <c r="I632" s="1"/>
      <c r="J632" s="1"/>
      <c r="K632" s="50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50"/>
      <c r="C633" s="50"/>
      <c r="D633" s="50"/>
      <c r="E633" s="1"/>
      <c r="F633" s="1"/>
      <c r="G633" s="1"/>
      <c r="H633" s="1"/>
      <c r="I633" s="1"/>
      <c r="J633" s="1"/>
      <c r="K633" s="50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50"/>
      <c r="C634" s="50"/>
      <c r="D634" s="50"/>
      <c r="E634" s="1"/>
      <c r="F634" s="1"/>
      <c r="G634" s="1"/>
      <c r="H634" s="1"/>
      <c r="I634" s="1"/>
      <c r="J634" s="1"/>
      <c r="K634" s="50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50"/>
      <c r="C635" s="50"/>
      <c r="D635" s="50"/>
      <c r="E635" s="1"/>
      <c r="F635" s="1"/>
      <c r="G635" s="1"/>
      <c r="H635" s="1"/>
      <c r="I635" s="1"/>
      <c r="J635" s="1"/>
      <c r="K635" s="50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50"/>
      <c r="C636" s="50"/>
      <c r="D636" s="50"/>
      <c r="E636" s="1"/>
      <c r="F636" s="1"/>
      <c r="G636" s="1"/>
      <c r="H636" s="1"/>
      <c r="I636" s="1"/>
      <c r="J636" s="1"/>
      <c r="K636" s="50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50"/>
      <c r="C637" s="50"/>
      <c r="D637" s="50"/>
      <c r="E637" s="1"/>
      <c r="F637" s="1"/>
      <c r="G637" s="1"/>
      <c r="H637" s="1"/>
      <c r="I637" s="1"/>
      <c r="J637" s="1"/>
      <c r="K637" s="50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50"/>
      <c r="C638" s="50"/>
      <c r="D638" s="50"/>
      <c r="E638" s="1"/>
      <c r="F638" s="1"/>
      <c r="G638" s="1"/>
      <c r="H638" s="1"/>
      <c r="I638" s="1"/>
      <c r="J638" s="1"/>
      <c r="K638" s="50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50"/>
      <c r="C639" s="50"/>
      <c r="D639" s="50"/>
      <c r="E639" s="1"/>
      <c r="F639" s="1"/>
      <c r="G639" s="1"/>
      <c r="H639" s="1"/>
      <c r="I639" s="1"/>
      <c r="J639" s="1"/>
      <c r="K639" s="50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50"/>
      <c r="C640" s="50"/>
      <c r="D640" s="50"/>
      <c r="E640" s="1"/>
      <c r="F640" s="1"/>
      <c r="G640" s="1"/>
      <c r="H640" s="1"/>
      <c r="I640" s="1"/>
      <c r="J640" s="1"/>
      <c r="K640" s="50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50"/>
      <c r="C641" s="50"/>
      <c r="D641" s="50"/>
      <c r="E641" s="1"/>
      <c r="F641" s="1"/>
      <c r="G641" s="1"/>
      <c r="H641" s="1"/>
      <c r="I641" s="1"/>
      <c r="J641" s="1"/>
      <c r="K641" s="50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50"/>
      <c r="C642" s="50"/>
      <c r="D642" s="50"/>
      <c r="E642" s="1"/>
      <c r="F642" s="1"/>
      <c r="G642" s="1"/>
      <c r="H642" s="1"/>
      <c r="I642" s="1"/>
      <c r="J642" s="1"/>
      <c r="K642" s="50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50"/>
      <c r="C643" s="50"/>
      <c r="D643" s="50"/>
      <c r="E643" s="1"/>
      <c r="F643" s="1"/>
      <c r="G643" s="1"/>
      <c r="H643" s="1"/>
      <c r="I643" s="1"/>
      <c r="J643" s="1"/>
      <c r="K643" s="50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50"/>
      <c r="C644" s="50"/>
      <c r="D644" s="50"/>
      <c r="E644" s="1"/>
      <c r="F644" s="1"/>
      <c r="G644" s="1"/>
      <c r="H644" s="1"/>
      <c r="I644" s="1"/>
      <c r="J644" s="1"/>
      <c r="K644" s="50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50"/>
      <c r="C645" s="50"/>
      <c r="D645" s="50"/>
      <c r="E645" s="1"/>
      <c r="F645" s="1"/>
      <c r="G645" s="1"/>
      <c r="H645" s="1"/>
      <c r="I645" s="1"/>
      <c r="J645" s="1"/>
      <c r="K645" s="50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50"/>
      <c r="C646" s="50"/>
      <c r="D646" s="50"/>
      <c r="E646" s="1"/>
      <c r="F646" s="1"/>
      <c r="G646" s="1"/>
      <c r="H646" s="1"/>
      <c r="I646" s="1"/>
      <c r="J646" s="1"/>
      <c r="K646" s="50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50"/>
      <c r="C647" s="50"/>
      <c r="D647" s="50"/>
      <c r="E647" s="1"/>
      <c r="F647" s="1"/>
      <c r="G647" s="1"/>
      <c r="H647" s="1"/>
      <c r="I647" s="1"/>
      <c r="J647" s="1"/>
      <c r="K647" s="50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50"/>
      <c r="C648" s="50"/>
      <c r="D648" s="50"/>
      <c r="E648" s="1"/>
      <c r="F648" s="1"/>
      <c r="G648" s="1"/>
      <c r="H648" s="1"/>
      <c r="I648" s="1"/>
      <c r="J648" s="1"/>
      <c r="K648" s="50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50"/>
      <c r="C649" s="50"/>
      <c r="D649" s="50"/>
      <c r="E649" s="1"/>
      <c r="F649" s="1"/>
      <c r="G649" s="1"/>
      <c r="H649" s="1"/>
      <c r="I649" s="1"/>
      <c r="J649" s="1"/>
      <c r="K649" s="50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50"/>
      <c r="C650" s="50"/>
      <c r="D650" s="50"/>
      <c r="E650" s="1"/>
      <c r="F650" s="1"/>
      <c r="G650" s="1"/>
      <c r="H650" s="1"/>
      <c r="I650" s="1"/>
      <c r="J650" s="1"/>
      <c r="K650" s="50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50"/>
      <c r="C651" s="50"/>
      <c r="D651" s="50"/>
      <c r="E651" s="1"/>
      <c r="F651" s="1"/>
      <c r="G651" s="1"/>
      <c r="H651" s="1"/>
      <c r="I651" s="1"/>
      <c r="J651" s="1"/>
      <c r="K651" s="50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50"/>
      <c r="C652" s="50"/>
      <c r="D652" s="50"/>
      <c r="E652" s="1"/>
      <c r="F652" s="1"/>
      <c r="G652" s="1"/>
      <c r="H652" s="1"/>
      <c r="I652" s="1"/>
      <c r="J652" s="1"/>
      <c r="K652" s="50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50"/>
      <c r="C653" s="50"/>
      <c r="D653" s="50"/>
      <c r="E653" s="1"/>
      <c r="F653" s="1"/>
      <c r="G653" s="1"/>
      <c r="H653" s="1"/>
      <c r="I653" s="1"/>
      <c r="J653" s="1"/>
      <c r="K653" s="50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50"/>
      <c r="C654" s="50"/>
      <c r="D654" s="50"/>
      <c r="E654" s="1"/>
      <c r="F654" s="1"/>
      <c r="G654" s="1"/>
      <c r="H654" s="1"/>
      <c r="I654" s="1"/>
      <c r="J654" s="1"/>
      <c r="K654" s="50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50"/>
      <c r="C655" s="50"/>
      <c r="D655" s="50"/>
      <c r="E655" s="1"/>
      <c r="F655" s="1"/>
      <c r="G655" s="1"/>
      <c r="H655" s="1"/>
      <c r="I655" s="1"/>
      <c r="J655" s="1"/>
      <c r="K655" s="50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50"/>
      <c r="C656" s="50"/>
      <c r="D656" s="50"/>
      <c r="E656" s="1"/>
      <c r="F656" s="1"/>
      <c r="G656" s="1"/>
      <c r="H656" s="1"/>
      <c r="I656" s="1"/>
      <c r="J656" s="1"/>
      <c r="K656" s="50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50"/>
      <c r="C657" s="50"/>
      <c r="D657" s="50"/>
      <c r="E657" s="1"/>
      <c r="F657" s="1"/>
      <c r="G657" s="1"/>
      <c r="H657" s="1"/>
      <c r="I657" s="1"/>
      <c r="J657" s="1"/>
      <c r="K657" s="50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50"/>
      <c r="C658" s="50"/>
      <c r="D658" s="50"/>
      <c r="E658" s="1"/>
      <c r="F658" s="1"/>
      <c r="G658" s="1"/>
      <c r="H658" s="1"/>
      <c r="I658" s="1"/>
      <c r="J658" s="1"/>
      <c r="K658" s="50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50"/>
      <c r="C659" s="50"/>
      <c r="D659" s="50"/>
      <c r="E659" s="1"/>
      <c r="F659" s="1"/>
      <c r="G659" s="1"/>
      <c r="H659" s="1"/>
      <c r="I659" s="1"/>
      <c r="J659" s="1"/>
      <c r="K659" s="50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50"/>
      <c r="C660" s="50"/>
      <c r="D660" s="50"/>
      <c r="E660" s="1"/>
      <c r="F660" s="1"/>
      <c r="G660" s="1"/>
      <c r="H660" s="1"/>
      <c r="I660" s="1"/>
      <c r="J660" s="1"/>
      <c r="K660" s="50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50"/>
      <c r="C661" s="50"/>
      <c r="D661" s="50"/>
      <c r="E661" s="1"/>
      <c r="F661" s="1"/>
      <c r="G661" s="1"/>
      <c r="H661" s="1"/>
      <c r="I661" s="1"/>
      <c r="J661" s="1"/>
      <c r="K661" s="50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50"/>
      <c r="C662" s="50"/>
      <c r="D662" s="50"/>
      <c r="E662" s="1"/>
      <c r="F662" s="1"/>
      <c r="G662" s="1"/>
      <c r="H662" s="1"/>
      <c r="I662" s="1"/>
      <c r="J662" s="1"/>
      <c r="K662" s="50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50"/>
      <c r="C663" s="50"/>
      <c r="D663" s="50"/>
      <c r="E663" s="1"/>
      <c r="F663" s="1"/>
      <c r="G663" s="1"/>
      <c r="H663" s="1"/>
      <c r="I663" s="1"/>
      <c r="J663" s="1"/>
      <c r="K663" s="50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50"/>
      <c r="C664" s="50"/>
      <c r="D664" s="50"/>
      <c r="E664" s="1"/>
      <c r="F664" s="1"/>
      <c r="G664" s="1"/>
      <c r="H664" s="1"/>
      <c r="I664" s="1"/>
      <c r="J664" s="1"/>
      <c r="K664" s="50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50"/>
      <c r="C665" s="50"/>
      <c r="D665" s="50"/>
      <c r="E665" s="1"/>
      <c r="F665" s="1"/>
      <c r="G665" s="1"/>
      <c r="H665" s="1"/>
      <c r="I665" s="1"/>
      <c r="J665" s="1"/>
      <c r="K665" s="50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50"/>
      <c r="C666" s="50"/>
      <c r="D666" s="50"/>
      <c r="E666" s="1"/>
      <c r="F666" s="1"/>
      <c r="G666" s="1"/>
      <c r="H666" s="1"/>
      <c r="I666" s="1"/>
      <c r="J666" s="1"/>
      <c r="K666" s="50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50"/>
      <c r="C667" s="50"/>
      <c r="D667" s="50"/>
      <c r="E667" s="1"/>
      <c r="F667" s="1"/>
      <c r="G667" s="1"/>
      <c r="H667" s="1"/>
      <c r="I667" s="1"/>
      <c r="J667" s="1"/>
      <c r="K667" s="50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50"/>
      <c r="C668" s="50"/>
      <c r="D668" s="50"/>
      <c r="E668" s="1"/>
      <c r="F668" s="1"/>
      <c r="G668" s="1"/>
      <c r="H668" s="1"/>
      <c r="I668" s="1"/>
      <c r="J668" s="1"/>
      <c r="K668" s="50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50"/>
      <c r="C669" s="50"/>
      <c r="D669" s="50"/>
      <c r="E669" s="1"/>
      <c r="F669" s="1"/>
      <c r="G669" s="1"/>
      <c r="H669" s="1"/>
      <c r="I669" s="1"/>
      <c r="J669" s="1"/>
      <c r="K669" s="50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50"/>
      <c r="C670" s="50"/>
      <c r="D670" s="50"/>
      <c r="E670" s="1"/>
      <c r="F670" s="1"/>
      <c r="G670" s="1"/>
      <c r="H670" s="1"/>
      <c r="I670" s="1"/>
      <c r="J670" s="1"/>
      <c r="K670" s="50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50"/>
      <c r="C671" s="50"/>
      <c r="D671" s="50"/>
      <c r="E671" s="1"/>
      <c r="F671" s="1"/>
      <c r="G671" s="1"/>
      <c r="H671" s="1"/>
      <c r="I671" s="1"/>
      <c r="J671" s="1"/>
      <c r="K671" s="50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50"/>
      <c r="C672" s="50"/>
      <c r="D672" s="50"/>
      <c r="E672" s="1"/>
      <c r="F672" s="1"/>
      <c r="G672" s="1"/>
      <c r="H672" s="1"/>
      <c r="I672" s="1"/>
      <c r="J672" s="1"/>
      <c r="K672" s="50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50"/>
      <c r="C673" s="50"/>
      <c r="D673" s="50"/>
      <c r="E673" s="1"/>
      <c r="F673" s="1"/>
      <c r="G673" s="1"/>
      <c r="H673" s="1"/>
      <c r="I673" s="1"/>
      <c r="J673" s="1"/>
      <c r="K673" s="50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50"/>
      <c r="C674" s="50"/>
      <c r="D674" s="50"/>
      <c r="E674" s="1"/>
      <c r="F674" s="1"/>
      <c r="G674" s="1"/>
      <c r="H674" s="1"/>
      <c r="I674" s="1"/>
      <c r="J674" s="1"/>
      <c r="K674" s="50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50"/>
      <c r="C675" s="50"/>
      <c r="D675" s="50"/>
      <c r="E675" s="1"/>
      <c r="F675" s="1"/>
      <c r="G675" s="1"/>
      <c r="H675" s="1"/>
      <c r="I675" s="1"/>
      <c r="J675" s="1"/>
      <c r="K675" s="50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50"/>
      <c r="C676" s="50"/>
      <c r="D676" s="50"/>
      <c r="E676" s="1"/>
      <c r="F676" s="1"/>
      <c r="G676" s="1"/>
      <c r="H676" s="1"/>
      <c r="I676" s="1"/>
      <c r="J676" s="1"/>
      <c r="K676" s="50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50"/>
      <c r="C677" s="50"/>
      <c r="D677" s="50"/>
      <c r="E677" s="1"/>
      <c r="F677" s="1"/>
      <c r="G677" s="1"/>
      <c r="H677" s="1"/>
      <c r="I677" s="1"/>
      <c r="J677" s="1"/>
      <c r="K677" s="50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50"/>
      <c r="C678" s="50"/>
      <c r="D678" s="50"/>
      <c r="E678" s="1"/>
      <c r="F678" s="1"/>
      <c r="G678" s="1"/>
      <c r="H678" s="1"/>
      <c r="I678" s="1"/>
      <c r="J678" s="1"/>
      <c r="K678" s="50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50"/>
      <c r="C679" s="50"/>
      <c r="D679" s="50"/>
      <c r="E679" s="1"/>
      <c r="F679" s="1"/>
      <c r="G679" s="1"/>
      <c r="H679" s="1"/>
      <c r="I679" s="1"/>
      <c r="J679" s="1"/>
      <c r="K679" s="50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50"/>
      <c r="C680" s="50"/>
      <c r="D680" s="50"/>
      <c r="E680" s="1"/>
      <c r="F680" s="1"/>
      <c r="G680" s="1"/>
      <c r="H680" s="1"/>
      <c r="I680" s="1"/>
      <c r="J680" s="1"/>
      <c r="K680" s="50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50"/>
      <c r="C681" s="50"/>
      <c r="D681" s="50"/>
      <c r="E681" s="1"/>
      <c r="F681" s="1"/>
      <c r="G681" s="1"/>
      <c r="H681" s="1"/>
      <c r="I681" s="1"/>
      <c r="J681" s="1"/>
      <c r="K681" s="50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50"/>
      <c r="C682" s="50"/>
      <c r="D682" s="50"/>
      <c r="E682" s="1"/>
      <c r="F682" s="1"/>
      <c r="G682" s="1"/>
      <c r="H682" s="1"/>
      <c r="I682" s="1"/>
      <c r="J682" s="1"/>
      <c r="K682" s="50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50"/>
      <c r="C683" s="50"/>
      <c r="D683" s="50"/>
      <c r="E683" s="1"/>
      <c r="F683" s="1"/>
      <c r="G683" s="1"/>
      <c r="H683" s="1"/>
      <c r="I683" s="1"/>
      <c r="J683" s="1"/>
      <c r="K683" s="50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50"/>
      <c r="C684" s="50"/>
      <c r="D684" s="50"/>
      <c r="E684" s="1"/>
      <c r="F684" s="1"/>
      <c r="G684" s="1"/>
      <c r="H684" s="1"/>
      <c r="I684" s="1"/>
      <c r="J684" s="1"/>
      <c r="K684" s="50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50"/>
      <c r="C685" s="50"/>
      <c r="D685" s="50"/>
      <c r="E685" s="1"/>
      <c r="F685" s="1"/>
      <c r="G685" s="1"/>
      <c r="H685" s="1"/>
      <c r="I685" s="1"/>
      <c r="J685" s="1"/>
      <c r="K685" s="50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50"/>
      <c r="C686" s="50"/>
      <c r="D686" s="50"/>
      <c r="E686" s="1"/>
      <c r="F686" s="1"/>
      <c r="G686" s="1"/>
      <c r="H686" s="1"/>
      <c r="I686" s="1"/>
      <c r="J686" s="1"/>
      <c r="K686" s="50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50"/>
      <c r="C687" s="50"/>
      <c r="D687" s="50"/>
      <c r="E687" s="1"/>
      <c r="F687" s="1"/>
      <c r="G687" s="1"/>
      <c r="H687" s="1"/>
      <c r="I687" s="1"/>
      <c r="J687" s="1"/>
      <c r="K687" s="50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50"/>
      <c r="C688" s="50"/>
      <c r="D688" s="50"/>
      <c r="E688" s="1"/>
      <c r="F688" s="1"/>
      <c r="G688" s="1"/>
      <c r="H688" s="1"/>
      <c r="I688" s="1"/>
      <c r="J688" s="1"/>
      <c r="K688" s="50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50"/>
      <c r="C689" s="50"/>
      <c r="D689" s="50"/>
      <c r="E689" s="1"/>
      <c r="F689" s="1"/>
      <c r="G689" s="1"/>
      <c r="H689" s="1"/>
      <c r="I689" s="1"/>
      <c r="J689" s="1"/>
      <c r="K689" s="50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50"/>
      <c r="C690" s="50"/>
      <c r="D690" s="50"/>
      <c r="E690" s="1"/>
      <c r="F690" s="1"/>
      <c r="G690" s="1"/>
      <c r="H690" s="1"/>
      <c r="I690" s="1"/>
      <c r="J690" s="1"/>
      <c r="K690" s="50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50"/>
      <c r="C691" s="50"/>
      <c r="D691" s="50"/>
      <c r="E691" s="1"/>
      <c r="F691" s="1"/>
      <c r="G691" s="1"/>
      <c r="H691" s="1"/>
      <c r="I691" s="1"/>
      <c r="J691" s="1"/>
      <c r="K691" s="50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50"/>
      <c r="C692" s="50"/>
      <c r="D692" s="50"/>
      <c r="E692" s="1"/>
      <c r="F692" s="1"/>
      <c r="G692" s="1"/>
      <c r="H692" s="1"/>
      <c r="I692" s="1"/>
      <c r="J692" s="1"/>
      <c r="K692" s="50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50"/>
      <c r="C693" s="50"/>
      <c r="D693" s="50"/>
      <c r="E693" s="1"/>
      <c r="F693" s="1"/>
      <c r="G693" s="1"/>
      <c r="H693" s="1"/>
      <c r="I693" s="1"/>
      <c r="J693" s="1"/>
      <c r="K693" s="50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50"/>
      <c r="C694" s="50"/>
      <c r="D694" s="50"/>
      <c r="E694" s="1"/>
      <c r="F694" s="1"/>
      <c r="G694" s="1"/>
      <c r="H694" s="1"/>
      <c r="I694" s="1"/>
      <c r="J694" s="1"/>
      <c r="K694" s="50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50"/>
      <c r="C695" s="50"/>
      <c r="D695" s="50"/>
      <c r="E695" s="1"/>
      <c r="F695" s="1"/>
      <c r="G695" s="1"/>
      <c r="H695" s="1"/>
      <c r="I695" s="1"/>
      <c r="J695" s="1"/>
      <c r="K695" s="50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50"/>
      <c r="C696" s="50"/>
      <c r="D696" s="50"/>
      <c r="E696" s="1"/>
      <c r="F696" s="1"/>
      <c r="G696" s="1"/>
      <c r="H696" s="1"/>
      <c r="I696" s="1"/>
      <c r="J696" s="1"/>
      <c r="K696" s="50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50"/>
      <c r="C697" s="50"/>
      <c r="D697" s="50"/>
      <c r="E697" s="1"/>
      <c r="F697" s="1"/>
      <c r="G697" s="1"/>
      <c r="H697" s="1"/>
      <c r="I697" s="1"/>
      <c r="J697" s="1"/>
      <c r="K697" s="50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50"/>
      <c r="C698" s="50"/>
      <c r="D698" s="50"/>
      <c r="E698" s="1"/>
      <c r="F698" s="1"/>
      <c r="G698" s="1"/>
      <c r="H698" s="1"/>
      <c r="I698" s="1"/>
      <c r="J698" s="1"/>
      <c r="K698" s="50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50"/>
      <c r="C699" s="50"/>
      <c r="D699" s="50"/>
      <c r="E699" s="1"/>
      <c r="F699" s="1"/>
      <c r="G699" s="1"/>
      <c r="H699" s="1"/>
      <c r="I699" s="1"/>
      <c r="J699" s="1"/>
      <c r="K699" s="50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50"/>
      <c r="C700" s="50"/>
      <c r="D700" s="50"/>
      <c r="E700" s="1"/>
      <c r="F700" s="1"/>
      <c r="G700" s="1"/>
      <c r="H700" s="1"/>
      <c r="I700" s="1"/>
      <c r="J700" s="1"/>
      <c r="K700" s="50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50"/>
      <c r="C701" s="50"/>
      <c r="D701" s="50"/>
      <c r="E701" s="1"/>
      <c r="F701" s="1"/>
      <c r="G701" s="1"/>
      <c r="H701" s="1"/>
      <c r="I701" s="1"/>
      <c r="J701" s="1"/>
      <c r="K701" s="50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50"/>
      <c r="C702" s="50"/>
      <c r="D702" s="50"/>
      <c r="E702" s="1"/>
      <c r="F702" s="1"/>
      <c r="G702" s="1"/>
      <c r="H702" s="1"/>
      <c r="I702" s="1"/>
      <c r="J702" s="1"/>
      <c r="K702" s="50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50"/>
      <c r="C703" s="50"/>
      <c r="D703" s="50"/>
      <c r="E703" s="1"/>
      <c r="F703" s="1"/>
      <c r="G703" s="1"/>
      <c r="H703" s="1"/>
      <c r="I703" s="1"/>
      <c r="J703" s="1"/>
      <c r="K703" s="50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50"/>
      <c r="C704" s="50"/>
      <c r="D704" s="50"/>
      <c r="E704" s="1"/>
      <c r="F704" s="1"/>
      <c r="G704" s="1"/>
      <c r="H704" s="1"/>
      <c r="I704" s="1"/>
      <c r="J704" s="1"/>
      <c r="K704" s="50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50"/>
      <c r="C705" s="50"/>
      <c r="D705" s="50"/>
      <c r="E705" s="1"/>
      <c r="F705" s="1"/>
      <c r="G705" s="1"/>
      <c r="H705" s="1"/>
      <c r="I705" s="1"/>
      <c r="J705" s="1"/>
      <c r="K705" s="50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50"/>
      <c r="C706" s="50"/>
      <c r="D706" s="50"/>
      <c r="E706" s="1"/>
      <c r="F706" s="1"/>
      <c r="G706" s="1"/>
      <c r="H706" s="1"/>
      <c r="I706" s="1"/>
      <c r="J706" s="1"/>
      <c r="K706" s="50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50"/>
      <c r="C707" s="50"/>
      <c r="D707" s="50"/>
      <c r="E707" s="1"/>
      <c r="F707" s="1"/>
      <c r="G707" s="1"/>
      <c r="H707" s="1"/>
      <c r="I707" s="1"/>
      <c r="J707" s="1"/>
      <c r="K707" s="50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50"/>
      <c r="C708" s="50"/>
      <c r="D708" s="50"/>
      <c r="E708" s="1"/>
      <c r="F708" s="1"/>
      <c r="G708" s="1"/>
      <c r="H708" s="1"/>
      <c r="I708" s="1"/>
      <c r="J708" s="1"/>
      <c r="K708" s="50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50"/>
      <c r="C709" s="50"/>
      <c r="D709" s="50"/>
      <c r="E709" s="1"/>
      <c r="F709" s="1"/>
      <c r="G709" s="1"/>
      <c r="H709" s="1"/>
      <c r="I709" s="1"/>
      <c r="J709" s="1"/>
      <c r="K709" s="50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50"/>
      <c r="C710" s="50"/>
      <c r="D710" s="50"/>
      <c r="E710" s="1"/>
      <c r="F710" s="1"/>
      <c r="G710" s="1"/>
      <c r="H710" s="1"/>
      <c r="I710" s="1"/>
      <c r="J710" s="1"/>
      <c r="K710" s="50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50"/>
      <c r="C711" s="50"/>
      <c r="D711" s="50"/>
      <c r="E711" s="1"/>
      <c r="F711" s="1"/>
      <c r="G711" s="1"/>
      <c r="H711" s="1"/>
      <c r="I711" s="1"/>
      <c r="J711" s="1"/>
      <c r="K711" s="50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50"/>
      <c r="C712" s="50"/>
      <c r="D712" s="50"/>
      <c r="E712" s="1"/>
      <c r="F712" s="1"/>
      <c r="G712" s="1"/>
      <c r="H712" s="1"/>
      <c r="I712" s="1"/>
      <c r="J712" s="1"/>
      <c r="K712" s="50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50"/>
      <c r="C713" s="50"/>
      <c r="D713" s="50"/>
      <c r="E713" s="1"/>
      <c r="F713" s="1"/>
      <c r="G713" s="1"/>
      <c r="H713" s="1"/>
      <c r="I713" s="1"/>
      <c r="J713" s="1"/>
      <c r="K713" s="50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50"/>
      <c r="C714" s="50"/>
      <c r="D714" s="50"/>
      <c r="E714" s="1"/>
      <c r="F714" s="1"/>
      <c r="G714" s="1"/>
      <c r="H714" s="1"/>
      <c r="I714" s="1"/>
      <c r="J714" s="1"/>
      <c r="K714" s="50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50"/>
      <c r="C715" s="50"/>
      <c r="D715" s="50"/>
      <c r="E715" s="1"/>
      <c r="F715" s="1"/>
      <c r="G715" s="1"/>
      <c r="H715" s="1"/>
      <c r="I715" s="1"/>
      <c r="J715" s="1"/>
      <c r="K715" s="50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50"/>
      <c r="C716" s="50"/>
      <c r="D716" s="50"/>
      <c r="E716" s="1"/>
      <c r="F716" s="1"/>
      <c r="G716" s="1"/>
      <c r="H716" s="1"/>
      <c r="I716" s="1"/>
      <c r="J716" s="1"/>
      <c r="K716" s="50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50"/>
      <c r="C717" s="50"/>
      <c r="D717" s="50"/>
      <c r="E717" s="1"/>
      <c r="F717" s="1"/>
      <c r="G717" s="1"/>
      <c r="H717" s="1"/>
      <c r="I717" s="1"/>
      <c r="J717" s="1"/>
      <c r="K717" s="50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50"/>
      <c r="C718" s="50"/>
      <c r="D718" s="50"/>
      <c r="E718" s="1"/>
      <c r="F718" s="1"/>
      <c r="G718" s="1"/>
      <c r="H718" s="1"/>
      <c r="I718" s="1"/>
      <c r="J718" s="1"/>
      <c r="K718" s="50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50"/>
      <c r="C719" s="50"/>
      <c r="D719" s="50"/>
      <c r="E719" s="1"/>
      <c r="F719" s="1"/>
      <c r="G719" s="1"/>
      <c r="H719" s="1"/>
      <c r="I719" s="1"/>
      <c r="J719" s="1"/>
      <c r="K719" s="50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50"/>
      <c r="C720" s="50"/>
      <c r="D720" s="50"/>
      <c r="E720" s="1"/>
      <c r="F720" s="1"/>
      <c r="G720" s="1"/>
      <c r="H720" s="1"/>
      <c r="I720" s="1"/>
      <c r="J720" s="1"/>
      <c r="K720" s="50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50"/>
      <c r="C721" s="50"/>
      <c r="D721" s="50"/>
      <c r="E721" s="1"/>
      <c r="F721" s="1"/>
      <c r="G721" s="1"/>
      <c r="H721" s="1"/>
      <c r="I721" s="1"/>
      <c r="J721" s="1"/>
      <c r="K721" s="50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50"/>
      <c r="C722" s="50"/>
      <c r="D722" s="50"/>
      <c r="E722" s="1"/>
      <c r="F722" s="1"/>
      <c r="G722" s="1"/>
      <c r="H722" s="1"/>
      <c r="I722" s="1"/>
      <c r="J722" s="1"/>
      <c r="K722" s="50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50"/>
      <c r="C723" s="50"/>
      <c r="D723" s="50"/>
      <c r="E723" s="1"/>
      <c r="F723" s="1"/>
      <c r="G723" s="1"/>
      <c r="H723" s="1"/>
      <c r="I723" s="1"/>
      <c r="J723" s="1"/>
      <c r="K723" s="50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50"/>
      <c r="C724" s="50"/>
      <c r="D724" s="50"/>
      <c r="E724" s="1"/>
      <c r="F724" s="1"/>
      <c r="G724" s="1"/>
      <c r="H724" s="1"/>
      <c r="I724" s="1"/>
      <c r="J724" s="1"/>
      <c r="K724" s="50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50"/>
      <c r="C725" s="50"/>
      <c r="D725" s="50"/>
      <c r="E725" s="1"/>
      <c r="F725" s="1"/>
      <c r="G725" s="1"/>
      <c r="H725" s="1"/>
      <c r="I725" s="1"/>
      <c r="J725" s="1"/>
      <c r="K725" s="50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50"/>
      <c r="C726" s="50"/>
      <c r="D726" s="50"/>
      <c r="E726" s="1"/>
      <c r="F726" s="1"/>
      <c r="G726" s="1"/>
      <c r="H726" s="1"/>
      <c r="I726" s="1"/>
      <c r="J726" s="1"/>
      <c r="K726" s="50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50"/>
      <c r="C727" s="50"/>
      <c r="D727" s="50"/>
      <c r="E727" s="1"/>
      <c r="F727" s="1"/>
      <c r="G727" s="1"/>
      <c r="H727" s="1"/>
      <c r="I727" s="1"/>
      <c r="J727" s="1"/>
      <c r="K727" s="50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50"/>
      <c r="C728" s="50"/>
      <c r="D728" s="50"/>
      <c r="E728" s="1"/>
      <c r="F728" s="1"/>
      <c r="G728" s="1"/>
      <c r="H728" s="1"/>
      <c r="I728" s="1"/>
      <c r="J728" s="1"/>
      <c r="K728" s="50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50"/>
      <c r="C729" s="50"/>
      <c r="D729" s="50"/>
      <c r="E729" s="1"/>
      <c r="F729" s="1"/>
      <c r="G729" s="1"/>
      <c r="H729" s="1"/>
      <c r="I729" s="1"/>
      <c r="J729" s="1"/>
      <c r="K729" s="50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50"/>
      <c r="C730" s="50"/>
      <c r="D730" s="50"/>
      <c r="E730" s="1"/>
      <c r="F730" s="1"/>
      <c r="G730" s="1"/>
      <c r="H730" s="1"/>
      <c r="I730" s="1"/>
      <c r="J730" s="1"/>
      <c r="K730" s="50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50"/>
      <c r="C731" s="50"/>
      <c r="D731" s="50"/>
      <c r="E731" s="1"/>
      <c r="F731" s="1"/>
      <c r="G731" s="1"/>
      <c r="H731" s="1"/>
      <c r="I731" s="1"/>
      <c r="J731" s="1"/>
      <c r="K731" s="50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50"/>
      <c r="C732" s="50"/>
      <c r="D732" s="50"/>
      <c r="E732" s="1"/>
      <c r="F732" s="1"/>
      <c r="G732" s="1"/>
      <c r="H732" s="1"/>
      <c r="I732" s="1"/>
      <c r="J732" s="1"/>
      <c r="K732" s="50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50"/>
      <c r="C733" s="50"/>
      <c r="D733" s="50"/>
      <c r="E733" s="1"/>
      <c r="F733" s="1"/>
      <c r="G733" s="1"/>
      <c r="H733" s="1"/>
      <c r="I733" s="1"/>
      <c r="J733" s="1"/>
      <c r="K733" s="50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50"/>
      <c r="C734" s="50"/>
      <c r="D734" s="50"/>
      <c r="E734" s="1"/>
      <c r="F734" s="1"/>
      <c r="G734" s="1"/>
      <c r="H734" s="1"/>
      <c r="I734" s="1"/>
      <c r="J734" s="1"/>
      <c r="K734" s="50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50"/>
      <c r="C735" s="50"/>
      <c r="D735" s="50"/>
      <c r="E735" s="1"/>
      <c r="F735" s="1"/>
      <c r="G735" s="1"/>
      <c r="H735" s="1"/>
      <c r="I735" s="1"/>
      <c r="J735" s="1"/>
      <c r="K735" s="50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50"/>
      <c r="C736" s="50"/>
      <c r="D736" s="50"/>
      <c r="E736" s="1"/>
      <c r="F736" s="1"/>
      <c r="G736" s="1"/>
      <c r="H736" s="1"/>
      <c r="I736" s="1"/>
      <c r="J736" s="1"/>
      <c r="K736" s="50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50"/>
      <c r="C737" s="50"/>
      <c r="D737" s="50"/>
      <c r="E737" s="1"/>
      <c r="F737" s="1"/>
      <c r="G737" s="1"/>
      <c r="H737" s="1"/>
      <c r="I737" s="1"/>
      <c r="J737" s="1"/>
      <c r="K737" s="50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50"/>
      <c r="C738" s="50"/>
      <c r="D738" s="50"/>
      <c r="E738" s="1"/>
      <c r="F738" s="1"/>
      <c r="G738" s="1"/>
      <c r="H738" s="1"/>
      <c r="I738" s="1"/>
      <c r="J738" s="1"/>
      <c r="K738" s="50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50"/>
      <c r="C739" s="50"/>
      <c r="D739" s="50"/>
      <c r="E739" s="1"/>
      <c r="F739" s="1"/>
      <c r="G739" s="1"/>
      <c r="H739" s="1"/>
      <c r="I739" s="1"/>
      <c r="J739" s="1"/>
      <c r="K739" s="50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50"/>
      <c r="C740" s="50"/>
      <c r="D740" s="50"/>
      <c r="E740" s="1"/>
      <c r="F740" s="1"/>
      <c r="G740" s="1"/>
      <c r="H740" s="1"/>
      <c r="I740" s="1"/>
      <c r="J740" s="1"/>
      <c r="K740" s="50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50"/>
      <c r="C741" s="50"/>
      <c r="D741" s="50"/>
      <c r="E741" s="1"/>
      <c r="F741" s="1"/>
      <c r="G741" s="1"/>
      <c r="H741" s="1"/>
      <c r="I741" s="1"/>
      <c r="J741" s="1"/>
      <c r="K741" s="50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50"/>
      <c r="C742" s="50"/>
      <c r="D742" s="50"/>
      <c r="E742" s="1"/>
      <c r="F742" s="1"/>
      <c r="G742" s="1"/>
      <c r="H742" s="1"/>
      <c r="I742" s="1"/>
      <c r="J742" s="1"/>
      <c r="K742" s="50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50"/>
      <c r="C743" s="50"/>
      <c r="D743" s="50"/>
      <c r="E743" s="1"/>
      <c r="F743" s="1"/>
      <c r="G743" s="1"/>
      <c r="H743" s="1"/>
      <c r="I743" s="1"/>
      <c r="J743" s="1"/>
      <c r="K743" s="50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50"/>
      <c r="C744" s="50"/>
      <c r="D744" s="50"/>
      <c r="E744" s="1"/>
      <c r="F744" s="1"/>
      <c r="G744" s="1"/>
      <c r="H744" s="1"/>
      <c r="I744" s="1"/>
      <c r="J744" s="1"/>
      <c r="K744" s="50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50"/>
      <c r="C745" s="50"/>
      <c r="D745" s="50"/>
      <c r="E745" s="1"/>
      <c r="F745" s="1"/>
      <c r="G745" s="1"/>
      <c r="H745" s="1"/>
      <c r="I745" s="1"/>
      <c r="J745" s="1"/>
      <c r="K745" s="50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50"/>
      <c r="C746" s="50"/>
      <c r="D746" s="50"/>
      <c r="E746" s="1"/>
      <c r="F746" s="1"/>
      <c r="G746" s="1"/>
      <c r="H746" s="1"/>
      <c r="I746" s="1"/>
      <c r="J746" s="1"/>
      <c r="K746" s="50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50"/>
      <c r="C747" s="50"/>
      <c r="D747" s="50"/>
      <c r="E747" s="1"/>
      <c r="F747" s="1"/>
      <c r="G747" s="1"/>
      <c r="H747" s="1"/>
      <c r="I747" s="1"/>
      <c r="J747" s="1"/>
      <c r="K747" s="50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50"/>
      <c r="C748" s="50"/>
      <c r="D748" s="50"/>
      <c r="E748" s="1"/>
      <c r="F748" s="1"/>
      <c r="G748" s="1"/>
      <c r="H748" s="1"/>
      <c r="I748" s="1"/>
      <c r="J748" s="1"/>
      <c r="K748" s="50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50"/>
      <c r="C749" s="50"/>
      <c r="D749" s="50"/>
      <c r="E749" s="1"/>
      <c r="F749" s="1"/>
      <c r="G749" s="1"/>
      <c r="H749" s="1"/>
      <c r="I749" s="1"/>
      <c r="J749" s="1"/>
      <c r="K749" s="50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50"/>
      <c r="C750" s="50"/>
      <c r="D750" s="50"/>
      <c r="E750" s="1"/>
      <c r="F750" s="1"/>
      <c r="G750" s="1"/>
      <c r="H750" s="1"/>
      <c r="I750" s="1"/>
      <c r="J750" s="1"/>
      <c r="K750" s="50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50"/>
      <c r="C751" s="50"/>
      <c r="D751" s="50"/>
      <c r="E751" s="1"/>
      <c r="F751" s="1"/>
      <c r="G751" s="1"/>
      <c r="H751" s="1"/>
      <c r="I751" s="1"/>
      <c r="J751" s="1"/>
      <c r="K751" s="50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50"/>
      <c r="C752" s="50"/>
      <c r="D752" s="50"/>
      <c r="E752" s="1"/>
      <c r="F752" s="1"/>
      <c r="G752" s="1"/>
      <c r="H752" s="1"/>
      <c r="I752" s="1"/>
      <c r="J752" s="1"/>
      <c r="K752" s="50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50"/>
      <c r="C753" s="50"/>
      <c r="D753" s="50"/>
      <c r="E753" s="1"/>
      <c r="F753" s="1"/>
      <c r="G753" s="1"/>
      <c r="H753" s="1"/>
      <c r="I753" s="1"/>
      <c r="J753" s="1"/>
      <c r="K753" s="50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50"/>
      <c r="C754" s="50"/>
      <c r="D754" s="50"/>
      <c r="E754" s="1"/>
      <c r="F754" s="1"/>
      <c r="G754" s="1"/>
      <c r="H754" s="1"/>
      <c r="I754" s="1"/>
      <c r="J754" s="1"/>
      <c r="K754" s="50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50"/>
      <c r="C755" s="50"/>
      <c r="D755" s="50"/>
      <c r="E755" s="1"/>
      <c r="F755" s="1"/>
      <c r="G755" s="1"/>
      <c r="H755" s="1"/>
      <c r="I755" s="1"/>
      <c r="J755" s="1"/>
      <c r="K755" s="50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50"/>
      <c r="C756" s="50"/>
      <c r="D756" s="50"/>
      <c r="E756" s="1"/>
      <c r="F756" s="1"/>
      <c r="G756" s="1"/>
      <c r="H756" s="1"/>
      <c r="I756" s="1"/>
      <c r="J756" s="1"/>
      <c r="K756" s="50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50"/>
      <c r="C757" s="50"/>
      <c r="D757" s="50"/>
      <c r="E757" s="1"/>
      <c r="F757" s="1"/>
      <c r="G757" s="1"/>
      <c r="H757" s="1"/>
      <c r="I757" s="1"/>
      <c r="J757" s="1"/>
      <c r="K757" s="50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50"/>
      <c r="C758" s="50"/>
      <c r="D758" s="50"/>
      <c r="E758" s="1"/>
      <c r="F758" s="1"/>
      <c r="G758" s="1"/>
      <c r="H758" s="1"/>
      <c r="I758" s="1"/>
      <c r="J758" s="1"/>
      <c r="K758" s="50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50"/>
      <c r="C759" s="50"/>
      <c r="D759" s="50"/>
      <c r="E759" s="1"/>
      <c r="F759" s="1"/>
      <c r="G759" s="1"/>
      <c r="H759" s="1"/>
      <c r="I759" s="1"/>
      <c r="J759" s="1"/>
      <c r="K759" s="50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50"/>
      <c r="C760" s="50"/>
      <c r="D760" s="50"/>
      <c r="E760" s="1"/>
      <c r="F760" s="1"/>
      <c r="G760" s="1"/>
      <c r="H760" s="1"/>
      <c r="I760" s="1"/>
      <c r="J760" s="1"/>
      <c r="K760" s="50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50"/>
      <c r="C761" s="50"/>
      <c r="D761" s="50"/>
      <c r="E761" s="1"/>
      <c r="F761" s="1"/>
      <c r="G761" s="1"/>
      <c r="H761" s="1"/>
      <c r="I761" s="1"/>
      <c r="J761" s="1"/>
      <c r="K761" s="50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50"/>
      <c r="C762" s="50"/>
      <c r="D762" s="50"/>
      <c r="E762" s="1"/>
      <c r="F762" s="1"/>
      <c r="G762" s="1"/>
      <c r="H762" s="1"/>
      <c r="I762" s="1"/>
      <c r="J762" s="1"/>
      <c r="K762" s="50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50"/>
      <c r="C763" s="50"/>
      <c r="D763" s="50"/>
      <c r="E763" s="1"/>
      <c r="F763" s="1"/>
      <c r="G763" s="1"/>
      <c r="H763" s="1"/>
      <c r="I763" s="1"/>
      <c r="J763" s="1"/>
      <c r="K763" s="50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50"/>
      <c r="C764" s="50"/>
      <c r="D764" s="50"/>
      <c r="E764" s="1"/>
      <c r="F764" s="1"/>
      <c r="G764" s="1"/>
      <c r="H764" s="1"/>
      <c r="I764" s="1"/>
      <c r="J764" s="1"/>
      <c r="K764" s="50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50"/>
      <c r="C765" s="50"/>
      <c r="D765" s="50"/>
      <c r="E765" s="1"/>
      <c r="F765" s="1"/>
      <c r="G765" s="1"/>
      <c r="H765" s="1"/>
      <c r="I765" s="1"/>
      <c r="J765" s="1"/>
      <c r="K765" s="50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50"/>
      <c r="C766" s="50"/>
      <c r="D766" s="50"/>
      <c r="E766" s="1"/>
      <c r="F766" s="1"/>
      <c r="G766" s="1"/>
      <c r="H766" s="1"/>
      <c r="I766" s="1"/>
      <c r="J766" s="1"/>
      <c r="K766" s="50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50"/>
      <c r="C767" s="50"/>
      <c r="D767" s="50"/>
      <c r="E767" s="1"/>
      <c r="F767" s="1"/>
      <c r="G767" s="1"/>
      <c r="H767" s="1"/>
      <c r="I767" s="1"/>
      <c r="J767" s="1"/>
      <c r="K767" s="50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50"/>
      <c r="C768" s="50"/>
      <c r="D768" s="50"/>
      <c r="E768" s="1"/>
      <c r="F768" s="1"/>
      <c r="G768" s="1"/>
      <c r="H768" s="1"/>
      <c r="I768" s="1"/>
      <c r="J768" s="1"/>
      <c r="K768" s="50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50"/>
      <c r="C769" s="50"/>
      <c r="D769" s="50"/>
      <c r="E769" s="1"/>
      <c r="F769" s="1"/>
      <c r="G769" s="1"/>
      <c r="H769" s="1"/>
      <c r="I769" s="1"/>
      <c r="J769" s="1"/>
      <c r="K769" s="50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50"/>
      <c r="C770" s="50"/>
      <c r="D770" s="50"/>
      <c r="E770" s="1"/>
      <c r="F770" s="1"/>
      <c r="G770" s="1"/>
      <c r="H770" s="1"/>
      <c r="I770" s="1"/>
      <c r="J770" s="1"/>
      <c r="K770" s="50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50"/>
      <c r="C771" s="50"/>
      <c r="D771" s="50"/>
      <c r="E771" s="1"/>
      <c r="F771" s="1"/>
      <c r="G771" s="1"/>
      <c r="H771" s="1"/>
      <c r="I771" s="1"/>
      <c r="J771" s="1"/>
      <c r="K771" s="50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50"/>
      <c r="C772" s="50"/>
      <c r="D772" s="50"/>
      <c r="E772" s="1"/>
      <c r="F772" s="1"/>
      <c r="G772" s="1"/>
      <c r="H772" s="1"/>
      <c r="I772" s="1"/>
      <c r="J772" s="1"/>
      <c r="K772" s="50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50"/>
      <c r="C773" s="50"/>
      <c r="D773" s="50"/>
      <c r="E773" s="1"/>
      <c r="F773" s="1"/>
      <c r="G773" s="1"/>
      <c r="H773" s="1"/>
      <c r="I773" s="1"/>
      <c r="J773" s="1"/>
      <c r="K773" s="50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50"/>
      <c r="C774" s="50"/>
      <c r="D774" s="50"/>
      <c r="E774" s="1"/>
      <c r="F774" s="1"/>
      <c r="G774" s="1"/>
      <c r="H774" s="1"/>
      <c r="I774" s="1"/>
      <c r="J774" s="1"/>
      <c r="K774" s="50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50"/>
      <c r="C775" s="50"/>
      <c r="D775" s="50"/>
      <c r="E775" s="1"/>
      <c r="F775" s="1"/>
      <c r="G775" s="1"/>
      <c r="H775" s="1"/>
      <c r="I775" s="1"/>
      <c r="J775" s="1"/>
      <c r="K775" s="50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50"/>
      <c r="C776" s="50"/>
      <c r="D776" s="50"/>
      <c r="E776" s="1"/>
      <c r="F776" s="1"/>
      <c r="G776" s="1"/>
      <c r="H776" s="1"/>
      <c r="I776" s="1"/>
      <c r="J776" s="1"/>
      <c r="K776" s="50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50"/>
      <c r="C777" s="50"/>
      <c r="D777" s="50"/>
      <c r="E777" s="1"/>
      <c r="F777" s="1"/>
      <c r="G777" s="1"/>
      <c r="H777" s="1"/>
      <c r="I777" s="1"/>
      <c r="J777" s="1"/>
      <c r="K777" s="50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50"/>
      <c r="C778" s="50"/>
      <c r="D778" s="50"/>
      <c r="E778" s="1"/>
      <c r="F778" s="1"/>
      <c r="G778" s="1"/>
      <c r="H778" s="1"/>
      <c r="I778" s="1"/>
      <c r="J778" s="1"/>
      <c r="K778" s="50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50"/>
      <c r="C779" s="50"/>
      <c r="D779" s="50"/>
      <c r="E779" s="1"/>
      <c r="F779" s="1"/>
      <c r="G779" s="1"/>
      <c r="H779" s="1"/>
      <c r="I779" s="1"/>
      <c r="J779" s="1"/>
      <c r="K779" s="50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50"/>
      <c r="C780" s="50"/>
      <c r="D780" s="50"/>
      <c r="E780" s="1"/>
      <c r="F780" s="1"/>
      <c r="G780" s="1"/>
      <c r="H780" s="1"/>
      <c r="I780" s="1"/>
      <c r="J780" s="1"/>
      <c r="K780" s="50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50"/>
      <c r="C781" s="50"/>
      <c r="D781" s="50"/>
      <c r="E781" s="1"/>
      <c r="F781" s="1"/>
      <c r="G781" s="1"/>
      <c r="H781" s="1"/>
      <c r="I781" s="1"/>
      <c r="J781" s="1"/>
      <c r="K781" s="50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50"/>
      <c r="C782" s="50"/>
      <c r="D782" s="50"/>
      <c r="E782" s="1"/>
      <c r="F782" s="1"/>
      <c r="G782" s="1"/>
      <c r="H782" s="1"/>
      <c r="I782" s="1"/>
      <c r="J782" s="1"/>
      <c r="K782" s="50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50"/>
      <c r="C783" s="50"/>
      <c r="D783" s="50"/>
      <c r="E783" s="1"/>
      <c r="F783" s="1"/>
      <c r="G783" s="1"/>
      <c r="H783" s="1"/>
      <c r="I783" s="1"/>
      <c r="J783" s="1"/>
      <c r="K783" s="50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50"/>
      <c r="C784" s="50"/>
      <c r="D784" s="50"/>
      <c r="E784" s="1"/>
      <c r="F784" s="1"/>
      <c r="G784" s="1"/>
      <c r="H784" s="1"/>
      <c r="I784" s="1"/>
      <c r="J784" s="1"/>
      <c r="K784" s="50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50"/>
      <c r="C785" s="50"/>
      <c r="D785" s="50"/>
      <c r="E785" s="1"/>
      <c r="F785" s="1"/>
      <c r="G785" s="1"/>
      <c r="H785" s="1"/>
      <c r="I785" s="1"/>
      <c r="J785" s="1"/>
      <c r="K785" s="50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50"/>
      <c r="C786" s="50"/>
      <c r="D786" s="50"/>
      <c r="E786" s="1"/>
      <c r="F786" s="1"/>
      <c r="G786" s="1"/>
      <c r="H786" s="1"/>
      <c r="I786" s="1"/>
      <c r="J786" s="1"/>
      <c r="K786" s="50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50"/>
      <c r="C787" s="50"/>
      <c r="D787" s="50"/>
      <c r="E787" s="1"/>
      <c r="F787" s="1"/>
      <c r="G787" s="1"/>
      <c r="H787" s="1"/>
      <c r="I787" s="1"/>
      <c r="J787" s="1"/>
      <c r="K787" s="50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50"/>
      <c r="C788" s="50"/>
      <c r="D788" s="50"/>
      <c r="E788" s="1"/>
      <c r="F788" s="1"/>
      <c r="G788" s="1"/>
      <c r="H788" s="1"/>
      <c r="I788" s="1"/>
      <c r="J788" s="1"/>
      <c r="K788" s="50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50"/>
      <c r="C789" s="50"/>
      <c r="D789" s="50"/>
      <c r="E789" s="1"/>
      <c r="F789" s="1"/>
      <c r="G789" s="1"/>
      <c r="H789" s="1"/>
      <c r="I789" s="1"/>
      <c r="J789" s="1"/>
      <c r="K789" s="50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50"/>
      <c r="C790" s="50"/>
      <c r="D790" s="50"/>
      <c r="E790" s="1"/>
      <c r="F790" s="1"/>
      <c r="G790" s="1"/>
      <c r="H790" s="1"/>
      <c r="I790" s="1"/>
      <c r="J790" s="1"/>
      <c r="K790" s="50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50"/>
      <c r="C791" s="50"/>
      <c r="D791" s="50"/>
      <c r="E791" s="1"/>
      <c r="F791" s="1"/>
      <c r="G791" s="1"/>
      <c r="H791" s="1"/>
      <c r="I791" s="1"/>
      <c r="J791" s="1"/>
      <c r="K791" s="50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50"/>
      <c r="C792" s="50"/>
      <c r="D792" s="50"/>
      <c r="E792" s="1"/>
      <c r="F792" s="1"/>
      <c r="G792" s="1"/>
      <c r="H792" s="1"/>
      <c r="I792" s="1"/>
      <c r="J792" s="1"/>
      <c r="K792" s="50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50"/>
      <c r="C793" s="50"/>
      <c r="D793" s="50"/>
      <c r="E793" s="1"/>
      <c r="F793" s="1"/>
      <c r="G793" s="1"/>
      <c r="H793" s="1"/>
      <c r="I793" s="1"/>
      <c r="J793" s="1"/>
      <c r="K793" s="50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50"/>
      <c r="C794" s="50"/>
      <c r="D794" s="50"/>
      <c r="E794" s="1"/>
      <c r="F794" s="1"/>
      <c r="G794" s="1"/>
      <c r="H794" s="1"/>
      <c r="I794" s="1"/>
      <c r="J794" s="1"/>
      <c r="K794" s="50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50"/>
      <c r="C795" s="50"/>
      <c r="D795" s="50"/>
      <c r="E795" s="1"/>
      <c r="F795" s="1"/>
      <c r="G795" s="1"/>
      <c r="H795" s="1"/>
      <c r="I795" s="1"/>
      <c r="J795" s="1"/>
      <c r="K795" s="50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50"/>
      <c r="C796" s="50"/>
      <c r="D796" s="50"/>
      <c r="E796" s="1"/>
      <c r="F796" s="1"/>
      <c r="G796" s="1"/>
      <c r="H796" s="1"/>
      <c r="I796" s="1"/>
      <c r="J796" s="1"/>
      <c r="K796" s="50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50"/>
      <c r="C797" s="50"/>
      <c r="D797" s="50"/>
      <c r="E797" s="1"/>
      <c r="F797" s="1"/>
      <c r="G797" s="1"/>
      <c r="H797" s="1"/>
      <c r="I797" s="1"/>
      <c r="J797" s="1"/>
      <c r="K797" s="50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50"/>
      <c r="C798" s="50"/>
      <c r="D798" s="50"/>
      <c r="E798" s="1"/>
      <c r="F798" s="1"/>
      <c r="G798" s="1"/>
      <c r="H798" s="1"/>
      <c r="I798" s="1"/>
      <c r="J798" s="1"/>
      <c r="K798" s="50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50"/>
      <c r="C799" s="50"/>
      <c r="D799" s="50"/>
      <c r="E799" s="1"/>
      <c r="F799" s="1"/>
      <c r="G799" s="1"/>
      <c r="H799" s="1"/>
      <c r="I799" s="1"/>
      <c r="J799" s="1"/>
      <c r="K799" s="50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50"/>
      <c r="C800" s="50"/>
      <c r="D800" s="50"/>
      <c r="E800" s="1"/>
      <c r="F800" s="1"/>
      <c r="G800" s="1"/>
      <c r="H800" s="1"/>
      <c r="I800" s="1"/>
      <c r="J800" s="1"/>
      <c r="K800" s="50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50"/>
      <c r="C801" s="50"/>
      <c r="D801" s="50"/>
      <c r="E801" s="1"/>
      <c r="F801" s="1"/>
      <c r="G801" s="1"/>
      <c r="H801" s="1"/>
      <c r="I801" s="1"/>
      <c r="J801" s="1"/>
      <c r="K801" s="50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50"/>
      <c r="C802" s="50"/>
      <c r="D802" s="50"/>
      <c r="E802" s="1"/>
      <c r="F802" s="1"/>
      <c r="G802" s="1"/>
      <c r="H802" s="1"/>
      <c r="I802" s="1"/>
      <c r="J802" s="1"/>
      <c r="K802" s="50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50"/>
      <c r="C803" s="50"/>
      <c r="D803" s="50"/>
      <c r="E803" s="1"/>
      <c r="F803" s="1"/>
      <c r="G803" s="1"/>
      <c r="H803" s="1"/>
      <c r="I803" s="1"/>
      <c r="J803" s="1"/>
      <c r="K803" s="50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50"/>
      <c r="C804" s="50"/>
      <c r="D804" s="50"/>
      <c r="E804" s="1"/>
      <c r="F804" s="1"/>
      <c r="G804" s="1"/>
      <c r="H804" s="1"/>
      <c r="I804" s="1"/>
      <c r="J804" s="1"/>
      <c r="K804" s="50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50"/>
      <c r="C805" s="50"/>
      <c r="D805" s="50"/>
      <c r="E805" s="1"/>
      <c r="F805" s="1"/>
      <c r="G805" s="1"/>
      <c r="H805" s="1"/>
      <c r="I805" s="1"/>
      <c r="J805" s="1"/>
      <c r="K805" s="50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50"/>
      <c r="C806" s="50"/>
      <c r="D806" s="50"/>
      <c r="E806" s="1"/>
      <c r="F806" s="1"/>
      <c r="G806" s="1"/>
      <c r="H806" s="1"/>
      <c r="I806" s="1"/>
      <c r="J806" s="1"/>
      <c r="K806" s="50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50"/>
      <c r="C807" s="50"/>
      <c r="D807" s="50"/>
      <c r="E807" s="1"/>
      <c r="F807" s="1"/>
      <c r="G807" s="1"/>
      <c r="H807" s="1"/>
      <c r="I807" s="1"/>
      <c r="J807" s="1"/>
      <c r="K807" s="50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50"/>
      <c r="C808" s="50"/>
      <c r="D808" s="50"/>
      <c r="E808" s="1"/>
      <c r="F808" s="1"/>
      <c r="G808" s="1"/>
      <c r="H808" s="1"/>
      <c r="I808" s="1"/>
      <c r="J808" s="1"/>
      <c r="K808" s="50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50"/>
      <c r="C809" s="50"/>
      <c r="D809" s="50"/>
      <c r="E809" s="1"/>
      <c r="F809" s="1"/>
      <c r="G809" s="1"/>
      <c r="H809" s="1"/>
      <c r="I809" s="1"/>
      <c r="J809" s="1"/>
      <c r="K809" s="50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50"/>
      <c r="C810" s="50"/>
      <c r="D810" s="50"/>
      <c r="E810" s="1"/>
      <c r="F810" s="1"/>
      <c r="G810" s="1"/>
      <c r="H810" s="1"/>
      <c r="I810" s="1"/>
      <c r="J810" s="1"/>
      <c r="K810" s="50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50"/>
      <c r="C811" s="50"/>
      <c r="D811" s="50"/>
      <c r="E811" s="1"/>
      <c r="F811" s="1"/>
      <c r="G811" s="1"/>
      <c r="H811" s="1"/>
      <c r="I811" s="1"/>
      <c r="J811" s="1"/>
      <c r="K811" s="50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50"/>
      <c r="C812" s="50"/>
      <c r="D812" s="50"/>
      <c r="E812" s="1"/>
      <c r="F812" s="1"/>
      <c r="G812" s="1"/>
      <c r="H812" s="1"/>
      <c r="I812" s="1"/>
      <c r="J812" s="1"/>
      <c r="K812" s="50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50"/>
      <c r="C813" s="50"/>
      <c r="D813" s="50"/>
      <c r="E813" s="1"/>
      <c r="F813" s="1"/>
      <c r="G813" s="1"/>
      <c r="H813" s="1"/>
      <c r="I813" s="1"/>
      <c r="J813" s="1"/>
      <c r="K813" s="50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50"/>
      <c r="C814" s="50"/>
      <c r="D814" s="50"/>
      <c r="E814" s="1"/>
      <c r="F814" s="1"/>
      <c r="G814" s="1"/>
      <c r="H814" s="1"/>
      <c r="I814" s="1"/>
      <c r="J814" s="1"/>
      <c r="K814" s="50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50"/>
      <c r="C815" s="50"/>
      <c r="D815" s="50"/>
      <c r="E815" s="1"/>
      <c r="F815" s="1"/>
      <c r="G815" s="1"/>
      <c r="H815" s="1"/>
      <c r="I815" s="1"/>
      <c r="J815" s="1"/>
      <c r="K815" s="50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50"/>
      <c r="C816" s="50"/>
      <c r="D816" s="50"/>
      <c r="E816" s="1"/>
      <c r="F816" s="1"/>
      <c r="G816" s="1"/>
      <c r="H816" s="1"/>
      <c r="I816" s="1"/>
      <c r="J816" s="1"/>
      <c r="K816" s="50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50"/>
      <c r="C817" s="50"/>
      <c r="D817" s="50"/>
      <c r="E817" s="1"/>
      <c r="F817" s="1"/>
      <c r="G817" s="1"/>
      <c r="H817" s="1"/>
      <c r="I817" s="1"/>
      <c r="J817" s="1"/>
      <c r="K817" s="50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50"/>
      <c r="C818" s="50"/>
      <c r="D818" s="50"/>
      <c r="E818" s="1"/>
      <c r="F818" s="1"/>
      <c r="G818" s="1"/>
      <c r="H818" s="1"/>
      <c r="I818" s="1"/>
      <c r="J818" s="1"/>
      <c r="K818" s="50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50"/>
      <c r="C819" s="50"/>
      <c r="D819" s="50"/>
      <c r="E819" s="1"/>
      <c r="F819" s="1"/>
      <c r="G819" s="1"/>
      <c r="H819" s="1"/>
      <c r="I819" s="1"/>
      <c r="J819" s="1"/>
      <c r="K819" s="50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50"/>
      <c r="C820" s="50"/>
      <c r="D820" s="50"/>
      <c r="E820" s="1"/>
      <c r="F820" s="1"/>
      <c r="G820" s="1"/>
      <c r="H820" s="1"/>
      <c r="I820" s="1"/>
      <c r="J820" s="1"/>
      <c r="K820" s="50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50"/>
      <c r="C821" s="50"/>
      <c r="D821" s="50"/>
      <c r="E821" s="1"/>
      <c r="F821" s="1"/>
      <c r="G821" s="1"/>
      <c r="H821" s="1"/>
      <c r="I821" s="1"/>
      <c r="J821" s="1"/>
      <c r="K821" s="50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50"/>
      <c r="C822" s="50"/>
      <c r="D822" s="50"/>
      <c r="E822" s="1"/>
      <c r="F822" s="1"/>
      <c r="G822" s="1"/>
      <c r="H822" s="1"/>
      <c r="I822" s="1"/>
      <c r="J822" s="1"/>
      <c r="K822" s="50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50"/>
      <c r="C823" s="50"/>
      <c r="D823" s="50"/>
      <c r="E823" s="1"/>
      <c r="F823" s="1"/>
      <c r="G823" s="1"/>
      <c r="H823" s="1"/>
      <c r="I823" s="1"/>
      <c r="J823" s="1"/>
      <c r="K823" s="50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50"/>
      <c r="C824" s="50"/>
      <c r="D824" s="50"/>
      <c r="E824" s="1"/>
      <c r="F824" s="1"/>
      <c r="G824" s="1"/>
      <c r="H824" s="1"/>
      <c r="I824" s="1"/>
      <c r="J824" s="1"/>
      <c r="K824" s="50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50"/>
      <c r="C825" s="50"/>
      <c r="D825" s="50"/>
      <c r="E825" s="1"/>
      <c r="F825" s="1"/>
      <c r="G825" s="1"/>
      <c r="H825" s="1"/>
      <c r="I825" s="1"/>
      <c r="J825" s="1"/>
      <c r="K825" s="50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50"/>
      <c r="C826" s="50"/>
      <c r="D826" s="50"/>
      <c r="E826" s="1"/>
      <c r="F826" s="1"/>
      <c r="G826" s="1"/>
      <c r="H826" s="1"/>
      <c r="I826" s="1"/>
      <c r="J826" s="1"/>
      <c r="K826" s="50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50"/>
      <c r="C827" s="50"/>
      <c r="D827" s="50"/>
      <c r="E827" s="1"/>
      <c r="F827" s="1"/>
      <c r="G827" s="1"/>
      <c r="H827" s="1"/>
      <c r="I827" s="1"/>
      <c r="J827" s="1"/>
      <c r="K827" s="50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50"/>
      <c r="C828" s="50"/>
      <c r="D828" s="50"/>
      <c r="E828" s="1"/>
      <c r="F828" s="1"/>
      <c r="G828" s="1"/>
      <c r="H828" s="1"/>
      <c r="I828" s="1"/>
      <c r="J828" s="1"/>
      <c r="K828" s="50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50"/>
      <c r="C829" s="50"/>
      <c r="D829" s="50"/>
      <c r="E829" s="1"/>
      <c r="F829" s="1"/>
      <c r="G829" s="1"/>
      <c r="H829" s="1"/>
      <c r="I829" s="1"/>
      <c r="J829" s="1"/>
      <c r="K829" s="50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50"/>
      <c r="C830" s="50"/>
      <c r="D830" s="50"/>
      <c r="E830" s="1"/>
      <c r="F830" s="1"/>
      <c r="G830" s="1"/>
      <c r="H830" s="1"/>
      <c r="I830" s="1"/>
      <c r="J830" s="1"/>
      <c r="K830" s="50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50"/>
      <c r="C831" s="50"/>
      <c r="D831" s="50"/>
      <c r="E831" s="1"/>
      <c r="F831" s="1"/>
      <c r="G831" s="1"/>
      <c r="H831" s="1"/>
      <c r="I831" s="1"/>
      <c r="J831" s="1"/>
      <c r="K831" s="50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50"/>
      <c r="C832" s="50"/>
      <c r="D832" s="50"/>
      <c r="E832" s="1"/>
      <c r="F832" s="1"/>
      <c r="G832" s="1"/>
      <c r="H832" s="1"/>
      <c r="I832" s="1"/>
      <c r="J832" s="1"/>
      <c r="K832" s="50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50"/>
      <c r="C833" s="50"/>
      <c r="D833" s="50"/>
      <c r="E833" s="1"/>
      <c r="F833" s="1"/>
      <c r="G833" s="1"/>
      <c r="H833" s="1"/>
      <c r="I833" s="1"/>
      <c r="J833" s="1"/>
      <c r="K833" s="50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50"/>
      <c r="C834" s="50"/>
      <c r="D834" s="50"/>
      <c r="E834" s="1"/>
      <c r="F834" s="1"/>
      <c r="G834" s="1"/>
      <c r="H834" s="1"/>
      <c r="I834" s="1"/>
      <c r="J834" s="1"/>
      <c r="K834" s="50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50"/>
      <c r="C835" s="50"/>
      <c r="D835" s="50"/>
      <c r="E835" s="1"/>
      <c r="F835" s="1"/>
      <c r="G835" s="1"/>
      <c r="H835" s="1"/>
      <c r="I835" s="1"/>
      <c r="J835" s="1"/>
      <c r="K835" s="50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50"/>
      <c r="C836" s="50"/>
      <c r="D836" s="50"/>
      <c r="E836" s="1"/>
      <c r="F836" s="1"/>
      <c r="G836" s="1"/>
      <c r="H836" s="1"/>
      <c r="I836" s="1"/>
      <c r="J836" s="1"/>
      <c r="K836" s="50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50"/>
      <c r="C837" s="50"/>
      <c r="D837" s="50"/>
      <c r="E837" s="1"/>
      <c r="F837" s="1"/>
      <c r="G837" s="1"/>
      <c r="H837" s="1"/>
      <c r="I837" s="1"/>
      <c r="J837" s="1"/>
      <c r="K837" s="50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50"/>
      <c r="C838" s="50"/>
      <c r="D838" s="50"/>
      <c r="E838" s="1"/>
      <c r="F838" s="1"/>
      <c r="G838" s="1"/>
      <c r="H838" s="1"/>
      <c r="I838" s="1"/>
      <c r="J838" s="1"/>
      <c r="K838" s="50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50"/>
      <c r="C839" s="50"/>
      <c r="D839" s="50"/>
      <c r="E839" s="1"/>
      <c r="F839" s="1"/>
      <c r="G839" s="1"/>
      <c r="H839" s="1"/>
      <c r="I839" s="1"/>
      <c r="J839" s="1"/>
      <c r="K839" s="50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50"/>
      <c r="C840" s="50"/>
      <c r="D840" s="50"/>
      <c r="E840" s="1"/>
      <c r="F840" s="1"/>
      <c r="G840" s="1"/>
      <c r="H840" s="1"/>
      <c r="I840" s="1"/>
      <c r="J840" s="1"/>
      <c r="K840" s="50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50"/>
      <c r="C841" s="50"/>
      <c r="D841" s="50"/>
      <c r="E841" s="1"/>
      <c r="F841" s="1"/>
      <c r="G841" s="1"/>
      <c r="H841" s="1"/>
      <c r="I841" s="1"/>
      <c r="J841" s="1"/>
      <c r="K841" s="50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50"/>
      <c r="C842" s="50"/>
      <c r="D842" s="50"/>
      <c r="E842" s="1"/>
      <c r="F842" s="1"/>
      <c r="G842" s="1"/>
      <c r="H842" s="1"/>
      <c r="I842" s="1"/>
      <c r="J842" s="1"/>
      <c r="K842" s="50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50"/>
      <c r="C843" s="50"/>
      <c r="D843" s="50"/>
      <c r="E843" s="1"/>
      <c r="F843" s="1"/>
      <c r="G843" s="1"/>
      <c r="H843" s="1"/>
      <c r="I843" s="1"/>
      <c r="J843" s="1"/>
      <c r="K843" s="50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50"/>
      <c r="C844" s="50"/>
      <c r="D844" s="50"/>
      <c r="E844" s="1"/>
      <c r="F844" s="1"/>
      <c r="G844" s="1"/>
      <c r="H844" s="1"/>
      <c r="I844" s="1"/>
      <c r="J844" s="1"/>
      <c r="K844" s="50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50"/>
      <c r="C845" s="50"/>
      <c r="D845" s="50"/>
      <c r="E845" s="1"/>
      <c r="F845" s="1"/>
      <c r="G845" s="1"/>
      <c r="H845" s="1"/>
      <c r="I845" s="1"/>
      <c r="J845" s="1"/>
      <c r="K845" s="50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50"/>
      <c r="C846" s="50"/>
      <c r="D846" s="50"/>
      <c r="E846" s="1"/>
      <c r="F846" s="1"/>
      <c r="G846" s="1"/>
      <c r="H846" s="1"/>
      <c r="I846" s="1"/>
      <c r="J846" s="1"/>
      <c r="K846" s="50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50"/>
      <c r="C847" s="50"/>
      <c r="D847" s="50"/>
      <c r="E847" s="1"/>
      <c r="F847" s="1"/>
      <c r="G847" s="1"/>
      <c r="H847" s="1"/>
      <c r="I847" s="1"/>
      <c r="J847" s="1"/>
      <c r="K847" s="50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50"/>
      <c r="C848" s="50"/>
      <c r="D848" s="50"/>
      <c r="E848" s="1"/>
      <c r="F848" s="1"/>
      <c r="G848" s="1"/>
      <c r="H848" s="1"/>
      <c r="I848" s="1"/>
      <c r="J848" s="1"/>
      <c r="K848" s="50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50"/>
      <c r="C849" s="50"/>
      <c r="D849" s="50"/>
      <c r="E849" s="1"/>
      <c r="F849" s="1"/>
      <c r="G849" s="1"/>
      <c r="H849" s="1"/>
      <c r="I849" s="1"/>
      <c r="J849" s="1"/>
      <c r="K849" s="50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50"/>
      <c r="C850" s="50"/>
      <c r="D850" s="50"/>
      <c r="E850" s="1"/>
      <c r="F850" s="1"/>
      <c r="G850" s="1"/>
      <c r="H850" s="1"/>
      <c r="I850" s="1"/>
      <c r="J850" s="1"/>
      <c r="K850" s="50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50"/>
      <c r="C851" s="50"/>
      <c r="D851" s="50"/>
      <c r="E851" s="1"/>
      <c r="F851" s="1"/>
      <c r="G851" s="1"/>
      <c r="H851" s="1"/>
      <c r="I851" s="1"/>
      <c r="J851" s="1"/>
      <c r="K851" s="50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50"/>
      <c r="C852" s="50"/>
      <c r="D852" s="50"/>
      <c r="E852" s="1"/>
      <c r="F852" s="1"/>
      <c r="G852" s="1"/>
      <c r="H852" s="1"/>
      <c r="I852" s="1"/>
      <c r="J852" s="1"/>
      <c r="K852" s="50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50"/>
      <c r="C853" s="50"/>
      <c r="D853" s="50"/>
      <c r="E853" s="1"/>
      <c r="F853" s="1"/>
      <c r="G853" s="1"/>
      <c r="H853" s="1"/>
      <c r="I853" s="1"/>
      <c r="J853" s="1"/>
      <c r="K853" s="50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50"/>
      <c r="C854" s="50"/>
      <c r="D854" s="50"/>
      <c r="E854" s="1"/>
      <c r="F854" s="1"/>
      <c r="G854" s="1"/>
      <c r="H854" s="1"/>
      <c r="I854" s="1"/>
      <c r="J854" s="1"/>
      <c r="K854" s="50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50"/>
      <c r="C855" s="50"/>
      <c r="D855" s="50"/>
      <c r="E855" s="1"/>
      <c r="F855" s="1"/>
      <c r="G855" s="1"/>
      <c r="H855" s="1"/>
      <c r="I855" s="1"/>
      <c r="J855" s="1"/>
      <c r="K855" s="50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50"/>
      <c r="C856" s="50"/>
      <c r="D856" s="50"/>
      <c r="E856" s="1"/>
      <c r="F856" s="1"/>
      <c r="G856" s="1"/>
      <c r="H856" s="1"/>
      <c r="I856" s="1"/>
      <c r="J856" s="1"/>
      <c r="K856" s="50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50"/>
      <c r="C857" s="50"/>
      <c r="D857" s="50"/>
      <c r="E857" s="1"/>
      <c r="F857" s="1"/>
      <c r="G857" s="1"/>
      <c r="H857" s="1"/>
      <c r="I857" s="1"/>
      <c r="J857" s="1"/>
      <c r="K857" s="50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50"/>
      <c r="C858" s="50"/>
      <c r="D858" s="50"/>
      <c r="E858" s="1"/>
      <c r="F858" s="1"/>
      <c r="G858" s="1"/>
      <c r="H858" s="1"/>
      <c r="I858" s="1"/>
      <c r="J858" s="1"/>
      <c r="K858" s="50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50"/>
      <c r="C859" s="50"/>
      <c r="D859" s="50"/>
      <c r="E859" s="1"/>
      <c r="F859" s="1"/>
      <c r="G859" s="1"/>
      <c r="H859" s="1"/>
      <c r="I859" s="1"/>
      <c r="J859" s="1"/>
      <c r="K859" s="50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50"/>
      <c r="C860" s="50"/>
      <c r="D860" s="50"/>
      <c r="E860" s="1"/>
      <c r="F860" s="1"/>
      <c r="G860" s="1"/>
      <c r="H860" s="1"/>
      <c r="I860" s="1"/>
      <c r="J860" s="1"/>
      <c r="K860" s="50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50"/>
      <c r="C861" s="50"/>
      <c r="D861" s="50"/>
      <c r="E861" s="1"/>
      <c r="F861" s="1"/>
      <c r="G861" s="1"/>
      <c r="H861" s="1"/>
      <c r="I861" s="1"/>
      <c r="J861" s="1"/>
      <c r="K861" s="50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50"/>
      <c r="C862" s="50"/>
      <c r="D862" s="50"/>
      <c r="E862" s="1"/>
      <c r="F862" s="1"/>
      <c r="G862" s="1"/>
      <c r="H862" s="1"/>
      <c r="I862" s="1"/>
      <c r="J862" s="1"/>
      <c r="K862" s="50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50"/>
      <c r="C863" s="50"/>
      <c r="D863" s="50"/>
      <c r="E863" s="1"/>
      <c r="F863" s="1"/>
      <c r="G863" s="1"/>
      <c r="H863" s="1"/>
      <c r="I863" s="1"/>
      <c r="J863" s="1"/>
      <c r="K863" s="50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50"/>
      <c r="C864" s="50"/>
      <c r="D864" s="50"/>
      <c r="E864" s="1"/>
      <c r="F864" s="1"/>
      <c r="G864" s="1"/>
      <c r="H864" s="1"/>
      <c r="I864" s="1"/>
      <c r="J864" s="1"/>
      <c r="K864" s="50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50"/>
      <c r="C865" s="50"/>
      <c r="D865" s="50"/>
      <c r="E865" s="1"/>
      <c r="F865" s="1"/>
      <c r="G865" s="1"/>
      <c r="H865" s="1"/>
      <c r="I865" s="1"/>
      <c r="J865" s="1"/>
      <c r="K865" s="50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50"/>
      <c r="C866" s="50"/>
      <c r="D866" s="50"/>
      <c r="E866" s="1"/>
      <c r="F866" s="1"/>
      <c r="G866" s="1"/>
      <c r="H866" s="1"/>
      <c r="I866" s="1"/>
      <c r="J866" s="1"/>
      <c r="K866" s="50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50"/>
      <c r="C867" s="50"/>
      <c r="D867" s="50"/>
      <c r="E867" s="1"/>
      <c r="F867" s="1"/>
      <c r="G867" s="1"/>
      <c r="H867" s="1"/>
      <c r="I867" s="1"/>
      <c r="J867" s="1"/>
      <c r="K867" s="50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50"/>
      <c r="C868" s="50"/>
      <c r="D868" s="50"/>
      <c r="E868" s="1"/>
      <c r="F868" s="1"/>
      <c r="G868" s="1"/>
      <c r="H868" s="1"/>
      <c r="I868" s="1"/>
      <c r="J868" s="1"/>
      <c r="K868" s="50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50"/>
      <c r="C869" s="50"/>
      <c r="D869" s="50"/>
      <c r="E869" s="1"/>
      <c r="F869" s="1"/>
      <c r="G869" s="1"/>
      <c r="H869" s="1"/>
      <c r="I869" s="1"/>
      <c r="J869" s="1"/>
      <c r="K869" s="50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50"/>
      <c r="C870" s="50"/>
      <c r="D870" s="50"/>
      <c r="E870" s="1"/>
      <c r="F870" s="1"/>
      <c r="G870" s="1"/>
      <c r="H870" s="1"/>
      <c r="I870" s="1"/>
      <c r="J870" s="1"/>
      <c r="K870" s="50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50"/>
      <c r="C871" s="50"/>
      <c r="D871" s="50"/>
      <c r="E871" s="1"/>
      <c r="F871" s="1"/>
      <c r="G871" s="1"/>
      <c r="H871" s="1"/>
      <c r="I871" s="1"/>
      <c r="J871" s="1"/>
      <c r="K871" s="50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50"/>
      <c r="C872" s="50"/>
      <c r="D872" s="50"/>
      <c r="E872" s="1"/>
      <c r="F872" s="1"/>
      <c r="G872" s="1"/>
      <c r="H872" s="1"/>
      <c r="I872" s="1"/>
      <c r="J872" s="1"/>
      <c r="K872" s="50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50"/>
      <c r="C873" s="50"/>
      <c r="D873" s="50"/>
      <c r="E873" s="1"/>
      <c r="F873" s="1"/>
      <c r="G873" s="1"/>
      <c r="H873" s="1"/>
      <c r="I873" s="1"/>
      <c r="J873" s="1"/>
      <c r="K873" s="50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50"/>
      <c r="C874" s="50"/>
      <c r="D874" s="50"/>
      <c r="E874" s="1"/>
      <c r="F874" s="1"/>
      <c r="G874" s="1"/>
      <c r="H874" s="1"/>
      <c r="I874" s="1"/>
      <c r="J874" s="1"/>
      <c r="K874" s="50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50"/>
      <c r="C875" s="50"/>
      <c r="D875" s="50"/>
      <c r="E875" s="1"/>
      <c r="F875" s="1"/>
      <c r="G875" s="1"/>
      <c r="H875" s="1"/>
      <c r="I875" s="1"/>
      <c r="J875" s="1"/>
      <c r="K875" s="50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50"/>
      <c r="C876" s="50"/>
      <c r="D876" s="50"/>
      <c r="E876" s="1"/>
      <c r="F876" s="1"/>
      <c r="G876" s="1"/>
      <c r="H876" s="1"/>
      <c r="I876" s="1"/>
      <c r="J876" s="1"/>
      <c r="K876" s="50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50"/>
      <c r="C877" s="50"/>
      <c r="D877" s="50"/>
      <c r="E877" s="1"/>
      <c r="F877" s="1"/>
      <c r="G877" s="1"/>
      <c r="H877" s="1"/>
      <c r="I877" s="1"/>
      <c r="J877" s="1"/>
      <c r="K877" s="50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50"/>
      <c r="C878" s="50"/>
      <c r="D878" s="50"/>
      <c r="E878" s="1"/>
      <c r="F878" s="1"/>
      <c r="G878" s="1"/>
      <c r="H878" s="1"/>
      <c r="I878" s="1"/>
      <c r="J878" s="1"/>
      <c r="K878" s="50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50"/>
      <c r="C879" s="50"/>
      <c r="D879" s="50"/>
      <c r="E879" s="1"/>
      <c r="F879" s="1"/>
      <c r="G879" s="1"/>
      <c r="H879" s="1"/>
      <c r="I879" s="1"/>
      <c r="J879" s="1"/>
      <c r="K879" s="50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50"/>
      <c r="C880" s="50"/>
      <c r="D880" s="50"/>
      <c r="E880" s="1"/>
      <c r="F880" s="1"/>
      <c r="G880" s="1"/>
      <c r="H880" s="1"/>
      <c r="I880" s="1"/>
      <c r="J880" s="1"/>
      <c r="K880" s="50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50"/>
      <c r="C881" s="50"/>
      <c r="D881" s="50"/>
      <c r="E881" s="1"/>
      <c r="F881" s="1"/>
      <c r="G881" s="1"/>
      <c r="H881" s="1"/>
      <c r="I881" s="1"/>
      <c r="J881" s="1"/>
      <c r="K881" s="50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50"/>
      <c r="C882" s="50"/>
      <c r="D882" s="50"/>
      <c r="E882" s="1"/>
      <c r="F882" s="1"/>
      <c r="G882" s="1"/>
      <c r="H882" s="1"/>
      <c r="I882" s="1"/>
      <c r="J882" s="1"/>
      <c r="K882" s="50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50"/>
      <c r="C883" s="50"/>
      <c r="D883" s="50"/>
      <c r="E883" s="1"/>
      <c r="F883" s="1"/>
      <c r="G883" s="1"/>
      <c r="H883" s="1"/>
      <c r="I883" s="1"/>
      <c r="J883" s="1"/>
      <c r="K883" s="50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50"/>
      <c r="C884" s="50"/>
      <c r="D884" s="50"/>
      <c r="E884" s="1"/>
      <c r="F884" s="1"/>
      <c r="G884" s="1"/>
      <c r="H884" s="1"/>
      <c r="I884" s="1"/>
      <c r="J884" s="1"/>
      <c r="K884" s="50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50"/>
      <c r="C885" s="50"/>
      <c r="D885" s="50"/>
      <c r="E885" s="1"/>
      <c r="F885" s="1"/>
      <c r="G885" s="1"/>
      <c r="H885" s="1"/>
      <c r="I885" s="1"/>
      <c r="J885" s="1"/>
      <c r="K885" s="50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50"/>
      <c r="C886" s="50"/>
      <c r="D886" s="50"/>
      <c r="E886" s="1"/>
      <c r="F886" s="1"/>
      <c r="G886" s="1"/>
      <c r="H886" s="1"/>
      <c r="I886" s="1"/>
      <c r="J886" s="1"/>
      <c r="K886" s="50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50"/>
      <c r="C887" s="50"/>
      <c r="D887" s="50"/>
      <c r="E887" s="1"/>
      <c r="F887" s="1"/>
      <c r="G887" s="1"/>
      <c r="H887" s="1"/>
      <c r="I887" s="1"/>
      <c r="J887" s="1"/>
      <c r="K887" s="50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50"/>
      <c r="C888" s="50"/>
      <c r="D888" s="50"/>
      <c r="E888" s="1"/>
      <c r="F888" s="1"/>
      <c r="G888" s="1"/>
      <c r="H888" s="1"/>
      <c r="I888" s="1"/>
      <c r="J888" s="1"/>
      <c r="K888" s="50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50"/>
      <c r="C889" s="50"/>
      <c r="D889" s="50"/>
      <c r="E889" s="1"/>
      <c r="F889" s="1"/>
      <c r="G889" s="1"/>
      <c r="H889" s="1"/>
      <c r="I889" s="1"/>
      <c r="J889" s="1"/>
      <c r="K889" s="50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50"/>
      <c r="C890" s="50"/>
      <c r="D890" s="50"/>
      <c r="E890" s="1"/>
      <c r="F890" s="1"/>
      <c r="G890" s="1"/>
      <c r="H890" s="1"/>
      <c r="I890" s="1"/>
      <c r="J890" s="1"/>
      <c r="K890" s="50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50"/>
      <c r="C891" s="50"/>
      <c r="D891" s="50"/>
      <c r="E891" s="1"/>
      <c r="F891" s="1"/>
      <c r="G891" s="1"/>
      <c r="H891" s="1"/>
      <c r="I891" s="1"/>
      <c r="J891" s="1"/>
      <c r="K891" s="50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50"/>
      <c r="C892" s="50"/>
      <c r="D892" s="50"/>
      <c r="E892" s="1"/>
      <c r="F892" s="1"/>
      <c r="G892" s="1"/>
      <c r="H892" s="1"/>
      <c r="I892" s="1"/>
      <c r="J892" s="1"/>
      <c r="K892" s="50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50"/>
      <c r="C893" s="50"/>
      <c r="D893" s="50"/>
      <c r="E893" s="1"/>
      <c r="F893" s="1"/>
      <c r="G893" s="1"/>
      <c r="H893" s="1"/>
      <c r="I893" s="1"/>
      <c r="J893" s="1"/>
      <c r="K893" s="50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50"/>
      <c r="C894" s="50"/>
      <c r="D894" s="50"/>
      <c r="E894" s="1"/>
      <c r="F894" s="1"/>
      <c r="G894" s="1"/>
      <c r="H894" s="1"/>
      <c r="I894" s="1"/>
      <c r="J894" s="1"/>
      <c r="K894" s="50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50"/>
      <c r="C895" s="50"/>
      <c r="D895" s="50"/>
      <c r="E895" s="1"/>
      <c r="F895" s="1"/>
      <c r="G895" s="1"/>
      <c r="H895" s="1"/>
      <c r="I895" s="1"/>
      <c r="J895" s="1"/>
      <c r="K895" s="50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50"/>
      <c r="C896" s="50"/>
      <c r="D896" s="50"/>
      <c r="E896" s="1"/>
      <c r="F896" s="1"/>
      <c r="G896" s="1"/>
      <c r="H896" s="1"/>
      <c r="I896" s="1"/>
      <c r="J896" s="1"/>
      <c r="K896" s="50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50"/>
      <c r="C897" s="50"/>
      <c r="D897" s="50"/>
      <c r="E897" s="1"/>
      <c r="F897" s="1"/>
      <c r="G897" s="1"/>
      <c r="H897" s="1"/>
      <c r="I897" s="1"/>
      <c r="J897" s="1"/>
      <c r="K897" s="50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50"/>
      <c r="C898" s="50"/>
      <c r="D898" s="50"/>
      <c r="E898" s="1"/>
      <c r="F898" s="1"/>
      <c r="G898" s="1"/>
      <c r="H898" s="1"/>
      <c r="I898" s="1"/>
      <c r="J898" s="1"/>
      <c r="K898" s="50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50"/>
      <c r="C899" s="50"/>
      <c r="D899" s="50"/>
      <c r="E899" s="1"/>
      <c r="F899" s="1"/>
      <c r="G899" s="1"/>
      <c r="H899" s="1"/>
      <c r="I899" s="1"/>
      <c r="J899" s="1"/>
      <c r="K899" s="50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50"/>
      <c r="C900" s="50"/>
      <c r="D900" s="50"/>
      <c r="E900" s="1"/>
      <c r="F900" s="1"/>
      <c r="G900" s="1"/>
      <c r="H900" s="1"/>
      <c r="I900" s="1"/>
      <c r="J900" s="1"/>
      <c r="K900" s="50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50"/>
      <c r="C901" s="50"/>
      <c r="D901" s="50"/>
      <c r="E901" s="1"/>
      <c r="F901" s="1"/>
      <c r="G901" s="1"/>
      <c r="H901" s="1"/>
      <c r="I901" s="1"/>
      <c r="J901" s="1"/>
      <c r="K901" s="50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50"/>
      <c r="C902" s="50"/>
      <c r="D902" s="50"/>
      <c r="E902" s="1"/>
      <c r="F902" s="1"/>
      <c r="G902" s="1"/>
      <c r="H902" s="1"/>
      <c r="I902" s="1"/>
      <c r="J902" s="1"/>
      <c r="K902" s="50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50"/>
      <c r="C903" s="50"/>
      <c r="D903" s="50"/>
      <c r="E903" s="1"/>
      <c r="F903" s="1"/>
      <c r="G903" s="1"/>
      <c r="H903" s="1"/>
      <c r="I903" s="1"/>
      <c r="J903" s="1"/>
      <c r="K903" s="50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50"/>
      <c r="C904" s="50"/>
      <c r="D904" s="50"/>
      <c r="E904" s="1"/>
      <c r="F904" s="1"/>
      <c r="G904" s="1"/>
      <c r="H904" s="1"/>
      <c r="I904" s="1"/>
      <c r="J904" s="1"/>
      <c r="K904" s="50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50"/>
      <c r="C905" s="50"/>
      <c r="D905" s="50"/>
      <c r="E905" s="1"/>
      <c r="F905" s="1"/>
      <c r="G905" s="1"/>
      <c r="H905" s="1"/>
      <c r="I905" s="1"/>
      <c r="J905" s="1"/>
      <c r="K905" s="50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50"/>
      <c r="C906" s="50"/>
      <c r="D906" s="50"/>
      <c r="E906" s="1"/>
      <c r="F906" s="1"/>
      <c r="G906" s="1"/>
      <c r="H906" s="1"/>
      <c r="I906" s="1"/>
      <c r="J906" s="1"/>
      <c r="K906" s="50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50"/>
      <c r="C907" s="50"/>
      <c r="D907" s="50"/>
      <c r="E907" s="1"/>
      <c r="F907" s="1"/>
      <c r="G907" s="1"/>
      <c r="H907" s="1"/>
      <c r="I907" s="1"/>
      <c r="J907" s="1"/>
      <c r="K907" s="50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50"/>
      <c r="C908" s="50"/>
      <c r="D908" s="50"/>
      <c r="E908" s="1"/>
      <c r="F908" s="1"/>
      <c r="G908" s="1"/>
      <c r="H908" s="1"/>
      <c r="I908" s="1"/>
      <c r="J908" s="1"/>
      <c r="K908" s="50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50"/>
      <c r="C909" s="50"/>
      <c r="D909" s="50"/>
      <c r="E909" s="1"/>
      <c r="F909" s="1"/>
      <c r="G909" s="1"/>
      <c r="H909" s="1"/>
      <c r="I909" s="1"/>
      <c r="J909" s="1"/>
      <c r="K909" s="50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50"/>
      <c r="C910" s="50"/>
      <c r="D910" s="50"/>
      <c r="E910" s="1"/>
      <c r="F910" s="1"/>
      <c r="G910" s="1"/>
      <c r="H910" s="1"/>
      <c r="I910" s="1"/>
      <c r="J910" s="1"/>
      <c r="K910" s="50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50"/>
      <c r="C911" s="50"/>
      <c r="D911" s="50"/>
      <c r="E911" s="1"/>
      <c r="F911" s="1"/>
      <c r="G911" s="1"/>
      <c r="H911" s="1"/>
      <c r="I911" s="1"/>
      <c r="J911" s="1"/>
      <c r="K911" s="50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50"/>
      <c r="C912" s="50"/>
      <c r="D912" s="50"/>
      <c r="E912" s="1"/>
      <c r="F912" s="1"/>
      <c r="G912" s="1"/>
      <c r="H912" s="1"/>
      <c r="I912" s="1"/>
      <c r="J912" s="1"/>
      <c r="K912" s="50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50"/>
      <c r="C913" s="50"/>
      <c r="D913" s="50"/>
      <c r="E913" s="1"/>
      <c r="F913" s="1"/>
      <c r="G913" s="1"/>
      <c r="H913" s="1"/>
      <c r="I913" s="1"/>
      <c r="J913" s="1"/>
      <c r="K913" s="50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50"/>
      <c r="C914" s="50"/>
      <c r="D914" s="50"/>
      <c r="E914" s="1"/>
      <c r="F914" s="1"/>
      <c r="G914" s="1"/>
      <c r="H914" s="1"/>
      <c r="I914" s="1"/>
      <c r="J914" s="1"/>
      <c r="K914" s="50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50"/>
      <c r="C915" s="50"/>
      <c r="D915" s="50"/>
      <c r="E915" s="1"/>
      <c r="F915" s="1"/>
      <c r="G915" s="1"/>
      <c r="H915" s="1"/>
      <c r="I915" s="1"/>
      <c r="J915" s="1"/>
      <c r="K915" s="50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50"/>
      <c r="C916" s="50"/>
      <c r="D916" s="50"/>
      <c r="E916" s="1"/>
      <c r="F916" s="1"/>
      <c r="G916" s="1"/>
      <c r="H916" s="1"/>
      <c r="I916" s="1"/>
      <c r="J916" s="1"/>
      <c r="K916" s="50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50"/>
      <c r="C917" s="50"/>
      <c r="D917" s="50"/>
      <c r="E917" s="1"/>
      <c r="F917" s="1"/>
      <c r="G917" s="1"/>
      <c r="H917" s="1"/>
      <c r="I917" s="1"/>
      <c r="J917" s="1"/>
      <c r="K917" s="50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50"/>
      <c r="C918" s="50"/>
      <c r="D918" s="50"/>
      <c r="E918" s="1"/>
      <c r="F918" s="1"/>
      <c r="G918" s="1"/>
      <c r="H918" s="1"/>
      <c r="I918" s="1"/>
      <c r="J918" s="1"/>
      <c r="K918" s="50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50"/>
      <c r="C919" s="50"/>
      <c r="D919" s="50"/>
      <c r="E919" s="1"/>
      <c r="F919" s="1"/>
      <c r="G919" s="1"/>
      <c r="H919" s="1"/>
      <c r="I919" s="1"/>
      <c r="J919" s="1"/>
      <c r="K919" s="50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50"/>
      <c r="C920" s="50"/>
      <c r="D920" s="50"/>
      <c r="E920" s="1"/>
      <c r="F920" s="1"/>
      <c r="G920" s="1"/>
      <c r="H920" s="1"/>
      <c r="I920" s="1"/>
      <c r="J920" s="1"/>
      <c r="K920" s="50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50"/>
      <c r="C921" s="50"/>
      <c r="D921" s="50"/>
      <c r="E921" s="1"/>
      <c r="F921" s="1"/>
      <c r="G921" s="1"/>
      <c r="H921" s="1"/>
      <c r="I921" s="1"/>
      <c r="J921" s="1"/>
      <c r="K921" s="50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50"/>
      <c r="C922" s="50"/>
      <c r="D922" s="50"/>
      <c r="E922" s="1"/>
      <c r="F922" s="1"/>
      <c r="G922" s="1"/>
      <c r="H922" s="1"/>
      <c r="I922" s="1"/>
      <c r="J922" s="1"/>
      <c r="K922" s="50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50"/>
      <c r="C923" s="50"/>
      <c r="D923" s="50"/>
      <c r="E923" s="1"/>
      <c r="F923" s="1"/>
      <c r="G923" s="1"/>
      <c r="H923" s="1"/>
      <c r="I923" s="1"/>
      <c r="J923" s="1"/>
      <c r="K923" s="50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50"/>
      <c r="C924" s="50"/>
      <c r="D924" s="50"/>
      <c r="E924" s="1"/>
      <c r="F924" s="1"/>
      <c r="G924" s="1"/>
      <c r="H924" s="1"/>
      <c r="I924" s="1"/>
      <c r="J924" s="1"/>
      <c r="K924" s="50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50"/>
      <c r="C925" s="50"/>
      <c r="D925" s="50"/>
      <c r="E925" s="1"/>
      <c r="F925" s="1"/>
      <c r="G925" s="1"/>
      <c r="H925" s="1"/>
      <c r="I925" s="1"/>
      <c r="J925" s="1"/>
      <c r="K925" s="50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50"/>
      <c r="C926" s="50"/>
      <c r="D926" s="50"/>
      <c r="E926" s="1"/>
      <c r="F926" s="1"/>
      <c r="G926" s="1"/>
      <c r="H926" s="1"/>
      <c r="I926" s="1"/>
      <c r="J926" s="1"/>
      <c r="K926" s="50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50"/>
      <c r="C927" s="50"/>
      <c r="D927" s="50"/>
      <c r="E927" s="1"/>
      <c r="F927" s="1"/>
      <c r="G927" s="1"/>
      <c r="H927" s="1"/>
      <c r="I927" s="1"/>
      <c r="J927" s="1"/>
      <c r="K927" s="50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50"/>
      <c r="C928" s="50"/>
      <c r="D928" s="50"/>
      <c r="E928" s="1"/>
      <c r="F928" s="1"/>
      <c r="G928" s="1"/>
      <c r="H928" s="1"/>
      <c r="I928" s="1"/>
      <c r="J928" s="1"/>
      <c r="K928" s="50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50"/>
      <c r="C929" s="50"/>
      <c r="D929" s="50"/>
      <c r="E929" s="1"/>
      <c r="F929" s="1"/>
      <c r="G929" s="1"/>
      <c r="H929" s="1"/>
      <c r="I929" s="1"/>
      <c r="J929" s="1"/>
      <c r="K929" s="50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50"/>
      <c r="C930" s="50"/>
      <c r="D930" s="50"/>
      <c r="E930" s="1"/>
      <c r="F930" s="1"/>
      <c r="G930" s="1"/>
      <c r="H930" s="1"/>
      <c r="I930" s="1"/>
      <c r="J930" s="1"/>
      <c r="K930" s="50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50"/>
      <c r="C931" s="50"/>
      <c r="D931" s="50"/>
      <c r="E931" s="1"/>
      <c r="F931" s="1"/>
      <c r="G931" s="1"/>
      <c r="H931" s="1"/>
      <c r="I931" s="1"/>
      <c r="J931" s="1"/>
      <c r="K931" s="50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50"/>
      <c r="C932" s="50"/>
      <c r="D932" s="50"/>
      <c r="E932" s="1"/>
      <c r="F932" s="1"/>
      <c r="G932" s="1"/>
      <c r="H932" s="1"/>
      <c r="I932" s="1"/>
      <c r="J932" s="1"/>
      <c r="K932" s="50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50"/>
      <c r="C933" s="50"/>
      <c r="D933" s="50"/>
      <c r="E933" s="1"/>
      <c r="F933" s="1"/>
      <c r="G933" s="1"/>
      <c r="H933" s="1"/>
      <c r="I933" s="1"/>
      <c r="J933" s="1"/>
      <c r="K933" s="50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50"/>
      <c r="C934" s="50"/>
      <c r="D934" s="50"/>
      <c r="E934" s="1"/>
      <c r="F934" s="1"/>
      <c r="G934" s="1"/>
      <c r="H934" s="1"/>
      <c r="I934" s="1"/>
      <c r="J934" s="1"/>
      <c r="K934" s="50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50"/>
      <c r="C935" s="50"/>
      <c r="D935" s="50"/>
      <c r="E935" s="1"/>
      <c r="F935" s="1"/>
      <c r="G935" s="1"/>
      <c r="H935" s="1"/>
      <c r="I935" s="1"/>
      <c r="J935" s="1"/>
      <c r="K935" s="50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50"/>
      <c r="C936" s="50"/>
      <c r="D936" s="50"/>
      <c r="E936" s="1"/>
      <c r="F936" s="1"/>
      <c r="G936" s="1"/>
      <c r="H936" s="1"/>
      <c r="I936" s="1"/>
      <c r="J936" s="1"/>
      <c r="K936" s="50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50"/>
      <c r="C937" s="50"/>
      <c r="D937" s="50"/>
      <c r="E937" s="1"/>
      <c r="F937" s="1"/>
      <c r="G937" s="1"/>
      <c r="H937" s="1"/>
      <c r="I937" s="1"/>
      <c r="J937" s="1"/>
      <c r="K937" s="50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50"/>
      <c r="C938" s="50"/>
      <c r="D938" s="50"/>
      <c r="E938" s="1"/>
      <c r="F938" s="1"/>
      <c r="G938" s="1"/>
      <c r="H938" s="1"/>
      <c r="I938" s="1"/>
      <c r="J938" s="1"/>
      <c r="K938" s="50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50"/>
      <c r="C939" s="50"/>
      <c r="D939" s="50"/>
      <c r="E939" s="1"/>
      <c r="F939" s="1"/>
      <c r="G939" s="1"/>
      <c r="H939" s="1"/>
      <c r="I939" s="1"/>
      <c r="J939" s="1"/>
      <c r="K939" s="50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50"/>
      <c r="C940" s="50"/>
      <c r="D940" s="50"/>
      <c r="E940" s="1"/>
      <c r="F940" s="1"/>
      <c r="G940" s="1"/>
      <c r="H940" s="1"/>
      <c r="I940" s="1"/>
      <c r="J940" s="1"/>
      <c r="K940" s="50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50"/>
      <c r="C941" s="50"/>
      <c r="D941" s="50"/>
      <c r="E941" s="1"/>
      <c r="F941" s="1"/>
      <c r="G941" s="1"/>
      <c r="H941" s="1"/>
      <c r="I941" s="1"/>
      <c r="J941" s="1"/>
      <c r="K941" s="50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50"/>
      <c r="C942" s="50"/>
      <c r="D942" s="50"/>
      <c r="E942" s="1"/>
      <c r="F942" s="1"/>
      <c r="G942" s="1"/>
      <c r="H942" s="1"/>
      <c r="I942" s="1"/>
      <c r="J942" s="1"/>
      <c r="K942" s="50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50"/>
      <c r="C943" s="50"/>
      <c r="D943" s="50"/>
      <c r="E943" s="1"/>
      <c r="F943" s="1"/>
      <c r="G943" s="1"/>
      <c r="H943" s="1"/>
      <c r="I943" s="1"/>
      <c r="J943" s="1"/>
      <c r="K943" s="50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50"/>
      <c r="C944" s="50"/>
      <c r="D944" s="50"/>
      <c r="E944" s="1"/>
      <c r="F944" s="1"/>
      <c r="G944" s="1"/>
      <c r="H944" s="1"/>
      <c r="I944" s="1"/>
      <c r="J944" s="1"/>
      <c r="K944" s="50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50"/>
      <c r="C945" s="50"/>
      <c r="D945" s="50"/>
      <c r="E945" s="1"/>
      <c r="F945" s="1"/>
      <c r="G945" s="1"/>
      <c r="H945" s="1"/>
      <c r="I945" s="1"/>
      <c r="J945" s="1"/>
      <c r="K945" s="50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50"/>
      <c r="C946" s="50"/>
      <c r="D946" s="50"/>
      <c r="E946" s="1"/>
      <c r="F946" s="1"/>
      <c r="G946" s="1"/>
      <c r="H946" s="1"/>
      <c r="I946" s="1"/>
      <c r="J946" s="1"/>
      <c r="K946" s="50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50"/>
      <c r="C947" s="50"/>
      <c r="D947" s="50"/>
      <c r="E947" s="1"/>
      <c r="F947" s="1"/>
      <c r="G947" s="1"/>
      <c r="H947" s="1"/>
      <c r="I947" s="1"/>
      <c r="J947" s="1"/>
      <c r="K947" s="50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50"/>
      <c r="C948" s="50"/>
      <c r="D948" s="50"/>
      <c r="E948" s="1"/>
      <c r="F948" s="1"/>
      <c r="G948" s="1"/>
      <c r="H948" s="1"/>
      <c r="I948" s="1"/>
      <c r="J948" s="1"/>
      <c r="K948" s="50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50"/>
      <c r="C949" s="50"/>
      <c r="D949" s="50"/>
      <c r="E949" s="1"/>
      <c r="F949" s="1"/>
      <c r="G949" s="1"/>
      <c r="H949" s="1"/>
      <c r="I949" s="1"/>
      <c r="J949" s="1"/>
      <c r="K949" s="50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50"/>
      <c r="C950" s="50"/>
      <c r="D950" s="50"/>
      <c r="E950" s="1"/>
      <c r="F950" s="1"/>
      <c r="G950" s="1"/>
      <c r="H950" s="1"/>
      <c r="I950" s="1"/>
      <c r="J950" s="1"/>
      <c r="K950" s="50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50"/>
      <c r="C951" s="50"/>
      <c r="D951" s="50"/>
      <c r="E951" s="1"/>
      <c r="F951" s="1"/>
      <c r="G951" s="1"/>
      <c r="H951" s="1"/>
      <c r="I951" s="1"/>
      <c r="J951" s="1"/>
      <c r="K951" s="50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50"/>
      <c r="C952" s="50"/>
      <c r="D952" s="50"/>
      <c r="E952" s="1"/>
      <c r="F952" s="1"/>
      <c r="G952" s="1"/>
      <c r="H952" s="1"/>
      <c r="I952" s="1"/>
      <c r="J952" s="1"/>
      <c r="K952" s="50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50"/>
      <c r="C953" s="50"/>
      <c r="D953" s="50"/>
      <c r="E953" s="1"/>
      <c r="F953" s="1"/>
      <c r="G953" s="1"/>
      <c r="H953" s="1"/>
      <c r="I953" s="1"/>
      <c r="J953" s="1"/>
      <c r="K953" s="50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50"/>
      <c r="C954" s="50"/>
      <c r="D954" s="50"/>
      <c r="E954" s="1"/>
      <c r="F954" s="1"/>
      <c r="G954" s="1"/>
      <c r="H954" s="1"/>
      <c r="I954" s="1"/>
      <c r="J954" s="1"/>
      <c r="K954" s="50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50"/>
      <c r="C955" s="50"/>
      <c r="D955" s="50"/>
      <c r="E955" s="1"/>
      <c r="F955" s="1"/>
      <c r="G955" s="1"/>
      <c r="H955" s="1"/>
      <c r="I955" s="1"/>
      <c r="J955" s="1"/>
      <c r="K955" s="50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50"/>
      <c r="C956" s="50"/>
      <c r="D956" s="50"/>
      <c r="E956" s="1"/>
      <c r="F956" s="1"/>
      <c r="G956" s="1"/>
      <c r="H956" s="1"/>
      <c r="I956" s="1"/>
      <c r="J956" s="1"/>
      <c r="K956" s="50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50"/>
      <c r="C957" s="50"/>
      <c r="D957" s="50"/>
      <c r="E957" s="1"/>
      <c r="F957" s="1"/>
      <c r="G957" s="1"/>
      <c r="H957" s="1"/>
      <c r="I957" s="1"/>
      <c r="J957" s="1"/>
      <c r="K957" s="50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50"/>
      <c r="C958" s="50"/>
      <c r="D958" s="50"/>
      <c r="E958" s="1"/>
      <c r="F958" s="1"/>
      <c r="G958" s="1"/>
      <c r="H958" s="1"/>
      <c r="I958" s="1"/>
      <c r="J958" s="1"/>
      <c r="K958" s="50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50"/>
      <c r="C959" s="50"/>
      <c r="D959" s="50"/>
      <c r="E959" s="1"/>
      <c r="F959" s="1"/>
      <c r="G959" s="1"/>
      <c r="H959" s="1"/>
      <c r="I959" s="1"/>
      <c r="J959" s="1"/>
      <c r="K959" s="50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50"/>
      <c r="C960" s="50"/>
      <c r="D960" s="50"/>
      <c r="E960" s="1"/>
      <c r="F960" s="1"/>
      <c r="G960" s="1"/>
      <c r="H960" s="1"/>
      <c r="I960" s="1"/>
      <c r="J960" s="1"/>
      <c r="K960" s="50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50"/>
      <c r="C961" s="50"/>
      <c r="D961" s="50"/>
      <c r="E961" s="1"/>
      <c r="F961" s="1"/>
      <c r="G961" s="1"/>
      <c r="H961" s="1"/>
      <c r="I961" s="1"/>
      <c r="J961" s="1"/>
      <c r="K961" s="50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50"/>
      <c r="C962" s="50"/>
      <c r="D962" s="50"/>
      <c r="E962" s="1"/>
      <c r="F962" s="1"/>
      <c r="G962" s="1"/>
      <c r="H962" s="1"/>
      <c r="I962" s="1"/>
      <c r="J962" s="1"/>
      <c r="K962" s="50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50"/>
      <c r="C963" s="50"/>
      <c r="D963" s="50"/>
      <c r="E963" s="1"/>
      <c r="F963" s="1"/>
      <c r="G963" s="1"/>
      <c r="H963" s="1"/>
      <c r="I963" s="1"/>
      <c r="J963" s="1"/>
      <c r="K963" s="50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50"/>
      <c r="C964" s="50"/>
      <c r="D964" s="50"/>
      <c r="E964" s="1"/>
      <c r="F964" s="1"/>
      <c r="G964" s="1"/>
      <c r="H964" s="1"/>
      <c r="I964" s="1"/>
      <c r="J964" s="1"/>
      <c r="K964" s="50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50"/>
      <c r="C965" s="50"/>
      <c r="D965" s="50"/>
      <c r="E965" s="1"/>
      <c r="F965" s="1"/>
      <c r="G965" s="1"/>
      <c r="H965" s="1"/>
      <c r="I965" s="1"/>
      <c r="J965" s="1"/>
      <c r="K965" s="50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50"/>
      <c r="C966" s="50"/>
      <c r="D966" s="50"/>
      <c r="E966" s="1"/>
      <c r="F966" s="1"/>
      <c r="G966" s="1"/>
      <c r="H966" s="1"/>
      <c r="I966" s="1"/>
      <c r="J966" s="1"/>
      <c r="K966" s="50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50"/>
      <c r="C967" s="50"/>
      <c r="D967" s="50"/>
      <c r="E967" s="1"/>
      <c r="F967" s="1"/>
      <c r="G967" s="1"/>
      <c r="H967" s="1"/>
      <c r="I967" s="1"/>
      <c r="J967" s="1"/>
      <c r="K967" s="50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50"/>
      <c r="C968" s="50"/>
      <c r="D968" s="50"/>
      <c r="E968" s="1"/>
      <c r="F968" s="1"/>
      <c r="G968" s="1"/>
      <c r="H968" s="1"/>
      <c r="I968" s="1"/>
      <c r="J968" s="1"/>
      <c r="K968" s="50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50"/>
      <c r="C969" s="50"/>
      <c r="D969" s="50"/>
      <c r="E969" s="1"/>
      <c r="F969" s="1"/>
      <c r="G969" s="1"/>
      <c r="H969" s="1"/>
      <c r="I969" s="1"/>
      <c r="J969" s="1"/>
      <c r="K969" s="50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50"/>
      <c r="C970" s="50"/>
      <c r="D970" s="50"/>
      <c r="E970" s="1"/>
      <c r="F970" s="1"/>
      <c r="G970" s="1"/>
      <c r="H970" s="1"/>
      <c r="I970" s="1"/>
      <c r="J970" s="1"/>
      <c r="K970" s="50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50"/>
      <c r="C971" s="50"/>
      <c r="D971" s="50"/>
      <c r="E971" s="1"/>
      <c r="F971" s="1"/>
      <c r="G971" s="1"/>
      <c r="H971" s="1"/>
      <c r="I971" s="1"/>
      <c r="J971" s="1"/>
      <c r="K971" s="50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50"/>
      <c r="C972" s="50"/>
      <c r="D972" s="50"/>
      <c r="E972" s="1"/>
      <c r="F972" s="1"/>
      <c r="G972" s="1"/>
      <c r="H972" s="1"/>
      <c r="I972" s="1"/>
      <c r="J972" s="1"/>
      <c r="K972" s="50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50"/>
      <c r="C973" s="50"/>
      <c r="D973" s="50"/>
      <c r="E973" s="1"/>
      <c r="F973" s="1"/>
      <c r="G973" s="1"/>
      <c r="H973" s="1"/>
      <c r="I973" s="1"/>
      <c r="J973" s="1"/>
      <c r="K973" s="50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50"/>
      <c r="C974" s="50"/>
      <c r="D974" s="50"/>
      <c r="E974" s="1"/>
      <c r="F974" s="1"/>
      <c r="G974" s="1"/>
      <c r="H974" s="1"/>
      <c r="I974" s="1"/>
      <c r="J974" s="1"/>
      <c r="K974" s="50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50"/>
      <c r="C975" s="50"/>
      <c r="D975" s="50"/>
      <c r="E975" s="1"/>
      <c r="F975" s="1"/>
      <c r="G975" s="1"/>
      <c r="H975" s="1"/>
      <c r="I975" s="1"/>
      <c r="J975" s="1"/>
      <c r="K975" s="50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50"/>
      <c r="C976" s="50"/>
      <c r="D976" s="50"/>
      <c r="E976" s="1"/>
      <c r="F976" s="1"/>
      <c r="G976" s="1"/>
      <c r="H976" s="1"/>
      <c r="I976" s="1"/>
      <c r="J976" s="1"/>
      <c r="K976" s="50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50"/>
      <c r="C977" s="50"/>
      <c r="D977" s="50"/>
      <c r="E977" s="1"/>
      <c r="F977" s="1"/>
      <c r="G977" s="1"/>
      <c r="H977" s="1"/>
      <c r="I977" s="1"/>
      <c r="J977" s="1"/>
      <c r="K977" s="50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50"/>
      <c r="C978" s="50"/>
      <c r="D978" s="50"/>
      <c r="E978" s="1"/>
      <c r="F978" s="1"/>
      <c r="G978" s="1"/>
      <c r="H978" s="1"/>
      <c r="I978" s="1"/>
      <c r="J978" s="1"/>
      <c r="K978" s="50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50"/>
      <c r="C979" s="50"/>
      <c r="D979" s="50"/>
      <c r="E979" s="1"/>
      <c r="F979" s="1"/>
      <c r="G979" s="1"/>
      <c r="H979" s="1"/>
      <c r="I979" s="1"/>
      <c r="J979" s="1"/>
      <c r="K979" s="50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50"/>
      <c r="C980" s="50"/>
      <c r="D980" s="50"/>
      <c r="E980" s="1"/>
      <c r="F980" s="1"/>
      <c r="G980" s="1"/>
      <c r="H980" s="1"/>
      <c r="I980" s="1"/>
      <c r="J980" s="1"/>
      <c r="K980" s="50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50"/>
      <c r="C981" s="50"/>
      <c r="D981" s="50"/>
      <c r="E981" s="1"/>
      <c r="F981" s="1"/>
      <c r="G981" s="1"/>
      <c r="H981" s="1"/>
      <c r="I981" s="1"/>
      <c r="J981" s="1"/>
      <c r="K981" s="50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50"/>
      <c r="C982" s="50"/>
      <c r="D982" s="50"/>
      <c r="E982" s="1"/>
      <c r="F982" s="1"/>
      <c r="G982" s="1"/>
      <c r="H982" s="1"/>
      <c r="I982" s="1"/>
      <c r="J982" s="1"/>
      <c r="K982" s="50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50"/>
      <c r="C983" s="50"/>
      <c r="D983" s="50"/>
      <c r="E983" s="1"/>
      <c r="F983" s="1"/>
      <c r="G983" s="1"/>
      <c r="H983" s="1"/>
      <c r="I983" s="1"/>
      <c r="J983" s="1"/>
      <c r="K983" s="50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50"/>
      <c r="C984" s="50"/>
      <c r="D984" s="50"/>
      <c r="E984" s="1"/>
      <c r="F984" s="1"/>
      <c r="G984" s="1"/>
      <c r="H984" s="1"/>
      <c r="I984" s="1"/>
      <c r="J984" s="1"/>
      <c r="K984" s="50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50"/>
      <c r="C985" s="50"/>
      <c r="D985" s="50"/>
      <c r="E985" s="1"/>
      <c r="F985" s="1"/>
      <c r="G985" s="1"/>
      <c r="H985" s="1"/>
      <c r="I985" s="1"/>
      <c r="J985" s="1"/>
      <c r="K985" s="50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50"/>
      <c r="C986" s="50"/>
      <c r="D986" s="50"/>
      <c r="E986" s="1"/>
      <c r="F986" s="1"/>
      <c r="G986" s="1"/>
      <c r="H986" s="1"/>
      <c r="I986" s="1"/>
      <c r="J986" s="1"/>
      <c r="K986" s="50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50"/>
      <c r="C987" s="50"/>
      <c r="D987" s="50"/>
      <c r="E987" s="1"/>
      <c r="F987" s="1"/>
      <c r="G987" s="1"/>
      <c r="H987" s="1"/>
      <c r="I987" s="1"/>
      <c r="J987" s="1"/>
      <c r="K987" s="50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50"/>
      <c r="C988" s="50"/>
      <c r="D988" s="50"/>
      <c r="E988" s="1"/>
      <c r="F988" s="1"/>
      <c r="G988" s="1"/>
      <c r="H988" s="1"/>
      <c r="I988" s="1"/>
      <c r="J988" s="1"/>
      <c r="K988" s="50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50"/>
      <c r="C989" s="50"/>
      <c r="D989" s="50"/>
      <c r="E989" s="1"/>
      <c r="F989" s="1"/>
      <c r="G989" s="1"/>
      <c r="H989" s="1"/>
      <c r="I989" s="1"/>
      <c r="J989" s="1"/>
      <c r="K989" s="50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50"/>
      <c r="C990" s="50"/>
      <c r="D990" s="50"/>
      <c r="E990" s="1"/>
      <c r="F990" s="1"/>
      <c r="G990" s="1"/>
      <c r="H990" s="1"/>
      <c r="I990" s="1"/>
      <c r="J990" s="1"/>
      <c r="K990" s="50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50"/>
      <c r="C991" s="50"/>
      <c r="D991" s="50"/>
      <c r="E991" s="1"/>
      <c r="F991" s="1"/>
      <c r="G991" s="1"/>
      <c r="H991" s="1"/>
      <c r="I991" s="1"/>
      <c r="J991" s="1"/>
      <c r="K991" s="50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50"/>
      <c r="C992" s="50"/>
      <c r="D992" s="50"/>
      <c r="E992" s="1"/>
      <c r="F992" s="1"/>
      <c r="G992" s="1"/>
      <c r="H992" s="1"/>
      <c r="I992" s="1"/>
      <c r="J992" s="1"/>
      <c r="K992" s="50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50"/>
      <c r="C993" s="50"/>
      <c r="D993" s="50"/>
      <c r="E993" s="1"/>
      <c r="F993" s="1"/>
      <c r="G993" s="1"/>
      <c r="H993" s="1"/>
      <c r="I993" s="1"/>
      <c r="J993" s="1"/>
      <c r="K993" s="50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50"/>
      <c r="C994" s="50"/>
      <c r="D994" s="50"/>
      <c r="E994" s="1"/>
      <c r="F994" s="1"/>
      <c r="G994" s="1"/>
      <c r="H994" s="1"/>
      <c r="I994" s="1"/>
      <c r="J994" s="1"/>
      <c r="K994" s="50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50"/>
      <c r="C995" s="50"/>
      <c r="D995" s="50"/>
      <c r="E995" s="1"/>
      <c r="F995" s="1"/>
      <c r="G995" s="1"/>
      <c r="H995" s="1"/>
      <c r="I995" s="1"/>
      <c r="J995" s="1"/>
      <c r="K995" s="50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50"/>
      <c r="C996" s="50"/>
      <c r="D996" s="50"/>
      <c r="E996" s="1"/>
      <c r="F996" s="1"/>
      <c r="G996" s="1"/>
      <c r="H996" s="1"/>
      <c r="I996" s="1"/>
      <c r="J996" s="1"/>
      <c r="K996" s="50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50"/>
      <c r="C997" s="50"/>
      <c r="D997" s="50"/>
      <c r="E997" s="1"/>
      <c r="F997" s="1"/>
      <c r="G997" s="1"/>
      <c r="H997" s="1"/>
      <c r="I997" s="1"/>
      <c r="J997" s="1"/>
      <c r="K997" s="50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50"/>
      <c r="C998" s="50"/>
      <c r="D998" s="50"/>
      <c r="E998" s="1"/>
      <c r="F998" s="1"/>
      <c r="G998" s="1"/>
      <c r="H998" s="1"/>
      <c r="I998" s="1"/>
      <c r="J998" s="1"/>
      <c r="K998" s="50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50"/>
      <c r="C999" s="50"/>
      <c r="D999" s="50"/>
      <c r="E999" s="1"/>
      <c r="F999" s="1"/>
      <c r="G999" s="1"/>
      <c r="H999" s="1"/>
      <c r="I999" s="1"/>
      <c r="J999" s="1"/>
      <c r="K999" s="50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50"/>
      <c r="C1000" s="50"/>
      <c r="D1000" s="50"/>
      <c r="E1000" s="1"/>
      <c r="F1000" s="1"/>
      <c r="G1000" s="1"/>
      <c r="H1000" s="1"/>
      <c r="I1000" s="1"/>
      <c r="J1000" s="1"/>
      <c r="K1000" s="50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F$4:$F$11"/>
  <mergeCells count="5">
    <mergeCell ref="A1:D1"/>
    <mergeCell ref="B7:E7"/>
    <mergeCell ref="B9:E9"/>
    <mergeCell ref="B10:E10"/>
    <mergeCell ref="B11:E11"/>
  </mergeCells>
  <printOptions/>
  <pageMargins bottom="0.75" footer="0.0" header="0.0" left="0.25" right="0.25" top="0.75"/>
  <pageSetup paperSize="9" orientation="portrait"/>
  <headerFooter>
    <oddHeader>&amp;LPACKING LIST&amp;C360 ACCESSORIES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9.33"/>
    <col customWidth="1" min="3" max="3" width="10.0"/>
    <col customWidth="1" min="4" max="26" width="8.56"/>
  </cols>
  <sheetData>
    <row r="1">
      <c r="B1" s="1"/>
      <c r="C1" s="1"/>
      <c r="D1" s="771"/>
      <c r="E1" s="1"/>
      <c r="F1" s="1"/>
      <c r="G1" s="771"/>
      <c r="H1" s="771"/>
      <c r="I1" s="1"/>
      <c r="J1" s="771"/>
    </row>
    <row r="2">
      <c r="B2" s="1"/>
      <c r="C2" s="1"/>
      <c r="D2" s="771"/>
      <c r="E2" s="1"/>
      <c r="F2" s="1"/>
      <c r="G2" s="771"/>
      <c r="H2" s="771"/>
      <c r="I2" s="1"/>
      <c r="J2" s="771"/>
    </row>
    <row r="3">
      <c r="B3" s="1"/>
      <c r="C3" s="1"/>
      <c r="D3" s="771"/>
      <c r="E3" s="1"/>
      <c r="F3" s="1"/>
      <c r="G3" s="771"/>
      <c r="H3" s="771"/>
      <c r="I3" s="1"/>
      <c r="J3" s="771"/>
    </row>
    <row r="4">
      <c r="B4" s="1"/>
      <c r="C4" s="1"/>
      <c r="D4" s="771"/>
      <c r="E4" s="1"/>
      <c r="F4" s="1"/>
      <c r="G4" s="771"/>
      <c r="H4" s="771"/>
      <c r="I4" s="1"/>
      <c r="J4" s="771"/>
    </row>
    <row r="5">
      <c r="B5" s="1"/>
      <c r="C5" s="1"/>
      <c r="D5" s="771"/>
      <c r="E5" s="1"/>
      <c r="F5" s="1"/>
      <c r="G5" s="771"/>
      <c r="H5" s="771"/>
      <c r="I5" s="1"/>
      <c r="J5" s="771"/>
    </row>
    <row r="6">
      <c r="B6" s="1"/>
      <c r="C6" s="1"/>
      <c r="D6" s="771"/>
      <c r="E6" s="1"/>
      <c r="F6" s="1"/>
      <c r="G6" s="771"/>
      <c r="H6" s="771"/>
      <c r="I6" s="1"/>
      <c r="J6" s="771"/>
    </row>
    <row r="7">
      <c r="A7" s="2"/>
      <c r="B7" s="772" t="s">
        <v>349</v>
      </c>
      <c r="C7" s="773" t="s">
        <v>350</v>
      </c>
      <c r="D7" s="774" t="s">
        <v>61</v>
      </c>
      <c r="E7" s="772" t="s">
        <v>62</v>
      </c>
      <c r="F7" s="773" t="s">
        <v>351</v>
      </c>
      <c r="G7" s="775" t="s">
        <v>941</v>
      </c>
      <c r="H7" s="774" t="s">
        <v>942</v>
      </c>
      <c r="I7" s="773" t="s">
        <v>943</v>
      </c>
      <c r="J7" s="775" t="s">
        <v>944</v>
      </c>
      <c r="K7" s="776" t="s">
        <v>945</v>
      </c>
      <c r="L7" s="776" t="s">
        <v>946</v>
      </c>
    </row>
    <row r="8" ht="28.5" customHeight="1">
      <c r="A8" s="692" t="s">
        <v>801</v>
      </c>
      <c r="B8" s="777">
        <f t="shared" ref="B8:F8" si="1">SUM(B9:B9999)</f>
        <v>0</v>
      </c>
      <c r="C8" s="778">
        <f t="shared" si="1"/>
        <v>0</v>
      </c>
      <c r="D8" s="778">
        <f t="shared" si="1"/>
        <v>0</v>
      </c>
      <c r="E8" s="778">
        <f t="shared" si="1"/>
        <v>0</v>
      </c>
      <c r="F8" s="778">
        <f t="shared" si="1"/>
        <v>0</v>
      </c>
      <c r="G8" s="778">
        <f t="shared" ref="G8:J8" si="2">SUM(G9:G9999)/1000</f>
        <v>0</v>
      </c>
      <c r="H8" s="778">
        <f t="shared" si="2"/>
        <v>0</v>
      </c>
      <c r="I8" s="778">
        <f t="shared" si="2"/>
        <v>0</v>
      </c>
      <c r="J8" s="778">
        <f t="shared" si="2"/>
        <v>0</v>
      </c>
      <c r="K8" s="778">
        <f>SUM(K9:K300)</f>
        <v>0</v>
      </c>
      <c r="L8" s="778">
        <f>SUM(L9:L9999)</f>
        <v>0</v>
      </c>
    </row>
    <row r="9">
      <c r="A9" s="2" t="str">
        <f>'360 GRP volumes '!D110</f>
        <v>360-461</v>
      </c>
      <c r="B9" s="193">
        <f>SUM('360 GRP volumes '!L110:V110)*'360 GRP volumes '!AX110</f>
        <v>0</v>
      </c>
      <c r="C9" s="65">
        <f>SUM('360 GRP volumes '!L110:V110)*'360 GRP volumes '!AY110</f>
        <v>0</v>
      </c>
      <c r="D9" s="779">
        <f>SUM('360 GRP volumes '!L110:V110)*'360 GRP volumes '!AZ110</f>
        <v>0</v>
      </c>
      <c r="E9" s="779">
        <f>SUM('360 GRP volumes '!L110:V110)*'360 GRP volumes '!BA110</f>
        <v>0</v>
      </c>
      <c r="F9" s="779">
        <f>SUM('360 GRP volumes '!L110:V110)*'360 GRP volumes '!BB110</f>
        <v>0</v>
      </c>
      <c r="G9" s="779">
        <f>SUM('360 GRP volumes '!L110:V110)*'360 GRP volumes '!BC124</f>
        <v>0</v>
      </c>
      <c r="H9" s="779">
        <f>SUM('360 GRP volumes '!L110:V110)*'360 GRP volumes '!BD110</f>
        <v>0</v>
      </c>
      <c r="I9" s="779">
        <f>SUM('360 GRP volumes '!L110:V110)*'360 GRP volumes '!BE110</f>
        <v>0</v>
      </c>
      <c r="J9" s="779">
        <f>SUM('360 GRP volumes '!L110:V110)*'360 GRP volumes '!BF110</f>
        <v>0</v>
      </c>
      <c r="K9" s="779">
        <f>'360 GRP volumes '!BG110</f>
        <v>0</v>
      </c>
      <c r="L9" s="779">
        <f>'360 GRP volumes '!I110*SUM('360 GRP volumes '!L110:V110)</f>
        <v>0</v>
      </c>
    </row>
    <row r="10">
      <c r="A10" s="2" t="str">
        <f>'360 GRP volumes '!D111</f>
        <v>360-461-DT</v>
      </c>
      <c r="B10" s="193">
        <f>SUM('360 GRP volumes '!L111:V111)*'360 GRP volumes '!AX111</f>
        <v>0</v>
      </c>
      <c r="C10" s="65">
        <f>SUM('360 GRP volumes '!L111:V111)*'360 GRP volumes '!AY111</f>
        <v>0</v>
      </c>
      <c r="D10" s="779">
        <f>SUM('360 GRP volumes '!L111:V111)*'360 GRP volumes '!AZ111</f>
        <v>0</v>
      </c>
      <c r="E10" s="779">
        <f>SUM('360 GRP volumes '!L111:V111)*'360 GRP volumes '!BA111</f>
        <v>0</v>
      </c>
      <c r="F10" s="779">
        <f>SUM('360 GRP volumes '!L111:V111)*'360 GRP volumes '!BB111</f>
        <v>0</v>
      </c>
      <c r="G10" s="779">
        <f>SUM('360 GRP volumes '!L111:V111)*'360 GRP volumes '!BC125</f>
        <v>0</v>
      </c>
      <c r="H10" s="779">
        <f>SUM('360 GRP volumes '!L111:V111)*'360 GRP volumes '!BD111</f>
        <v>0</v>
      </c>
      <c r="I10" s="779">
        <f>SUM('360 GRP volumes '!L111:V111)*'360 GRP volumes '!BE111</f>
        <v>0</v>
      </c>
      <c r="J10" s="779">
        <f>SUM('360 GRP volumes '!L111:V111)*'360 GRP volumes '!BF111</f>
        <v>0</v>
      </c>
      <c r="K10" s="779">
        <f>'360 GRP volumes '!BG111</f>
        <v>0</v>
      </c>
      <c r="L10" s="779">
        <f>'360 GRP volumes '!I111*SUM('360 GRP volumes '!L111:V111)</f>
        <v>0</v>
      </c>
    </row>
    <row r="11">
      <c r="A11" s="2" t="str">
        <f>'360 GRP volumes '!D112</f>
        <v>360-463</v>
      </c>
      <c r="B11" s="193">
        <f>SUM('360 GRP volumes '!L112:V112)*'360 GRP volumes '!AX112</f>
        <v>0</v>
      </c>
      <c r="C11" s="65">
        <f>SUM('360 GRP volumes '!L112:V112)*'360 GRP volumes '!AY112</f>
        <v>0</v>
      </c>
      <c r="D11" s="779">
        <f>SUM('360 GRP volumes '!L112:V112)*'360 GRP volumes '!AZ112</f>
        <v>0</v>
      </c>
      <c r="E11" s="779">
        <f>SUM('360 GRP volumes '!L112:V112)*'360 GRP volumes '!BA112</f>
        <v>0</v>
      </c>
      <c r="F11" s="779">
        <f>SUM('360 GRP volumes '!L112:V112)*'360 GRP volumes '!BB112</f>
        <v>0</v>
      </c>
      <c r="G11" s="779">
        <f>SUM('360 GRP volumes '!L112:V112)*'360 GRP volumes '!BC30</f>
        <v>0</v>
      </c>
      <c r="H11" s="779">
        <f>SUM('360 GRP volumes '!L112:V112)*'360 GRP volumes '!BD112</f>
        <v>0</v>
      </c>
      <c r="I11" s="779">
        <f>SUM('360 GRP volumes '!L112:V112)*'360 GRP volumes '!BE112</f>
        <v>0</v>
      </c>
      <c r="J11" s="779">
        <f>SUM('360 GRP volumes '!L112:V112)*'360 GRP volumes '!BF112</f>
        <v>0</v>
      </c>
      <c r="K11" s="779">
        <f>'360 GRP volumes '!BG112</f>
        <v>0</v>
      </c>
      <c r="L11" s="779">
        <f>'360 GRP volumes '!I112*SUM('360 GRP volumes '!L112:V112)</f>
        <v>0</v>
      </c>
    </row>
    <row r="12">
      <c r="A12" s="2" t="str">
        <f>'360 GRP volumes '!D113</f>
        <v>360-463-DT</v>
      </c>
      <c r="B12" s="193">
        <f>SUM('360 GRP volumes '!L113:V113)*'360 GRP volumes '!AX113</f>
        <v>0</v>
      </c>
      <c r="C12" s="65">
        <f>SUM('360 GRP volumes '!L113:V113)*'360 GRP volumes '!AY113</f>
        <v>0</v>
      </c>
      <c r="D12" s="779">
        <f>SUM('360 GRP volumes '!L113:V113)*'360 GRP volumes '!AZ113</f>
        <v>0</v>
      </c>
      <c r="E12" s="779">
        <f>SUM('360 GRP volumes '!L113:V113)*'360 GRP volumes '!BA113</f>
        <v>0</v>
      </c>
      <c r="F12" s="779">
        <f>SUM('360 GRP volumes '!L113:V113)*'360 GRP volumes '!BB113</f>
        <v>0</v>
      </c>
      <c r="G12" s="779">
        <f>SUM('360 GRP volumes '!L113:V113)*'360 GRP volumes '!BC31</f>
        <v>0</v>
      </c>
      <c r="H12" s="779">
        <f>SUM('360 GRP volumes '!L113:V113)*'360 GRP volumes '!BD113</f>
        <v>0</v>
      </c>
      <c r="I12" s="779">
        <f>SUM('360 GRP volumes '!L113:V113)*'360 GRP volumes '!BE113</f>
        <v>0</v>
      </c>
      <c r="J12" s="779">
        <f>SUM('360 GRP volumes '!L113:V113)*'360 GRP volumes '!BF113</f>
        <v>0</v>
      </c>
      <c r="K12" s="779">
        <f>'360 GRP volumes '!BG113</f>
        <v>0</v>
      </c>
      <c r="L12" s="779">
        <f>'360 GRP volumes '!I113*SUM('360 GRP volumes '!L113:V113)</f>
        <v>0</v>
      </c>
    </row>
    <row r="13">
      <c r="A13" s="2" t="str">
        <f>'360 GRP volumes '!D114</f>
        <v>360-464</v>
      </c>
      <c r="B13" s="193">
        <f>SUM('360 GRP volumes '!L114:V114)*'360 GRP volumes '!AX114</f>
        <v>0</v>
      </c>
      <c r="C13" s="65">
        <f>SUM('360 GRP volumes '!L114:V114)*'360 GRP volumes '!AY114</f>
        <v>0</v>
      </c>
      <c r="D13" s="779">
        <f>SUM('360 GRP volumes '!L114:V114)*'360 GRP volumes '!AZ114</f>
        <v>0</v>
      </c>
      <c r="E13" s="779">
        <f>SUM('360 GRP volumes '!L114:V114)*'360 GRP volumes '!BA114</f>
        <v>0</v>
      </c>
      <c r="F13" s="779">
        <f>SUM('360 GRP volumes '!L114:V114)*'360 GRP volumes '!BB114</f>
        <v>0</v>
      </c>
      <c r="G13" s="779">
        <f>SUM('360 GRP volumes '!L114:V114)*'360 GRP volumes '!BC32</f>
        <v>0</v>
      </c>
      <c r="H13" s="779">
        <f>SUM('360 GRP volumes '!L114:V114)*'360 GRP volumes '!BD114</f>
        <v>0</v>
      </c>
      <c r="I13" s="779">
        <f>SUM('360 GRP volumes '!L114:V114)*'360 GRP volumes '!BE114</f>
        <v>0</v>
      </c>
      <c r="J13" s="779">
        <f>SUM('360 GRP volumes '!L114:V114)*'360 GRP volumes '!BF114</f>
        <v>0</v>
      </c>
      <c r="K13" s="779">
        <f>'360 GRP volumes '!BG114</f>
        <v>0</v>
      </c>
      <c r="L13" s="779">
        <f>'360 GRP volumes '!I114*SUM('360 GRP volumes '!L114:V114)</f>
        <v>0</v>
      </c>
    </row>
    <row r="14">
      <c r="A14" s="2" t="str">
        <f>'360 GRP volumes '!D115</f>
        <v>360-464-DT</v>
      </c>
      <c r="B14" s="193">
        <f>SUM('360 GRP volumes '!L115:V115)*'360 GRP volumes '!AX115</f>
        <v>0</v>
      </c>
      <c r="C14" s="65">
        <f>SUM('360 GRP volumes '!L115:V115)*'360 GRP volumes '!AY115</f>
        <v>0</v>
      </c>
      <c r="D14" s="779">
        <f>SUM('360 GRP volumes '!L115:V115)*'360 GRP volumes '!AZ115</f>
        <v>0</v>
      </c>
      <c r="E14" s="779">
        <f>SUM('360 GRP volumes '!L115:V115)*'360 GRP volumes '!BA115</f>
        <v>0</v>
      </c>
      <c r="F14" s="779">
        <f>SUM('360 GRP volumes '!L115:V115)*'360 GRP volumes '!BB115</f>
        <v>0</v>
      </c>
      <c r="G14" s="779">
        <f>SUM('360 GRP volumes '!L115:V115)*'360 GRP volumes '!BC33</f>
        <v>0</v>
      </c>
      <c r="H14" s="779">
        <f>SUM('360 GRP volumes '!L115:V115)*'360 GRP volumes '!BD115</f>
        <v>0</v>
      </c>
      <c r="I14" s="779">
        <f>SUM('360 GRP volumes '!L115:V115)*'360 GRP volumes '!BE115</f>
        <v>0</v>
      </c>
      <c r="J14" s="779">
        <f>SUM('360 GRP volumes '!L115:V115)*'360 GRP volumes '!BF115</f>
        <v>0</v>
      </c>
      <c r="K14" s="779">
        <f>'360 GRP volumes '!BG115</f>
        <v>0</v>
      </c>
      <c r="L14" s="779">
        <f>'360 GRP volumes '!I115*SUM('360 GRP volumes '!L115:V115)</f>
        <v>0</v>
      </c>
    </row>
    <row r="15">
      <c r="A15" s="2" t="str">
        <f>'360 GRP volumes '!D116</f>
        <v>360-470</v>
      </c>
      <c r="B15" s="193">
        <f>SUM('360 GRP volumes '!L116:V116)*'360 GRP volumes '!AX116</f>
        <v>0</v>
      </c>
      <c r="C15" s="65">
        <f>SUM('360 GRP volumes '!L116:V116)*'360 GRP volumes '!AY116</f>
        <v>0</v>
      </c>
      <c r="D15" s="779">
        <f>SUM('360 GRP volumes '!L116:V116)*'360 GRP volumes '!AZ116</f>
        <v>0</v>
      </c>
      <c r="E15" s="779">
        <f>SUM('360 GRP volumes '!L116:V116)*'360 GRP volumes '!BA116</f>
        <v>0</v>
      </c>
      <c r="F15" s="779">
        <f>SUM('360 GRP volumes '!L116:V116)*'360 GRP volumes '!BB116</f>
        <v>0</v>
      </c>
      <c r="G15" s="779">
        <f>SUM('360 GRP volumes '!L116:V116)*'360 GRP volumes '!BC34</f>
        <v>0</v>
      </c>
      <c r="H15" s="779">
        <f>SUM('360 GRP volumes '!L116:V116)*'360 GRP volumes '!BD116</f>
        <v>0</v>
      </c>
      <c r="I15" s="779">
        <f>SUM('360 GRP volumes '!L116:V116)*'360 GRP volumes '!BE116</f>
        <v>0</v>
      </c>
      <c r="J15" s="779">
        <f>SUM('360 GRP volumes '!L116:V116)*'360 GRP volumes '!BF116</f>
        <v>0</v>
      </c>
      <c r="K15" s="779">
        <f>'360 GRP volumes '!BG116</f>
        <v>0</v>
      </c>
      <c r="L15" s="779">
        <f>'360 GRP volumes '!I116*SUM('360 GRP volumes '!L116:V116)</f>
        <v>0</v>
      </c>
    </row>
    <row r="16">
      <c r="A16" s="2" t="str">
        <f>'360 GRP volumes '!D117</f>
        <v>360-470-DT</v>
      </c>
      <c r="B16" s="193">
        <f>SUM('360 GRP volumes '!L117:V117)*'360 GRP volumes '!AX117</f>
        <v>0</v>
      </c>
      <c r="C16" s="65">
        <f>SUM('360 GRP volumes '!L117:V117)*'360 GRP volumes '!AY117</f>
        <v>0</v>
      </c>
      <c r="D16" s="779">
        <f>SUM('360 GRP volumes '!L117:V117)*'360 GRP volumes '!AZ117</f>
        <v>0</v>
      </c>
      <c r="E16" s="779">
        <f>SUM('360 GRP volumes '!L117:V117)*'360 GRP volumes '!BA117</f>
        <v>0</v>
      </c>
      <c r="F16" s="779">
        <f>SUM('360 GRP volumes '!L117:V117)*'360 GRP volumes '!BB117</f>
        <v>0</v>
      </c>
      <c r="G16" s="779">
        <f>SUM('360 GRP volumes '!L117:V117)*'360 GRP volumes '!BC35</f>
        <v>0</v>
      </c>
      <c r="H16" s="779">
        <f>SUM('360 GRP volumes '!L117:V117)*'360 GRP volumes '!BD117</f>
        <v>0</v>
      </c>
      <c r="I16" s="779">
        <f>SUM('360 GRP volumes '!L117:V117)*'360 GRP volumes '!BE117</f>
        <v>0</v>
      </c>
      <c r="J16" s="779">
        <f>SUM('360 GRP volumes '!L117:V117)*'360 GRP volumes '!BF117</f>
        <v>0</v>
      </c>
      <c r="K16" s="779">
        <f>'360 GRP volumes '!BG117</f>
        <v>0</v>
      </c>
      <c r="L16" s="779">
        <f>'360 GRP volumes '!I117*SUM('360 GRP volumes '!L117:V117)</f>
        <v>0</v>
      </c>
    </row>
    <row r="17">
      <c r="A17" s="2" t="str">
        <f>'360 GRP volumes '!D118</f>
        <v>360-471</v>
      </c>
      <c r="B17" s="193">
        <f>SUM('360 GRP volumes '!L118:V118)*'360 GRP volumes '!AX118</f>
        <v>0</v>
      </c>
      <c r="C17" s="65">
        <f>SUM('360 GRP volumes '!L118:V118)*'360 GRP volumes '!AY118</f>
        <v>0</v>
      </c>
      <c r="D17" s="779">
        <f>SUM('360 GRP volumes '!L118:V118)*'360 GRP volumes '!AZ118</f>
        <v>0</v>
      </c>
      <c r="E17" s="779">
        <f>SUM('360 GRP volumes '!L118:V118)*'360 GRP volumes '!BA118</f>
        <v>0</v>
      </c>
      <c r="F17" s="779">
        <f>SUM('360 GRP volumes '!L118:V118)*'360 GRP volumes '!BB118</f>
        <v>0</v>
      </c>
      <c r="G17" s="779">
        <f>SUM('360 GRP volumes '!L118:V118)*'360 GRP volumes '!BC36</f>
        <v>0</v>
      </c>
      <c r="H17" s="779">
        <f>SUM('360 GRP volumes '!L118:V118)*'360 GRP volumes '!BD118</f>
        <v>0</v>
      </c>
      <c r="I17" s="779">
        <f>SUM('360 GRP volumes '!L118:V118)*'360 GRP volumes '!BE118</f>
        <v>0</v>
      </c>
      <c r="J17" s="779">
        <f>SUM('360 GRP volumes '!L118:V118)*'360 GRP volumes '!BF118</f>
        <v>0</v>
      </c>
      <c r="K17" s="779">
        <f>'360 GRP volumes '!BG118</f>
        <v>0</v>
      </c>
      <c r="L17" s="779">
        <f>'360 GRP volumes '!I118*SUM('360 GRP volumes '!L118:V118)</f>
        <v>0</v>
      </c>
    </row>
    <row r="18">
      <c r="A18" s="2" t="str">
        <f>'360 GRP volumes '!D119</f>
        <v>360-471-DT</v>
      </c>
      <c r="B18" s="193">
        <f>SUM('360 GRP volumes '!L119:V119)*'360 GRP volumes '!AX119</f>
        <v>0</v>
      </c>
      <c r="C18" s="65">
        <f>SUM('360 GRP volumes '!L119:V119)*'360 GRP volumes '!AY119</f>
        <v>0</v>
      </c>
      <c r="D18" s="779">
        <f>SUM('360 GRP volumes '!L119:V119)*'360 GRP volumes '!AZ119</f>
        <v>0</v>
      </c>
      <c r="E18" s="779">
        <f>SUM('360 GRP volumes '!L119:V119)*'360 GRP volumes '!BA119</f>
        <v>0</v>
      </c>
      <c r="F18" s="779">
        <f>SUM('360 GRP volumes '!L119:V119)*'360 GRP volumes '!BB119</f>
        <v>0</v>
      </c>
      <c r="G18" s="779">
        <f>SUM('360 GRP volumes '!L119:V119)*'360 GRP volumes '!BC37</f>
        <v>0</v>
      </c>
      <c r="H18" s="779">
        <f>SUM('360 GRP volumes '!L119:V119)*'360 GRP volumes '!BD119</f>
        <v>0</v>
      </c>
      <c r="I18" s="779">
        <f>SUM('360 GRP volumes '!L119:V119)*'360 GRP volumes '!BE119</f>
        <v>0</v>
      </c>
      <c r="J18" s="779">
        <f>SUM('360 GRP volumes '!L119:V119)*'360 GRP volumes '!BF119</f>
        <v>0</v>
      </c>
      <c r="K18" s="779">
        <f>'360 GRP volumes '!BG119</f>
        <v>0</v>
      </c>
      <c r="L18" s="779">
        <f>'360 GRP volumes '!I119*SUM('360 GRP volumes '!L119:V119)</f>
        <v>0</v>
      </c>
    </row>
    <row r="19">
      <c r="A19" s="2" t="str">
        <f>'360 GRP volumes '!D120</f>
        <v>360-474</v>
      </c>
      <c r="B19" s="193">
        <f>SUM('360 GRP volumes '!L120:V120)*'360 GRP volumes '!AX120</f>
        <v>0</v>
      </c>
      <c r="C19" s="65">
        <f>SUM('360 GRP volumes '!L120:V120)*'360 GRP volumes '!AY120</f>
        <v>0</v>
      </c>
      <c r="D19" s="779">
        <f>SUM('360 GRP volumes '!L120:V120)*'360 GRP volumes '!AZ120</f>
        <v>0</v>
      </c>
      <c r="E19" s="779">
        <f>SUM('360 GRP volumes '!L120:V120)*'360 GRP volumes '!BA120</f>
        <v>0</v>
      </c>
      <c r="F19" s="779">
        <f>SUM('360 GRP volumes '!L120:V120)*'360 GRP volumes '!BB120</f>
        <v>0</v>
      </c>
      <c r="G19" s="779">
        <f>SUM('360 GRP volumes '!L120:V120)*'360 GRP volumes '!BC38</f>
        <v>0</v>
      </c>
      <c r="H19" s="779">
        <f>SUM('360 GRP volumes '!L120:V120)*'360 GRP volumes '!BD120</f>
        <v>0</v>
      </c>
      <c r="I19" s="779">
        <f>SUM('360 GRP volumes '!L120:V120)*'360 GRP volumes '!BE120</f>
        <v>0</v>
      </c>
      <c r="J19" s="779">
        <f>SUM('360 GRP volumes '!L120:V120)*'360 GRP volumes '!BF120</f>
        <v>0</v>
      </c>
      <c r="K19" s="779">
        <f>'360 GRP volumes '!BG120</f>
        <v>0</v>
      </c>
      <c r="L19" s="779">
        <f>'360 GRP volumes '!I120*SUM('360 GRP volumes '!L120:V120)</f>
        <v>0</v>
      </c>
    </row>
    <row r="20">
      <c r="A20" s="2" t="str">
        <f>'360 GRP volumes '!D121</f>
        <v>360-474-DT</v>
      </c>
      <c r="B20" s="193">
        <f>SUM('360 GRP volumes '!L121:V121)*'360 GRP volumes '!AX121</f>
        <v>0</v>
      </c>
      <c r="C20" s="65">
        <f>SUM('360 GRP volumes '!L121:V121)*'360 GRP volumes '!AY121</f>
        <v>0</v>
      </c>
      <c r="D20" s="779">
        <f>SUM('360 GRP volumes '!L121:V121)*'360 GRP volumes '!AZ121</f>
        <v>0</v>
      </c>
      <c r="E20" s="779">
        <f>SUM('360 GRP volumes '!L121:V121)*'360 GRP volumes '!BA121</f>
        <v>0</v>
      </c>
      <c r="F20" s="779">
        <f>SUM('360 GRP volumes '!L121:V121)*'360 GRP volumes '!BB121</f>
        <v>0</v>
      </c>
      <c r="G20" s="779">
        <f>SUM('360 GRP volumes '!L121:V121)*'360 GRP volumes '!BC39</f>
        <v>0</v>
      </c>
      <c r="H20" s="779">
        <f>SUM('360 GRP volumes '!L121:V121)*'360 GRP volumes '!BD121</f>
        <v>0</v>
      </c>
      <c r="I20" s="779">
        <f>SUM('360 GRP volumes '!L121:V121)*'360 GRP volumes '!BE121</f>
        <v>0</v>
      </c>
      <c r="J20" s="779">
        <f>SUM('360 GRP volumes '!L121:V121)*'360 GRP volumes '!BF121</f>
        <v>0</v>
      </c>
      <c r="K20" s="779">
        <f>'360 GRP volumes '!BG121</f>
        <v>0</v>
      </c>
      <c r="L20" s="779">
        <f>'360 GRP volumes '!I121*SUM('360 GRP volumes '!L121:V121)</f>
        <v>0</v>
      </c>
    </row>
    <row r="21">
      <c r="A21" s="2" t="str">
        <f>'360 GRP volumes '!D122</f>
        <v>360-478</v>
      </c>
      <c r="B21" s="193">
        <f>SUM('360 GRP volumes '!L122:V122)*'360 GRP volumes '!AX122</f>
        <v>0</v>
      </c>
      <c r="C21" s="65">
        <f>SUM('360 GRP volumes '!L122:V122)*'360 GRP volumes '!AY122</f>
        <v>0</v>
      </c>
      <c r="D21" s="779">
        <f>SUM('360 GRP volumes '!L122:V122)*'360 GRP volumes '!AZ122</f>
        <v>0</v>
      </c>
      <c r="E21" s="779">
        <f>SUM('360 GRP volumes '!L122:V122)*'360 GRP volumes '!BA122</f>
        <v>0</v>
      </c>
      <c r="F21" s="779">
        <f>SUM('360 GRP volumes '!L122:V122)*'360 GRP volumes '!BB122</f>
        <v>0</v>
      </c>
      <c r="G21" s="779">
        <f>SUM('360 GRP volumes '!L122:V122)*'360 GRP volumes '!BC40</f>
        <v>0</v>
      </c>
      <c r="H21" s="779">
        <f>SUM('360 GRP volumes '!L122:V122)*'360 GRP volumes '!BD122</f>
        <v>0</v>
      </c>
      <c r="I21" s="779">
        <f>SUM('360 GRP volumes '!L122:V122)*'360 GRP volumes '!BE122</f>
        <v>0</v>
      </c>
      <c r="J21" s="779">
        <f>SUM('360 GRP volumes '!L122:V122)*'360 GRP volumes '!BF122</f>
        <v>0</v>
      </c>
      <c r="K21" s="779">
        <f>'360 GRP volumes '!BG122</f>
        <v>0</v>
      </c>
      <c r="L21" s="779">
        <f>'360 GRP volumes '!I122*SUM('360 GRP volumes '!L122:V122)</f>
        <v>0</v>
      </c>
    </row>
    <row r="22">
      <c r="A22" s="2" t="str">
        <f>'360 GRP volumes '!D123</f>
        <v>360-478-DT</v>
      </c>
      <c r="B22" s="193">
        <f>SUM('360 GRP volumes '!L123:V123)*'360 GRP volumes '!AX123</f>
        <v>0</v>
      </c>
      <c r="C22" s="65">
        <f>SUM('360 GRP volumes '!L123:V123)*'360 GRP volumes '!AY123</f>
        <v>0</v>
      </c>
      <c r="D22" s="779">
        <f>SUM('360 GRP volumes '!L123:V123)*'360 GRP volumes '!AZ123</f>
        <v>0</v>
      </c>
      <c r="E22" s="779">
        <f>SUM('360 GRP volumes '!L123:V123)*'360 GRP volumes '!BA123</f>
        <v>0</v>
      </c>
      <c r="F22" s="779">
        <f>SUM('360 GRP volumes '!L123:V123)*'360 GRP volumes '!BB123</f>
        <v>0</v>
      </c>
      <c r="G22" s="779">
        <f>SUM('360 GRP volumes '!L123:V123)*'360 GRP volumes '!BC41</f>
        <v>0</v>
      </c>
      <c r="H22" s="779">
        <f>SUM('360 GRP volumes '!L123:V123)*'360 GRP volumes '!BD123</f>
        <v>0</v>
      </c>
      <c r="I22" s="779">
        <f>SUM('360 GRP volumes '!L123:V123)*'360 GRP volumes '!BE123</f>
        <v>0</v>
      </c>
      <c r="J22" s="779">
        <f>SUM('360 GRP volumes '!L123:V123)*'360 GRP volumes '!BF123</f>
        <v>0</v>
      </c>
      <c r="K22" s="779">
        <f>'360 GRP volumes '!BG123</f>
        <v>0</v>
      </c>
      <c r="L22" s="779">
        <f>'360 GRP volumes '!I123*SUM('360 GRP volumes '!L123:V123)</f>
        <v>0</v>
      </c>
    </row>
    <row r="23">
      <c r="A23" s="2" t="str">
        <f>'360 GRP volumes '!D124</f>
        <v>360-479</v>
      </c>
      <c r="B23" s="193">
        <f>SUM('360 GRP volumes '!L124:V124)*'360 GRP volumes '!AX124</f>
        <v>0</v>
      </c>
      <c r="C23" s="65">
        <f>SUM('360 GRP volumes '!L124:V124)*'360 GRP volumes '!AY124</f>
        <v>0</v>
      </c>
      <c r="D23" s="779">
        <f>SUM('360 GRP volumes '!L124:V124)*'360 GRP volumes '!AZ124</f>
        <v>0</v>
      </c>
      <c r="E23" s="779">
        <f>SUM('360 GRP volumes '!L124:V124)*'360 GRP volumes '!BA124</f>
        <v>0</v>
      </c>
      <c r="F23" s="779">
        <f>SUM('360 GRP volumes '!L124:V124)*'360 GRP volumes '!BB124</f>
        <v>0</v>
      </c>
      <c r="G23" s="779">
        <f>SUM('360 GRP volumes '!L124:V124)*'360 GRP volumes '!BC42</f>
        <v>0</v>
      </c>
      <c r="H23" s="779">
        <f>SUM('360 GRP volumes '!L124:V124)*'360 GRP volumes '!BD124</f>
        <v>0</v>
      </c>
      <c r="I23" s="779">
        <f>SUM('360 GRP volumes '!L124:V124)*'360 GRP volumes '!BE124</f>
        <v>0</v>
      </c>
      <c r="J23" s="779">
        <f>SUM('360 GRP volumes '!L124:V124)*'360 GRP volumes '!BF124</f>
        <v>0</v>
      </c>
      <c r="K23" s="779">
        <f>'360 GRP volumes '!BG124</f>
        <v>0</v>
      </c>
      <c r="L23" s="779">
        <f>'360 GRP volumes '!I124*SUM('360 GRP volumes '!L124:V124)</f>
        <v>0</v>
      </c>
    </row>
    <row r="24">
      <c r="A24" s="2" t="str">
        <f>'360 GRP volumes '!D125</f>
        <v>360-479-DT</v>
      </c>
      <c r="B24" s="193">
        <f>SUM('360 GRP volumes '!L125:V125)*'360 GRP volumes '!AX125</f>
        <v>0</v>
      </c>
      <c r="C24" s="65">
        <f>SUM('360 GRP volumes '!L125:V125)*'360 GRP volumes '!AY125</f>
        <v>0</v>
      </c>
      <c r="D24" s="779">
        <f>SUM('360 GRP volumes '!L125:V125)*'360 GRP volumes '!AZ125</f>
        <v>0</v>
      </c>
      <c r="E24" s="779">
        <f>SUM('360 GRP volumes '!L125:V125)*'360 GRP volumes '!BA125</f>
        <v>0</v>
      </c>
      <c r="F24" s="779">
        <f>SUM('360 GRP volumes '!L125:V125)*'360 GRP volumes '!BB125</f>
        <v>0</v>
      </c>
      <c r="G24" s="779">
        <f>SUM('360 GRP volumes '!L125:V125)*'360 GRP volumes '!BC43</f>
        <v>0</v>
      </c>
      <c r="H24" s="779">
        <f>SUM('360 GRP volumes '!L125:V125)*'360 GRP volumes '!BD125</f>
        <v>0</v>
      </c>
      <c r="I24" s="779">
        <f>SUM('360 GRP volumes '!L125:V125)*'360 GRP volumes '!BE125</f>
        <v>0</v>
      </c>
      <c r="J24" s="779">
        <f>SUM('360 GRP volumes '!L125:V125)*'360 GRP volumes '!BF125</f>
        <v>0</v>
      </c>
      <c r="K24" s="779">
        <f>'360 GRP volumes '!BG125</f>
        <v>0</v>
      </c>
      <c r="L24" s="779">
        <f>'360 GRP volumes '!I125*SUM('360 GRP volumes '!L125:V125)</f>
        <v>0</v>
      </c>
    </row>
    <row r="25">
      <c r="A25" s="2" t="str">
        <f>'360 GRP volumes '!D30</f>
        <v/>
      </c>
      <c r="B25" s="193">
        <f>SUM('360 GRP volumes '!L30:V30)*'360 GRP volumes '!AX30</f>
        <v>0</v>
      </c>
      <c r="C25" s="65">
        <f>SUM('360 GRP volumes '!L30:V30)*'360 GRP volumes '!AY30</f>
        <v>0</v>
      </c>
      <c r="D25" s="779">
        <f>SUM('360 GRP volumes '!L30:V30)*'360 GRP volumes '!AZ30</f>
        <v>0</v>
      </c>
      <c r="E25" s="779">
        <f>SUM('360 GRP volumes '!L30:V30)*'360 GRP volumes '!BA30</f>
        <v>0</v>
      </c>
      <c r="F25" s="779">
        <f>SUM('360 GRP volumes '!L30:V30)*'360 GRP volumes '!BB30</f>
        <v>0</v>
      </c>
      <c r="G25" s="779">
        <f>SUM('360 GRP volumes '!L30:V30)*'360 GRP volumes '!BC44</f>
        <v>0</v>
      </c>
      <c r="H25" s="779">
        <f>SUM('360 GRP volumes '!L30:V30)*'360 GRP volumes '!BD30</f>
        <v>0</v>
      </c>
      <c r="I25" s="779">
        <f>SUM('360 GRP volumes '!L30:V30)*'360 GRP volumes '!BE30</f>
        <v>0</v>
      </c>
      <c r="J25" s="779">
        <f>SUM('360 GRP volumes '!L30:V30)*'360 GRP volumes '!BF30</f>
        <v>0</v>
      </c>
      <c r="K25" s="779">
        <f>'360 GRP volumes '!BG30</f>
        <v>0</v>
      </c>
      <c r="L25" s="779">
        <f>'360 GRP volumes '!I30*SUM('360 GRP volumes '!L30:V30)</f>
        <v>0</v>
      </c>
    </row>
    <row r="26">
      <c r="A26" s="2" t="str">
        <f>'360 GRP volumes '!D31</f>
        <v>360-301</v>
      </c>
      <c r="B26" s="193">
        <f>SUM('360 GRP volumes '!L31:V31)*'360 GRP volumes '!AX31</f>
        <v>0</v>
      </c>
      <c r="C26" s="65">
        <f>SUM('360 GRP volumes '!L31:V31)*'360 GRP volumes '!AY31</f>
        <v>0</v>
      </c>
      <c r="D26" s="779">
        <f>SUM('360 GRP volumes '!L31:V31)*'360 GRP volumes '!AZ31</f>
        <v>0</v>
      </c>
      <c r="E26" s="779">
        <f>SUM('360 GRP volumes '!L31:V31)*'360 GRP volumes '!BA31</f>
        <v>0</v>
      </c>
      <c r="F26" s="779">
        <f>SUM('360 GRP volumes '!L31:V31)*'360 GRP volumes '!BB31</f>
        <v>0</v>
      </c>
      <c r="G26" s="779">
        <f>SUM('360 GRP volumes '!L31:V31)*'360 GRP volumes '!BC49</f>
        <v>0</v>
      </c>
      <c r="H26" s="779">
        <f>SUM('360 GRP volumes '!L31:V31)*'360 GRP volumes '!BD31</f>
        <v>0</v>
      </c>
      <c r="I26" s="779">
        <f>SUM('360 GRP volumes '!L31:V31)*'360 GRP volumes '!BE31</f>
        <v>0</v>
      </c>
      <c r="J26" s="779">
        <f>SUM('360 GRP volumes '!L31:V31)*'360 GRP volumes '!BF31</f>
        <v>0</v>
      </c>
      <c r="K26" s="779">
        <f>'360 GRP volumes '!BG31</f>
        <v>0</v>
      </c>
      <c r="L26" s="779">
        <f>'360 GRP volumes '!I31*SUM('360 GRP volumes '!L31:V31)</f>
        <v>0</v>
      </c>
    </row>
    <row r="27">
      <c r="A27" s="2" t="str">
        <f>'360 GRP volumes '!D32</f>
        <v>360-301-DT</v>
      </c>
      <c r="B27" s="193">
        <f>SUM('360 GRP volumes '!L32:V32)*'360 GRP volumes '!AX32</f>
        <v>0</v>
      </c>
      <c r="C27" s="65">
        <f>SUM('360 GRP volumes '!L32:V32)*'360 GRP volumes '!AY32</f>
        <v>0</v>
      </c>
      <c r="D27" s="779">
        <f>SUM('360 GRP volumes '!L32:V32)*'360 GRP volumes '!AZ32</f>
        <v>0</v>
      </c>
      <c r="E27" s="779">
        <f>SUM('360 GRP volumes '!L32:V32)*'360 GRP volumes '!BA32</f>
        <v>0</v>
      </c>
      <c r="F27" s="779">
        <f>SUM('360 GRP volumes '!L32:V32)*'360 GRP volumes '!BB32</f>
        <v>0</v>
      </c>
      <c r="G27" s="779">
        <f>SUM('360 GRP volumes '!L32:V32)*'360 GRP volumes '!BC50</f>
        <v>0</v>
      </c>
      <c r="H27" s="779">
        <f>SUM('360 GRP volumes '!L32:V32)*'360 GRP volumes '!BD32</f>
        <v>0</v>
      </c>
      <c r="I27" s="779">
        <f>SUM('360 GRP volumes '!L32:V32)*'360 GRP volumes '!BE32</f>
        <v>0</v>
      </c>
      <c r="J27" s="779">
        <f>SUM('360 GRP volumes '!L32:V32)*'360 GRP volumes '!BF32</f>
        <v>0</v>
      </c>
      <c r="K27" s="779">
        <f>'360 GRP volumes '!BG32</f>
        <v>0</v>
      </c>
      <c r="L27" s="779">
        <f>'360 GRP volumes '!I32*SUM('360 GRP volumes '!L32:V32)</f>
        <v>0</v>
      </c>
    </row>
    <row r="28">
      <c r="A28" s="2" t="str">
        <f>'360 GRP volumes '!D33</f>
        <v>360-302</v>
      </c>
      <c r="B28" s="193">
        <f>SUM('360 GRP volumes '!L33:V33)*'360 GRP volumes '!AX33</f>
        <v>0</v>
      </c>
      <c r="C28" s="65">
        <f>SUM('360 GRP volumes '!L33:V33)*'360 GRP volumes '!AY33</f>
        <v>0</v>
      </c>
      <c r="D28" s="779">
        <f>SUM('360 GRP volumes '!L33:V33)*'360 GRP volumes '!AZ33</f>
        <v>0</v>
      </c>
      <c r="E28" s="779">
        <f>SUM('360 GRP volumes '!L33:V33)*'360 GRP volumes '!BA33</f>
        <v>0</v>
      </c>
      <c r="F28" s="779">
        <f>SUM('360 GRP volumes '!L33:V33)*'360 GRP volumes '!BB33</f>
        <v>0</v>
      </c>
      <c r="G28" s="779">
        <f>SUM('360 GRP volumes '!L33:V33)*'360 GRP volumes '!BC57</f>
        <v>0</v>
      </c>
      <c r="H28" s="779">
        <f>SUM('360 GRP volumes '!L33:V33)*'360 GRP volumes '!BD33</f>
        <v>0</v>
      </c>
      <c r="I28" s="779">
        <f>SUM('360 GRP volumes '!L33:V33)*'360 GRP volumes '!BE33</f>
        <v>0</v>
      </c>
      <c r="J28" s="779">
        <f>SUM('360 GRP volumes '!L33:V33)*'360 GRP volumes '!BF33</f>
        <v>0</v>
      </c>
      <c r="K28" s="779">
        <f>'360 GRP volumes '!BG33</f>
        <v>0</v>
      </c>
      <c r="L28" s="779">
        <f>'360 GRP volumes '!I33*SUM('360 GRP volumes '!L33:V33)</f>
        <v>0</v>
      </c>
    </row>
    <row r="29">
      <c r="A29" s="2" t="str">
        <f>'360 GRP volumes '!D34</f>
        <v>360-302-DT</v>
      </c>
      <c r="B29" s="193">
        <f>SUM('360 GRP volumes '!L34:V34)*'360 GRP volumes '!AX34</f>
        <v>0</v>
      </c>
      <c r="C29" s="65">
        <f>SUM('360 GRP volumes '!L34:V34)*'360 GRP volumes '!AY34</f>
        <v>0</v>
      </c>
      <c r="D29" s="779">
        <f>SUM('360 GRP volumes '!L34:V34)*'360 GRP volumes '!AZ34</f>
        <v>0</v>
      </c>
      <c r="E29" s="779">
        <f>SUM('360 GRP volumes '!L34:V34)*'360 GRP volumes '!BA34</f>
        <v>0</v>
      </c>
      <c r="F29" s="779">
        <f>SUM('360 GRP volumes '!L34:V34)*'360 GRP volumes '!BB34</f>
        <v>0</v>
      </c>
      <c r="G29" s="779">
        <f>SUM('360 GRP volumes '!L34:V34)*'360 GRP volumes '!BC58</f>
        <v>0</v>
      </c>
      <c r="H29" s="779">
        <f>SUM('360 GRP volumes '!L34:V34)*'360 GRP volumes '!BD34</f>
        <v>0</v>
      </c>
      <c r="I29" s="779">
        <f>SUM('360 GRP volumes '!L34:V34)*'360 GRP volumes '!BE34</f>
        <v>0</v>
      </c>
      <c r="J29" s="779">
        <f>SUM('360 GRP volumes '!L34:V34)*'360 GRP volumes '!BF34</f>
        <v>0</v>
      </c>
      <c r="K29" s="779">
        <f>'360 GRP volumes '!BG34</f>
        <v>0</v>
      </c>
      <c r="L29" s="779">
        <f>'360 GRP volumes '!I34*SUM('360 GRP volumes '!L34:V34)</f>
        <v>0</v>
      </c>
    </row>
    <row r="30">
      <c r="A30" s="2" t="str">
        <f>'360 GRP volumes '!D35</f>
        <v>360-303</v>
      </c>
      <c r="B30" s="193">
        <f>SUM('360 GRP volumes '!L35:V35)*'360 GRP volumes '!AX35</f>
        <v>0</v>
      </c>
      <c r="C30" s="65">
        <f>SUM('360 GRP volumes '!L35:V35)*'360 GRP volumes '!AY35</f>
        <v>0</v>
      </c>
      <c r="D30" s="779">
        <f>SUM('360 GRP volumes '!L35:V35)*'360 GRP volumes '!AZ35</f>
        <v>0</v>
      </c>
      <c r="E30" s="779">
        <f>SUM('360 GRP volumes '!L35:V35)*'360 GRP volumes '!BA35</f>
        <v>0</v>
      </c>
      <c r="F30" s="779">
        <f>SUM('360 GRP volumes '!L35:V35)*'360 GRP volumes '!BB35</f>
        <v>0</v>
      </c>
      <c r="G30" s="779">
        <f>SUM('360 GRP volumes '!L35:V35)*'360 GRP volumes '!BC59</f>
        <v>0</v>
      </c>
      <c r="H30" s="779">
        <f>SUM('360 GRP volumes '!L35:V35)*'360 GRP volumes '!BD35</f>
        <v>0</v>
      </c>
      <c r="I30" s="779">
        <f>SUM('360 GRP volumes '!L35:V35)*'360 GRP volumes '!BE35</f>
        <v>0</v>
      </c>
      <c r="J30" s="779">
        <f>SUM('360 GRP volumes '!L35:V35)*'360 GRP volumes '!BF35</f>
        <v>0</v>
      </c>
      <c r="K30" s="779" t="str">
        <f>'360 GRP volumes '!BG35</f>
        <v/>
      </c>
      <c r="L30" s="779">
        <f>'360 GRP volumes '!I35*SUM('360 GRP volumes '!L35:V35)</f>
        <v>0</v>
      </c>
    </row>
    <row r="31">
      <c r="A31" s="2" t="str">
        <f>'360 GRP volumes '!D36</f>
        <v>360-303-DT</v>
      </c>
      <c r="B31" s="193">
        <f>SUM('360 GRP volumes '!L36:V36)*'360 GRP volumes '!AX36</f>
        <v>0</v>
      </c>
      <c r="C31" s="65">
        <f>SUM('360 GRP volumes '!L36:V36)*'360 GRP volumes '!AY36</f>
        <v>0</v>
      </c>
      <c r="D31" s="779">
        <f>SUM('360 GRP volumes '!L36:V36)*'360 GRP volumes '!AZ36</f>
        <v>0</v>
      </c>
      <c r="E31" s="779">
        <f>SUM('360 GRP volumes '!L36:V36)*'360 GRP volumes '!BA36</f>
        <v>0</v>
      </c>
      <c r="F31" s="779">
        <f>SUM('360 GRP volumes '!L36:V36)*'360 GRP volumes '!BB36</f>
        <v>0</v>
      </c>
      <c r="G31" s="779">
        <f>SUM('360 GRP volumes '!L36:V36)*'360 GRP volumes '!BC60</f>
        <v>0</v>
      </c>
      <c r="H31" s="779">
        <f>SUM('360 GRP volumes '!L36:V36)*'360 GRP volumes '!BD36</f>
        <v>0</v>
      </c>
      <c r="I31" s="779">
        <f>SUM('360 GRP volumes '!L36:V36)*'360 GRP volumes '!BE36</f>
        <v>0</v>
      </c>
      <c r="J31" s="779">
        <f>SUM('360 GRP volumes '!L36:V36)*'360 GRP volumes '!BF36</f>
        <v>0</v>
      </c>
      <c r="K31" s="779" t="str">
        <f>'360 GRP volumes '!BG36</f>
        <v/>
      </c>
      <c r="L31" s="779">
        <f>'360 GRP volumes '!I36*SUM('360 GRP volumes '!L36:V36)</f>
        <v>0</v>
      </c>
    </row>
    <row r="32">
      <c r="A32" s="2" t="str">
        <f>'360 GRP volumes '!D37</f>
        <v>360-304</v>
      </c>
      <c r="B32" s="193">
        <f>SUM('360 GRP volumes '!L37:V37)*'360 GRP volumes '!AX37</f>
        <v>0</v>
      </c>
      <c r="C32" s="65">
        <f>SUM('360 GRP volumes '!L37:V37)*'360 GRP volumes '!AY37</f>
        <v>0</v>
      </c>
      <c r="D32" s="779">
        <f>SUM('360 GRP volumes '!L37:V37)*'360 GRP volumes '!AZ37</f>
        <v>0</v>
      </c>
      <c r="E32" s="779">
        <f>SUM('360 GRP volumes '!L37:V37)*'360 GRP volumes '!BA37</f>
        <v>0</v>
      </c>
      <c r="F32" s="779">
        <f>SUM('360 GRP volumes '!L37:V37)*'360 GRP volumes '!BB37</f>
        <v>0</v>
      </c>
      <c r="G32" s="779">
        <f>SUM('360 GRP volumes '!L37:V37)*'360 GRP volumes '!BC65</f>
        <v>0</v>
      </c>
      <c r="H32" s="779">
        <f>SUM('360 GRP volumes '!L37:V37)*'360 GRP volumes '!BD37</f>
        <v>0</v>
      </c>
      <c r="I32" s="779">
        <f>SUM('360 GRP volumes '!L37:V37)*'360 GRP volumes '!BE37</f>
        <v>0</v>
      </c>
      <c r="J32" s="779">
        <f>SUM('360 GRP volumes '!L37:V37)*'360 GRP volumes '!BF37</f>
        <v>0</v>
      </c>
      <c r="K32" s="779" t="str">
        <f>'360 GRP volumes '!BG37</f>
        <v/>
      </c>
      <c r="L32" s="779">
        <f>'360 GRP volumes '!I37*SUM('360 GRP volumes '!L37:V37)</f>
        <v>0</v>
      </c>
    </row>
    <row r="33">
      <c r="A33" s="2" t="str">
        <f>'360 GRP volumes '!D38</f>
        <v>360-304-DT</v>
      </c>
      <c r="B33" s="193">
        <f>SUM('360 GRP volumes '!L38:V38)*'360 GRP volumes '!AX38</f>
        <v>0</v>
      </c>
      <c r="C33" s="65">
        <f>SUM('360 GRP volumes '!L38:V38)*'360 GRP volumes '!AY38</f>
        <v>0</v>
      </c>
      <c r="D33" s="779">
        <f>SUM('360 GRP volumes '!L38:V38)*'360 GRP volumes '!AZ38</f>
        <v>0</v>
      </c>
      <c r="E33" s="779">
        <f>SUM('360 GRP volumes '!L38:V38)*'360 GRP volumes '!BA38</f>
        <v>0</v>
      </c>
      <c r="F33" s="779">
        <f>SUM('360 GRP volumes '!L38:V38)*'360 GRP volumes '!BB38</f>
        <v>0</v>
      </c>
      <c r="G33" s="779">
        <f>SUM('360 GRP volumes '!L38:V38)*'360 GRP volumes '!BC66</f>
        <v>0</v>
      </c>
      <c r="H33" s="779">
        <f>SUM('360 GRP volumes '!L38:V38)*'360 GRP volumes '!BD38</f>
        <v>0</v>
      </c>
      <c r="I33" s="779">
        <f>SUM('360 GRP volumes '!L38:V38)*'360 GRP volumes '!BE38</f>
        <v>0</v>
      </c>
      <c r="J33" s="779">
        <f>SUM('360 GRP volumes '!L38:V38)*'360 GRP volumes '!BF38</f>
        <v>0</v>
      </c>
      <c r="K33" s="779" t="str">
        <f>'360 GRP volumes '!BG38</f>
        <v/>
      </c>
      <c r="L33" s="779">
        <f>'360 GRP volumes '!I38*SUM('360 GRP volumes '!L38:V38)</f>
        <v>0</v>
      </c>
    </row>
    <row r="34">
      <c r="A34" s="2" t="str">
        <f>'360 GRP volumes '!D39</f>
        <v>360-305</v>
      </c>
      <c r="B34" s="193">
        <f>SUM('360 GRP volumes '!L39:V39)*'360 GRP volumes '!AX39</f>
        <v>0</v>
      </c>
      <c r="C34" s="65">
        <f>SUM('360 GRP volumes '!L39:V39)*'360 GRP volumes '!AY39</f>
        <v>0</v>
      </c>
      <c r="D34" s="779">
        <f>SUM('360 GRP volumes '!L39:V39)*'360 GRP volumes '!AZ39</f>
        <v>0</v>
      </c>
      <c r="E34" s="779">
        <f>SUM('360 GRP volumes '!L39:V39)*'360 GRP volumes '!BA39</f>
        <v>0</v>
      </c>
      <c r="F34" s="779">
        <f>SUM('360 GRP volumes '!L39:V39)*'360 GRP volumes '!BB39</f>
        <v>0</v>
      </c>
      <c r="G34" s="779">
        <f>SUM('360 GRP volumes '!L39:V39)*'360 GRP volumes '!BC67</f>
        <v>0</v>
      </c>
      <c r="H34" s="779">
        <f>SUM('360 GRP volumes '!L39:V39)*'360 GRP volumes '!BD39</f>
        <v>0</v>
      </c>
      <c r="I34" s="779">
        <f>SUM('360 GRP volumes '!L39:V39)*'360 GRP volumes '!BE39</f>
        <v>0</v>
      </c>
      <c r="J34" s="779">
        <f>SUM('360 GRP volumes '!L39:V39)*'360 GRP volumes '!BF39</f>
        <v>0</v>
      </c>
      <c r="K34" s="779">
        <f>'360 GRP volumes '!BG39</f>
        <v>0</v>
      </c>
      <c r="L34" s="779">
        <f>'360 GRP volumes '!I39*SUM('360 GRP volumes '!L39:V39)</f>
        <v>0</v>
      </c>
    </row>
    <row r="35">
      <c r="A35" s="2" t="str">
        <f>'360 GRP volumes '!D40</f>
        <v>360-305-DT</v>
      </c>
      <c r="B35" s="193">
        <f>SUM('360 GRP volumes '!L40:V40)*'360 GRP volumes '!AX40</f>
        <v>0</v>
      </c>
      <c r="C35" s="65">
        <f>SUM('360 GRP volumes '!L40:V40)*'360 GRP volumes '!AY40</f>
        <v>0</v>
      </c>
      <c r="D35" s="779">
        <f>SUM('360 GRP volumes '!L40:V40)*'360 GRP volumes '!AZ40</f>
        <v>0</v>
      </c>
      <c r="E35" s="779">
        <f>SUM('360 GRP volumes '!L40:V40)*'360 GRP volumes '!BA40</f>
        <v>0</v>
      </c>
      <c r="F35" s="779">
        <f>SUM('360 GRP volumes '!L40:V40)*'360 GRP volumes '!BB40</f>
        <v>0</v>
      </c>
      <c r="G35" s="779">
        <f>SUM('360 GRP volumes '!L40:V40)*'360 GRP volumes '!BC68</f>
        <v>0</v>
      </c>
      <c r="H35" s="779">
        <f>SUM('360 GRP volumes '!L40:V40)*'360 GRP volumes '!BD40</f>
        <v>0</v>
      </c>
      <c r="I35" s="779">
        <f>SUM('360 GRP volumes '!L40:V40)*'360 GRP volumes '!BE40</f>
        <v>0</v>
      </c>
      <c r="J35" s="779">
        <f>SUM('360 GRP volumes '!L40:V40)*'360 GRP volumes '!BF40</f>
        <v>0</v>
      </c>
      <c r="K35" s="779">
        <f>'360 GRP volumes '!BG40</f>
        <v>0</v>
      </c>
      <c r="L35" s="779">
        <f>'360 GRP volumes '!I40*SUM('360 GRP volumes '!L40:V40)</f>
        <v>0</v>
      </c>
    </row>
    <row r="36">
      <c r="A36" s="2" t="str">
        <f>'360 GRP volumes '!D41</f>
        <v>360-306</v>
      </c>
      <c r="B36" s="193">
        <f>SUM('360 GRP volumes '!L41:V41)*'360 GRP volumes '!AX41</f>
        <v>0</v>
      </c>
      <c r="C36" s="65">
        <f>SUM('360 GRP volumes '!L41:V41)*'360 GRP volumes '!AY41</f>
        <v>0</v>
      </c>
      <c r="D36" s="779">
        <f>SUM('360 GRP volumes '!L41:V41)*'360 GRP volumes '!AZ41</f>
        <v>0</v>
      </c>
      <c r="E36" s="779">
        <f>SUM('360 GRP volumes '!L41:V41)*'360 GRP volumes '!BA41</f>
        <v>0</v>
      </c>
      <c r="F36" s="779">
        <f>SUM('360 GRP volumes '!L41:V41)*'360 GRP volumes '!BB41</f>
        <v>0</v>
      </c>
      <c r="G36" s="779">
        <f>SUM('360 GRP volumes '!L41:V41)*'360 GRP volumes '!BC126</f>
        <v>0</v>
      </c>
      <c r="H36" s="779">
        <f>SUM('360 GRP volumes '!L41:V41)*'360 GRP volumes '!BD41</f>
        <v>0</v>
      </c>
      <c r="I36" s="779">
        <f>SUM('360 GRP volumes '!L41:V41)*'360 GRP volumes '!BE41</f>
        <v>0</v>
      </c>
      <c r="J36" s="779">
        <f>SUM('360 GRP volumes '!L41:V41)*'360 GRP volumes '!BF41</f>
        <v>0</v>
      </c>
      <c r="K36" s="779">
        <f>'360 GRP volumes '!BG41</f>
        <v>0</v>
      </c>
      <c r="L36" s="779">
        <f>'360 GRP volumes '!I41*SUM('360 GRP volumes '!L41:V41)</f>
        <v>0</v>
      </c>
    </row>
    <row r="37">
      <c r="A37" s="2" t="str">
        <f>'360 GRP volumes '!D42</f>
        <v>360-306-DT</v>
      </c>
      <c r="B37" s="193">
        <f>SUM('360 GRP volumes '!L42:V42)*'360 GRP volumes '!AX42</f>
        <v>0</v>
      </c>
      <c r="C37" s="65">
        <f>SUM('360 GRP volumes '!L42:V42)*'360 GRP volumes '!AY42</f>
        <v>0</v>
      </c>
      <c r="D37" s="779">
        <f>SUM('360 GRP volumes '!L42:V42)*'360 GRP volumes '!AZ42</f>
        <v>0</v>
      </c>
      <c r="E37" s="779">
        <f>SUM('360 GRP volumes '!L42:V42)*'360 GRP volumes '!BA42</f>
        <v>0</v>
      </c>
      <c r="F37" s="779">
        <f>SUM('360 GRP volumes '!L42:V42)*'360 GRP volumes '!BB42</f>
        <v>0</v>
      </c>
      <c r="G37" s="779">
        <f>SUM('360 GRP volumes '!L42:V42)*'360 GRP volumes '!BC127</f>
        <v>0</v>
      </c>
      <c r="H37" s="779">
        <f>SUM('360 GRP volumes '!L42:V42)*'360 GRP volumes '!BD42</f>
        <v>0</v>
      </c>
      <c r="I37" s="779">
        <f>SUM('360 GRP volumes '!L42:V42)*'360 GRP volumes '!BE42</f>
        <v>0</v>
      </c>
      <c r="J37" s="779">
        <f>SUM('360 GRP volumes '!L42:V42)*'360 GRP volumes '!BF42</f>
        <v>0</v>
      </c>
      <c r="K37" s="779">
        <f>'360 GRP volumes '!BG42</f>
        <v>0</v>
      </c>
      <c r="L37" s="779">
        <f>'360 GRP volumes '!I42*SUM('360 GRP volumes '!L42:V42)</f>
        <v>0</v>
      </c>
    </row>
    <row r="38">
      <c r="A38" s="2" t="str">
        <f>'360 GRP volumes '!D43</f>
        <v>360-307</v>
      </c>
      <c r="B38" s="193">
        <f>SUM('360 GRP volumes '!L43:V43)*'360 GRP volumes '!AX43</f>
        <v>0</v>
      </c>
      <c r="C38" s="65">
        <f>SUM('360 GRP volumes '!L43:V43)*'360 GRP volumes '!AY43</f>
        <v>0</v>
      </c>
      <c r="D38" s="779">
        <f>SUM('360 GRP volumes '!L43:V43)*'360 GRP volumes '!AZ43</f>
        <v>0</v>
      </c>
      <c r="E38" s="779">
        <f>SUM('360 GRP volumes '!L43:V43)*'360 GRP volumes '!BA43</f>
        <v>0</v>
      </c>
      <c r="F38" s="779">
        <f>SUM('360 GRP volumes '!L43:V43)*'360 GRP volumes '!BB43</f>
        <v>0</v>
      </c>
      <c r="G38" s="779">
        <f>SUM('360 GRP volumes '!L43:V43)*'360 GRP volumes '!BC128</f>
        <v>0</v>
      </c>
      <c r="H38" s="779">
        <f>SUM('360 GRP volumes '!L43:V43)*'360 GRP volumes '!BD43</f>
        <v>0</v>
      </c>
      <c r="I38" s="779">
        <f>SUM('360 GRP volumes '!L43:V43)*'360 GRP volumes '!BE43</f>
        <v>0</v>
      </c>
      <c r="J38" s="779">
        <f>SUM('360 GRP volumes '!L43:V43)*'360 GRP volumes '!BF43</f>
        <v>0</v>
      </c>
      <c r="K38" s="779">
        <f>'360 GRP volumes '!BG43</f>
        <v>0</v>
      </c>
      <c r="L38" s="779">
        <f>'360 GRP volumes '!I43*SUM('360 GRP volumes '!L43:V43)</f>
        <v>0</v>
      </c>
    </row>
    <row r="39">
      <c r="A39" s="2" t="str">
        <f>'360 GRP volumes '!D44</f>
        <v>360-307-DT</v>
      </c>
      <c r="B39" s="193">
        <f>SUM('360 GRP volumes '!L44:V44)*'360 GRP volumes '!AX44</f>
        <v>0</v>
      </c>
      <c r="C39" s="65">
        <f>SUM('360 GRP volumes '!L44:V44)*'360 GRP volumes '!AY44</f>
        <v>0</v>
      </c>
      <c r="D39" s="779">
        <f>SUM('360 GRP volumes '!L44:V44)*'360 GRP volumes '!AZ44</f>
        <v>0</v>
      </c>
      <c r="E39" s="779">
        <f>SUM('360 GRP volumes '!L44:V44)*'360 GRP volumes '!BA44</f>
        <v>0</v>
      </c>
      <c r="F39" s="779">
        <f>SUM('360 GRP volumes '!L44:V44)*'360 GRP volumes '!BB44</f>
        <v>0</v>
      </c>
      <c r="G39" s="779">
        <f>SUM('360 GRP volumes '!L44:V44)*'360 GRP volumes '!BC129</f>
        <v>0</v>
      </c>
      <c r="H39" s="779">
        <f>SUM('360 GRP volumes '!L44:V44)*'360 GRP volumes '!BD44</f>
        <v>0</v>
      </c>
      <c r="I39" s="779">
        <f>SUM('360 GRP volumes '!L44:V44)*'360 GRP volumes '!BE44</f>
        <v>0</v>
      </c>
      <c r="J39" s="779">
        <f>SUM('360 GRP volumes '!L44:V44)*'360 GRP volumes '!BF44</f>
        <v>0</v>
      </c>
      <c r="K39" s="779">
        <f>'360 GRP volumes '!BG44</f>
        <v>0</v>
      </c>
      <c r="L39" s="779">
        <f>'360 GRP volumes '!I44*SUM('360 GRP volumes '!L44:V44)</f>
        <v>0</v>
      </c>
    </row>
    <row r="40">
      <c r="A40" s="2" t="str">
        <f>'360 GRP volumes '!D49</f>
        <v>360-310</v>
      </c>
      <c r="B40" s="193">
        <f>SUM('360 GRP volumes '!L49:V49)*'360 GRP volumes '!AX49</f>
        <v>0</v>
      </c>
      <c r="C40" s="65">
        <f>SUM('360 GRP volumes '!L49:V49)*'360 GRP volumes '!AY49</f>
        <v>0</v>
      </c>
      <c r="D40" s="779">
        <f>SUM('360 GRP volumes '!L49:V49)*'360 GRP volumes '!AZ49</f>
        <v>0</v>
      </c>
      <c r="E40" s="779">
        <f>SUM('360 GRP volumes '!L49:V49)*'360 GRP volumes '!BA49</f>
        <v>0</v>
      </c>
      <c r="F40" s="779">
        <f>SUM('360 GRP volumes '!L49:V49)*'360 GRP volumes '!BB49</f>
        <v>0</v>
      </c>
      <c r="G40" s="779">
        <f>SUM('360 GRP volumes '!L49:V49)*'360 GRP volumes '!BC130</f>
        <v>0</v>
      </c>
      <c r="H40" s="779">
        <f>SUM('360 GRP volumes '!L49:V49)*'360 GRP volumes '!BD49</f>
        <v>0</v>
      </c>
      <c r="I40" s="779">
        <f>SUM('360 GRP volumes '!L49:V49)*'360 GRP volumes '!BE49</f>
        <v>0</v>
      </c>
      <c r="J40" s="779">
        <f>SUM('360 GRP volumes '!L49:V49)*'360 GRP volumes '!BF49</f>
        <v>0</v>
      </c>
      <c r="K40" s="779">
        <f>'360 GRP volumes '!BG49</f>
        <v>0</v>
      </c>
      <c r="L40" s="779">
        <f>'360 GRP volumes '!I49*SUM('360 GRP volumes '!L49:V49)</f>
        <v>0</v>
      </c>
    </row>
    <row r="41">
      <c r="A41" s="2" t="str">
        <f>'360 GRP volumes '!D50</f>
        <v>360-310-DT</v>
      </c>
      <c r="B41" s="193">
        <f>SUM('360 GRP volumes '!L50:V50)*'360 GRP volumes '!AX50</f>
        <v>0</v>
      </c>
      <c r="C41" s="65">
        <f>SUM('360 GRP volumes '!L50:V50)*'360 GRP volumes '!AY50</f>
        <v>0</v>
      </c>
      <c r="D41" s="779">
        <f>SUM('360 GRP volumes '!L50:V50)*'360 GRP volumes '!AZ50</f>
        <v>0</v>
      </c>
      <c r="E41" s="779">
        <f>SUM('360 GRP volumes '!L50:V50)*'360 GRP volumes '!BA50</f>
        <v>0</v>
      </c>
      <c r="F41" s="779">
        <f>SUM('360 GRP volumes '!L50:V50)*'360 GRP volumes '!BB50</f>
        <v>0</v>
      </c>
      <c r="G41" s="779">
        <f>SUM('360 GRP volumes '!L50:V50)*'360 GRP volumes '!BC131</f>
        <v>0</v>
      </c>
      <c r="H41" s="779">
        <f>SUM('360 GRP volumes '!L50:V50)*'360 GRP volumes '!BD50</f>
        <v>0</v>
      </c>
      <c r="I41" s="779">
        <f>SUM('360 GRP volumes '!L50:V50)*'360 GRP volumes '!BE50</f>
        <v>0</v>
      </c>
      <c r="J41" s="779">
        <f>SUM('360 GRP volumes '!L50:V50)*'360 GRP volumes '!BF50</f>
        <v>0</v>
      </c>
      <c r="K41" s="779">
        <f>'360 GRP volumes '!BG50</f>
        <v>0</v>
      </c>
      <c r="L41" s="779">
        <f>'360 GRP volumes '!I50*SUM('360 GRP volumes '!L50:V50)</f>
        <v>0</v>
      </c>
    </row>
    <row r="42">
      <c r="A42" s="2" t="str">
        <f>'360 GRP volumes '!D57</f>
        <v>360-314</v>
      </c>
      <c r="B42" s="193">
        <f>SUM('360 GRP volumes '!L57:V57)*'360 GRP volumes '!AX57</f>
        <v>0</v>
      </c>
      <c r="C42" s="65">
        <f>SUM('360 GRP volumes '!L57:V57)*'360 GRP volumes '!AY57</f>
        <v>0</v>
      </c>
      <c r="D42" s="779">
        <f>SUM('360 GRP volumes '!L57:V57)*'360 GRP volumes '!AZ57</f>
        <v>0</v>
      </c>
      <c r="E42" s="779">
        <f>SUM('360 GRP volumes '!L57:V57)*'360 GRP volumes '!BA57</f>
        <v>0</v>
      </c>
      <c r="F42" s="779">
        <f>SUM('360 GRP volumes '!L57:V57)*'360 GRP volumes '!BB57</f>
        <v>0</v>
      </c>
      <c r="G42" s="779">
        <f>SUM('360 GRP volumes '!L57:V57)*'360 GRP volumes '!BC132</f>
        <v>0</v>
      </c>
      <c r="H42" s="779">
        <f>SUM('360 GRP volumes '!L57:V57)*'360 GRP volumes '!BD57</f>
        <v>0</v>
      </c>
      <c r="I42" s="779">
        <f>SUM('360 GRP volumes '!L57:V57)*'360 GRP volumes '!BE57</f>
        <v>0</v>
      </c>
      <c r="J42" s="779">
        <f>SUM('360 GRP volumes '!L57:V57)*'360 GRP volumes '!BF57</f>
        <v>0</v>
      </c>
      <c r="K42" s="779">
        <f>'360 GRP volumes '!BG57</f>
        <v>0</v>
      </c>
      <c r="L42" s="779">
        <f>'360 GRP volumes '!I57*SUM('360 GRP volumes '!L57:V57)</f>
        <v>0</v>
      </c>
    </row>
    <row r="43">
      <c r="A43" s="2" t="str">
        <f>'360 GRP volumes '!D58</f>
        <v>360-314-DT</v>
      </c>
      <c r="B43" s="193">
        <f>SUM('360 GRP volumes '!L58:V58)*'360 GRP volumes '!AX58</f>
        <v>0</v>
      </c>
      <c r="C43" s="65">
        <f>SUM('360 GRP volumes '!L58:V58)*'360 GRP volumes '!AY58</f>
        <v>0</v>
      </c>
      <c r="D43" s="779">
        <f>SUM('360 GRP volumes '!L58:V58)*'360 GRP volumes '!AZ58</f>
        <v>0</v>
      </c>
      <c r="E43" s="779">
        <f>SUM('360 GRP volumes '!L58:V58)*'360 GRP volumes '!BA58</f>
        <v>0</v>
      </c>
      <c r="F43" s="779">
        <f>SUM('360 GRP volumes '!L58:V58)*'360 GRP volumes '!BB58</f>
        <v>0</v>
      </c>
      <c r="G43" s="779">
        <f>SUM('360 GRP volumes '!L58:V58)*'360 GRP volumes '!BC133</f>
        <v>0</v>
      </c>
      <c r="H43" s="779">
        <f>SUM('360 GRP volumes '!L58:V58)*'360 GRP volumes '!BD58</f>
        <v>0</v>
      </c>
      <c r="I43" s="779">
        <f>SUM('360 GRP volumes '!L58:V58)*'360 GRP volumes '!BE58</f>
        <v>0</v>
      </c>
      <c r="J43" s="779">
        <f>SUM('360 GRP volumes '!L58:V58)*'360 GRP volumes '!BF58</f>
        <v>0</v>
      </c>
      <c r="K43" s="779">
        <f>'360 GRP volumes '!BG58</f>
        <v>0</v>
      </c>
      <c r="L43" s="779">
        <f>'360 GRP volumes '!I58*SUM('360 GRP volumes '!L58:V58)</f>
        <v>0</v>
      </c>
    </row>
    <row r="44">
      <c r="A44" s="2" t="str">
        <f>'360 GRP volumes '!D59</f>
        <v>360-315</v>
      </c>
      <c r="B44" s="193">
        <f>SUM('360 GRP volumes '!L59:V59)*'360 GRP volumes '!AX59</f>
        <v>0</v>
      </c>
      <c r="C44" s="65">
        <f>SUM('360 GRP volumes '!L59:V59)*'360 GRP volumes '!AY59</f>
        <v>0</v>
      </c>
      <c r="D44" s="779">
        <f>SUM('360 GRP volumes '!L59:V59)*'360 GRP volumes '!AZ59</f>
        <v>0</v>
      </c>
      <c r="E44" s="779">
        <f>SUM('360 GRP volumes '!L59:V59)*'360 GRP volumes '!BA59</f>
        <v>0</v>
      </c>
      <c r="F44" s="779">
        <f>SUM('360 GRP volumes '!L59:V59)*'360 GRP volumes '!BB59</f>
        <v>0</v>
      </c>
      <c r="G44" s="779">
        <f>SUM('360 GRP volumes '!L59:V59)*'360 GRP volumes '!BC134</f>
        <v>0</v>
      </c>
      <c r="H44" s="779">
        <f>SUM('360 GRP volumes '!L59:V59)*'360 GRP volumes '!BD59</f>
        <v>0</v>
      </c>
      <c r="I44" s="779">
        <f>SUM('360 GRP volumes '!L59:V59)*'360 GRP volumes '!BE59</f>
        <v>0</v>
      </c>
      <c r="J44" s="779">
        <f>SUM('360 GRP volumes '!L59:V59)*'360 GRP volumes '!BF59</f>
        <v>0</v>
      </c>
      <c r="K44" s="779">
        <f>'360 GRP volumes '!BG59</f>
        <v>0</v>
      </c>
      <c r="L44" s="779">
        <f>'360 GRP volumes '!I59*SUM('360 GRP volumes '!L59:V59)</f>
        <v>0</v>
      </c>
    </row>
    <row r="45">
      <c r="A45" s="2" t="str">
        <f>'360 GRP volumes '!D60</f>
        <v>360-315-DT</v>
      </c>
      <c r="B45" s="193">
        <f>SUM('360 GRP volumes '!L60:V60)*'360 GRP volumes '!AX60</f>
        <v>0</v>
      </c>
      <c r="C45" s="65">
        <f>SUM('360 GRP volumes '!L60:V60)*'360 GRP volumes '!AY60</f>
        <v>0</v>
      </c>
      <c r="D45" s="779">
        <f>SUM('360 GRP volumes '!L60:V60)*'360 GRP volumes '!AZ60</f>
        <v>0</v>
      </c>
      <c r="E45" s="779">
        <f>SUM('360 GRP volumes '!L60:V60)*'360 GRP volumes '!BA60</f>
        <v>0</v>
      </c>
      <c r="F45" s="779">
        <f>SUM('360 GRP volumes '!L60:V60)*'360 GRP volumes '!BB60</f>
        <v>0</v>
      </c>
      <c r="G45" s="779">
        <f>SUM('360 GRP volumes '!L60:V60)*'360 GRP volumes '!BC135</f>
        <v>0</v>
      </c>
      <c r="H45" s="779">
        <f>SUM('360 GRP volumes '!L60:V60)*'360 GRP volumes '!BD60</f>
        <v>0</v>
      </c>
      <c r="I45" s="779">
        <f>SUM('360 GRP volumes '!L60:V60)*'360 GRP volumes '!BE60</f>
        <v>0</v>
      </c>
      <c r="J45" s="779">
        <f>SUM('360 GRP volumes '!L60:V60)*'360 GRP volumes '!BF60</f>
        <v>0</v>
      </c>
      <c r="K45" s="779">
        <f>'360 GRP volumes '!BG60</f>
        <v>0</v>
      </c>
      <c r="L45" s="779">
        <f>'360 GRP volumes '!I60*SUM('360 GRP volumes '!L60:V60)</f>
        <v>0</v>
      </c>
    </row>
    <row r="46">
      <c r="A46" s="2" t="str">
        <f>'360 GRP volumes '!D65</f>
        <v>360-318</v>
      </c>
      <c r="B46" s="193">
        <f>SUM('360 GRP volumes '!L65:V65)*'360 GRP volumes '!AX65</f>
        <v>0</v>
      </c>
      <c r="C46" s="65">
        <f>SUM('360 GRP volumes '!L65:V65)*'360 GRP volumes '!AY65</f>
        <v>0</v>
      </c>
      <c r="D46" s="779">
        <f>SUM('360 GRP volumes '!L65:V65)*'360 GRP volumes '!AZ65</f>
        <v>0</v>
      </c>
      <c r="E46" s="779">
        <f>SUM('360 GRP volumes '!L65:V65)*'360 GRP volumes '!BA65</f>
        <v>0</v>
      </c>
      <c r="F46" s="779">
        <f>SUM('360 GRP volumes '!L65:V65)*'360 GRP volumes '!BB65</f>
        <v>0</v>
      </c>
      <c r="G46" s="779">
        <f>SUM('360 GRP volumes '!L65:V65)*'360 GRP volumes '!BC136</f>
        <v>0</v>
      </c>
      <c r="H46" s="779">
        <f>SUM('360 GRP volumes '!L65:V65)*'360 GRP volumes '!BD65</f>
        <v>0</v>
      </c>
      <c r="I46" s="779">
        <f>SUM('360 GRP volumes '!L65:V65)*'360 GRP volumes '!BE65</f>
        <v>0</v>
      </c>
      <c r="J46" s="779">
        <f>SUM('360 GRP volumes '!L65:V65)*'360 GRP volumes '!BF65</f>
        <v>0</v>
      </c>
      <c r="K46" s="779">
        <f>'360 GRP volumes '!BG65</f>
        <v>0</v>
      </c>
      <c r="L46" s="779">
        <f>'360 GRP volumes '!I65*SUM('360 GRP volumes '!L65:V65)</f>
        <v>0</v>
      </c>
    </row>
    <row r="47">
      <c r="A47" s="2" t="str">
        <f>'360 GRP volumes '!D66</f>
        <v>360-318-DT</v>
      </c>
      <c r="B47" s="193">
        <f>SUM('360 GRP volumes '!L66:V66)*'360 GRP volumes '!AX66</f>
        <v>0</v>
      </c>
      <c r="C47" s="65">
        <f>SUM('360 GRP volumes '!L66:V66)*'360 GRP volumes '!AY66</f>
        <v>0</v>
      </c>
      <c r="D47" s="779">
        <f>SUM('360 GRP volumes '!L66:V66)*'360 GRP volumes '!AZ66</f>
        <v>0</v>
      </c>
      <c r="E47" s="779">
        <f>SUM('360 GRP volumes '!L66:V66)*'360 GRP volumes '!BA66</f>
        <v>0</v>
      </c>
      <c r="F47" s="779">
        <f>SUM('360 GRP volumes '!L66:V66)*'360 GRP volumes '!BB66</f>
        <v>0</v>
      </c>
      <c r="G47" s="779">
        <f>SUM('360 GRP volumes '!L66:V66)*'360 GRP volumes '!BC137</f>
        <v>0</v>
      </c>
      <c r="H47" s="779">
        <f>SUM('360 GRP volumes '!L66:V66)*'360 GRP volumes '!BD66</f>
        <v>0</v>
      </c>
      <c r="I47" s="779">
        <f>SUM('360 GRP volumes '!L66:V66)*'360 GRP volumes '!BE66</f>
        <v>0</v>
      </c>
      <c r="J47" s="779">
        <f>SUM('360 GRP volumes '!L66:V66)*'360 GRP volumes '!BF66</f>
        <v>0</v>
      </c>
      <c r="K47" s="779">
        <f>'360 GRP volumes '!BG66</f>
        <v>0</v>
      </c>
      <c r="L47" s="779">
        <f>'360 GRP volumes '!I66*SUM('360 GRP volumes '!L66:V66)</f>
        <v>0</v>
      </c>
    </row>
    <row r="48">
      <c r="A48" s="2" t="str">
        <f>'360 GRP volumes '!D67</f>
        <v>360-319</v>
      </c>
      <c r="B48" s="193">
        <f>SUM('360 GRP volumes '!L67:V67)*'360 GRP volumes '!AX67</f>
        <v>0</v>
      </c>
      <c r="C48" s="65">
        <f>SUM('360 GRP volumes '!L67:V67)*'360 GRP volumes '!AY67</f>
        <v>0</v>
      </c>
      <c r="D48" s="779">
        <f>SUM('360 GRP volumes '!L67:V67)*'360 GRP volumes '!AZ67</f>
        <v>0</v>
      </c>
      <c r="E48" s="779">
        <f>SUM('360 GRP volumes '!L67:V67)*'360 GRP volumes '!BA67</f>
        <v>0</v>
      </c>
      <c r="F48" s="779">
        <f>SUM('360 GRP volumes '!L67:V67)*'360 GRP volumes '!BB67</f>
        <v>0</v>
      </c>
      <c r="G48" s="779">
        <f>SUM('360 GRP volumes '!L67:V67)*'360 GRP volumes '!BC138</f>
        <v>0</v>
      </c>
      <c r="H48" s="779">
        <f>SUM('360 GRP volumes '!L67:V67)*'360 GRP volumes '!BD67</f>
        <v>0</v>
      </c>
      <c r="I48" s="779">
        <f>SUM('360 GRP volumes '!L67:V67)*'360 GRP volumes '!BE67</f>
        <v>0</v>
      </c>
      <c r="J48" s="779">
        <f>SUM('360 GRP volumes '!L67:V67)*'360 GRP volumes '!BF67</f>
        <v>0</v>
      </c>
      <c r="K48" s="779">
        <f>'360 GRP volumes '!BG67</f>
        <v>0</v>
      </c>
      <c r="L48" s="779">
        <f>'360 GRP volumes '!I67*SUM('360 GRP volumes '!L67:V67)</f>
        <v>0</v>
      </c>
    </row>
    <row r="49">
      <c r="A49" s="2" t="str">
        <f>'360 GRP volumes '!D68</f>
        <v>360-319-DT</v>
      </c>
      <c r="B49" s="193">
        <f>SUM('360 GRP volumes '!L68:V68)*'360 GRP volumes '!AX68</f>
        <v>0</v>
      </c>
      <c r="C49" s="65">
        <f>SUM('360 GRP volumes '!L68:V68)*'360 GRP volumes '!AY68</f>
        <v>0</v>
      </c>
      <c r="D49" s="779">
        <f>SUM('360 GRP volumes '!L68:V68)*'360 GRP volumes '!AZ68</f>
        <v>0</v>
      </c>
      <c r="E49" s="779">
        <f>SUM('360 GRP volumes '!L68:V68)*'360 GRP volumes '!BA68</f>
        <v>0</v>
      </c>
      <c r="F49" s="779">
        <f>SUM('360 GRP volumes '!L68:V68)*'360 GRP volumes '!BB68</f>
        <v>0</v>
      </c>
      <c r="G49" s="779">
        <f>SUM('360 GRP volumes '!L68:V68)*'360 GRP volumes '!BC139</f>
        <v>0</v>
      </c>
      <c r="H49" s="779">
        <f>SUM('360 GRP volumes '!L68:V68)*'360 GRP volumes '!BD68</f>
        <v>0</v>
      </c>
      <c r="I49" s="779">
        <f>SUM('360 GRP volumes '!L68:V68)*'360 GRP volumes '!BE68</f>
        <v>0</v>
      </c>
      <c r="J49" s="779">
        <f>SUM('360 GRP volumes '!L68:V68)*'360 GRP volumes '!BF68</f>
        <v>0</v>
      </c>
      <c r="K49" s="779">
        <f>'360 GRP volumes '!BG68</f>
        <v>0</v>
      </c>
      <c r="L49" s="779">
        <f>'360 GRP volumes '!I68*SUM('360 GRP volumes '!L68:V68)</f>
        <v>0</v>
      </c>
    </row>
    <row r="50">
      <c r="A50" s="2" t="str">
        <f>'360 GRP volumes '!D126</f>
        <v/>
      </c>
      <c r="B50" s="193">
        <f>SUM('360 GRP volumes '!L126:V126)*'360 GRP volumes '!AX126</f>
        <v>0</v>
      </c>
      <c r="C50" s="65">
        <f>SUM('360 GRP volumes '!L126:V126)*'360 GRP volumes '!AY126</f>
        <v>0</v>
      </c>
      <c r="D50" s="779">
        <f>SUM('360 GRP volumes '!L126:V126)*'360 GRP volumes '!AZ126</f>
        <v>0</v>
      </c>
      <c r="E50" s="779">
        <f>SUM('360 GRP volumes '!L126:V126)*'360 GRP volumes '!BA126</f>
        <v>0</v>
      </c>
      <c r="F50" s="779">
        <f>SUM('360 GRP volumes '!L126:V126)*'360 GRP volumes '!BB126</f>
        <v>0</v>
      </c>
      <c r="G50" s="779">
        <f>SUM('360 GRP volumes '!L126:V126)*'360 GRP volumes '!BC140</f>
        <v>0</v>
      </c>
      <c r="H50" s="779">
        <f>SUM('360 GRP volumes '!L126:V126)*'360 GRP volumes '!BD126</f>
        <v>0</v>
      </c>
      <c r="I50" s="779">
        <f>SUM('360 GRP volumes '!L126:V126)*'360 GRP volumes '!BE126</f>
        <v>0</v>
      </c>
      <c r="J50" s="779">
        <f>SUM('360 GRP volumes '!L126:V126)*'360 GRP volumes '!BF126</f>
        <v>0</v>
      </c>
      <c r="K50" s="779">
        <f>'360 GRP volumes '!BG126</f>
        <v>0</v>
      </c>
      <c r="L50" s="779">
        <f>'360 GRP volumes '!I126*SUM('360 GRP volumes '!L126:V126)</f>
        <v>0</v>
      </c>
    </row>
    <row r="51">
      <c r="A51" s="2" t="str">
        <f>'360 GRP volumes '!D127</f>
        <v>360-281</v>
      </c>
      <c r="B51" s="193">
        <f>SUM('360 GRP volumes '!L127:V127)*'360 GRP volumes '!AX127</f>
        <v>0</v>
      </c>
      <c r="C51" s="65">
        <f>SUM('360 GRP volumes '!L127:V127)*'360 GRP volumes '!AY127</f>
        <v>0</v>
      </c>
      <c r="D51" s="779">
        <f>SUM('360 GRP volumes '!L127:V127)*'360 GRP volumes '!AZ127</f>
        <v>0</v>
      </c>
      <c r="E51" s="779">
        <f>SUM('360 GRP volumes '!L127:V127)*'360 GRP volumes '!BA127</f>
        <v>0</v>
      </c>
      <c r="F51" s="779">
        <f>SUM('360 GRP volumes '!L127:V127)*'360 GRP volumes '!BB127</f>
        <v>0</v>
      </c>
      <c r="G51" s="779">
        <f>SUM('360 GRP volumes '!L127:V127)*'360 GRP volumes '!BC141</f>
        <v>0</v>
      </c>
      <c r="H51" s="779">
        <f>SUM('360 GRP volumes '!L127:V127)*'360 GRP volumes '!BD127</f>
        <v>0</v>
      </c>
      <c r="I51" s="779">
        <f>SUM('360 GRP volumes '!L127:V127)*'360 GRP volumes '!BE127</f>
        <v>0</v>
      </c>
      <c r="J51" s="779">
        <f>SUM('360 GRP volumes '!L127:V127)*'360 GRP volumes '!BF127</f>
        <v>0</v>
      </c>
      <c r="K51" s="779">
        <f>'360 GRP volumes '!BG127</f>
        <v>0</v>
      </c>
      <c r="L51" s="779">
        <f>'360 GRP volumes '!I127*SUM('360 GRP volumes '!L127:V127)</f>
        <v>0</v>
      </c>
    </row>
    <row r="52">
      <c r="A52" s="2" t="str">
        <f>'360 GRP volumes '!D128</f>
        <v>360-289</v>
      </c>
      <c r="B52" s="193">
        <f>SUM('360 GRP volumes '!L128:V128)*'360 GRP volumes '!AX128</f>
        <v>0</v>
      </c>
      <c r="C52" s="65">
        <f>SUM('360 GRP volumes '!L128:V128)*'360 GRP volumes '!AY128</f>
        <v>0</v>
      </c>
      <c r="D52" s="779">
        <f>SUM('360 GRP volumes '!L128:V128)*'360 GRP volumes '!AZ128</f>
        <v>0</v>
      </c>
      <c r="E52" s="779">
        <f>SUM('360 GRP volumes '!L128:V128)*'360 GRP volumes '!BA128</f>
        <v>0</v>
      </c>
      <c r="F52" s="779">
        <f>SUM('360 GRP volumes '!L128:V128)*'360 GRP volumes '!BB128</f>
        <v>0</v>
      </c>
      <c r="G52" s="779">
        <f>SUM('360 GRP volumes '!L128:V128)*'360 GRP volumes '!BC142</f>
        <v>0</v>
      </c>
      <c r="H52" s="779">
        <f>SUM('360 GRP volumes '!L128:V128)*'360 GRP volumes '!BD128</f>
        <v>0</v>
      </c>
      <c r="I52" s="779">
        <f>SUM('360 GRP volumes '!L128:V128)*'360 GRP volumes '!BE128</f>
        <v>0</v>
      </c>
      <c r="J52" s="779">
        <f>SUM('360 GRP volumes '!L128:V128)*'360 GRP volumes '!BF128</f>
        <v>0</v>
      </c>
      <c r="K52" s="779">
        <f>'360 GRP volumes '!BG128</f>
        <v>0</v>
      </c>
      <c r="L52" s="779">
        <f>'360 GRP volumes '!I128*SUM('360 GRP volumes '!L128:V128)</f>
        <v>0</v>
      </c>
    </row>
    <row r="53">
      <c r="A53" s="2" t="str">
        <f>'360 GRP volumes '!D129</f>
        <v>360-289-DT</v>
      </c>
      <c r="B53" s="193">
        <f>SUM('360 GRP volumes '!L129:V129)*'360 GRP volumes '!AX129</f>
        <v>0</v>
      </c>
      <c r="C53" s="65">
        <f>SUM('360 GRP volumes '!L129:V129)*'360 GRP volumes '!AY129</f>
        <v>0</v>
      </c>
      <c r="D53" s="779">
        <f>SUM('360 GRP volumes '!L129:V129)*'360 GRP volumes '!AZ129</f>
        <v>0</v>
      </c>
      <c r="E53" s="779">
        <f>SUM('360 GRP volumes '!L129:V129)*'360 GRP volumes '!BA129</f>
        <v>0</v>
      </c>
      <c r="F53" s="779">
        <f>SUM('360 GRP volumes '!L129:V129)*'360 GRP volumes '!BB129</f>
        <v>0</v>
      </c>
      <c r="G53" s="779">
        <f>SUM('360 GRP volumes '!L129:V129)*'360 GRP volumes '!BC143</f>
        <v>0</v>
      </c>
      <c r="H53" s="779">
        <f>SUM('360 GRP volumes '!L129:V129)*'360 GRP volumes '!BD129</f>
        <v>0</v>
      </c>
      <c r="I53" s="779">
        <f>SUM('360 GRP volumes '!L129:V129)*'360 GRP volumes '!BE129</f>
        <v>0</v>
      </c>
      <c r="J53" s="779">
        <f>SUM('360 GRP volumes '!L129:V129)*'360 GRP volumes '!BF129</f>
        <v>0</v>
      </c>
      <c r="K53" s="779">
        <f>'360 GRP volumes '!BG129</f>
        <v>0</v>
      </c>
      <c r="L53" s="779">
        <f>'360 GRP volumes '!I129*SUM('360 GRP volumes '!L129:V129)</f>
        <v>0</v>
      </c>
    </row>
    <row r="54">
      <c r="A54" s="2" t="str">
        <f>'360 GRP volumes '!D130</f>
        <v>360-290</v>
      </c>
      <c r="B54" s="193">
        <f>SUM('360 GRP volumes '!L130:V130)*'360 GRP volumes '!AX130</f>
        <v>0</v>
      </c>
      <c r="C54" s="65">
        <f>SUM('360 GRP volumes '!L130:V130)*'360 GRP volumes '!AY130</f>
        <v>0</v>
      </c>
      <c r="D54" s="779">
        <f>SUM('360 GRP volumes '!L130:V130)*'360 GRP volumes '!AZ130</f>
        <v>0</v>
      </c>
      <c r="E54" s="779">
        <f>SUM('360 GRP volumes '!L130:V130)*'360 GRP volumes '!BA130</f>
        <v>0</v>
      </c>
      <c r="F54" s="779">
        <f>SUM('360 GRP volumes '!L130:V130)*'360 GRP volumes '!BB130</f>
        <v>0</v>
      </c>
      <c r="G54" s="779">
        <f>SUM('360 GRP volumes '!L130:V130)*'360 GRP volumes '!BC144</f>
        <v>0</v>
      </c>
      <c r="H54" s="779">
        <f>SUM('360 GRP volumes '!L130:V130)*'360 GRP volumes '!BD130</f>
        <v>0</v>
      </c>
      <c r="I54" s="779">
        <f>SUM('360 GRP volumes '!L130:V130)*'360 GRP volumes '!BE130</f>
        <v>0</v>
      </c>
      <c r="J54" s="779">
        <f>SUM('360 GRP volumes '!L130:V130)*'360 GRP volumes '!BF130</f>
        <v>0</v>
      </c>
      <c r="K54" s="779">
        <f>'360 GRP volumes '!BG130</f>
        <v>0</v>
      </c>
      <c r="L54" s="779">
        <f>'360 GRP volumes '!I130*SUM('360 GRP volumes '!L130:V130)</f>
        <v>0</v>
      </c>
    </row>
    <row r="55">
      <c r="A55" s="2" t="str">
        <f>'360 GRP volumes '!D131</f>
        <v>360-290-DT</v>
      </c>
      <c r="B55" s="193">
        <f>SUM('360 GRP volumes '!L131:V131)*'360 GRP volumes '!AX131</f>
        <v>0</v>
      </c>
      <c r="C55" s="65">
        <f>SUM('360 GRP volumes '!L131:V131)*'360 GRP volumes '!AY131</f>
        <v>0</v>
      </c>
      <c r="D55" s="779">
        <f>SUM('360 GRP volumes '!L131:V131)*'360 GRP volumes '!AZ131</f>
        <v>0</v>
      </c>
      <c r="E55" s="779">
        <f>SUM('360 GRP volumes '!L131:V131)*'360 GRP volumes '!BA131</f>
        <v>0</v>
      </c>
      <c r="F55" s="779">
        <f>SUM('360 GRP volumes '!L131:V131)*'360 GRP volumes '!BB131</f>
        <v>0</v>
      </c>
      <c r="G55" s="779">
        <f>SUM('360 GRP volumes '!L131:V131)*'360 GRP volumes '!BC145</f>
        <v>0</v>
      </c>
      <c r="H55" s="779">
        <f>SUM('360 GRP volumes '!L131:V131)*'360 GRP volumes '!BD131</f>
        <v>0</v>
      </c>
      <c r="I55" s="779">
        <f>SUM('360 GRP volumes '!L131:V131)*'360 GRP volumes '!BE131</f>
        <v>0</v>
      </c>
      <c r="J55" s="779">
        <f>SUM('360 GRP volumes '!L131:V131)*'360 GRP volumes '!BF131</f>
        <v>0</v>
      </c>
      <c r="K55" s="779">
        <f>'360 GRP volumes '!BG131</f>
        <v>0</v>
      </c>
      <c r="L55" s="779">
        <f>'360 GRP volumes '!I131*SUM('360 GRP volumes '!L131:V131)</f>
        <v>0</v>
      </c>
    </row>
    <row r="56">
      <c r="A56" s="2" t="str">
        <f>'360 GRP volumes '!D132</f>
        <v>360-291</v>
      </c>
      <c r="B56" s="193">
        <f>SUM('360 GRP volumes '!L132:V132)*'360 GRP volumes '!AX132</f>
        <v>0</v>
      </c>
      <c r="C56" s="65">
        <f>SUM('360 GRP volumes '!L132:V132)*'360 GRP volumes '!AY132</f>
        <v>0</v>
      </c>
      <c r="D56" s="779">
        <f>SUM('360 GRP volumes '!L132:V132)*'360 GRP volumes '!AZ132</f>
        <v>0</v>
      </c>
      <c r="E56" s="779">
        <f>SUM('360 GRP volumes '!L132:V132)*'360 GRP volumes '!BA132</f>
        <v>0</v>
      </c>
      <c r="F56" s="779">
        <f>SUM('360 GRP volumes '!L132:V132)*'360 GRP volumes '!BB132</f>
        <v>0</v>
      </c>
      <c r="G56" s="779">
        <f>SUM('360 GRP volumes '!L132:V132)*'360 GRP volumes '!BC147</f>
        <v>0</v>
      </c>
      <c r="H56" s="779">
        <f>SUM('360 GRP volumes '!L132:V132)*'360 GRP volumes '!BD132</f>
        <v>0</v>
      </c>
      <c r="I56" s="779">
        <f>SUM('360 GRP volumes '!L132:V132)*'360 GRP volumes '!BE132</f>
        <v>0</v>
      </c>
      <c r="J56" s="779">
        <f>SUM('360 GRP volumes '!L132:V132)*'360 GRP volumes '!BF132</f>
        <v>0</v>
      </c>
      <c r="K56" s="779">
        <f>'360 GRP volumes '!BG132</f>
        <v>0</v>
      </c>
      <c r="L56" s="779">
        <f>'360 GRP volumes '!I132*SUM('360 GRP volumes '!L132:V132)</f>
        <v>0</v>
      </c>
    </row>
    <row r="57">
      <c r="A57" s="2" t="str">
        <f>'360 GRP volumes '!D133</f>
        <v>360-292</v>
      </c>
      <c r="B57" s="193">
        <f>SUM('360 GRP volumes '!L133:V133)*'360 GRP volumes '!AX133</f>
        <v>0</v>
      </c>
      <c r="C57" s="65">
        <f>SUM('360 GRP volumes '!L133:V133)*'360 GRP volumes '!AY133</f>
        <v>0</v>
      </c>
      <c r="D57" s="779">
        <f>SUM('360 GRP volumes '!L133:V133)*'360 GRP volumes '!AZ133</f>
        <v>0</v>
      </c>
      <c r="E57" s="779">
        <f>SUM('360 GRP volumes '!L133:V133)*'360 GRP volumes '!BA133</f>
        <v>0</v>
      </c>
      <c r="F57" s="779">
        <f>SUM('360 GRP volumes '!L133:V133)*'360 GRP volumes '!BB133</f>
        <v>0</v>
      </c>
      <c r="G57" s="779">
        <f>SUM('360 GRP volumes '!L133:V133)*'360 GRP volumes '!BC148</f>
        <v>0</v>
      </c>
      <c r="H57" s="779">
        <f>SUM('360 GRP volumes '!L133:V133)*'360 GRP volumes '!BD133</f>
        <v>0</v>
      </c>
      <c r="I57" s="779">
        <f>SUM('360 GRP volumes '!L133:V133)*'360 GRP volumes '!BE133</f>
        <v>0</v>
      </c>
      <c r="J57" s="779">
        <f>SUM('360 GRP volumes '!L133:V133)*'360 GRP volumes '!BF133</f>
        <v>0</v>
      </c>
      <c r="K57" s="779">
        <f>'360 GRP volumes '!BG133</f>
        <v>0</v>
      </c>
      <c r="L57" s="779">
        <f>'360 GRP volumes '!I133*SUM('360 GRP volumes '!L133:V133)</f>
        <v>0</v>
      </c>
    </row>
    <row r="58">
      <c r="A58" s="2" t="str">
        <f>'360 GRP volumes '!D134</f>
        <v>360-293</v>
      </c>
      <c r="B58" s="193">
        <f>SUM('360 GRP volumes '!L134:V134)*'360 GRP volumes '!AX134</f>
        <v>0</v>
      </c>
      <c r="C58" s="65">
        <f>SUM('360 GRP volumes '!L134:V134)*'360 GRP volumes '!AY134</f>
        <v>0</v>
      </c>
      <c r="D58" s="779">
        <f>SUM('360 GRP volumes '!L134:V134)*'360 GRP volumes '!AZ134</f>
        <v>0</v>
      </c>
      <c r="E58" s="779">
        <f>SUM('360 GRP volumes '!L134:V134)*'360 GRP volumes '!BA134</f>
        <v>0</v>
      </c>
      <c r="F58" s="779">
        <f>SUM('360 GRP volumes '!L134:V134)*'360 GRP volumes '!BB134</f>
        <v>0</v>
      </c>
      <c r="G58" s="779">
        <f>SUM('360 GRP volumes '!L134:V134)*'360 GRP volumes '!BC149</f>
        <v>0</v>
      </c>
      <c r="H58" s="779">
        <f>SUM('360 GRP volumes '!L134:V134)*'360 GRP volumes '!BD134</f>
        <v>0</v>
      </c>
      <c r="I58" s="779">
        <f>SUM('360 GRP volumes '!L134:V134)*'360 GRP volumes '!BE134</f>
        <v>0</v>
      </c>
      <c r="J58" s="779">
        <f>SUM('360 GRP volumes '!L134:V134)*'360 GRP volumes '!BF134</f>
        <v>0</v>
      </c>
      <c r="K58" s="779">
        <f>'360 GRP volumes '!BG134</f>
        <v>0</v>
      </c>
      <c r="L58" s="779">
        <f>'360 GRP volumes '!I134*SUM('360 GRP volumes '!L134:V134)</f>
        <v>0</v>
      </c>
    </row>
    <row r="59">
      <c r="A59" s="2" t="str">
        <f>'360 GRP volumes '!D135</f>
        <v>360-294</v>
      </c>
      <c r="B59" s="193">
        <f>SUM('360 GRP volumes '!L135:V135)*'360 GRP volumes '!AX135</f>
        <v>0</v>
      </c>
      <c r="C59" s="65">
        <f>SUM('360 GRP volumes '!L135:V135)*'360 GRP volumes '!AY135</f>
        <v>0</v>
      </c>
      <c r="D59" s="779">
        <f>SUM('360 GRP volumes '!L135:V135)*'360 GRP volumes '!AZ135</f>
        <v>0</v>
      </c>
      <c r="E59" s="779">
        <f>SUM('360 GRP volumes '!L135:V135)*'360 GRP volumes '!BA135</f>
        <v>0</v>
      </c>
      <c r="F59" s="779">
        <f>SUM('360 GRP volumes '!L135:V135)*'360 GRP volumes '!BB135</f>
        <v>0</v>
      </c>
      <c r="G59" s="779">
        <f>SUM('360 GRP volumes '!L135:V135)*'360 GRP volumes '!BC150</f>
        <v>0</v>
      </c>
      <c r="H59" s="779">
        <f>SUM('360 GRP volumes '!L135:V135)*'360 GRP volumes '!BD135</f>
        <v>0</v>
      </c>
      <c r="I59" s="779">
        <f>SUM('360 GRP volumes '!L135:V135)*'360 GRP volumes '!BE135</f>
        <v>0</v>
      </c>
      <c r="J59" s="779">
        <f>SUM('360 GRP volumes '!L135:V135)*'360 GRP volumes '!BF135</f>
        <v>0</v>
      </c>
      <c r="K59" s="779">
        <f>'360 GRP volumes '!BG135</f>
        <v>0</v>
      </c>
      <c r="L59" s="779">
        <f>'360 GRP volumes '!I135*SUM('360 GRP volumes '!L135:V135)</f>
        <v>0</v>
      </c>
    </row>
    <row r="60">
      <c r="A60" s="2" t="str">
        <f>'360 GRP volumes '!D136</f>
        <v>360-295</v>
      </c>
      <c r="B60" s="193">
        <f>SUM('360 GRP volumes '!L136:V136)*'360 GRP volumes '!AX136</f>
        <v>0</v>
      </c>
      <c r="C60" s="65">
        <f>SUM('360 GRP volumes '!L136:V136)*'360 GRP volumes '!AY136</f>
        <v>0</v>
      </c>
      <c r="D60" s="779">
        <f>SUM('360 GRP volumes '!L136:V136)*'360 GRP volumes '!AZ136</f>
        <v>0</v>
      </c>
      <c r="E60" s="779">
        <f>SUM('360 GRP volumes '!L136:V136)*'360 GRP volumes '!BA136</f>
        <v>0</v>
      </c>
      <c r="F60" s="779">
        <f>SUM('360 GRP volumes '!L136:V136)*'360 GRP volumes '!BB136</f>
        <v>0</v>
      </c>
      <c r="G60" s="779">
        <f>SUM('360 GRP volumes '!L136:V136)*'360 GRP volumes '!BC151</f>
        <v>0</v>
      </c>
      <c r="H60" s="779">
        <f>SUM('360 GRP volumes '!L136:V136)*'360 GRP volumes '!BD136</f>
        <v>0</v>
      </c>
      <c r="I60" s="779">
        <f>SUM('360 GRP volumes '!L136:V136)*'360 GRP volumes '!BE136</f>
        <v>0</v>
      </c>
      <c r="J60" s="779">
        <f>SUM('360 GRP volumes '!L136:V136)*'360 GRP volumes '!BF136</f>
        <v>0</v>
      </c>
      <c r="K60" s="779">
        <f>'360 GRP volumes '!BG136</f>
        <v>0</v>
      </c>
      <c r="L60" s="779">
        <f>'360 GRP volumes '!I136*SUM('360 GRP volumes '!L136:V136)</f>
        <v>0</v>
      </c>
    </row>
    <row r="61">
      <c r="A61" s="2" t="str">
        <f>'360 GRP volumes '!D137</f>
        <v/>
      </c>
      <c r="B61" s="193">
        <f>SUM('360 GRP volumes '!L137:V137)*'360 GRP volumes '!AX137</f>
        <v>0</v>
      </c>
      <c r="C61" s="65">
        <f>SUM('360 GRP volumes '!L137:V137)*'360 GRP volumes '!AY137</f>
        <v>0</v>
      </c>
      <c r="D61" s="779">
        <f>SUM('360 GRP volumes '!L137:V137)*'360 GRP volumes '!AZ137</f>
        <v>0</v>
      </c>
      <c r="E61" s="779">
        <f>SUM('360 GRP volumes '!L137:V137)*'360 GRP volumes '!BA137</f>
        <v>0</v>
      </c>
      <c r="F61" s="779">
        <f>SUM('360 GRP volumes '!L137:V137)*'360 GRP volumes '!BB137</f>
        <v>0</v>
      </c>
      <c r="G61" s="779">
        <f>SUM('360 GRP volumes '!L137:V137)*'360 GRP volumes '!BC152</f>
        <v>0</v>
      </c>
      <c r="H61" s="779">
        <f>SUM('360 GRP volumes '!L137:V137)*'360 GRP volumes '!BD137</f>
        <v>0</v>
      </c>
      <c r="I61" s="779">
        <f>SUM('360 GRP volumes '!L137:V137)*'360 GRP volumes '!BE137</f>
        <v>0</v>
      </c>
      <c r="J61" s="779">
        <f>SUM('360 GRP volumes '!L137:V137)*'360 GRP volumes '!BF137</f>
        <v>0</v>
      </c>
      <c r="K61" s="779">
        <f>'360 GRP volumes '!BG137</f>
        <v>0</v>
      </c>
      <c r="L61" s="779">
        <f>'360 GRP volumes '!I137*SUM('360 GRP volumes '!L137:V137)</f>
        <v>0</v>
      </c>
    </row>
    <row r="62">
      <c r="A62" s="2" t="str">
        <f>'360 GRP volumes '!D138</f>
        <v>360-121</v>
      </c>
      <c r="B62" s="193">
        <f>SUM('360 GRP volumes '!L138:V138)*'360 GRP volumes '!AX138</f>
        <v>0</v>
      </c>
      <c r="C62" s="65">
        <f>SUM('360 GRP volumes '!L138:V138)*'360 GRP volumes '!AY138</f>
        <v>0</v>
      </c>
      <c r="D62" s="779">
        <f>SUM('360 GRP volumes '!L138:V138)*'360 GRP volumes '!AZ138</f>
        <v>0</v>
      </c>
      <c r="E62" s="779">
        <f>SUM('360 GRP volumes '!L138:V138)*'360 GRP volumes '!BA138</f>
        <v>0</v>
      </c>
      <c r="F62" s="779">
        <f>SUM('360 GRP volumes '!L138:V138)*'360 GRP volumes '!BB138</f>
        <v>0</v>
      </c>
      <c r="G62" s="779">
        <f>SUM('360 GRP volumes '!L138:V138)*'360 GRP volumes '!BC153</f>
        <v>0</v>
      </c>
      <c r="H62" s="779">
        <f>SUM('360 GRP volumes '!L138:V138)*'360 GRP volumes '!BD138</f>
        <v>0</v>
      </c>
      <c r="I62" s="779">
        <f>SUM('360 GRP volumes '!L138:V138)*'360 GRP volumes '!BE138</f>
        <v>0</v>
      </c>
      <c r="J62" s="779">
        <f>SUM('360 GRP volumes '!L138:V138)*'360 GRP volumes '!BF138</f>
        <v>0</v>
      </c>
      <c r="K62" s="779">
        <f>'360 GRP volumes '!BG138</f>
        <v>0</v>
      </c>
      <c r="L62" s="779">
        <f>'360 GRP volumes '!I138*SUM('360 GRP volumes '!L138:V138)</f>
        <v>0</v>
      </c>
    </row>
    <row r="63">
      <c r="A63" s="2" t="str">
        <f>'360 GRP volumes '!D139</f>
        <v>360-121-DT</v>
      </c>
      <c r="B63" s="193">
        <f>SUM('360 GRP volumes '!L139:V139)*'360 GRP volumes '!AX139</f>
        <v>0</v>
      </c>
      <c r="C63" s="65">
        <f>SUM('360 GRP volumes '!L139:V139)*'360 GRP volumes '!AY139</f>
        <v>0</v>
      </c>
      <c r="D63" s="779">
        <f>SUM('360 GRP volumes '!L139:V139)*'360 GRP volumes '!AZ139</f>
        <v>0</v>
      </c>
      <c r="E63" s="779">
        <f>SUM('360 GRP volumes '!L139:V139)*'360 GRP volumes '!BA139</f>
        <v>0</v>
      </c>
      <c r="F63" s="779">
        <f>SUM('360 GRP volumes '!L139:V139)*'360 GRP volumes '!BB139</f>
        <v>0</v>
      </c>
      <c r="G63" s="779">
        <f>SUM('360 GRP volumes '!L139:V139)*'360 GRP volumes '!BC154</f>
        <v>0</v>
      </c>
      <c r="H63" s="779">
        <f>SUM('360 GRP volumes '!L139:V139)*'360 GRP volumes '!BD139</f>
        <v>0</v>
      </c>
      <c r="I63" s="779">
        <f>SUM('360 GRP volumes '!L139:V139)*'360 GRP volumes '!BE139</f>
        <v>0</v>
      </c>
      <c r="J63" s="779">
        <f>SUM('360 GRP volumes '!L139:V139)*'360 GRP volumes '!BF139</f>
        <v>0</v>
      </c>
      <c r="K63" s="779">
        <f>'360 GRP volumes '!BG139</f>
        <v>0</v>
      </c>
      <c r="L63" s="779">
        <f>'360 GRP volumes '!I139*SUM('360 GRP volumes '!L139:V139)</f>
        <v>0</v>
      </c>
    </row>
    <row r="64">
      <c r="A64" s="2" t="str">
        <f>'360 GRP volumes '!D140</f>
        <v>360-122</v>
      </c>
      <c r="B64" s="193">
        <f>SUM('360 GRP volumes '!L140:V140)*'360 GRP volumes '!AX140</f>
        <v>0</v>
      </c>
      <c r="C64" s="65">
        <f>SUM('360 GRP volumes '!L140:V140)*'360 GRP volumes '!AY140</f>
        <v>0</v>
      </c>
      <c r="D64" s="779">
        <f>SUM('360 GRP volumes '!L140:V140)*'360 GRP volumes '!AZ140</f>
        <v>0</v>
      </c>
      <c r="E64" s="779">
        <f>SUM('360 GRP volumes '!L140:V140)*'360 GRP volumes '!BA140</f>
        <v>0</v>
      </c>
      <c r="F64" s="779">
        <f>SUM('360 GRP volumes '!L140:V140)*'360 GRP volumes '!BB140</f>
        <v>0</v>
      </c>
      <c r="G64" s="779">
        <f>SUM('360 GRP volumes '!L140:V140)*'360 GRP volumes '!BC155</f>
        <v>0</v>
      </c>
      <c r="H64" s="779">
        <f>SUM('360 GRP volumes '!L140:V140)*'360 GRP volumes '!BD140</f>
        <v>0</v>
      </c>
      <c r="I64" s="779">
        <f>SUM('360 GRP volumes '!L140:V140)*'360 GRP volumes '!BE140</f>
        <v>0</v>
      </c>
      <c r="J64" s="779">
        <f>SUM('360 GRP volumes '!L140:V140)*'360 GRP volumes '!BF140</f>
        <v>0</v>
      </c>
      <c r="K64" s="779">
        <f>'360 GRP volumes '!BG140</f>
        <v>0</v>
      </c>
      <c r="L64" s="779">
        <f>'360 GRP volumes '!I140*SUM('360 GRP volumes '!L140:V140)</f>
        <v>0</v>
      </c>
    </row>
    <row r="65">
      <c r="A65" s="2" t="str">
        <f>'360 GRP volumes '!D141</f>
        <v>360-122-DT</v>
      </c>
      <c r="B65" s="193">
        <f>SUM('360 GRP volumes '!L141:V141)*'360 GRP volumes '!AX141</f>
        <v>0</v>
      </c>
      <c r="C65" s="65">
        <f>SUM('360 GRP volumes '!L141:V141)*'360 GRP volumes '!AY141</f>
        <v>0</v>
      </c>
      <c r="D65" s="779">
        <f>SUM('360 GRP volumes '!L141:V141)*'360 GRP volumes '!AZ141</f>
        <v>0</v>
      </c>
      <c r="E65" s="779">
        <f>SUM('360 GRP volumes '!L141:V141)*'360 GRP volumes '!BA141</f>
        <v>0</v>
      </c>
      <c r="F65" s="779">
        <f>SUM('360 GRP volumes '!L141:V141)*'360 GRP volumes '!BB141</f>
        <v>0</v>
      </c>
      <c r="G65" s="779">
        <f>SUM('360 GRP volumes '!L141:V141)*'360 GRP volumes '!BC156</f>
        <v>0</v>
      </c>
      <c r="H65" s="779">
        <f>SUM('360 GRP volumes '!L141:V141)*'360 GRP volumes '!BD141</f>
        <v>0</v>
      </c>
      <c r="I65" s="779">
        <f>SUM('360 GRP volumes '!L141:V141)*'360 GRP volumes '!BE141</f>
        <v>0</v>
      </c>
      <c r="J65" s="779">
        <f>SUM('360 GRP volumes '!L141:V141)*'360 GRP volumes '!BF141</f>
        <v>0</v>
      </c>
      <c r="K65" s="779">
        <f>'360 GRP volumes '!BG141</f>
        <v>0</v>
      </c>
      <c r="L65" s="779">
        <f>'360 GRP volumes '!I141*SUM('360 GRP volumes '!L141:V141)</f>
        <v>0</v>
      </c>
    </row>
    <row r="66">
      <c r="A66" s="2" t="str">
        <f>'360 GRP volumes '!D142</f>
        <v>360-123</v>
      </c>
      <c r="B66" s="193">
        <f>SUM('360 GRP volumes '!L142:V142)*'360 GRP volumes '!AX142</f>
        <v>0</v>
      </c>
      <c r="C66" s="65">
        <f>SUM('360 GRP volumes '!L142:V142)*'360 GRP volumes '!AY142</f>
        <v>0</v>
      </c>
      <c r="D66" s="779">
        <f>SUM('360 GRP volumes '!L142:V142)*'360 GRP volumes '!AZ142</f>
        <v>0</v>
      </c>
      <c r="E66" s="779">
        <f>SUM('360 GRP volumes '!L142:V142)*'360 GRP volumes '!BA142</f>
        <v>0</v>
      </c>
      <c r="F66" s="779">
        <f>SUM('360 GRP volumes '!L142:V142)*'360 GRP volumes '!BB142</f>
        <v>0</v>
      </c>
      <c r="G66" s="779">
        <f>SUM('360 GRP volumes '!L142:V142)*'360 GRP volumes '!BC157</f>
        <v>0</v>
      </c>
      <c r="H66" s="779">
        <f>SUM('360 GRP volumes '!L142:V142)*'360 GRP volumes '!BD142</f>
        <v>0</v>
      </c>
      <c r="I66" s="779">
        <f>SUM('360 GRP volumes '!L142:V142)*'360 GRP volumes '!BE142</f>
        <v>0</v>
      </c>
      <c r="J66" s="779">
        <f>SUM('360 GRP volumes '!L142:V142)*'360 GRP volumes '!BF142</f>
        <v>0</v>
      </c>
      <c r="K66" s="779">
        <f>'360 GRP volumes '!BG142</f>
        <v>0</v>
      </c>
      <c r="L66" s="779">
        <f>'360 GRP volumes '!I142*SUM('360 GRP volumes '!L142:V142)</f>
        <v>0</v>
      </c>
    </row>
    <row r="67">
      <c r="A67" s="2" t="str">
        <f>'360 GRP volumes '!D143</f>
        <v>360-123-DT</v>
      </c>
      <c r="B67" s="193">
        <f>SUM('360 GRP volumes '!L143:V143)*'360 GRP volumes '!AX143</f>
        <v>0</v>
      </c>
      <c r="C67" s="65">
        <f>SUM('360 GRP volumes '!L143:V143)*'360 GRP volumes '!AY143</f>
        <v>0</v>
      </c>
      <c r="D67" s="779">
        <f>SUM('360 GRP volumes '!L143:V143)*'360 GRP volumes '!AZ143</f>
        <v>0</v>
      </c>
      <c r="E67" s="779">
        <f>SUM('360 GRP volumes '!L143:V143)*'360 GRP volumes '!BA143</f>
        <v>0</v>
      </c>
      <c r="F67" s="779">
        <f>SUM('360 GRP volumes '!L143:V143)*'360 GRP volumes '!BB143</f>
        <v>0</v>
      </c>
      <c r="G67" s="779">
        <f>SUM('360 GRP volumes '!L143:V143)*'360 GRP volumes '!BC158</f>
        <v>0</v>
      </c>
      <c r="H67" s="779">
        <f>SUM('360 GRP volumes '!L143:V143)*'360 GRP volumes '!BD143</f>
        <v>0</v>
      </c>
      <c r="I67" s="779">
        <f>SUM('360 GRP volumes '!L143:V143)*'360 GRP volumes '!BE143</f>
        <v>0</v>
      </c>
      <c r="J67" s="779">
        <f>SUM('360 GRP volumes '!L143:V143)*'360 GRP volumes '!BF143</f>
        <v>0</v>
      </c>
      <c r="K67" s="779">
        <f>'360 GRP volumes '!BG143</f>
        <v>0</v>
      </c>
      <c r="L67" s="779">
        <f>'360 GRP volumes '!I143*SUM('360 GRP volumes '!L143:V143)</f>
        <v>0</v>
      </c>
    </row>
    <row r="68">
      <c r="A68" s="2" t="str">
        <f>'360 GRP volumes '!D144</f>
        <v>360-124</v>
      </c>
      <c r="B68" s="193">
        <f>SUM('360 GRP volumes '!L144:V144)*'360 GRP volumes '!AX144</f>
        <v>0</v>
      </c>
      <c r="C68" s="65">
        <f>SUM('360 GRP volumes '!L144:V144)*'360 GRP volumes '!AY144</f>
        <v>0</v>
      </c>
      <c r="D68" s="779">
        <f>SUM('360 GRP volumes '!L144:V144)*'360 GRP volumes '!AZ144</f>
        <v>0</v>
      </c>
      <c r="E68" s="779">
        <f>SUM('360 GRP volumes '!L144:V144)*'360 GRP volumes '!BA144</f>
        <v>0</v>
      </c>
      <c r="F68" s="779">
        <f>SUM('360 GRP volumes '!L144:V144)*'360 GRP volumes '!BB144</f>
        <v>0</v>
      </c>
      <c r="G68" s="779">
        <f>SUM('360 GRP volumes '!L144:V144)*'360 GRP volumes '!BC159</f>
        <v>0</v>
      </c>
      <c r="H68" s="779">
        <f>SUM('360 GRP volumes '!L144:V144)*'360 GRP volumes '!BD144</f>
        <v>0</v>
      </c>
      <c r="I68" s="779">
        <f>SUM('360 GRP volumes '!L144:V144)*'360 GRP volumes '!BE144</f>
        <v>0</v>
      </c>
      <c r="J68" s="779">
        <f>SUM('360 GRP volumes '!L144:V144)*'360 GRP volumes '!BF144</f>
        <v>0</v>
      </c>
      <c r="K68" s="779">
        <f>'360 GRP volumes '!BG144</f>
        <v>0</v>
      </c>
      <c r="L68" s="779">
        <f>'360 GRP volumes '!I144*SUM('360 GRP volumes '!L144:V144)</f>
        <v>0</v>
      </c>
    </row>
    <row r="69">
      <c r="A69" s="2" t="str">
        <f>'360 GRP volumes '!D145</f>
        <v>360-125</v>
      </c>
      <c r="B69" s="193">
        <f>SUM('360 GRP volumes '!L145:V145)*'360 GRP volumes '!AX145</f>
        <v>0</v>
      </c>
      <c r="C69" s="65">
        <f>SUM('360 GRP volumes '!L145:V145)*'360 GRP volumes '!AY145</f>
        <v>0</v>
      </c>
      <c r="D69" s="779">
        <f>SUM('360 GRP volumes '!L145:V145)*'360 GRP volumes '!AZ145</f>
        <v>0</v>
      </c>
      <c r="E69" s="779">
        <f>SUM('360 GRP volumes '!L145:V145)*'360 GRP volumes '!BA145</f>
        <v>0</v>
      </c>
      <c r="F69" s="779">
        <f>SUM('360 GRP volumes '!L145:V145)*'360 GRP volumes '!BB145</f>
        <v>0</v>
      </c>
      <c r="G69" s="779">
        <f>SUM('360 GRP volumes '!L145:V145)*'360 GRP volumes '!BC160</f>
        <v>0</v>
      </c>
      <c r="H69" s="779">
        <f>SUM('360 GRP volumes '!L145:V145)*'360 GRP volumes '!BD145</f>
        <v>0</v>
      </c>
      <c r="I69" s="779">
        <f>SUM('360 GRP volumes '!L145:V145)*'360 GRP volumes '!BE145</f>
        <v>0</v>
      </c>
      <c r="J69" s="779">
        <f>SUM('360 GRP volumes '!L145:V145)*'360 GRP volumes '!BF145</f>
        <v>0</v>
      </c>
      <c r="K69" s="779">
        <f>'360 GRP volumes '!BG145</f>
        <v>0</v>
      </c>
      <c r="L69" s="779">
        <f>'360 GRP volumes '!I145*SUM('360 GRP volumes '!L145:V145)</f>
        <v>0</v>
      </c>
    </row>
    <row r="70">
      <c r="A70" s="2" t="str">
        <f>'360 GRP volumes '!D147</f>
        <v>360-127</v>
      </c>
      <c r="B70" s="193">
        <f>SUM('360 GRP volumes '!L147:V147)*'360 GRP volumes '!AX147</f>
        <v>0</v>
      </c>
      <c r="C70" s="65">
        <f>SUM('360 GRP volumes '!L147:V147)*'360 GRP volumes '!AY147</f>
        <v>0</v>
      </c>
      <c r="D70" s="779">
        <f>SUM('360 GRP volumes '!L147:V147)*'360 GRP volumes '!AZ147</f>
        <v>0</v>
      </c>
      <c r="E70" s="779">
        <f>SUM('360 GRP volumes '!L147:V147)*'360 GRP volumes '!BA147</f>
        <v>0</v>
      </c>
      <c r="F70" s="779">
        <f>SUM('360 GRP volumes '!L147:V147)*'360 GRP volumes '!BB147</f>
        <v>0</v>
      </c>
      <c r="G70" s="779">
        <f>SUM('360 GRP volumes '!L147:V147)*'360 GRP volumes '!BC161</f>
        <v>0</v>
      </c>
      <c r="H70" s="779">
        <f>SUM('360 GRP volumes '!L147:V147)*'360 GRP volumes '!BD147</f>
        <v>0</v>
      </c>
      <c r="I70" s="779">
        <f>SUM('360 GRP volumes '!L147:V147)*'360 GRP volumes '!BE147</f>
        <v>0</v>
      </c>
      <c r="J70" s="779">
        <f>SUM('360 GRP volumes '!L147:V147)*'360 GRP volumes '!BF147</f>
        <v>0</v>
      </c>
      <c r="K70" s="779">
        <f>'360 GRP volumes '!BG147</f>
        <v>0</v>
      </c>
      <c r="L70" s="779">
        <f>'360 GRP volumes '!I147*SUM('360 GRP volumes '!L147:V147)</f>
        <v>0</v>
      </c>
    </row>
    <row r="71">
      <c r="A71" s="2" t="str">
        <f>'360 GRP volumes '!D148</f>
        <v>360-127-W</v>
      </c>
      <c r="B71" s="193">
        <f>SUM('360 GRP volumes '!L148:V148)*'360 GRP volumes '!AX148</f>
        <v>0</v>
      </c>
      <c r="C71" s="65">
        <f>SUM('360 GRP volumes '!L148:V148)*'360 GRP volumes '!AY148</f>
        <v>0</v>
      </c>
      <c r="D71" s="779">
        <f>SUM('360 GRP volumes '!L148:V148)*'360 GRP volumes '!AZ148</f>
        <v>0</v>
      </c>
      <c r="E71" s="779">
        <f>SUM('360 GRP volumes '!L148:V148)*'360 GRP volumes '!BA148</f>
        <v>0</v>
      </c>
      <c r="F71" s="779">
        <f>SUM('360 GRP volumes '!L148:V148)*'360 GRP volumes '!BB148</f>
        <v>0</v>
      </c>
      <c r="G71" s="779">
        <f>SUM('360 GRP volumes '!L148:V148)*'360 GRP volumes '!BC162</f>
        <v>0</v>
      </c>
      <c r="H71" s="779">
        <f>SUM('360 GRP volumes '!L148:V148)*'360 GRP volumes '!BD148</f>
        <v>0</v>
      </c>
      <c r="I71" s="779">
        <f>SUM('360 GRP volumes '!L148:V148)*'360 GRP volumes '!BE148</f>
        <v>0</v>
      </c>
      <c r="J71" s="779">
        <f>SUM('360 GRP volumes '!L148:V148)*'360 GRP volumes '!BF148</f>
        <v>0</v>
      </c>
      <c r="K71" s="779">
        <f>'360 GRP volumes '!BG148</f>
        <v>0</v>
      </c>
      <c r="L71" s="779">
        <f>'360 GRP volumes '!I148*SUM('360 GRP volumes '!L148:V148)</f>
        <v>0</v>
      </c>
    </row>
    <row r="72">
      <c r="A72" s="2" t="str">
        <f>'360 GRP volumes '!D149</f>
        <v>360-128</v>
      </c>
      <c r="B72" s="193">
        <f>SUM('360 GRP volumes '!L149:V149)*'360 GRP volumes '!AX149</f>
        <v>0</v>
      </c>
      <c r="C72" s="65">
        <f>SUM('360 GRP volumes '!L149:V149)*'360 GRP volumes '!AY149</f>
        <v>0</v>
      </c>
      <c r="D72" s="779">
        <f>SUM('360 GRP volumes '!L149:V149)*'360 GRP volumes '!AZ149</f>
        <v>0</v>
      </c>
      <c r="E72" s="779">
        <f>SUM('360 GRP volumes '!L149:V149)*'360 GRP volumes '!BA149</f>
        <v>0</v>
      </c>
      <c r="F72" s="779">
        <f>SUM('360 GRP volumes '!L149:V149)*'360 GRP volumes '!BB149</f>
        <v>0</v>
      </c>
      <c r="G72" s="779">
        <f>SUM('360 GRP volumes '!L149:V149)*'360 GRP volumes '!BC163</f>
        <v>0</v>
      </c>
      <c r="H72" s="779">
        <f>SUM('360 GRP volumes '!L149:V149)*'360 GRP volumes '!BD149</f>
        <v>0</v>
      </c>
      <c r="I72" s="779">
        <f>SUM('360 GRP volumes '!L149:V149)*'360 GRP volumes '!BE149</f>
        <v>0</v>
      </c>
      <c r="J72" s="779">
        <f>SUM('360 GRP volumes '!L149:V149)*'360 GRP volumes '!BF149</f>
        <v>0</v>
      </c>
      <c r="K72" s="779">
        <f>'360 GRP volumes '!BG149</f>
        <v>0</v>
      </c>
      <c r="L72" s="779">
        <f>'360 GRP volumes '!I149*SUM('360 GRP volumes '!L149:V149)</f>
        <v>0</v>
      </c>
    </row>
    <row r="73">
      <c r="A73" s="2" t="str">
        <f>'360 GRP volumes '!D150</f>
        <v>360-128-W</v>
      </c>
      <c r="B73" s="193">
        <f>SUM('360 GRP volumes '!L150:V150)*'360 GRP volumes '!AX150</f>
        <v>0</v>
      </c>
      <c r="C73" s="65">
        <f>SUM('360 GRP volumes '!L150:V150)*'360 GRP volumes '!AY150</f>
        <v>0</v>
      </c>
      <c r="D73" s="779">
        <f>SUM('360 GRP volumes '!L150:V150)*'360 GRP volumes '!AZ150</f>
        <v>0</v>
      </c>
      <c r="E73" s="779">
        <f>SUM('360 GRP volumes '!L150:V150)*'360 GRP volumes '!BA150</f>
        <v>0</v>
      </c>
      <c r="F73" s="779">
        <f>SUM('360 GRP volumes '!L150:V150)*'360 GRP volumes '!BB150</f>
        <v>0</v>
      </c>
      <c r="G73" s="779">
        <f>SUM('360 GRP volumes '!L150:V150)*'360 GRP volumes '!BC164</f>
        <v>0</v>
      </c>
      <c r="H73" s="779">
        <f>SUM('360 GRP volumes '!L150:V150)*'360 GRP volumes '!BD150</f>
        <v>0</v>
      </c>
      <c r="I73" s="779">
        <f>SUM('360 GRP volumes '!L150:V150)*'360 GRP volumes '!BE150</f>
        <v>0</v>
      </c>
      <c r="J73" s="779">
        <f>SUM('360 GRP volumes '!L150:V150)*'360 GRP volumes '!BF150</f>
        <v>0</v>
      </c>
      <c r="K73" s="779">
        <f>'360 GRP volumes '!BG150</f>
        <v>0</v>
      </c>
      <c r="L73" s="779">
        <f>'360 GRP volumes '!I150*SUM('360 GRP volumes '!L150:V150)</f>
        <v>0</v>
      </c>
    </row>
    <row r="74">
      <c r="A74" s="2" t="str">
        <f>'360 GRP volumes '!D151</f>
        <v>360-129</v>
      </c>
      <c r="B74" s="193">
        <f>SUM('360 GRP volumes '!L151:V151)*'360 GRP volumes '!AX151</f>
        <v>0</v>
      </c>
      <c r="C74" s="65">
        <f>SUM('360 GRP volumes '!L151:V151)*'360 GRP volumes '!AY151</f>
        <v>0</v>
      </c>
      <c r="D74" s="779">
        <f>SUM('360 GRP volumes '!L151:V151)*'360 GRP volumes '!AZ151</f>
        <v>0</v>
      </c>
      <c r="E74" s="779">
        <f>SUM('360 GRP volumes '!L151:V151)*'360 GRP volumes '!BA151</f>
        <v>0</v>
      </c>
      <c r="F74" s="779">
        <f>SUM('360 GRP volumes '!L151:V151)*'360 GRP volumes '!BB151</f>
        <v>0</v>
      </c>
      <c r="G74" s="779">
        <f>SUM('360 GRP volumes '!L151:V151)*'360 GRP volumes '!BC89</f>
        <v>0</v>
      </c>
      <c r="H74" s="779">
        <f>SUM('360 GRP volumes '!L151:V151)*'360 GRP volumes '!BD151</f>
        <v>0</v>
      </c>
      <c r="I74" s="779">
        <f>SUM('360 GRP volumes '!L151:V151)*'360 GRP volumes '!BE151</f>
        <v>0</v>
      </c>
      <c r="J74" s="779">
        <f>SUM('360 GRP volumes '!L151:V151)*'360 GRP volumes '!BF151</f>
        <v>0</v>
      </c>
      <c r="K74" s="779">
        <f>'360 GRP volumes '!BG151</f>
        <v>0</v>
      </c>
      <c r="L74" s="779">
        <f>'360 GRP volumes '!I151*SUM('360 GRP volumes '!L151:V151)</f>
        <v>0</v>
      </c>
    </row>
    <row r="75">
      <c r="A75" s="2" t="str">
        <f>'360 GRP volumes '!D152</f>
        <v>360-129-W</v>
      </c>
      <c r="B75" s="193">
        <f>SUM('360 GRP volumes '!L152:V152)*'360 GRP volumes '!AX152</f>
        <v>0</v>
      </c>
      <c r="C75" s="65">
        <f>SUM('360 GRP volumes '!L152:V152)*'360 GRP volumes '!AY152</f>
        <v>0</v>
      </c>
      <c r="D75" s="779">
        <f>SUM('360 GRP volumes '!L152:V152)*'360 GRP volumes '!AZ152</f>
        <v>0</v>
      </c>
      <c r="E75" s="779">
        <f>SUM('360 GRP volumes '!L152:V152)*'360 GRP volumes '!BA152</f>
        <v>0</v>
      </c>
      <c r="F75" s="779">
        <f>SUM('360 GRP volumes '!L152:V152)*'360 GRP volumes '!BB152</f>
        <v>0</v>
      </c>
      <c r="G75" s="779">
        <f>SUM('360 GRP volumes '!L152:V152)*'360 GRP volumes '!BC90</f>
        <v>0</v>
      </c>
      <c r="H75" s="779">
        <f>SUM('360 GRP volumes '!L152:V152)*'360 GRP volumes '!BD152</f>
        <v>0</v>
      </c>
      <c r="I75" s="779">
        <f>SUM('360 GRP volumes '!L152:V152)*'360 GRP volumes '!BE152</f>
        <v>0</v>
      </c>
      <c r="J75" s="779">
        <f>SUM('360 GRP volumes '!L152:V152)*'360 GRP volumes '!BF152</f>
        <v>0</v>
      </c>
      <c r="K75" s="779">
        <f>'360 GRP volumes '!BG152</f>
        <v>0</v>
      </c>
      <c r="L75" s="779">
        <f>'360 GRP volumes '!I152*SUM('360 GRP volumes '!L152:V152)</f>
        <v>0</v>
      </c>
    </row>
    <row r="76">
      <c r="A76" s="2" t="str">
        <f>'360 GRP volumes '!D153</f>
        <v>360-132</v>
      </c>
      <c r="B76" s="193">
        <f>SUM('360 GRP volumes '!L153:V153)*'360 GRP volumes '!AX153</f>
        <v>0</v>
      </c>
      <c r="C76" s="65">
        <f>SUM('360 GRP volumes '!L153:V153)*'360 GRP volumes '!AY153</f>
        <v>0</v>
      </c>
      <c r="D76" s="779">
        <f>SUM('360 GRP volumes '!L153:V153)*'360 GRP volumes '!AZ153</f>
        <v>0</v>
      </c>
      <c r="E76" s="779">
        <f>SUM('360 GRP volumes '!L153:V153)*'360 GRP volumes '!BA153</f>
        <v>0</v>
      </c>
      <c r="F76" s="779">
        <f>SUM('360 GRP volumes '!L153:V153)*'360 GRP volumes '!BB153</f>
        <v>0</v>
      </c>
      <c r="G76" s="779">
        <f>SUM('360 GRP volumes '!L153:V153)*'360 GRP volumes '!BC91</f>
        <v>0</v>
      </c>
      <c r="H76" s="779">
        <f>SUM('360 GRP volumes '!L153:V153)*'360 GRP volumes '!BD153</f>
        <v>0</v>
      </c>
      <c r="I76" s="779">
        <f>SUM('360 GRP volumes '!L153:V153)*'360 GRP volumes '!BE153</f>
        <v>0</v>
      </c>
      <c r="J76" s="779">
        <f>SUM('360 GRP volumes '!L153:V153)*'360 GRP volumes '!BF153</f>
        <v>0</v>
      </c>
      <c r="K76" s="779">
        <f>'360 GRP volumes '!BG153</f>
        <v>0</v>
      </c>
      <c r="L76" s="779">
        <f>'360 GRP volumes '!I153*SUM('360 GRP volumes '!L153:V153)</f>
        <v>0</v>
      </c>
    </row>
    <row r="77">
      <c r="A77" s="2" t="str">
        <f>'360 GRP volumes '!D154</f>
        <v>360-132-W</v>
      </c>
      <c r="B77" s="193">
        <f>SUM('360 GRP volumes '!L154:V154)*'360 GRP volumes '!AX154</f>
        <v>0</v>
      </c>
      <c r="C77" s="65">
        <f>SUM('360 GRP volumes '!L154:V154)*'360 GRP volumes '!AY154</f>
        <v>0</v>
      </c>
      <c r="D77" s="779">
        <f>SUM('360 GRP volumes '!L154:V154)*'360 GRP volumes '!AZ154</f>
        <v>0</v>
      </c>
      <c r="E77" s="779">
        <f>SUM('360 GRP volumes '!L154:V154)*'360 GRP volumes '!BA154</f>
        <v>0</v>
      </c>
      <c r="F77" s="779">
        <f>SUM('360 GRP volumes '!L154:V154)*'360 GRP volumes '!BB154</f>
        <v>0</v>
      </c>
      <c r="G77" s="779">
        <f>SUM('360 GRP volumes '!L154:V154)*'360 GRP volumes '!BC92</f>
        <v>0</v>
      </c>
      <c r="H77" s="779">
        <f>SUM('360 GRP volumes '!L154:V154)*'360 GRP volumes '!BD154</f>
        <v>0</v>
      </c>
      <c r="I77" s="779">
        <f>SUM('360 GRP volumes '!L154:V154)*'360 GRP volumes '!BE154</f>
        <v>0</v>
      </c>
      <c r="J77" s="779">
        <f>SUM('360 GRP volumes '!L154:V154)*'360 GRP volumes '!BF154</f>
        <v>0</v>
      </c>
      <c r="K77" s="779">
        <f>'360 GRP volumes '!BG154</f>
        <v>0</v>
      </c>
      <c r="L77" s="779">
        <f>'360 GRP volumes '!I154*SUM('360 GRP volumes '!L154:V154)</f>
        <v>0</v>
      </c>
    </row>
    <row r="78">
      <c r="A78" s="2" t="str">
        <f>'360 GRP volumes '!D155</f>
        <v/>
      </c>
      <c r="B78" s="193">
        <f>SUM('360 GRP volumes '!L155:V155)*'360 GRP volumes '!AX155</f>
        <v>0</v>
      </c>
      <c r="C78" s="65">
        <f>SUM('360 GRP volumes '!L155:V155)*'360 GRP volumes '!AY155</f>
        <v>0</v>
      </c>
      <c r="D78" s="779">
        <f>SUM('360 GRP volumes '!L155:V155)*'360 GRP volumes '!AZ155</f>
        <v>0</v>
      </c>
      <c r="E78" s="779">
        <f>SUM('360 GRP volumes '!L155:V155)*'360 GRP volumes '!BA155</f>
        <v>0</v>
      </c>
      <c r="F78" s="779">
        <f>SUM('360 GRP volumes '!L155:V155)*'360 GRP volumes '!BB155</f>
        <v>0</v>
      </c>
      <c r="G78" s="779">
        <f>SUM('360 GRP volumes '!L155:V155)*'360 GRP volumes '!BC93</f>
        <v>0</v>
      </c>
      <c r="H78" s="779">
        <f>SUM('360 GRP volumes '!L155:V155)*'360 GRP volumes '!BD155</f>
        <v>0</v>
      </c>
      <c r="I78" s="779">
        <f>SUM('360 GRP volumes '!L155:V155)*'360 GRP volumes '!BE155</f>
        <v>0</v>
      </c>
      <c r="J78" s="779">
        <f>SUM('360 GRP volumes '!L155:V155)*'360 GRP volumes '!BF155</f>
        <v>0</v>
      </c>
      <c r="K78" s="779" t="str">
        <f>'360 GRP volumes '!BG155</f>
        <v/>
      </c>
      <c r="L78" s="779">
        <f>'360 GRP volumes '!I155*SUM('360 GRP volumes '!L155:V155)</f>
        <v>0</v>
      </c>
    </row>
    <row r="79">
      <c r="A79" s="2" t="str">
        <f>'360 GRP volumes '!D156</f>
        <v>360-001</v>
      </c>
      <c r="B79" s="193">
        <f>SUM('360 GRP volumes '!L156:V156)*'360 GRP volumes '!AX156</f>
        <v>0</v>
      </c>
      <c r="C79" s="65">
        <f>SUM('360 GRP volumes '!L156:V156)*'360 GRP volumes '!AY156</f>
        <v>0</v>
      </c>
      <c r="D79" s="779">
        <f>SUM('360 GRP volumes '!L156:V156)*'360 GRP volumes '!AZ156</f>
        <v>0</v>
      </c>
      <c r="E79" s="779">
        <f>SUM('360 GRP volumes '!L156:V156)*'360 GRP volumes '!BA156</f>
        <v>0</v>
      </c>
      <c r="F79" s="779">
        <f>SUM('360 GRP volumes '!L156:V156)*'360 GRP volumes '!BB156</f>
        <v>0</v>
      </c>
      <c r="G79" s="779">
        <f>SUM('360 GRP volumes '!L156:V156)*'360 GRP volumes '!BC94</f>
        <v>0</v>
      </c>
      <c r="H79" s="779">
        <f>SUM('360 GRP volumes '!L156:V156)*'360 GRP volumes '!BD156</f>
        <v>0</v>
      </c>
      <c r="I79" s="779">
        <f>SUM('360 GRP volumes '!L156:V156)*'360 GRP volumes '!BE156</f>
        <v>0</v>
      </c>
      <c r="J79" s="779">
        <f>SUM('360 GRP volumes '!L156:V156)*'360 GRP volumes '!BF156</f>
        <v>0</v>
      </c>
      <c r="K79" s="779">
        <f>'360 GRP volumes '!BG156</f>
        <v>0</v>
      </c>
      <c r="L79" s="779">
        <f>'360 GRP volumes '!I156*SUM('360 GRP volumes '!L156:V156)</f>
        <v>0</v>
      </c>
    </row>
    <row r="80">
      <c r="A80" s="2" t="str">
        <f>'360 GRP volumes '!D157</f>
        <v>360-009</v>
      </c>
      <c r="B80" s="193">
        <f>SUM('360 GRP volumes '!L157:V157)*'360 GRP volumes '!AX157</f>
        <v>0</v>
      </c>
      <c r="C80" s="65">
        <f>SUM('360 GRP volumes '!L157:V157)*'360 GRP volumes '!AY157</f>
        <v>0</v>
      </c>
      <c r="D80" s="779">
        <f>SUM('360 GRP volumes '!L157:V157)*'360 GRP volumes '!AZ157</f>
        <v>0</v>
      </c>
      <c r="E80" s="779">
        <f>SUM('360 GRP volumes '!L157:V157)*'360 GRP volumes '!BA157</f>
        <v>0</v>
      </c>
      <c r="F80" s="779">
        <f>SUM('360 GRP volumes '!L157:V157)*'360 GRP volumes '!BB157</f>
        <v>0</v>
      </c>
      <c r="G80" s="779">
        <f>SUM('360 GRP volumes '!L157:V157)*'360 GRP volumes '!BC95</f>
        <v>0</v>
      </c>
      <c r="H80" s="779">
        <f>SUM('360 GRP volumes '!L157:V157)*'360 GRP volumes '!BD157</f>
        <v>0</v>
      </c>
      <c r="I80" s="779">
        <f>SUM('360 GRP volumes '!L157:V157)*'360 GRP volumes '!BE157</f>
        <v>0</v>
      </c>
      <c r="J80" s="779">
        <f>SUM('360 GRP volumes '!L157:V157)*'360 GRP volumes '!BF157</f>
        <v>0</v>
      </c>
      <c r="K80" s="779">
        <f>'360 GRP volumes '!BG157</f>
        <v>0</v>
      </c>
      <c r="L80" s="779">
        <f>'360 GRP volumes '!I157*SUM('360 GRP volumes '!L157:V157)</f>
        <v>0</v>
      </c>
    </row>
    <row r="81">
      <c r="A81" s="2" t="str">
        <f>'360 GRP volumes '!D158</f>
        <v>360-010</v>
      </c>
      <c r="B81" s="193">
        <f>SUM('360 GRP volumes '!L158:V158)*'360 GRP volumes '!AX158</f>
        <v>0</v>
      </c>
      <c r="C81" s="65">
        <f>SUM('360 GRP volumes '!L158:V158)*'360 GRP volumes '!AY158</f>
        <v>0</v>
      </c>
      <c r="D81" s="779">
        <f>SUM('360 GRP volumes '!L158:V158)*'360 GRP volumes '!AZ158</f>
        <v>0</v>
      </c>
      <c r="E81" s="779">
        <f>SUM('360 GRP volumes '!L158:V158)*'360 GRP volumes '!BA158</f>
        <v>0</v>
      </c>
      <c r="F81" s="779">
        <f>SUM('360 GRP volumes '!L158:V158)*'360 GRP volumes '!BB158</f>
        <v>0</v>
      </c>
      <c r="G81" s="779">
        <f>SUM('360 GRP volumes '!L158:V158)*'360 GRP volumes '!BC96</f>
        <v>0</v>
      </c>
      <c r="H81" s="779">
        <f>SUM('360 GRP volumes '!L158:V158)*'360 GRP volumes '!BD158</f>
        <v>0</v>
      </c>
      <c r="I81" s="779">
        <f>SUM('360 GRP volumes '!L158:V158)*'360 GRP volumes '!BE158</f>
        <v>0</v>
      </c>
      <c r="J81" s="779">
        <f>SUM('360 GRP volumes '!L158:V158)*'360 GRP volumes '!BF158</f>
        <v>0</v>
      </c>
      <c r="K81" s="779">
        <f>'360 GRP volumes '!BG158</f>
        <v>0</v>
      </c>
      <c r="L81" s="779">
        <f>'360 GRP volumes '!I158*SUM('360 GRP volumes '!L158:V158)</f>
        <v>0</v>
      </c>
    </row>
    <row r="82">
      <c r="A82" s="2" t="str">
        <f>'360 GRP volumes '!D159</f>
        <v>360-011</v>
      </c>
      <c r="B82" s="193">
        <f>SUM('360 GRP volumes '!L159:V159)*'360 GRP volumes '!AX159</f>
        <v>0</v>
      </c>
      <c r="C82" s="65">
        <f>SUM('360 GRP volumes '!L159:V159)*'360 GRP volumes '!AY159</f>
        <v>0</v>
      </c>
      <c r="D82" s="779">
        <f>SUM('360 GRP volumes '!L159:V159)*'360 GRP volumes '!AZ159</f>
        <v>0</v>
      </c>
      <c r="E82" s="779">
        <f>SUM('360 GRP volumes '!L159:V159)*'360 GRP volumes '!BA159</f>
        <v>0</v>
      </c>
      <c r="F82" s="779">
        <f>SUM('360 GRP volumes '!L159:V159)*'360 GRP volumes '!BB159</f>
        <v>0</v>
      </c>
      <c r="G82" s="779">
        <f>SUM('360 GRP volumes '!L159:V159)*'360 GRP volumes '!BC97</f>
        <v>0</v>
      </c>
      <c r="H82" s="779">
        <f>SUM('360 GRP volumes '!L159:V159)*'360 GRP volumes '!BD159</f>
        <v>0</v>
      </c>
      <c r="I82" s="779">
        <f>SUM('360 GRP volumes '!L159:V159)*'360 GRP volumes '!BE159</f>
        <v>0</v>
      </c>
      <c r="J82" s="779">
        <f>SUM('360 GRP volumes '!L159:V159)*'360 GRP volumes '!BF159</f>
        <v>0</v>
      </c>
      <c r="K82" s="779">
        <f>'360 GRP volumes '!BG159</f>
        <v>0</v>
      </c>
      <c r="L82" s="779">
        <f>'360 GRP volumes '!I159*SUM('360 GRP volumes '!L159:V159)</f>
        <v>0</v>
      </c>
    </row>
    <row r="83">
      <c r="A83" s="2" t="str">
        <f>'360 GRP volumes '!D160</f>
        <v>360-014</v>
      </c>
      <c r="B83" s="193">
        <f>SUM('360 GRP volumes '!L160:V160)*'360 GRP volumes '!AX160</f>
        <v>0</v>
      </c>
      <c r="C83" s="65">
        <f>SUM('360 GRP volumes '!L160:V160)*'360 GRP volumes '!AY160</f>
        <v>0</v>
      </c>
      <c r="D83" s="779">
        <f>SUM('360 GRP volumes '!L160:V160)*'360 GRP volumes '!AZ160</f>
        <v>0</v>
      </c>
      <c r="E83" s="779">
        <f>SUM('360 GRP volumes '!L160:V160)*'360 GRP volumes '!BA160</f>
        <v>0</v>
      </c>
      <c r="F83" s="779">
        <f>SUM('360 GRP volumes '!L160:V160)*'360 GRP volumes '!BB160</f>
        <v>0</v>
      </c>
      <c r="G83" s="779">
        <f>SUM('360 GRP volumes '!L160:V160)*'360 GRP volumes '!BC98</f>
        <v>0</v>
      </c>
      <c r="H83" s="779">
        <f>SUM('360 GRP volumes '!L160:V160)*'360 GRP volumes '!BD160</f>
        <v>0</v>
      </c>
      <c r="I83" s="779">
        <f>SUM('360 GRP volumes '!L160:V160)*'360 GRP volumes '!BE160</f>
        <v>0</v>
      </c>
      <c r="J83" s="779">
        <f>SUM('360 GRP volumes '!L160:V160)*'360 GRP volumes '!BF160</f>
        <v>0</v>
      </c>
      <c r="K83" s="779">
        <f>'360 GRP volumes '!BG160</f>
        <v>0</v>
      </c>
      <c r="L83" s="779">
        <f>'360 GRP volumes '!I160*SUM('360 GRP volumes '!L160:V160)</f>
        <v>0</v>
      </c>
    </row>
    <row r="84">
      <c r="A84" s="2" t="str">
        <f>'360 GRP volumes '!D161</f>
        <v>360-014-DT</v>
      </c>
      <c r="B84" s="193">
        <f>SUM('360 GRP volumes '!L161:V161)*'360 GRP volumes '!AX161</f>
        <v>0</v>
      </c>
      <c r="C84" s="65">
        <f>SUM('360 GRP volumes '!L161:V161)*'360 GRP volumes '!AY161</f>
        <v>0</v>
      </c>
      <c r="D84" s="779">
        <f>SUM('360 GRP volumes '!L161:V161)*'360 GRP volumes '!AZ161</f>
        <v>0</v>
      </c>
      <c r="E84" s="779">
        <f>SUM('360 GRP volumes '!L161:V161)*'360 GRP volumes '!BA161</f>
        <v>0</v>
      </c>
      <c r="F84" s="779">
        <f>SUM('360 GRP volumes '!L161:V161)*'360 GRP volumes '!BB161</f>
        <v>0</v>
      </c>
      <c r="G84" s="779">
        <f>SUM('360 GRP volumes '!L161:V161)*'360 GRP volumes '!BC100</f>
        <v>0</v>
      </c>
      <c r="H84" s="779">
        <f>SUM('360 GRP volumes '!L161:V161)*'360 GRP volumes '!BD161</f>
        <v>0</v>
      </c>
      <c r="I84" s="779">
        <f>SUM('360 GRP volumes '!L161:V161)*'360 GRP volumes '!BE161</f>
        <v>0</v>
      </c>
      <c r="J84" s="779">
        <f>SUM('360 GRP volumes '!L161:V161)*'360 GRP volumes '!BF161</f>
        <v>0</v>
      </c>
      <c r="K84" s="779">
        <f>'360 GRP volumes '!BG161</f>
        <v>0</v>
      </c>
      <c r="L84" s="779">
        <f>'360 GRP volumes '!I161*SUM('360 GRP volumes '!L161:V161)</f>
        <v>0</v>
      </c>
    </row>
    <row r="85">
      <c r="A85" s="2" t="str">
        <f>'360 GRP volumes '!D162</f>
        <v>360-016-DT</v>
      </c>
      <c r="B85" s="193">
        <f>SUM('360 GRP volumes '!L162:V162)*'360 GRP volumes '!AX162</f>
        <v>0</v>
      </c>
      <c r="C85" s="65">
        <f>SUM('360 GRP volumes '!L162:V162)*'360 GRP volumes '!AY162</f>
        <v>0</v>
      </c>
      <c r="D85" s="779">
        <f>SUM('360 GRP volumes '!L162:V162)*'360 GRP volumes '!AZ162</f>
        <v>0</v>
      </c>
      <c r="E85" s="779">
        <f>SUM('360 GRP volumes '!L162:V162)*'360 GRP volumes '!BA162</f>
        <v>0</v>
      </c>
      <c r="F85" s="779">
        <f>SUM('360 GRP volumes '!L162:V162)*'360 GRP volumes '!BB162</f>
        <v>0</v>
      </c>
      <c r="G85" s="779">
        <f>SUM('360 GRP volumes '!L162:V162)*'360 GRP volumes '!BC101</f>
        <v>0</v>
      </c>
      <c r="H85" s="779">
        <f>SUM('360 GRP volumes '!L162:V162)*'360 GRP volumes '!BD162</f>
        <v>0</v>
      </c>
      <c r="I85" s="779">
        <f>SUM('360 GRP volumes '!L162:V162)*'360 GRP volumes '!BE162</f>
        <v>0</v>
      </c>
      <c r="J85" s="779">
        <f>SUM('360 GRP volumes '!L162:V162)*'360 GRP volumes '!BF162</f>
        <v>0</v>
      </c>
      <c r="K85" s="779">
        <f>'360 GRP volumes '!BG162</f>
        <v>0</v>
      </c>
      <c r="L85" s="779">
        <f>'360 GRP volumes '!I162*SUM('360 GRP volumes '!L162:V162)</f>
        <v>0</v>
      </c>
    </row>
    <row r="86">
      <c r="A86" s="2" t="str">
        <f>'360 GRP volumes '!D163</f>
        <v>360-017</v>
      </c>
      <c r="B86" s="193">
        <f>SUM('360 GRP volumes '!L163:V163)*'360 GRP volumes '!AX163</f>
        <v>0</v>
      </c>
      <c r="C86" s="65">
        <f>SUM('360 GRP volumes '!L163:V163)*'360 GRP volumes '!AY163</f>
        <v>0</v>
      </c>
      <c r="D86" s="779">
        <f>SUM('360 GRP volumes '!L163:V163)*'360 GRP volumes '!AZ163</f>
        <v>0</v>
      </c>
      <c r="E86" s="779">
        <f>SUM('360 GRP volumes '!L163:V163)*'360 GRP volumes '!BA163</f>
        <v>0</v>
      </c>
      <c r="F86" s="779">
        <f>SUM('360 GRP volumes '!L163:V163)*'360 GRP volumes '!BB163</f>
        <v>0</v>
      </c>
      <c r="G86" s="779">
        <f>SUM('360 GRP volumes '!L163:V163)*'360 GRP volumes '!BC165</f>
        <v>0</v>
      </c>
      <c r="H86" s="779">
        <f>SUM('360 GRP volumes '!L163:V163)*'360 GRP volumes '!BD163</f>
        <v>0</v>
      </c>
      <c r="I86" s="779">
        <f>SUM('360 GRP volumes '!L163:V163)*'360 GRP volumes '!BE163</f>
        <v>0</v>
      </c>
      <c r="J86" s="779">
        <f>SUM('360 GRP volumes '!L163:V163)*'360 GRP volumes '!BF163</f>
        <v>0</v>
      </c>
      <c r="K86" s="779">
        <f>'360 GRP volumes '!BG163</f>
        <v>0</v>
      </c>
      <c r="L86" s="779">
        <f>'360 GRP volumes '!I163*SUM('360 GRP volumes '!L163:V163)</f>
        <v>0</v>
      </c>
    </row>
    <row r="87">
      <c r="A87" s="2" t="str">
        <f>'360 GRP volumes '!D164</f>
        <v>360-018</v>
      </c>
      <c r="B87" s="193">
        <f>SUM('360 GRP volumes '!L164:V164)*'360 GRP volumes '!AX164</f>
        <v>0</v>
      </c>
      <c r="C87" s="65">
        <f>SUM('360 GRP volumes '!L164:V164)*'360 GRP volumes '!AY164</f>
        <v>0</v>
      </c>
      <c r="D87" s="779">
        <f>SUM('360 GRP volumes '!L164:V164)*'360 GRP volumes '!AZ164</f>
        <v>0</v>
      </c>
      <c r="E87" s="779">
        <f>SUM('360 GRP volumes '!L164:V164)*'360 GRP volumes '!BA164</f>
        <v>0</v>
      </c>
      <c r="F87" s="779">
        <f>SUM('360 GRP volumes '!L164:V164)*'360 GRP volumes '!BB164</f>
        <v>0</v>
      </c>
      <c r="G87" s="779">
        <f>SUM('360 GRP volumes '!L164:V164)*'360 GRP volumes '!BC166</f>
        <v>0</v>
      </c>
      <c r="H87" s="779">
        <f>SUM('360 GRP volumes '!L164:V164)*'360 GRP volumes '!BD164</f>
        <v>0</v>
      </c>
      <c r="I87" s="779">
        <f>SUM('360 GRP volumes '!L164:V164)*'360 GRP volumes '!BE164</f>
        <v>0</v>
      </c>
      <c r="J87" s="779">
        <f>SUM('360 GRP volumes '!L164:V164)*'360 GRP volumes '!BF164</f>
        <v>0</v>
      </c>
      <c r="K87" s="779">
        <f>'360 GRP volumes '!BG164</f>
        <v>0</v>
      </c>
      <c r="L87" s="779">
        <f>'360 GRP volumes '!I164*SUM('360 GRP volumes '!L164:V164)</f>
        <v>0</v>
      </c>
    </row>
    <row r="88">
      <c r="A88" s="2" t="str">
        <f>'360 GRP volumes '!D89</f>
        <v/>
      </c>
      <c r="B88" s="193">
        <f>SUM('360 GRP volumes '!L89:V89)*'360 GRP volumes '!AX89</f>
        <v>0</v>
      </c>
      <c r="C88" s="65">
        <f>SUM('360 GRP volumes '!L89:V89)*'360 GRP volumes '!AY89</f>
        <v>0</v>
      </c>
      <c r="D88" s="779">
        <f>SUM('360 GRP volumes '!L89:V89)*'360 GRP volumes '!AZ89</f>
        <v>0</v>
      </c>
      <c r="E88" s="779">
        <f>SUM('360 GRP volumes '!L89:V89)*'360 GRP volumes '!BA89</f>
        <v>0</v>
      </c>
      <c r="F88" s="779">
        <f>SUM('360 GRP volumes '!L89:V89)*'360 GRP volumes '!BB89</f>
        <v>0</v>
      </c>
      <c r="G88" s="779">
        <f>SUM('360 GRP volumes '!L89:V89)*'360 GRP volumes '!BC167</f>
        <v>0</v>
      </c>
      <c r="H88" s="779">
        <f>SUM('360 GRP volumes '!L89:V89)*'360 GRP volumes '!BD89</f>
        <v>0</v>
      </c>
      <c r="I88" s="779">
        <f>SUM('360 GRP volumes '!L89:V89)*'360 GRP volumes '!BE89</f>
        <v>0</v>
      </c>
      <c r="J88" s="779">
        <f>SUM('360 GRP volumes '!L89:V89)*'360 GRP volumes '!BF89</f>
        <v>0</v>
      </c>
      <c r="K88" s="779">
        <f>'360 GRP volumes '!BG89</f>
        <v>0</v>
      </c>
      <c r="L88" s="779">
        <f>'360 GRP volumes '!I89*SUM('360 GRP volumes '!L89:V89)</f>
        <v>0</v>
      </c>
    </row>
    <row r="89">
      <c r="A89" s="2" t="str">
        <f>'360 GRP volumes '!D90</f>
        <v>360-381</v>
      </c>
      <c r="B89" s="193">
        <f>SUM('360 GRP volumes '!L90:V90)*'360 GRP volumes '!AX90</f>
        <v>0</v>
      </c>
      <c r="C89" s="65">
        <f>SUM('360 GRP volumes '!L90:V90)*'360 GRP volumes '!AY90</f>
        <v>0</v>
      </c>
      <c r="D89" s="779">
        <f>SUM('360 GRP volumes '!L90:V90)*'360 GRP volumes '!AZ90</f>
        <v>0</v>
      </c>
      <c r="E89" s="779">
        <f>SUM('360 GRP volumes '!L90:V90)*'360 GRP volumes '!BA90</f>
        <v>0</v>
      </c>
      <c r="F89" s="779">
        <f>SUM('360 GRP volumes '!L90:V90)*'360 GRP volumes '!BB90</f>
        <v>0</v>
      </c>
      <c r="G89" s="779">
        <f>SUM('360 GRP volumes '!L90:V90)*'360 GRP volumes '!BC168</f>
        <v>0</v>
      </c>
      <c r="H89" s="779">
        <f>SUM('360 GRP volumes '!L90:V90)*'360 GRP volumes '!BD90</f>
        <v>0</v>
      </c>
      <c r="I89" s="779">
        <f>SUM('360 GRP volumes '!L90:V90)*'360 GRP volumes '!BE90</f>
        <v>0</v>
      </c>
      <c r="J89" s="779">
        <f>SUM('360 GRP volumes '!L90:V90)*'360 GRP volumes '!BF90</f>
        <v>0</v>
      </c>
      <c r="K89" s="779">
        <f>'360 GRP volumes '!BG90</f>
        <v>0</v>
      </c>
      <c r="L89" s="779">
        <f>'360 GRP volumes '!I90*SUM('360 GRP volumes '!L90:V90)</f>
        <v>0</v>
      </c>
    </row>
    <row r="90">
      <c r="A90" s="2" t="str">
        <f>'360 GRP volumes '!D91</f>
        <v>360-382</v>
      </c>
      <c r="B90" s="193">
        <f>SUM('360 GRP volumes '!L91:V91)*'360 GRP volumes '!AX91</f>
        <v>0</v>
      </c>
      <c r="C90" s="65">
        <f>SUM('360 GRP volumes '!L91:V91)*'360 GRP volumes '!AY91</f>
        <v>0</v>
      </c>
      <c r="D90" s="779">
        <f>SUM('360 GRP volumes '!L91:V91)*'360 GRP volumes '!AZ91</f>
        <v>0</v>
      </c>
      <c r="E90" s="779">
        <f>SUM('360 GRP volumes '!L91:V91)*'360 GRP volumes '!BA91</f>
        <v>0</v>
      </c>
      <c r="F90" s="779">
        <f>SUM('360 GRP volumes '!L91:V91)*'360 GRP volumes '!BB91</f>
        <v>0</v>
      </c>
      <c r="G90" s="779">
        <f>SUM('360 GRP volumes '!L91:V91)*'360 GRP volumes '!BC169</f>
        <v>0</v>
      </c>
      <c r="H90" s="779">
        <f>SUM('360 GRP volumes '!L91:V91)*'360 GRP volumes '!BD91</f>
        <v>0</v>
      </c>
      <c r="I90" s="779">
        <f>SUM('360 GRP volumes '!L91:V91)*'360 GRP volumes '!BE91</f>
        <v>0</v>
      </c>
      <c r="J90" s="779">
        <f>SUM('360 GRP volumes '!L91:V91)*'360 GRP volumes '!BF91</f>
        <v>0</v>
      </c>
      <c r="K90" s="779">
        <f>'360 GRP volumes '!BG91</f>
        <v>0</v>
      </c>
      <c r="L90" s="779">
        <f>'360 GRP volumes '!I91*SUM('360 GRP volumes '!L91:V91)</f>
        <v>0</v>
      </c>
    </row>
    <row r="91">
      <c r="A91" s="2" t="str">
        <f>'360 GRP volumes '!D92</f>
        <v>360-384</v>
      </c>
      <c r="B91" s="193">
        <f>SUM('360 GRP volumes '!L92:V92)*'360 GRP volumes '!AX92</f>
        <v>0</v>
      </c>
      <c r="C91" s="65">
        <f>SUM('360 GRP volumes '!L92:V92)*'360 GRP volumes '!AY92</f>
        <v>0</v>
      </c>
      <c r="D91" s="779">
        <f>SUM('360 GRP volumes '!L92:V92)*'360 GRP volumes '!AZ92</f>
        <v>0</v>
      </c>
      <c r="E91" s="779">
        <f>SUM('360 GRP volumes '!L92:V92)*'360 GRP volumes '!BA92</f>
        <v>0</v>
      </c>
      <c r="F91" s="779">
        <f>SUM('360 GRP volumes '!L92:V92)*'360 GRP volumes '!BB92</f>
        <v>0</v>
      </c>
      <c r="G91" s="779">
        <f>SUM('360 GRP volumes '!L92:V92)*'360 GRP volumes '!BC170</f>
        <v>0</v>
      </c>
      <c r="H91" s="779">
        <f>SUM('360 GRP volumes '!L92:V92)*'360 GRP volumes '!BD92</f>
        <v>0</v>
      </c>
      <c r="I91" s="779">
        <f>SUM('360 GRP volumes '!L92:V92)*'360 GRP volumes '!BE92</f>
        <v>0</v>
      </c>
      <c r="J91" s="779">
        <f>SUM('360 GRP volumes '!L92:V92)*'360 GRP volumes '!BF92</f>
        <v>0</v>
      </c>
      <c r="K91" s="779">
        <f>'360 GRP volumes '!BG92</f>
        <v>0</v>
      </c>
      <c r="L91" s="779">
        <f>'360 GRP volumes '!I92*SUM('360 GRP volumes '!L92:V92)</f>
        <v>0</v>
      </c>
    </row>
    <row r="92">
      <c r="A92" s="2" t="str">
        <f>'360 GRP volumes '!D93</f>
        <v>360-385</v>
      </c>
      <c r="B92" s="193">
        <f>SUM('360 GRP volumes '!L93:V93)*'360 GRP volumes '!AX93</f>
        <v>0</v>
      </c>
      <c r="C92" s="65">
        <f>SUM('360 GRP volumes '!L93:V93)*'360 GRP volumes '!AY93</f>
        <v>0</v>
      </c>
      <c r="D92" s="779">
        <f>SUM('360 GRP volumes '!L93:V93)*'360 GRP volumes '!AZ93</f>
        <v>0</v>
      </c>
      <c r="E92" s="779">
        <f>SUM('360 GRP volumes '!L93:V93)*'360 GRP volumes '!BA93</f>
        <v>0</v>
      </c>
      <c r="F92" s="779">
        <f>SUM('360 GRP volumes '!L93:V93)*'360 GRP volumes '!BB93</f>
        <v>0</v>
      </c>
      <c r="G92" s="779">
        <f>SUM('360 GRP volumes '!L93:V93)*'360 GRP volumes '!BC171</f>
        <v>0</v>
      </c>
      <c r="H92" s="779">
        <f>SUM('360 GRP volumes '!L93:V93)*'360 GRP volumes '!BD93</f>
        <v>0</v>
      </c>
      <c r="I92" s="779">
        <f>SUM('360 GRP volumes '!L93:V93)*'360 GRP volumes '!BE93</f>
        <v>0</v>
      </c>
      <c r="J92" s="779">
        <f>SUM('360 GRP volumes '!L93:V93)*'360 GRP volumes '!BF93</f>
        <v>0</v>
      </c>
      <c r="K92" s="779">
        <f>'360 GRP volumes '!BG93</f>
        <v>0</v>
      </c>
      <c r="L92" s="779">
        <f>'360 GRP volumes '!I93*SUM('360 GRP volumes '!L93:V93)</f>
        <v>0</v>
      </c>
    </row>
    <row r="93">
      <c r="A93" s="2" t="str">
        <f>'360 GRP volumes '!D94</f>
        <v>360-388</v>
      </c>
      <c r="B93" s="193">
        <f>SUM('360 GRP volumes '!L94:V94)*'360 GRP volumes '!AX94</f>
        <v>0</v>
      </c>
      <c r="C93" s="65">
        <f>SUM('360 GRP volumes '!L94:V94)*'360 GRP volumes '!AY94</f>
        <v>0</v>
      </c>
      <c r="D93" s="779">
        <f>SUM('360 GRP volumes '!L94:V94)*'360 GRP volumes '!AZ94</f>
        <v>0</v>
      </c>
      <c r="E93" s="779">
        <f>SUM('360 GRP volumes '!L94:V94)*'360 GRP volumes '!BA94</f>
        <v>0</v>
      </c>
      <c r="F93" s="779">
        <f>SUM('360 GRP volumes '!L94:V94)*'360 GRP volumes '!BB94</f>
        <v>0</v>
      </c>
      <c r="G93" s="779">
        <f>SUM('360 GRP volumes '!L94:V94)*'360 GRP volumes '!BC172</f>
        <v>0</v>
      </c>
      <c r="H93" s="779">
        <f>SUM('360 GRP volumes '!L94:V94)*'360 GRP volumes '!BD94</f>
        <v>0</v>
      </c>
      <c r="I93" s="779">
        <f>SUM('360 GRP volumes '!L94:V94)*'360 GRP volumes '!BE94</f>
        <v>0</v>
      </c>
      <c r="J93" s="779">
        <f>SUM('360 GRP volumes '!L94:V94)*'360 GRP volumes '!BF94</f>
        <v>0</v>
      </c>
      <c r="K93" s="779">
        <f>'360 GRP volumes '!BG94</f>
        <v>0</v>
      </c>
      <c r="L93" s="779">
        <f>'360 GRP volumes '!I94*SUM('360 GRP volumes '!L94:V94)</f>
        <v>0</v>
      </c>
    </row>
    <row r="94">
      <c r="A94" s="2" t="str">
        <f>'360 GRP volumes '!D95</f>
        <v>360-389</v>
      </c>
      <c r="B94" s="193">
        <f>SUM('360 GRP volumes '!L95:V95)*'360 GRP volumes '!AX95</f>
        <v>0</v>
      </c>
      <c r="C94" s="65">
        <f>SUM('360 GRP volumes '!L95:V95)*'360 GRP volumes '!AY95</f>
        <v>0</v>
      </c>
      <c r="D94" s="779">
        <f>SUM('360 GRP volumes '!L95:V95)*'360 GRP volumes '!AZ95</f>
        <v>0</v>
      </c>
      <c r="E94" s="779">
        <f>SUM('360 GRP volumes '!L95:V95)*'360 GRP volumes '!BA95</f>
        <v>0</v>
      </c>
      <c r="F94" s="779">
        <f>SUM('360 GRP volumes '!L95:V95)*'360 GRP volumes '!BB95</f>
        <v>0</v>
      </c>
      <c r="G94" s="779">
        <f>SUM('360 GRP volumes '!L95:V95)*'360 GRP volumes '!BC173</f>
        <v>0</v>
      </c>
      <c r="H94" s="779">
        <f>SUM('360 GRP volumes '!L95:V95)*'360 GRP volumes '!BD95</f>
        <v>0</v>
      </c>
      <c r="I94" s="779">
        <f>SUM('360 GRP volumes '!L95:V95)*'360 GRP volumes '!BE95</f>
        <v>0</v>
      </c>
      <c r="J94" s="779">
        <f>SUM('360 GRP volumes '!L95:V95)*'360 GRP volumes '!BF95</f>
        <v>0</v>
      </c>
      <c r="K94" s="779">
        <f>'360 GRP volumes '!BG95</f>
        <v>0</v>
      </c>
      <c r="L94" s="779">
        <f>'360 GRP volumes '!I95*SUM('360 GRP volumes '!L95:V95)</f>
        <v>0</v>
      </c>
    </row>
    <row r="95">
      <c r="A95" s="2" t="str">
        <f>'360 GRP volumes '!D96</f>
        <v>360-392</v>
      </c>
      <c r="B95" s="193">
        <f>SUM('360 GRP volumes '!L96:V96)*'360 GRP volumes '!AX96</f>
        <v>0</v>
      </c>
      <c r="C95" s="65">
        <f>SUM('360 GRP volumes '!L96:V96)*'360 GRP volumes '!AY96</f>
        <v>0</v>
      </c>
      <c r="D95" s="779">
        <f>SUM('360 GRP volumes '!L96:V96)*'360 GRP volumes '!AZ96</f>
        <v>0</v>
      </c>
      <c r="E95" s="779">
        <f>SUM('360 GRP volumes '!L96:V96)*'360 GRP volumes '!BA96</f>
        <v>0</v>
      </c>
      <c r="F95" s="779">
        <f>SUM('360 GRP volumes '!L96:V96)*'360 GRP volumes '!BB96</f>
        <v>0</v>
      </c>
      <c r="G95" s="779">
        <f>SUM('360 GRP volumes '!L96:V96)*'360 GRP volumes '!BC174</f>
        <v>0</v>
      </c>
      <c r="H95" s="779">
        <f>SUM('360 GRP volumes '!L96:V96)*'360 GRP volumes '!BD96</f>
        <v>0</v>
      </c>
      <c r="I95" s="779">
        <f>SUM('360 GRP volumes '!L96:V96)*'360 GRP volumes '!BE96</f>
        <v>0</v>
      </c>
      <c r="J95" s="779">
        <f>SUM('360 GRP volumes '!L96:V96)*'360 GRP volumes '!BF96</f>
        <v>0</v>
      </c>
      <c r="K95" s="779">
        <f>'360 GRP volumes '!BG96</f>
        <v>0</v>
      </c>
      <c r="L95" s="779">
        <f>'360 GRP volumes '!I96*SUM('360 GRP volumes '!L96:V96)</f>
        <v>0</v>
      </c>
    </row>
    <row r="96">
      <c r="A96" s="2" t="str">
        <f>'360 GRP volumes '!D97</f>
        <v>360-393</v>
      </c>
      <c r="B96" s="193">
        <f>SUM('360 GRP volumes '!L97:V97)*'360 GRP volumes '!AX97</f>
        <v>0</v>
      </c>
      <c r="C96" s="65">
        <f>SUM('360 GRP volumes '!L97:V97)*'360 GRP volumes '!AY97</f>
        <v>0</v>
      </c>
      <c r="D96" s="779">
        <f>SUM('360 GRP volumes '!L97:V97)*'360 GRP volumes '!AZ97</f>
        <v>0</v>
      </c>
      <c r="E96" s="779">
        <f>SUM('360 GRP volumes '!L97:V97)*'360 GRP volumes '!BA97</f>
        <v>0</v>
      </c>
      <c r="F96" s="779">
        <f>SUM('360 GRP volumes '!L97:V97)*'360 GRP volumes '!BB97</f>
        <v>0</v>
      </c>
      <c r="G96" s="779">
        <f>SUM('360 GRP volumes '!L97:V97)*'360 GRP volumes '!BC175</f>
        <v>0</v>
      </c>
      <c r="H96" s="779">
        <f>SUM('360 GRP volumes '!L97:V97)*'360 GRP volumes '!BD97</f>
        <v>0</v>
      </c>
      <c r="I96" s="779">
        <f>SUM('360 GRP volumes '!L97:V97)*'360 GRP volumes '!BE97</f>
        <v>0</v>
      </c>
      <c r="J96" s="779">
        <f>SUM('360 GRP volumes '!L97:V97)*'360 GRP volumes '!BF97</f>
        <v>0</v>
      </c>
      <c r="K96" s="779">
        <f>'360 GRP volumes '!BG97</f>
        <v>0</v>
      </c>
      <c r="L96" s="779">
        <f>'360 GRP volumes '!I97*SUM('360 GRP volumes '!L97:V97)</f>
        <v>0</v>
      </c>
    </row>
    <row r="97">
      <c r="A97" s="2" t="str">
        <f>'360 GRP volumes '!D98</f>
        <v>360-396</v>
      </c>
      <c r="B97" s="193">
        <f>SUM('360 GRP volumes '!L98:V98)*'360 GRP volumes '!AX98</f>
        <v>0</v>
      </c>
      <c r="C97" s="65">
        <f>SUM('360 GRP volumes '!L98:V98)*'360 GRP volumes '!AY98</f>
        <v>0</v>
      </c>
      <c r="D97" s="779">
        <f>SUM('360 GRP volumes '!L98:V98)*'360 GRP volumes '!AZ98</f>
        <v>0</v>
      </c>
      <c r="E97" s="779">
        <f>SUM('360 GRP volumes '!L98:V98)*'360 GRP volumes '!BA98</f>
        <v>0</v>
      </c>
      <c r="F97" s="779">
        <f>SUM('360 GRP volumes '!L98:V98)*'360 GRP volumes '!BB98</f>
        <v>0</v>
      </c>
      <c r="G97" s="779">
        <f>SUM('360 GRP volumes '!L98:V98)*'360 GRP volumes '!BC176</f>
        <v>0</v>
      </c>
      <c r="H97" s="779">
        <f>SUM('360 GRP volumes '!L98:V98)*'360 GRP volumes '!BD98</f>
        <v>0</v>
      </c>
      <c r="I97" s="779">
        <f>SUM('360 GRP volumes '!L98:V98)*'360 GRP volumes '!BE98</f>
        <v>0</v>
      </c>
      <c r="J97" s="779">
        <f>SUM('360 GRP volumes '!L98:V98)*'360 GRP volumes '!BF98</f>
        <v>0</v>
      </c>
      <c r="K97" s="779">
        <f>'360 GRP volumes '!BG98</f>
        <v>0</v>
      </c>
      <c r="L97" s="779">
        <f>'360 GRP volumes '!I98*SUM('360 GRP volumes '!L98:V98)</f>
        <v>0</v>
      </c>
    </row>
    <row r="98">
      <c r="A98" s="2" t="str">
        <f>'360 GRP volumes '!D100</f>
        <v>360-397</v>
      </c>
      <c r="B98" s="193">
        <f>SUM('360 GRP volumes '!L100:V100)*'360 GRP volumes '!AX100</f>
        <v>0</v>
      </c>
      <c r="C98" s="65">
        <f>SUM('360 GRP volumes '!L100:V100)*'360 GRP volumes '!AY100</f>
        <v>0</v>
      </c>
      <c r="D98" s="779">
        <f>SUM('360 GRP volumes '!L100:V100)*'360 GRP volumes '!AZ100</f>
        <v>0</v>
      </c>
      <c r="E98" s="779">
        <f>SUM('360 GRP volumes '!L100:V100)*'360 GRP volumes '!BA100</f>
        <v>0</v>
      </c>
      <c r="F98" s="779">
        <f>SUM('360 GRP volumes '!L100:V100)*'360 GRP volumes '!BB100</f>
        <v>0</v>
      </c>
      <c r="G98" s="779">
        <f>SUM('360 GRP volumes '!L100:V100)*'360 GRP volumes '!BC177</f>
        <v>0</v>
      </c>
      <c r="H98" s="779">
        <f>SUM('360 GRP volumes '!L100:V100)*'360 GRP volumes '!BD100</f>
        <v>0</v>
      </c>
      <c r="I98" s="779">
        <f>SUM('360 GRP volumes '!L100:V100)*'360 GRP volumes '!BE100</f>
        <v>0</v>
      </c>
      <c r="J98" s="779">
        <f>SUM('360 GRP volumes '!L100:V100)*'360 GRP volumes '!BF100</f>
        <v>0</v>
      </c>
      <c r="K98" s="779">
        <f>'360 GRP volumes '!BG100</f>
        <v>0</v>
      </c>
      <c r="L98" s="779">
        <f>'360 GRP volumes '!I100*SUM('360 GRP volumes '!L100:V100)</f>
        <v>0</v>
      </c>
    </row>
    <row r="99">
      <c r="A99" s="2" t="str">
        <f>'360 GRP volumes '!D101</f>
        <v>360-400</v>
      </c>
      <c r="B99" s="193">
        <f>SUM('360 GRP volumes '!L101:V101)*'360 GRP volumes '!AX101</f>
        <v>0</v>
      </c>
      <c r="C99" s="65">
        <f>SUM('360 GRP volumes '!L101:V101)*'360 GRP volumes '!AY101</f>
        <v>0</v>
      </c>
      <c r="D99" s="779">
        <f>SUM('360 GRP volumes '!L101:V101)*'360 GRP volumes '!AZ101</f>
        <v>0</v>
      </c>
      <c r="E99" s="779">
        <f>SUM('360 GRP volumes '!L101:V101)*'360 GRP volumes '!BA101</f>
        <v>0</v>
      </c>
      <c r="F99" s="779">
        <f>SUM('360 GRP volumes '!L101:V101)*'360 GRP volumes '!BB101</f>
        <v>0</v>
      </c>
      <c r="G99" s="779">
        <f>SUM('360 GRP volumes '!L101:V101)*'360 GRP volumes '!BC178</f>
        <v>0</v>
      </c>
      <c r="H99" s="779">
        <f>SUM('360 GRP volumes '!L101:V101)*'360 GRP volumes '!BD101</f>
        <v>0</v>
      </c>
      <c r="I99" s="779">
        <f>SUM('360 GRP volumes '!L101:V101)*'360 GRP volumes '!BE101</f>
        <v>0</v>
      </c>
      <c r="J99" s="779">
        <f>SUM('360 GRP volumes '!L101:V101)*'360 GRP volumes '!BF101</f>
        <v>0</v>
      </c>
      <c r="K99" s="779">
        <f>'360 GRP volumes '!BG101</f>
        <v>0</v>
      </c>
      <c r="L99" s="779">
        <f>'360 GRP volumes '!I101*SUM('360 GRP volumes '!L101:V101)</f>
        <v>0</v>
      </c>
    </row>
    <row r="100">
      <c r="A100" s="2" t="str">
        <f>'360 GRP volumes '!D165</f>
        <v/>
      </c>
      <c r="B100" s="193">
        <f>SUM('360 GRP volumes '!L165:V165)*'360 GRP volumes '!AX165</f>
        <v>0</v>
      </c>
      <c r="C100" s="65">
        <f>SUM('360 GRP volumes '!L165:V165)*'360 GRP volumes '!AY165</f>
        <v>0</v>
      </c>
      <c r="D100" s="779">
        <f>SUM('360 GRP volumes '!L165:V165)*'360 GRP volumes '!AZ165</f>
        <v>0</v>
      </c>
      <c r="E100" s="779">
        <f>SUM('360 GRP volumes '!L165:V165)*'360 GRP volumes '!BA165</f>
        <v>0</v>
      </c>
      <c r="F100" s="779">
        <f>SUM('360 GRP volumes '!L165:V165)*'360 GRP volumes '!BB165</f>
        <v>0</v>
      </c>
      <c r="G100" s="779">
        <f>SUM('360 GRP volumes '!L165:V165)*'360 GRP volumes '!BC179</f>
        <v>0</v>
      </c>
      <c r="H100" s="779">
        <f>SUM('360 GRP volumes '!L165:V165)*'360 GRP volumes '!BD165</f>
        <v>0</v>
      </c>
      <c r="I100" s="779">
        <f>SUM('360 GRP volumes '!L165:V165)*'360 GRP volumes '!BE165</f>
        <v>0</v>
      </c>
      <c r="J100" s="779">
        <f>SUM('360 GRP volumes '!L165:V165)*'360 GRP volumes '!BF165</f>
        <v>0</v>
      </c>
      <c r="K100" s="779">
        <f>'360 GRP volumes '!BG165</f>
        <v>0</v>
      </c>
      <c r="L100" s="779">
        <f>'360 GRP volumes '!I165*SUM('360 GRP volumes '!L165:V165)</f>
        <v>0</v>
      </c>
    </row>
    <row r="101">
      <c r="A101" s="2" t="str">
        <f>'360 GRP volumes '!D166</f>
        <v>360-401</v>
      </c>
      <c r="B101" s="193">
        <f>SUM('360 GRP volumes '!L166:V166)*'360 GRP volumes '!AX166</f>
        <v>0</v>
      </c>
      <c r="C101" s="65">
        <f>SUM('360 GRP volumes '!L166:V166)*'360 GRP volumes '!AY166</f>
        <v>0</v>
      </c>
      <c r="D101" s="779">
        <f>SUM('360 GRP volumes '!L166:V166)*'360 GRP volumes '!AZ166</f>
        <v>0</v>
      </c>
      <c r="E101" s="779">
        <f>SUM('360 GRP volumes '!L166:V166)*'360 GRP volumes '!BA166</f>
        <v>0</v>
      </c>
      <c r="F101" s="779">
        <f>SUM('360 GRP volumes '!L166:V166)*'360 GRP volumes '!BB166</f>
        <v>0</v>
      </c>
      <c r="G101" s="779">
        <f>SUM('360 GRP volumes '!L166:V166)*'360 GRP volumes '!BC180</f>
        <v>0</v>
      </c>
      <c r="H101" s="779">
        <f>SUM('360 GRP volumes '!L166:V166)*'360 GRP volumes '!BD166</f>
        <v>0</v>
      </c>
      <c r="I101" s="779">
        <f>SUM('360 GRP volumes '!L166:V166)*'360 GRP volumes '!BE166</f>
        <v>0</v>
      </c>
      <c r="J101" s="779">
        <f>SUM('360 GRP volumes '!L166:V166)*'360 GRP volumes '!BF166</f>
        <v>0</v>
      </c>
      <c r="K101" s="779">
        <f>'360 GRP volumes '!BG166</f>
        <v>0</v>
      </c>
      <c r="L101" s="779">
        <f>'360 GRP volumes '!I166*SUM('360 GRP volumes '!L166:V166)</f>
        <v>0</v>
      </c>
    </row>
    <row r="102">
      <c r="A102" s="2" t="str">
        <f>'360 GRP volumes '!D167</f>
        <v>360-402</v>
      </c>
      <c r="B102" s="193">
        <f>SUM('360 GRP volumes '!L167:V167)*'360 GRP volumes '!AX167</f>
        <v>0</v>
      </c>
      <c r="C102" s="65">
        <f>SUM('360 GRP volumes '!L167:V167)*'360 GRP volumes '!AY167</f>
        <v>0</v>
      </c>
      <c r="D102" s="779">
        <f>SUM('360 GRP volumes '!L167:V167)*'360 GRP volumes '!AZ167</f>
        <v>0</v>
      </c>
      <c r="E102" s="779">
        <f>SUM('360 GRP volumes '!L167:V167)*'360 GRP volumes '!BA167</f>
        <v>0</v>
      </c>
      <c r="F102" s="779">
        <f>SUM('360 GRP volumes '!L167:V167)*'360 GRP volumes '!BB167</f>
        <v>0</v>
      </c>
      <c r="G102" s="779">
        <f>SUM('360 GRP volumes '!L167:V167)*'360 GRP volumes '!BC181</f>
        <v>0</v>
      </c>
      <c r="H102" s="779">
        <f>SUM('360 GRP volumes '!L167:V167)*'360 GRP volumes '!BD167</f>
        <v>0</v>
      </c>
      <c r="I102" s="779">
        <f>SUM('360 GRP volumes '!L167:V167)*'360 GRP volumes '!BE167</f>
        <v>0</v>
      </c>
      <c r="J102" s="779">
        <f>SUM('360 GRP volumes '!L167:V167)*'360 GRP volumes '!BF167</f>
        <v>0</v>
      </c>
      <c r="K102" s="779">
        <f>'360 GRP volumes '!BG167</f>
        <v>0</v>
      </c>
      <c r="L102" s="779">
        <f>'360 GRP volumes '!I167*SUM('360 GRP volumes '!L167:V167)</f>
        <v>0</v>
      </c>
    </row>
    <row r="103">
      <c r="A103" s="2" t="str">
        <f>'360 GRP volumes '!D168</f>
        <v>360-403</v>
      </c>
      <c r="B103" s="193">
        <f>SUM('360 GRP volumes '!L168:V168)*'360 GRP volumes '!AX168</f>
        <v>0</v>
      </c>
      <c r="C103" s="65">
        <f>SUM('360 GRP volumes '!L168:V168)*'360 GRP volumes '!AY168</f>
        <v>0</v>
      </c>
      <c r="D103" s="779">
        <f>SUM('360 GRP volumes '!L168:V168)*'360 GRP volumes '!AZ168</f>
        <v>0</v>
      </c>
      <c r="E103" s="779">
        <f>SUM('360 GRP volumes '!L168:V168)*'360 GRP volumes '!BA168</f>
        <v>0</v>
      </c>
      <c r="F103" s="779">
        <f>SUM('360 GRP volumes '!L168:V168)*'360 GRP volumes '!BB168</f>
        <v>0</v>
      </c>
      <c r="G103" s="779">
        <f>SUM('360 GRP volumes '!L168:V168)*'360 GRP volumes '!BC182</f>
        <v>0</v>
      </c>
      <c r="H103" s="779">
        <f>SUM('360 GRP volumes '!L168:V168)*'360 GRP volumes '!BD168</f>
        <v>0</v>
      </c>
      <c r="I103" s="779">
        <f>SUM('360 GRP volumes '!L168:V168)*'360 GRP volumes '!BE168</f>
        <v>0</v>
      </c>
      <c r="J103" s="779">
        <f>SUM('360 GRP volumes '!L168:V168)*'360 GRP volumes '!BF168</f>
        <v>0</v>
      </c>
      <c r="K103" s="779">
        <f>'360 GRP volumes '!BG168</f>
        <v>0</v>
      </c>
      <c r="L103" s="779">
        <f>'360 GRP volumes '!I168*SUM('360 GRP volumes '!L168:V168)</f>
        <v>0</v>
      </c>
    </row>
    <row r="104">
      <c r="A104" s="2" t="str">
        <f>'360 GRP volumes '!D169</f>
        <v>360-404</v>
      </c>
      <c r="B104" s="193">
        <f>SUM('360 GRP volumes '!L169:V169)*'360 GRP volumes '!AX169</f>
        <v>0</v>
      </c>
      <c r="C104" s="65">
        <f>SUM('360 GRP volumes '!L169:V169)*'360 GRP volumes '!AY169</f>
        <v>0</v>
      </c>
      <c r="D104" s="779">
        <f>SUM('360 GRP volumes '!L169:V169)*'360 GRP volumes '!AZ169</f>
        <v>0</v>
      </c>
      <c r="E104" s="779">
        <f>SUM('360 GRP volumes '!L169:V169)*'360 GRP volumes '!BA169</f>
        <v>0</v>
      </c>
      <c r="F104" s="779">
        <f>SUM('360 GRP volumes '!L169:V169)*'360 GRP volumes '!BB169</f>
        <v>0</v>
      </c>
      <c r="G104" s="779">
        <f>SUM('360 GRP volumes '!L169:V169)*'360 GRP volumes '!BC183</f>
        <v>0</v>
      </c>
      <c r="H104" s="779">
        <f>SUM('360 GRP volumes '!L169:V169)*'360 GRP volumes '!BD169</f>
        <v>0</v>
      </c>
      <c r="I104" s="779">
        <f>SUM('360 GRP volumes '!L169:V169)*'360 GRP volumes '!BE169</f>
        <v>0</v>
      </c>
      <c r="J104" s="779">
        <f>SUM('360 GRP volumes '!L169:V169)*'360 GRP volumes '!BF169</f>
        <v>0</v>
      </c>
      <c r="K104" s="779">
        <f>'360 GRP volumes '!BG169</f>
        <v>0</v>
      </c>
      <c r="L104" s="779">
        <f>'360 GRP volumes '!I169*SUM('360 GRP volumes '!L169:V169)</f>
        <v>0</v>
      </c>
    </row>
    <row r="105">
      <c r="A105" s="2" t="str">
        <f>'360 GRP volumes '!D170</f>
        <v>360-405</v>
      </c>
      <c r="B105" s="193">
        <f>SUM('360 GRP volumes '!L170:V170)*'360 GRP volumes '!AX170</f>
        <v>0</v>
      </c>
      <c r="C105" s="65">
        <f>SUM('360 GRP volumes '!L170:V170)*'360 GRP volumes '!AY170</f>
        <v>0</v>
      </c>
      <c r="D105" s="779">
        <f>SUM('360 GRP volumes '!L170:V170)*'360 GRP volumes '!AZ170</f>
        <v>0</v>
      </c>
      <c r="E105" s="779">
        <f>SUM('360 GRP volumes '!L170:V170)*'360 GRP volumes '!BA170</f>
        <v>0</v>
      </c>
      <c r="F105" s="779">
        <f>SUM('360 GRP volumes '!L170:V170)*'360 GRP volumes '!BB170</f>
        <v>0</v>
      </c>
      <c r="G105" s="779">
        <f>SUM('360 GRP volumes '!L170:V170)*'360 GRP volumes '!BC184</f>
        <v>0</v>
      </c>
      <c r="H105" s="779">
        <f>SUM('360 GRP volumes '!L170:V170)*'360 GRP volumes '!BD170</f>
        <v>0</v>
      </c>
      <c r="I105" s="779">
        <f>SUM('360 GRP volumes '!L170:V170)*'360 GRP volumes '!BE170</f>
        <v>0</v>
      </c>
      <c r="J105" s="779">
        <f>SUM('360 GRP volumes '!L170:V170)*'360 GRP volumes '!BF170</f>
        <v>0</v>
      </c>
      <c r="K105" s="779">
        <f>'360 GRP volumes '!BG170</f>
        <v>0</v>
      </c>
      <c r="L105" s="779">
        <f>'360 GRP volumes '!I170*SUM('360 GRP volumes '!L170:V170)</f>
        <v>0</v>
      </c>
    </row>
    <row r="106">
      <c r="A106" s="2" t="str">
        <f>'360 GRP volumes '!D171</f>
        <v>360-406</v>
      </c>
      <c r="B106" s="193">
        <f>SUM('360 GRP volumes '!L171:V171)*'360 GRP volumes '!AX171</f>
        <v>0</v>
      </c>
      <c r="C106" s="65">
        <f>SUM('360 GRP volumes '!L171:V171)*'360 GRP volumes '!AY171</f>
        <v>0</v>
      </c>
      <c r="D106" s="779">
        <f>SUM('360 GRP volumes '!L171:V171)*'360 GRP volumes '!AZ171</f>
        <v>0</v>
      </c>
      <c r="E106" s="779">
        <f>SUM('360 GRP volumes '!L171:V171)*'360 GRP volumes '!BA171</f>
        <v>0</v>
      </c>
      <c r="F106" s="779">
        <f>SUM('360 GRP volumes '!L171:V171)*'360 GRP volumes '!BB171</f>
        <v>0</v>
      </c>
      <c r="G106" s="779">
        <f>SUM('360 GRP volumes '!L171:V171)*'360 GRP volumes '!BC185</f>
        <v>0</v>
      </c>
      <c r="H106" s="779">
        <f>SUM('360 GRP volumes '!L171:V171)*'360 GRP volumes '!BD171</f>
        <v>0</v>
      </c>
      <c r="I106" s="779">
        <f>SUM('360 GRP volumes '!L171:V171)*'360 GRP volumes '!BE171</f>
        <v>0</v>
      </c>
      <c r="J106" s="779">
        <f>SUM('360 GRP volumes '!L171:V171)*'360 GRP volumes '!BF171</f>
        <v>0</v>
      </c>
      <c r="K106" s="779">
        <f>'360 GRP volumes '!BG171</f>
        <v>0</v>
      </c>
      <c r="L106" s="779">
        <f>'360 GRP volumes '!I171*SUM('360 GRP volumes '!L171:V171)</f>
        <v>0</v>
      </c>
    </row>
    <row r="107">
      <c r="A107" s="2" t="str">
        <f>'360 GRP volumes '!D172</f>
        <v>360-406-DT</v>
      </c>
      <c r="B107" s="193">
        <f>SUM('360 GRP volumes '!L172:V172)*'360 GRP volumes '!AX172</f>
        <v>0</v>
      </c>
      <c r="C107" s="65">
        <f>SUM('360 GRP volumes '!L172:V172)*'360 GRP volumes '!AY172</f>
        <v>0</v>
      </c>
      <c r="D107" s="779">
        <f>SUM('360 GRP volumes '!L172:V172)*'360 GRP volumes '!AZ172</f>
        <v>0</v>
      </c>
      <c r="E107" s="779">
        <f>SUM('360 GRP volumes '!L172:V172)*'360 GRP volumes '!BA172</f>
        <v>0</v>
      </c>
      <c r="F107" s="779">
        <f>SUM('360 GRP volumes '!L172:V172)*'360 GRP volumes '!BB172</f>
        <v>0</v>
      </c>
      <c r="G107" s="779">
        <f>SUM('360 GRP volumes '!L172:V172)*'360 GRP volumes '!BC186</f>
        <v>0</v>
      </c>
      <c r="H107" s="779">
        <f>SUM('360 GRP volumes '!L172:V172)*'360 GRP volumes '!BD172</f>
        <v>0</v>
      </c>
      <c r="I107" s="779">
        <f>SUM('360 GRP volumes '!L172:V172)*'360 GRP volumes '!BE172</f>
        <v>0</v>
      </c>
      <c r="J107" s="779">
        <f>SUM('360 GRP volumes '!L172:V172)*'360 GRP volumes '!BF172</f>
        <v>0</v>
      </c>
      <c r="K107" s="779">
        <f>'360 GRP volumes '!BG172</f>
        <v>0</v>
      </c>
      <c r="L107" s="779">
        <f>'360 GRP volumes '!I172*SUM('360 GRP volumes '!L172:V172)</f>
        <v>0</v>
      </c>
    </row>
    <row r="108">
      <c r="A108" s="2" t="str">
        <f>'360 GRP volumes '!D173</f>
        <v>360-409</v>
      </c>
      <c r="B108" s="193">
        <f>SUM('360 GRP volumes '!L173:V173)*'360 GRP volumes '!AX173</f>
        <v>0</v>
      </c>
      <c r="C108" s="65">
        <f>SUM('360 GRP volumes '!L173:V173)*'360 GRP volumes '!AY173</f>
        <v>0</v>
      </c>
      <c r="D108" s="779">
        <f>SUM('360 GRP volumes '!L173:V173)*'360 GRP volumes '!AZ173</f>
        <v>0</v>
      </c>
      <c r="E108" s="779">
        <f>SUM('360 GRP volumes '!L173:V173)*'360 GRP volumes '!BA173</f>
        <v>0</v>
      </c>
      <c r="F108" s="779">
        <f>SUM('360 GRP volumes '!L173:V173)*'360 GRP volumes '!BB173</f>
        <v>0</v>
      </c>
      <c r="G108" s="779">
        <f>SUM('360 GRP volumes '!L173:V173)*'360 GRP volumes '!BC187</f>
        <v>0</v>
      </c>
      <c r="H108" s="779">
        <f>SUM('360 GRP volumes '!L173:V173)*'360 GRP volumes '!BD173</f>
        <v>0</v>
      </c>
      <c r="I108" s="779">
        <f>SUM('360 GRP volumes '!L173:V173)*'360 GRP volumes '!BE173</f>
        <v>0</v>
      </c>
      <c r="J108" s="779">
        <f>SUM('360 GRP volumes '!L173:V173)*'360 GRP volumes '!BF173</f>
        <v>0</v>
      </c>
      <c r="K108" s="779">
        <f>'360 GRP volumes '!BG173</f>
        <v>0</v>
      </c>
      <c r="L108" s="779">
        <f>'360 GRP volumes '!I173*SUM('360 GRP volumes '!L173:V173)</f>
        <v>0</v>
      </c>
    </row>
    <row r="109">
      <c r="A109" s="2" t="str">
        <f>'360 GRP volumes '!D174</f>
        <v>360-409-DT</v>
      </c>
      <c r="B109" s="193">
        <f>SUM('360 GRP volumes '!L174:V174)*'360 GRP volumes '!AX174</f>
        <v>0</v>
      </c>
      <c r="C109" s="65">
        <f>SUM('360 GRP volumes '!L174:V174)*'360 GRP volumes '!AY174</f>
        <v>0</v>
      </c>
      <c r="D109" s="779">
        <f>SUM('360 GRP volumes '!L174:V174)*'360 GRP volumes '!AZ174</f>
        <v>0</v>
      </c>
      <c r="E109" s="779">
        <f>SUM('360 GRP volumes '!L174:V174)*'360 GRP volumes '!BA174</f>
        <v>0</v>
      </c>
      <c r="F109" s="779">
        <f>SUM('360 GRP volumes '!L174:V174)*'360 GRP volumes '!BB174</f>
        <v>0</v>
      </c>
      <c r="G109" s="779">
        <f>SUM('360 GRP volumes '!L174:V174)*'360 GRP volumes '!BC188</f>
        <v>0</v>
      </c>
      <c r="H109" s="779">
        <f>SUM('360 GRP volumes '!L174:V174)*'360 GRP volumes '!BD174</f>
        <v>0</v>
      </c>
      <c r="I109" s="779">
        <f>SUM('360 GRP volumes '!L174:V174)*'360 GRP volumes '!BE174</f>
        <v>0</v>
      </c>
      <c r="J109" s="779">
        <f>SUM('360 GRP volumes '!L174:V174)*'360 GRP volumes '!BF174</f>
        <v>0</v>
      </c>
      <c r="K109" s="779">
        <f>'360 GRP volumes '!BG174</f>
        <v>0</v>
      </c>
      <c r="L109" s="779">
        <f>'360 GRP volumes '!I174*SUM('360 GRP volumes '!L174:V174)</f>
        <v>0</v>
      </c>
    </row>
    <row r="110">
      <c r="A110" s="2" t="str">
        <f>'360 GRP volumes '!D175</f>
        <v>360-410</v>
      </c>
      <c r="B110" s="193">
        <f>SUM('360 GRP volumes '!L175:V175)*'360 GRP volumes '!AX175</f>
        <v>0</v>
      </c>
      <c r="C110" s="65">
        <f>SUM('360 GRP volumes '!L175:V175)*'360 GRP volumes '!AY175</f>
        <v>0</v>
      </c>
      <c r="D110" s="779">
        <f>SUM('360 GRP volumes '!L175:V175)*'360 GRP volumes '!AZ175</f>
        <v>0</v>
      </c>
      <c r="E110" s="779">
        <f>SUM('360 GRP volumes '!L175:V175)*'360 GRP volumes '!BA175</f>
        <v>0</v>
      </c>
      <c r="F110" s="779">
        <f>SUM('360 GRP volumes '!L175:V175)*'360 GRP volumes '!BB175</f>
        <v>0</v>
      </c>
      <c r="G110" s="779">
        <f>SUM('360 GRP volumes '!L175:V175)*'360 GRP volumes '!BC189</f>
        <v>0</v>
      </c>
      <c r="H110" s="779">
        <f>SUM('360 GRP volumes '!L175:V175)*'360 GRP volumes '!BD175</f>
        <v>0</v>
      </c>
      <c r="I110" s="779">
        <f>SUM('360 GRP volumes '!L175:V175)*'360 GRP volumes '!BE175</f>
        <v>0</v>
      </c>
      <c r="J110" s="779">
        <f>SUM('360 GRP volumes '!L175:V175)*'360 GRP volumes '!BF175</f>
        <v>0</v>
      </c>
      <c r="K110" s="779">
        <f>'360 GRP volumes '!BG175</f>
        <v>0</v>
      </c>
      <c r="L110" s="779">
        <f>'360 GRP volumes '!I175*SUM('360 GRP volumes '!L175:V175)</f>
        <v>0</v>
      </c>
    </row>
    <row r="111">
      <c r="A111" s="2" t="str">
        <f>'360 GRP volumes '!D176</f>
        <v>360-410-DT</v>
      </c>
      <c r="B111" s="193">
        <f>SUM('360 GRP volumes '!L176:V176)*'360 GRP volumes '!AX176</f>
        <v>0</v>
      </c>
      <c r="C111" s="65">
        <f>SUM('360 GRP volumes '!L176:V176)*'360 GRP volumes '!AY176</f>
        <v>0</v>
      </c>
      <c r="D111" s="779">
        <f>SUM('360 GRP volumes '!L176:V176)*'360 GRP volumes '!AZ176</f>
        <v>0</v>
      </c>
      <c r="E111" s="779">
        <f>SUM('360 GRP volumes '!L176:V176)*'360 GRP volumes '!BA176</f>
        <v>0</v>
      </c>
      <c r="F111" s="779">
        <f>SUM('360 GRP volumes '!L176:V176)*'360 GRP volumes '!BB176</f>
        <v>0</v>
      </c>
      <c r="G111" s="779">
        <f>SUM('360 GRP volumes '!L176:V176)*'360 GRP volumes '!BC190</f>
        <v>0</v>
      </c>
      <c r="H111" s="779">
        <f>SUM('360 GRP volumes '!L176:V176)*'360 GRP volumes '!BD176</f>
        <v>0</v>
      </c>
      <c r="I111" s="779">
        <f>SUM('360 GRP volumes '!L176:V176)*'360 GRP volumes '!BE176</f>
        <v>0</v>
      </c>
      <c r="J111" s="779">
        <f>SUM('360 GRP volumes '!L176:V176)*'360 GRP volumes '!BF176</f>
        <v>0</v>
      </c>
      <c r="K111" s="779">
        <f>'360 GRP volumes '!BG176</f>
        <v>0</v>
      </c>
      <c r="L111" s="779">
        <f>'360 GRP volumes '!I176*SUM('360 GRP volumes '!L176:V176)</f>
        <v>0</v>
      </c>
    </row>
    <row r="112">
      <c r="A112" s="2" t="str">
        <f>'360 GRP volumes '!D177</f>
        <v>360-411</v>
      </c>
      <c r="B112" s="193">
        <f>SUM('360 GRP volumes '!L177:V177)*'360 GRP volumes '!AX177</f>
        <v>0</v>
      </c>
      <c r="C112" s="65">
        <f>SUM('360 GRP volumes '!L177:V177)*'360 GRP volumes '!AY177</f>
        <v>0</v>
      </c>
      <c r="D112" s="779">
        <f>SUM('360 GRP volumes '!L177:V177)*'360 GRP volumes '!AZ177</f>
        <v>0</v>
      </c>
      <c r="E112" s="779">
        <f>SUM('360 GRP volumes '!L177:V177)*'360 GRP volumes '!BA177</f>
        <v>0</v>
      </c>
      <c r="F112" s="779">
        <f>SUM('360 GRP volumes '!L177:V177)*'360 GRP volumes '!BB177</f>
        <v>0</v>
      </c>
      <c r="G112" s="779">
        <f>SUM('360 GRP volumes '!L177:V177)*'360 GRP volumes '!BC191</f>
        <v>0</v>
      </c>
      <c r="H112" s="779">
        <f>SUM('360 GRP volumes '!L177:V177)*'360 GRP volumes '!BD177</f>
        <v>0</v>
      </c>
      <c r="I112" s="779">
        <f>SUM('360 GRP volumes '!L177:V177)*'360 GRP volumes '!BE177</f>
        <v>0</v>
      </c>
      <c r="J112" s="779">
        <f>SUM('360 GRP volumes '!L177:V177)*'360 GRP volumes '!BF177</f>
        <v>0</v>
      </c>
      <c r="K112" s="779">
        <f>'360 GRP volumes '!BG177</f>
        <v>0</v>
      </c>
      <c r="L112" s="779">
        <f>'360 GRP volumes '!I177*SUM('360 GRP volumes '!L177:V177)</f>
        <v>0</v>
      </c>
    </row>
    <row r="113">
      <c r="A113" s="2" t="str">
        <f>'360 GRP volumes '!D178</f>
        <v>360-411-DT</v>
      </c>
      <c r="B113" s="193">
        <f>SUM('360 GRP volumes '!L178:V178)*'360 GRP volumes '!AX178</f>
        <v>0</v>
      </c>
      <c r="C113" s="65">
        <f>SUM('360 GRP volumes '!L178:V178)*'360 GRP volumes '!AY178</f>
        <v>0</v>
      </c>
      <c r="D113" s="779">
        <f>SUM('360 GRP volumes '!L178:V178)*'360 GRP volumes '!AZ178</f>
        <v>0</v>
      </c>
      <c r="E113" s="779">
        <f>SUM('360 GRP volumes '!L178:V178)*'360 GRP volumes '!BA178</f>
        <v>0</v>
      </c>
      <c r="F113" s="779">
        <f>SUM('360 GRP volumes '!L178:V178)*'360 GRP volumes '!BB178</f>
        <v>0</v>
      </c>
      <c r="G113" s="779">
        <f>SUM('360 GRP volumes '!L178:V178)*'360 GRP volumes '!BC192</f>
        <v>0</v>
      </c>
      <c r="H113" s="779">
        <f>SUM('360 GRP volumes '!L178:V178)*'360 GRP volumes '!BD178</f>
        <v>0</v>
      </c>
      <c r="I113" s="779">
        <f>SUM('360 GRP volumes '!L178:V178)*'360 GRP volumes '!BE178</f>
        <v>0</v>
      </c>
      <c r="J113" s="779">
        <f>SUM('360 GRP volumes '!L178:V178)*'360 GRP volumes '!BF178</f>
        <v>0</v>
      </c>
      <c r="K113" s="779">
        <f>'360 GRP volumes '!BG178</f>
        <v>0</v>
      </c>
      <c r="L113" s="779">
        <f>'360 GRP volumes '!I178*SUM('360 GRP volumes '!L178:V178)</f>
        <v>0</v>
      </c>
    </row>
    <row r="114">
      <c r="A114" s="2" t="str">
        <f>'360 GRP volumes '!D179</f>
        <v>360-412</v>
      </c>
      <c r="B114" s="193">
        <f>SUM('360 GRP volumes '!L179:V179)*'360 GRP volumes '!AX179</f>
        <v>0</v>
      </c>
      <c r="C114" s="65">
        <f>SUM('360 GRP volumes '!L179:V179)*'360 GRP volumes '!AY179</f>
        <v>0</v>
      </c>
      <c r="D114" s="779">
        <f>SUM('360 GRP volumes '!L179:V179)*'360 GRP volumes '!AZ179</f>
        <v>0</v>
      </c>
      <c r="E114" s="779">
        <f>SUM('360 GRP volumes '!L179:V179)*'360 GRP volumes '!BA179</f>
        <v>0</v>
      </c>
      <c r="F114" s="779">
        <f>SUM('360 GRP volumes '!L179:V179)*'360 GRP volumes '!BB179</f>
        <v>0</v>
      </c>
      <c r="G114" s="779">
        <f>SUM('360 GRP volumes '!L179:V179)*'360 GRP volumes '!BC193</f>
        <v>0</v>
      </c>
      <c r="H114" s="779">
        <f>SUM('360 GRP volumes '!L179:V179)*'360 GRP volumes '!BD179</f>
        <v>0</v>
      </c>
      <c r="I114" s="779">
        <f>SUM('360 GRP volumes '!L179:V179)*'360 GRP volumes '!BE179</f>
        <v>0</v>
      </c>
      <c r="J114" s="779">
        <f>SUM('360 GRP volumes '!L179:V179)*'360 GRP volumes '!BF179</f>
        <v>0</v>
      </c>
      <c r="K114" s="779">
        <f>'360 GRP volumes '!BG179</f>
        <v>0</v>
      </c>
      <c r="L114" s="779">
        <f>'360 GRP volumes '!I179*SUM('360 GRP volumes '!L179:V179)</f>
        <v>0</v>
      </c>
    </row>
    <row r="115">
      <c r="A115" s="2" t="str">
        <f>'360 GRP volumes '!D180</f>
        <v>360-412-DT</v>
      </c>
      <c r="B115" s="193">
        <f>SUM('360 GRP volumes '!L180:V180)*'360 GRP volumes '!AX180</f>
        <v>0</v>
      </c>
      <c r="C115" s="65">
        <f>SUM('360 GRP volumes '!L180:V180)*'360 GRP volumes '!AY180</f>
        <v>0</v>
      </c>
      <c r="D115" s="779">
        <f>SUM('360 GRP volumes '!L180:V180)*'360 GRP volumes '!AZ180</f>
        <v>0</v>
      </c>
      <c r="E115" s="779">
        <f>SUM('360 GRP volumes '!L180:V180)*'360 GRP volumes '!BA180</f>
        <v>0</v>
      </c>
      <c r="F115" s="779">
        <f>SUM('360 GRP volumes '!L180:V180)*'360 GRP volumes '!BB180</f>
        <v>0</v>
      </c>
      <c r="G115" s="779">
        <f>SUM('360 GRP volumes '!L180:V180)*'360 GRP volumes '!BC194</f>
        <v>0</v>
      </c>
      <c r="H115" s="779">
        <f>SUM('360 GRP volumes '!L180:V180)*'360 GRP volumes '!BD180</f>
        <v>0</v>
      </c>
      <c r="I115" s="779">
        <f>SUM('360 GRP volumes '!L180:V180)*'360 GRP volumes '!BE180</f>
        <v>0</v>
      </c>
      <c r="J115" s="779">
        <f>SUM('360 GRP volumes '!L180:V180)*'360 GRP volumes '!BF180</f>
        <v>0</v>
      </c>
      <c r="K115" s="779">
        <f>'360 GRP volumes '!BG180</f>
        <v>0</v>
      </c>
      <c r="L115" s="779">
        <f>'360 GRP volumes '!I180*SUM('360 GRP volumes '!L180:V180)</f>
        <v>0</v>
      </c>
    </row>
    <row r="116">
      <c r="A116" s="2" t="str">
        <f>'360 GRP volumes '!D181</f>
        <v>360-413</v>
      </c>
      <c r="B116" s="193">
        <f>SUM('360 GRP volumes '!L181:V181)*'360 GRP volumes '!AX181</f>
        <v>0</v>
      </c>
      <c r="C116" s="65">
        <f>SUM('360 GRP volumes '!L181:V181)*'360 GRP volumes '!AY181</f>
        <v>0</v>
      </c>
      <c r="D116" s="779">
        <f>SUM('360 GRP volumes '!L181:V181)*'360 GRP volumes '!AZ181</f>
        <v>0</v>
      </c>
      <c r="E116" s="779">
        <f>SUM('360 GRP volumes '!L181:V181)*'360 GRP volumes '!BA181</f>
        <v>0</v>
      </c>
      <c r="F116" s="779">
        <f>SUM('360 GRP volumes '!L181:V181)*'360 GRP volumes '!BB181</f>
        <v>0</v>
      </c>
      <c r="G116" s="779">
        <f>SUM('360 GRP volumes '!L181:V181)*'360 GRP volumes '!BC195</f>
        <v>0</v>
      </c>
      <c r="H116" s="779">
        <f>SUM('360 GRP volumes '!L181:V181)*'360 GRP volumes '!BD181</f>
        <v>0</v>
      </c>
      <c r="I116" s="779">
        <f>SUM('360 GRP volumes '!L181:V181)*'360 GRP volumes '!BE181</f>
        <v>0</v>
      </c>
      <c r="J116" s="779">
        <f>SUM('360 GRP volumes '!L181:V181)*'360 GRP volumes '!BF181</f>
        <v>0</v>
      </c>
      <c r="K116" s="779">
        <f>'360 GRP volumes '!BG181</f>
        <v>0</v>
      </c>
      <c r="L116" s="779">
        <f>'360 GRP volumes '!I181*SUM('360 GRP volumes '!L181:V181)</f>
        <v>0</v>
      </c>
    </row>
    <row r="117">
      <c r="A117" s="2" t="str">
        <f>'360 GRP volumes '!D182</f>
        <v>360-413-DT</v>
      </c>
      <c r="B117" s="193">
        <f>SUM('360 GRP volumes '!L182:V182)*'360 GRP volumes '!AX182</f>
        <v>0</v>
      </c>
      <c r="C117" s="65">
        <f>SUM('360 GRP volumes '!L182:V182)*'360 GRP volumes '!AY182</f>
        <v>0</v>
      </c>
      <c r="D117" s="779">
        <f>SUM('360 GRP volumes '!L182:V182)*'360 GRP volumes '!AZ182</f>
        <v>0</v>
      </c>
      <c r="E117" s="779">
        <f>SUM('360 GRP volumes '!L182:V182)*'360 GRP volumes '!BA182</f>
        <v>0</v>
      </c>
      <c r="F117" s="779">
        <f>SUM('360 GRP volumes '!L182:V182)*'360 GRP volumes '!BB182</f>
        <v>0</v>
      </c>
      <c r="G117" s="779">
        <f>SUM('360 GRP volumes '!L182:V182)*'360 GRP volumes '!BC196</f>
        <v>0</v>
      </c>
      <c r="H117" s="779">
        <f>SUM('360 GRP volumes '!L182:V182)*'360 GRP volumes '!BD182</f>
        <v>0</v>
      </c>
      <c r="I117" s="779">
        <f>SUM('360 GRP volumes '!L182:V182)*'360 GRP volumes '!BE182</f>
        <v>0</v>
      </c>
      <c r="J117" s="779">
        <f>SUM('360 GRP volumes '!L182:V182)*'360 GRP volumes '!BF182</f>
        <v>0</v>
      </c>
      <c r="K117" s="779">
        <f>'360 GRP volumes '!BG182</f>
        <v>0</v>
      </c>
      <c r="L117" s="779">
        <f>'360 GRP volumes '!I182*SUM('360 GRP volumes '!L182:V182)</f>
        <v>0</v>
      </c>
      <c r="M117" s="780"/>
      <c r="N117" s="780"/>
      <c r="O117" s="780"/>
      <c r="P117" s="780"/>
      <c r="Q117" s="780"/>
      <c r="R117" s="780"/>
      <c r="S117" s="780"/>
      <c r="T117" s="780"/>
      <c r="U117" s="780"/>
      <c r="V117" s="780"/>
      <c r="W117" s="780"/>
      <c r="X117" s="780"/>
      <c r="Y117" s="780"/>
      <c r="Z117" s="780"/>
    </row>
    <row r="118">
      <c r="A118" s="2" t="str">
        <f>'360 GRP volumes '!D183</f>
        <v>360-414</v>
      </c>
      <c r="B118" s="193">
        <f>SUM('360 GRP volumes '!L183:V183)*'360 GRP volumes '!AX183</f>
        <v>0</v>
      </c>
      <c r="C118" s="65">
        <f>SUM('360 GRP volumes '!L183:V183)*'360 GRP volumes '!AY183</f>
        <v>0</v>
      </c>
      <c r="D118" s="779">
        <f>SUM('360 GRP volumes '!L183:V183)*'360 GRP volumes '!AZ183</f>
        <v>0</v>
      </c>
      <c r="E118" s="779">
        <f>SUM('360 GRP volumes '!L183:V183)*'360 GRP volumes '!BA183</f>
        <v>0</v>
      </c>
      <c r="F118" s="779">
        <f>SUM('360 GRP volumes '!L183:V183)*'360 GRP volumes '!BB183</f>
        <v>0</v>
      </c>
      <c r="G118" s="779">
        <f>SUM('360 GRP volumes '!L183:V183)*'360 GRP volumes '!BC71</f>
        <v>0</v>
      </c>
      <c r="H118" s="779">
        <f>SUM('360 GRP volumes '!L183:V183)*'360 GRP volumes '!BD183</f>
        <v>0</v>
      </c>
      <c r="I118" s="779">
        <f>SUM('360 GRP volumes '!L183:V183)*'360 GRP volumes '!BE183</f>
        <v>0</v>
      </c>
      <c r="J118" s="779">
        <f>SUM('360 GRP volumes '!L183:V183)*'360 GRP volumes '!BF183</f>
        <v>0</v>
      </c>
      <c r="K118" s="779">
        <f>'360 GRP volumes '!BG183</f>
        <v>0</v>
      </c>
      <c r="L118" s="779">
        <f>'360 GRP volumes '!I183*SUM('360 GRP volumes '!L183:V183)</f>
        <v>0</v>
      </c>
    </row>
    <row r="119">
      <c r="A119" s="2" t="str">
        <f>'360 GRP volumes '!D184</f>
        <v>360-414-DT</v>
      </c>
      <c r="B119" s="193">
        <f>SUM('360 GRP volumes '!L184:V184)*'360 GRP volumes '!AX184</f>
        <v>0</v>
      </c>
      <c r="C119" s="65">
        <f>SUM('360 GRP volumes '!L184:V184)*'360 GRP volumes '!AY184</f>
        <v>0</v>
      </c>
      <c r="D119" s="779">
        <f>SUM('360 GRP volumes '!L184:V184)*'360 GRP volumes '!AZ184</f>
        <v>0</v>
      </c>
      <c r="E119" s="779">
        <f>SUM('360 GRP volumes '!L184:V184)*'360 GRP volumes '!BA184</f>
        <v>0</v>
      </c>
      <c r="F119" s="779">
        <f>SUM('360 GRP volumes '!L184:V184)*'360 GRP volumes '!BB184</f>
        <v>0</v>
      </c>
      <c r="G119" s="779">
        <f>SUM('360 GRP volumes '!L184:V184)*'360 GRP volumes '!BC72</f>
        <v>0</v>
      </c>
      <c r="H119" s="779">
        <f>SUM('360 GRP volumes '!L184:V184)*'360 GRP volumes '!BD184</f>
        <v>0</v>
      </c>
      <c r="I119" s="779">
        <f>SUM('360 GRP volumes '!L184:V184)*'360 GRP volumes '!BE184</f>
        <v>0</v>
      </c>
      <c r="J119" s="779">
        <f>SUM('360 GRP volumes '!L184:V184)*'360 GRP volumes '!BF184</f>
        <v>0</v>
      </c>
      <c r="K119" s="779">
        <f>'360 GRP volumes '!BG184</f>
        <v>0</v>
      </c>
      <c r="L119" s="779">
        <f>'360 GRP volumes '!I184*SUM('360 GRP volumes '!L184:V184)</f>
        <v>0</v>
      </c>
    </row>
    <row r="120">
      <c r="A120" s="2" t="str">
        <f>'360 GRP volumes '!D185</f>
        <v>360-415</v>
      </c>
      <c r="B120" s="193">
        <f>SUM('360 GRP volumes '!L185:V185)*'360 GRP volumes '!AX185</f>
        <v>0</v>
      </c>
      <c r="C120" s="65">
        <f>SUM('360 GRP volumes '!L185:V185)*'360 GRP volumes '!AY185</f>
        <v>0</v>
      </c>
      <c r="D120" s="779">
        <f>SUM('360 GRP volumes '!L185:V185)*'360 GRP volumes '!AZ185</f>
        <v>0</v>
      </c>
      <c r="E120" s="779">
        <f>SUM('360 GRP volumes '!L185:V185)*'360 GRP volumes '!BA185</f>
        <v>0</v>
      </c>
      <c r="F120" s="779">
        <f>SUM('360 GRP volumes '!L185:V185)*'360 GRP volumes '!BB185</f>
        <v>0</v>
      </c>
      <c r="G120" s="779">
        <f>SUM('360 GRP volumes '!L185:V185)*'360 GRP volumes '!BC197</f>
        <v>0</v>
      </c>
      <c r="H120" s="779">
        <f>SUM('360 GRP volumes '!L185:V185)*'360 GRP volumes '!BD185</f>
        <v>0</v>
      </c>
      <c r="I120" s="779">
        <f>SUM('360 GRP volumes '!L185:V185)*'360 GRP volumes '!BE185</f>
        <v>0</v>
      </c>
      <c r="J120" s="779">
        <f>SUM('360 GRP volumes '!L185:V185)*'360 GRP volumes '!BF185</f>
        <v>0</v>
      </c>
      <c r="K120" s="779">
        <f>'360 GRP volumes '!BG185</f>
        <v>0</v>
      </c>
      <c r="L120" s="779">
        <f>'360 GRP volumes '!I185*SUM('360 GRP volumes '!L185:V185)</f>
        <v>0</v>
      </c>
    </row>
    <row r="121">
      <c r="A121" s="2" t="str">
        <f>'360 GRP volumes '!D186</f>
        <v>360-415-DT</v>
      </c>
      <c r="B121" s="193">
        <f>SUM('360 GRP volumes '!L186:V186)*'360 GRP volumes '!AX186</f>
        <v>0</v>
      </c>
      <c r="C121" s="65">
        <f>SUM('360 GRP volumes '!L186:V186)*'360 GRP volumes '!AY186</f>
        <v>0</v>
      </c>
      <c r="D121" s="779">
        <f>SUM('360 GRP volumes '!L186:V186)*'360 GRP volumes '!AZ186</f>
        <v>0</v>
      </c>
      <c r="E121" s="779">
        <f>SUM('360 GRP volumes '!L186:V186)*'360 GRP volumes '!BA186</f>
        <v>0</v>
      </c>
      <c r="F121" s="779">
        <f>SUM('360 GRP volumes '!L186:V186)*'360 GRP volumes '!BB186</f>
        <v>0</v>
      </c>
      <c r="G121" s="779">
        <f>SUM('360 GRP volumes '!L186:V186)*'360 GRP volumes '!BC198</f>
        <v>0</v>
      </c>
      <c r="H121" s="779">
        <f>SUM('360 GRP volumes '!L186:V186)*'360 GRP volumes '!BD186</f>
        <v>0</v>
      </c>
      <c r="I121" s="779">
        <f>SUM('360 GRP volumes '!L186:V186)*'360 GRP volumes '!BE186</f>
        <v>0</v>
      </c>
      <c r="J121" s="779">
        <f>SUM('360 GRP volumes '!L186:V186)*'360 GRP volumes '!BF186</f>
        <v>0</v>
      </c>
      <c r="K121" s="779">
        <f>'360 GRP volumes '!BG186</f>
        <v>0</v>
      </c>
      <c r="L121" s="779">
        <f>'360 GRP volumes '!I186*SUM('360 GRP volumes '!L186:V186)</f>
        <v>0</v>
      </c>
    </row>
    <row r="122">
      <c r="A122" s="2" t="str">
        <f>'360 GRP volumes '!D187</f>
        <v>360-416</v>
      </c>
      <c r="B122" s="193">
        <f>SUM('360 GRP volumes '!L187:V187)*'360 GRP volumes '!AX187</f>
        <v>0</v>
      </c>
      <c r="C122" s="65">
        <f>SUM('360 GRP volumes '!L187:V187)*'360 GRP volumes '!AY187</f>
        <v>0</v>
      </c>
      <c r="D122" s="779">
        <f>SUM('360 GRP volumes '!L187:V187)*'360 GRP volumes '!AZ187</f>
        <v>0</v>
      </c>
      <c r="E122" s="779">
        <f>SUM('360 GRP volumes '!L187:V187)*'360 GRP volumes '!BA187</f>
        <v>0</v>
      </c>
      <c r="F122" s="779">
        <f>SUM('360 GRP volumes '!L187:V187)*'360 GRP volumes '!BB187</f>
        <v>0</v>
      </c>
      <c r="G122" s="779">
        <f>SUM('360 GRP volumes '!L187:V187)*'360 GRP volumes '!BC199</f>
        <v>0</v>
      </c>
      <c r="H122" s="779">
        <f>SUM('360 GRP volumes '!L187:V187)*'360 GRP volumes '!BD187</f>
        <v>0</v>
      </c>
      <c r="I122" s="779">
        <f>SUM('360 GRP volumes '!L187:V187)*'360 GRP volumes '!BE187</f>
        <v>0</v>
      </c>
      <c r="J122" s="779">
        <f>SUM('360 GRP volumes '!L187:V187)*'360 GRP volumes '!BF187</f>
        <v>0</v>
      </c>
      <c r="K122" s="779">
        <f>'360 GRP volumes '!BG187</f>
        <v>0</v>
      </c>
      <c r="L122" s="779">
        <f>'360 GRP volumes '!I187*SUM('360 GRP volumes '!L187:V187)</f>
        <v>0</v>
      </c>
    </row>
    <row r="123">
      <c r="A123" s="2" t="str">
        <f>'360 GRP volumes '!D188</f>
        <v>360-416-DT</v>
      </c>
      <c r="B123" s="193">
        <f>SUM('360 GRP volumes '!L188:V188)*'360 GRP volumes '!AX188</f>
        <v>0</v>
      </c>
      <c r="C123" s="65">
        <f>SUM('360 GRP volumes '!L188:V188)*'360 GRP volumes '!AY188</f>
        <v>0</v>
      </c>
      <c r="D123" s="779">
        <f>SUM('360 GRP volumes '!L188:V188)*'360 GRP volumes '!AZ188</f>
        <v>0</v>
      </c>
      <c r="E123" s="779">
        <f>SUM('360 GRP volumes '!L188:V188)*'360 GRP volumes '!BA188</f>
        <v>0</v>
      </c>
      <c r="F123" s="779">
        <f>SUM('360 GRP volumes '!L188:V188)*'360 GRP volumes '!BB188</f>
        <v>0</v>
      </c>
      <c r="G123" s="779">
        <f>SUM('360 GRP volumes '!L188:V188)*'360 GRP volumes '!BC200</f>
        <v>0</v>
      </c>
      <c r="H123" s="779">
        <f>SUM('360 GRP volumes '!L188:V188)*'360 GRP volumes '!BD188</f>
        <v>0</v>
      </c>
      <c r="I123" s="779">
        <f>SUM('360 GRP volumes '!L188:V188)*'360 GRP volumes '!BE188</f>
        <v>0</v>
      </c>
      <c r="J123" s="779">
        <f>SUM('360 GRP volumes '!L188:V188)*'360 GRP volumes '!BF188</f>
        <v>0</v>
      </c>
      <c r="K123" s="779">
        <f>'360 GRP volumes '!BG188</f>
        <v>0</v>
      </c>
      <c r="L123" s="779">
        <f>'360 GRP volumes '!I188*SUM('360 GRP volumes '!L188:V188)</f>
        <v>0</v>
      </c>
    </row>
    <row r="124">
      <c r="A124" s="2" t="str">
        <f>'360 GRP volumes '!D189</f>
        <v>360-417</v>
      </c>
      <c r="B124" s="193">
        <f>SUM('360 GRP volumes '!L189:V189)*'360 GRP volumes '!AX189</f>
        <v>0</v>
      </c>
      <c r="C124" s="65">
        <f>SUM('360 GRP volumes '!L189:V189)*'360 GRP volumes '!AY189</f>
        <v>0</v>
      </c>
      <c r="D124" s="779">
        <f>SUM('360 GRP volumes '!L189:V189)*'360 GRP volumes '!AZ189</f>
        <v>0</v>
      </c>
      <c r="E124" s="779">
        <f>SUM('360 GRP volumes '!L189:V189)*'360 GRP volumes '!BA189</f>
        <v>0</v>
      </c>
      <c r="F124" s="779">
        <f>SUM('360 GRP volumes '!L189:V189)*'360 GRP volumes '!BB189</f>
        <v>0</v>
      </c>
      <c r="G124" s="779">
        <f>SUM('360 GRP volumes '!L189:V189)*'360 GRP volumes '!BC201</f>
        <v>0</v>
      </c>
      <c r="H124" s="779">
        <f>SUM('360 GRP volumes '!L189:V189)*'360 GRP volumes '!BD189</f>
        <v>0</v>
      </c>
      <c r="I124" s="779">
        <f>SUM('360 GRP volumes '!L189:V189)*'360 GRP volumes '!BE189</f>
        <v>0</v>
      </c>
      <c r="J124" s="779">
        <f>SUM('360 GRP volumes '!L189:V189)*'360 GRP volumes '!BF189</f>
        <v>0</v>
      </c>
      <c r="K124" s="779">
        <f>'360 GRP volumes '!BG189</f>
        <v>0</v>
      </c>
      <c r="L124" s="779">
        <f>'360 GRP volumes '!I189*SUM('360 GRP volumes '!L189:V189)</f>
        <v>0</v>
      </c>
    </row>
    <row r="125">
      <c r="A125" s="2" t="str">
        <f>'360 GRP volumes '!D190</f>
        <v>360-417-DT</v>
      </c>
      <c r="B125" s="193">
        <f>SUM('360 GRP volumes '!L190:V190)*'360 GRP volumes '!AX190</f>
        <v>0</v>
      </c>
      <c r="C125" s="65">
        <f>SUM('360 GRP volumes '!L190:V190)*'360 GRP volumes '!AY190</f>
        <v>0</v>
      </c>
      <c r="D125" s="779">
        <f>SUM('360 GRP volumes '!L190:V190)*'360 GRP volumes '!AZ190</f>
        <v>0</v>
      </c>
      <c r="E125" s="779">
        <f>SUM('360 GRP volumes '!L190:V190)*'360 GRP volumes '!BA190</f>
        <v>0</v>
      </c>
      <c r="F125" s="779">
        <f>SUM('360 GRP volumes '!L190:V190)*'360 GRP volumes '!BB190</f>
        <v>0</v>
      </c>
      <c r="G125" s="779">
        <f>SUM('360 GRP volumes '!L190:V190)*'360 GRP volumes '!BC202</f>
        <v>0</v>
      </c>
      <c r="H125" s="779">
        <f>SUM('360 GRP volumes '!L190:V190)*'360 GRP volumes '!BD190</f>
        <v>0</v>
      </c>
      <c r="I125" s="779">
        <f>SUM('360 GRP volumes '!L190:V190)*'360 GRP volumes '!BE190</f>
        <v>0</v>
      </c>
      <c r="J125" s="779">
        <f>SUM('360 GRP volumes '!L190:V190)*'360 GRP volumes '!BF190</f>
        <v>0</v>
      </c>
      <c r="K125" s="779">
        <f>'360 GRP volumes '!BG190</f>
        <v>0</v>
      </c>
      <c r="L125" s="779">
        <f>'360 GRP volumes '!I190*SUM('360 GRP volumes '!L190:V190)</f>
        <v>0</v>
      </c>
    </row>
    <row r="126">
      <c r="A126" s="2" t="str">
        <f>'360 GRP volumes '!D191</f>
        <v>360-418</v>
      </c>
      <c r="B126" s="193">
        <f>SUM('360 GRP volumes '!L191:V191)*'360 GRP volumes '!AX191</f>
        <v>0</v>
      </c>
      <c r="C126" s="65">
        <f>SUM('360 GRP volumes '!L191:V191)*'360 GRP volumes '!AY191</f>
        <v>0</v>
      </c>
      <c r="D126" s="779">
        <f>SUM('360 GRP volumes '!L191:V191)*'360 GRP volumes '!AZ191</f>
        <v>0</v>
      </c>
      <c r="E126" s="779">
        <f>SUM('360 GRP volumes '!L191:V191)*'360 GRP volumes '!BA191</f>
        <v>0</v>
      </c>
      <c r="F126" s="779">
        <f>SUM('360 GRP volumes '!L191:V191)*'360 GRP volumes '!BB191</f>
        <v>0</v>
      </c>
      <c r="G126" s="779">
        <f>SUM('360 GRP volumes '!L191:V191)*'360 GRP volumes '!BC203</f>
        <v>0</v>
      </c>
      <c r="H126" s="779">
        <f>SUM('360 GRP volumes '!L191:V191)*'360 GRP volumes '!BD191</f>
        <v>0</v>
      </c>
      <c r="I126" s="779">
        <f>SUM('360 GRP volumes '!L191:V191)*'360 GRP volumes '!BE191</f>
        <v>0</v>
      </c>
      <c r="J126" s="779">
        <f>SUM('360 GRP volumes '!L191:V191)*'360 GRP volumes '!BF191</f>
        <v>0</v>
      </c>
      <c r="K126" s="779">
        <f>'360 GRP volumes '!BG191</f>
        <v>0</v>
      </c>
      <c r="L126" s="779">
        <f>'360 GRP volumes '!I191*SUM('360 GRP volumes '!L191:V191)</f>
        <v>0</v>
      </c>
    </row>
    <row r="127">
      <c r="A127" s="2" t="str">
        <f>'360 GRP volumes '!D192</f>
        <v>360-418-DT</v>
      </c>
      <c r="B127" s="193">
        <f>SUM('360 GRP volumes '!L192:V192)*'360 GRP volumes '!AX192</f>
        <v>0</v>
      </c>
      <c r="C127" s="65">
        <f>SUM('360 GRP volumes '!L192:V192)*'360 GRP volumes '!AY192</f>
        <v>0</v>
      </c>
      <c r="D127" s="779">
        <f>SUM('360 GRP volumes '!L192:V192)*'360 GRP volumes '!AZ192</f>
        <v>0</v>
      </c>
      <c r="E127" s="779">
        <f>SUM('360 GRP volumes '!L192:V192)*'360 GRP volumes '!BA192</f>
        <v>0</v>
      </c>
      <c r="F127" s="779">
        <f>SUM('360 GRP volumes '!L192:V192)*'360 GRP volumes '!BB192</f>
        <v>0</v>
      </c>
      <c r="G127" s="779">
        <f>SUM('360 GRP volumes '!L192:V192)*'360 GRP volumes '!BC204</f>
        <v>0</v>
      </c>
      <c r="H127" s="779">
        <f>SUM('360 GRP volumes '!L192:V192)*'360 GRP volumes '!BD192</f>
        <v>0</v>
      </c>
      <c r="I127" s="779">
        <f>SUM('360 GRP volumes '!L192:V192)*'360 GRP volumes '!BE192</f>
        <v>0</v>
      </c>
      <c r="J127" s="779">
        <f>SUM('360 GRP volumes '!L192:V192)*'360 GRP volumes '!BF192</f>
        <v>0</v>
      </c>
      <c r="K127" s="779">
        <f>'360 GRP volumes '!BG192</f>
        <v>0</v>
      </c>
      <c r="L127" s="779">
        <f>'360 GRP volumes '!I192*SUM('360 GRP volumes '!L192:V192)</f>
        <v>0</v>
      </c>
    </row>
    <row r="128">
      <c r="A128" s="2" t="str">
        <f>'360 GRP volumes '!D193</f>
        <v>360-419</v>
      </c>
      <c r="B128" s="193">
        <f>SUM('360 GRP volumes '!L193:V193)*'360 GRP volumes '!AX193</f>
        <v>0</v>
      </c>
      <c r="C128" s="65">
        <f>SUM('360 GRP volumes '!L193:V193)*'360 GRP volumes '!AY193</f>
        <v>0</v>
      </c>
      <c r="D128" s="779">
        <f>SUM('360 GRP volumes '!L193:V193)*'360 GRP volumes '!AZ193</f>
        <v>0</v>
      </c>
      <c r="E128" s="779">
        <f>SUM('360 GRP volumes '!L193:V193)*'360 GRP volumes '!BA193</f>
        <v>0</v>
      </c>
      <c r="F128" s="779">
        <f>SUM('360 GRP volumes '!L193:V193)*'360 GRP volumes '!BB193</f>
        <v>0</v>
      </c>
      <c r="G128" s="779">
        <f>SUM('360 GRP volumes '!L193:V193)*'360 GRP volumes '!BC205</f>
        <v>0</v>
      </c>
      <c r="H128" s="779">
        <f>SUM('360 GRP volumes '!L193:V193)*'360 GRP volumes '!BD193</f>
        <v>0</v>
      </c>
      <c r="I128" s="779">
        <f>SUM('360 GRP volumes '!L193:V193)*'360 GRP volumes '!BE193</f>
        <v>0</v>
      </c>
      <c r="J128" s="779">
        <f>SUM('360 GRP volumes '!L193:V193)*'360 GRP volumes '!BF193</f>
        <v>0</v>
      </c>
      <c r="K128" s="779">
        <f>'360 GRP volumes '!BG193</f>
        <v>0</v>
      </c>
      <c r="L128" s="779">
        <f>'360 GRP volumes '!I193*SUM('360 GRP volumes '!L193:V193)</f>
        <v>0</v>
      </c>
    </row>
    <row r="129">
      <c r="A129" s="2" t="str">
        <f>'360 GRP volumes '!D194</f>
        <v>360-419-DT</v>
      </c>
      <c r="B129" s="193">
        <f>SUM('360 GRP volumes '!L194:V194)*'360 GRP volumes '!AX194</f>
        <v>0</v>
      </c>
      <c r="C129" s="65">
        <f>SUM('360 GRP volumes '!L194:V194)*'360 GRP volumes '!AY194</f>
        <v>0</v>
      </c>
      <c r="D129" s="779">
        <f>SUM('360 GRP volumes '!L194:V194)*'360 GRP volumes '!AZ194</f>
        <v>0</v>
      </c>
      <c r="E129" s="779">
        <f>SUM('360 GRP volumes '!L194:V194)*'360 GRP volumes '!BA194</f>
        <v>0</v>
      </c>
      <c r="F129" s="779">
        <f>SUM('360 GRP volumes '!L194:V194)*'360 GRP volumes '!BB194</f>
        <v>0</v>
      </c>
      <c r="G129" s="779">
        <f>SUM('360 GRP volumes '!L194:V194)*'360 GRP volumes '!BC206</f>
        <v>0</v>
      </c>
      <c r="H129" s="779">
        <f>SUM('360 GRP volumes '!L194:V194)*'360 GRP volumes '!BD194</f>
        <v>0</v>
      </c>
      <c r="I129" s="779">
        <f>SUM('360 GRP volumes '!L194:V194)*'360 GRP volumes '!BE194</f>
        <v>0</v>
      </c>
      <c r="J129" s="779">
        <f>SUM('360 GRP volumes '!L194:V194)*'360 GRP volumes '!BF194</f>
        <v>0</v>
      </c>
      <c r="K129" s="779">
        <f>'360 GRP volumes '!BG194</f>
        <v>0</v>
      </c>
      <c r="L129" s="779">
        <f>'360 GRP volumes '!I194*SUM('360 GRP volumes '!L194:V194)</f>
        <v>0</v>
      </c>
    </row>
    <row r="130">
      <c r="A130" s="2" t="str">
        <f>'360 GRP volumes '!D195</f>
        <v>360-420</v>
      </c>
      <c r="B130" s="193">
        <f>SUM('360 GRP volumes '!L195:V195)*'360 GRP volumes '!AX195</f>
        <v>0</v>
      </c>
      <c r="C130" s="65">
        <f>SUM('360 GRP volumes '!L195:V195)*'360 GRP volumes '!AY195</f>
        <v>0</v>
      </c>
      <c r="D130" s="779">
        <f>SUM('360 GRP volumes '!L195:V195)*'360 GRP volumes '!AZ195</f>
        <v>0</v>
      </c>
      <c r="E130" s="779">
        <f>SUM('360 GRP volumes '!L195:V195)*'360 GRP volumes '!BA195</f>
        <v>0</v>
      </c>
      <c r="F130" s="779">
        <f>SUM('360 GRP volumes '!L195:V195)*'360 GRP volumes '!BB195</f>
        <v>0</v>
      </c>
      <c r="G130" s="779">
        <f>SUM('360 GRP volumes '!L195:V195)*'360 GRP volumes '!BC207</f>
        <v>0</v>
      </c>
      <c r="H130" s="779">
        <f>SUM('360 GRP volumes '!L195:V195)*'360 GRP volumes '!BD195</f>
        <v>0</v>
      </c>
      <c r="I130" s="779">
        <f>SUM('360 GRP volumes '!L195:V195)*'360 GRP volumes '!BE195</f>
        <v>0</v>
      </c>
      <c r="J130" s="779">
        <f>SUM('360 GRP volumes '!L195:V195)*'360 GRP volumes '!BF195</f>
        <v>0</v>
      </c>
      <c r="K130" s="779">
        <f>'360 GRP volumes '!BG195</f>
        <v>0</v>
      </c>
      <c r="L130" s="779">
        <f>'360 GRP volumes '!I195*SUM('360 GRP volumes '!L195:V195)</f>
        <v>0</v>
      </c>
    </row>
    <row r="131">
      <c r="A131" s="2" t="str">
        <f>'360 GRP volumes '!D196</f>
        <v>360-420-DT</v>
      </c>
      <c r="B131" s="193">
        <f>SUM('360 GRP volumes '!L196:V196)*'360 GRP volumes '!AX196</f>
        <v>0</v>
      </c>
      <c r="C131" s="65">
        <f>SUM('360 GRP volumes '!L196:V196)*'360 GRP volumes '!AY196</f>
        <v>0</v>
      </c>
      <c r="D131" s="779">
        <f>SUM('360 GRP volumes '!L196:V196)*'360 GRP volumes '!AZ196</f>
        <v>0</v>
      </c>
      <c r="E131" s="779">
        <f>SUM('360 GRP volumes '!L196:V196)*'360 GRP volumes '!BA196</f>
        <v>0</v>
      </c>
      <c r="F131" s="779">
        <f>SUM('360 GRP volumes '!L196:V196)*'360 GRP volumes '!BB196</f>
        <v>0</v>
      </c>
      <c r="G131" s="779">
        <f>SUM('360 GRP volumes '!L196:V196)*'360 GRP volumes '!BC208</f>
        <v>0</v>
      </c>
      <c r="H131" s="779">
        <f>SUM('360 GRP volumes '!L196:V196)*'360 GRP volumes '!BD196</f>
        <v>0</v>
      </c>
      <c r="I131" s="779">
        <f>SUM('360 GRP volumes '!L196:V196)*'360 GRP volumes '!BE196</f>
        <v>0</v>
      </c>
      <c r="J131" s="779">
        <f>SUM('360 GRP volumes '!L196:V196)*'360 GRP volumes '!BF196</f>
        <v>0</v>
      </c>
      <c r="K131" s="779">
        <f>'360 GRP volumes '!BG196</f>
        <v>0</v>
      </c>
      <c r="L131" s="779">
        <f>'360 GRP volumes '!I196*SUM('360 GRP volumes '!L196:V196)</f>
        <v>0</v>
      </c>
    </row>
    <row r="132">
      <c r="A132" s="2" t="str">
        <f>'360 GRP volumes '!D71</f>
        <v/>
      </c>
      <c r="B132" s="193">
        <f>SUM('360 GRP volumes '!L71:V71)*'360 GRP volumes '!AX71</f>
        <v>0</v>
      </c>
      <c r="C132" s="65">
        <f>SUM('360 GRP volumes '!L71:V71)*'360 GRP volumes '!AY71</f>
        <v>0</v>
      </c>
      <c r="D132" s="779">
        <f>SUM('360 GRP volumes '!L71:V71)*'360 GRP volumes '!AZ71</f>
        <v>0</v>
      </c>
      <c r="E132" s="779">
        <f>SUM('360 GRP volumes '!L71:V71)*'360 GRP volumes '!BA71</f>
        <v>0</v>
      </c>
      <c r="F132" s="779">
        <f>SUM('360 GRP volumes '!L71:V71)*'360 GRP volumes '!BB71</f>
        <v>0</v>
      </c>
      <c r="G132" s="779">
        <f>SUM('360 GRP volumes '!L71:V71)*'360 GRP volumes '!BC209</f>
        <v>0</v>
      </c>
      <c r="H132" s="779">
        <f>SUM('360 GRP volumes '!L71:V71)*'360 GRP volumes '!BD71</f>
        <v>0</v>
      </c>
      <c r="I132" s="779">
        <f>SUM('360 GRP volumes '!L71:V71)*'360 GRP volumes '!BE71</f>
        <v>0</v>
      </c>
      <c r="J132" s="779">
        <f>SUM('360 GRP volumes '!L71:V71)*'360 GRP volumes '!BF71</f>
        <v>0</v>
      </c>
      <c r="K132" s="779">
        <f>'360 GRP volumes '!BG71</f>
        <v>0</v>
      </c>
      <c r="L132" s="779">
        <f>'360 GRP volumes '!I71*SUM('360 GRP volumes '!L71:V71)</f>
        <v>0</v>
      </c>
    </row>
    <row r="133">
      <c r="A133" s="2" t="str">
        <f>'360 GRP volumes '!D72</f>
        <v>360-141</v>
      </c>
      <c r="B133" s="193">
        <f>SUM('360 GRP volumes '!L72:V72)*'360 GRP volumes '!AX72</f>
        <v>0</v>
      </c>
      <c r="C133" s="65">
        <f>SUM('360 GRP volumes '!L72:V72)*'360 GRP volumes '!AY72</f>
        <v>0</v>
      </c>
      <c r="D133" s="779">
        <f>SUM('360 GRP volumes '!L72:V72)*'360 GRP volumes '!AZ72</f>
        <v>0</v>
      </c>
      <c r="E133" s="779">
        <f>SUM('360 GRP volumes '!L72:V72)*'360 GRP volumes '!BA72</f>
        <v>0</v>
      </c>
      <c r="F133" s="779">
        <f>SUM('360 GRP volumes '!L72:V72)*'360 GRP volumes '!BB72</f>
        <v>0</v>
      </c>
      <c r="G133" s="779">
        <f>SUM('360 GRP volumes '!L72:V72)*'360 GRP volumes '!BC210</f>
        <v>0</v>
      </c>
      <c r="H133" s="779">
        <f>SUM('360 GRP volumes '!L72:V72)*'360 GRP volumes '!BD72</f>
        <v>0</v>
      </c>
      <c r="I133" s="779">
        <f>SUM('360 GRP volumes '!L72:V72)*'360 GRP volumes '!BE72</f>
        <v>0</v>
      </c>
      <c r="J133" s="779">
        <f>SUM('360 GRP volumes '!L72:V72)*'360 GRP volumes '!BF72</f>
        <v>0</v>
      </c>
      <c r="K133" s="779">
        <f>'360 GRP volumes '!BG72</f>
        <v>0</v>
      </c>
      <c r="L133" s="779">
        <f>'360 GRP volumes '!I72*SUM('360 GRP volumes '!L72:V72)</f>
        <v>0</v>
      </c>
    </row>
    <row r="134">
      <c r="A134" s="2" t="str">
        <f>'360 GRP volumes '!D197</f>
        <v/>
      </c>
      <c r="B134" s="193">
        <f>SUM('360 GRP volumes '!L197:V197)*'360 GRP volumes '!AX197</f>
        <v>0</v>
      </c>
      <c r="C134" s="65">
        <f>SUM('360 GRP volumes '!L197:V197)*'360 GRP volumes '!AY197</f>
        <v>0</v>
      </c>
      <c r="D134" s="779">
        <f>SUM('360 GRP volumes '!L197:V197)*'360 GRP volumes '!AZ197</f>
        <v>0</v>
      </c>
      <c r="E134" s="779">
        <f>SUM('360 GRP volumes '!L197:V197)*'360 GRP volumes '!BA197</f>
        <v>0</v>
      </c>
      <c r="F134" s="779">
        <f>SUM('360 GRP volumes '!L197:V197)*'360 GRP volumes '!BB197</f>
        <v>0</v>
      </c>
      <c r="G134" s="779">
        <f>SUM('360 GRP volumes '!L197:V197)*'360 GRP volumes '!BC211</f>
        <v>0</v>
      </c>
      <c r="H134" s="779">
        <f>SUM('360 GRP volumes '!L197:V197)*'360 GRP volumes '!BD197</f>
        <v>0</v>
      </c>
      <c r="I134" s="779">
        <f>SUM('360 GRP volumes '!L197:V197)*'360 GRP volumes '!BE197</f>
        <v>0</v>
      </c>
      <c r="J134" s="779">
        <f>SUM('360 GRP volumes '!L197:V197)*'360 GRP volumes '!BF197</f>
        <v>0</v>
      </c>
      <c r="K134" s="779">
        <f>'360 GRP volumes '!BG197</f>
        <v>0</v>
      </c>
      <c r="L134" s="779">
        <f>'360 GRP volumes '!I197*SUM('360 GRP volumes '!L197:V197)</f>
        <v>0</v>
      </c>
    </row>
    <row r="135">
      <c r="A135" s="2" t="str">
        <f>'360 GRP volumes '!D198</f>
        <v>360-325</v>
      </c>
      <c r="B135" s="193">
        <f>SUM('360 GRP volumes '!L198:V198)*'360 GRP volumes '!AX198</f>
        <v>0</v>
      </c>
      <c r="C135" s="65">
        <f>SUM('360 GRP volumes '!L198:V198)*'360 GRP volumes '!AY198</f>
        <v>0</v>
      </c>
      <c r="D135" s="779">
        <f>SUM('360 GRP volumes '!L198:V198)*'360 GRP volumes '!AZ198</f>
        <v>0</v>
      </c>
      <c r="E135" s="779">
        <f>SUM('360 GRP volumes '!L198:V198)*'360 GRP volumes '!BA198</f>
        <v>0</v>
      </c>
      <c r="F135" s="779">
        <f>SUM('360 GRP volumes '!L198:V198)*'360 GRP volumes '!BB198</f>
        <v>0</v>
      </c>
      <c r="G135" s="779">
        <f>SUM('360 GRP volumes '!L198:V198)*'360 GRP volumes '!BC212</f>
        <v>0</v>
      </c>
      <c r="H135" s="779">
        <f>SUM('360 GRP volumes '!L198:V198)*'360 GRP volumes '!BD198</f>
        <v>0</v>
      </c>
      <c r="I135" s="779">
        <f>SUM('360 GRP volumes '!L198:V198)*'360 GRP volumes '!BE198</f>
        <v>0</v>
      </c>
      <c r="J135" s="779">
        <f>SUM('360 GRP volumes '!L198:V198)*'360 GRP volumes '!BF198</f>
        <v>0</v>
      </c>
      <c r="K135" s="779">
        <f>'360 GRP volumes '!BG198</f>
        <v>0</v>
      </c>
      <c r="L135" s="779">
        <f>'360 GRP volumes '!I198*SUM('360 GRP volumes '!L198:V198)</f>
        <v>0</v>
      </c>
    </row>
    <row r="136">
      <c r="A136" s="2" t="str">
        <f>'360 GRP volumes '!D199</f>
        <v>360-327</v>
      </c>
      <c r="B136" s="193">
        <f>SUM('360 GRP volumes '!L199:V199)*'360 GRP volumes '!AX199</f>
        <v>0</v>
      </c>
      <c r="C136" s="65">
        <f>SUM('360 GRP volumes '!L199:V199)*'360 GRP volumes '!AY199</f>
        <v>0</v>
      </c>
      <c r="D136" s="779">
        <f>SUM('360 GRP volumes '!L199:V199)*'360 GRP volumes '!AZ199</f>
        <v>0</v>
      </c>
      <c r="E136" s="779">
        <f>SUM('360 GRP volumes '!L199:V199)*'360 GRP volumes '!BA199</f>
        <v>0</v>
      </c>
      <c r="F136" s="779">
        <f>SUM('360 GRP volumes '!L199:V199)*'360 GRP volumes '!BB199</f>
        <v>0</v>
      </c>
      <c r="G136" s="779">
        <f>SUM('360 GRP volumes '!L199:V199)*'360 GRP volumes '!BC213</f>
        <v>0</v>
      </c>
      <c r="H136" s="779">
        <f>SUM('360 GRP volumes '!L199:V199)*'360 GRP volumes '!BD199</f>
        <v>0</v>
      </c>
      <c r="I136" s="779">
        <f>SUM('360 GRP volumes '!L199:V199)*'360 GRP volumes '!BE199</f>
        <v>0</v>
      </c>
      <c r="J136" s="779">
        <f>SUM('360 GRP volumes '!L199:V199)*'360 GRP volumes '!BF199</f>
        <v>0</v>
      </c>
      <c r="K136" s="779">
        <f>'360 GRP volumes '!BG199</f>
        <v>0</v>
      </c>
      <c r="L136" s="779">
        <f>'360 GRP volumes '!I199*SUM('360 GRP volumes '!L199:V199)</f>
        <v>0</v>
      </c>
    </row>
    <row r="137">
      <c r="A137" s="2" t="str">
        <f>'360 GRP volumes '!D200</f>
        <v>360-331</v>
      </c>
      <c r="B137" s="193">
        <f>SUM('360 GRP volumes '!L200:V200)*'360 GRP volumes '!AX200</f>
        <v>0</v>
      </c>
      <c r="C137" s="65">
        <f>SUM('360 GRP volumes '!L200:V200)*'360 GRP volumes '!AY200</f>
        <v>0</v>
      </c>
      <c r="D137" s="779">
        <f>SUM('360 GRP volumes '!L200:V200)*'360 GRP volumes '!AZ200</f>
        <v>0</v>
      </c>
      <c r="E137" s="779">
        <f>SUM('360 GRP volumes '!L200:V200)*'360 GRP volumes '!BA200</f>
        <v>0</v>
      </c>
      <c r="F137" s="779">
        <f>SUM('360 GRP volumes '!L200:V200)*'360 GRP volumes '!BB200</f>
        <v>0</v>
      </c>
      <c r="G137" s="779">
        <f>SUM('360 GRP volumes '!L200:V200)*'360 GRP volumes '!BC214</f>
        <v>0</v>
      </c>
      <c r="H137" s="779">
        <f>SUM('360 GRP volumes '!L200:V200)*'360 GRP volumes '!BD200</f>
        <v>0</v>
      </c>
      <c r="I137" s="779">
        <f>SUM('360 GRP volumes '!L200:V200)*'360 GRP volumes '!BE200</f>
        <v>0</v>
      </c>
      <c r="J137" s="779">
        <f>SUM('360 GRP volumes '!L200:V200)*'360 GRP volumes '!BF200</f>
        <v>0</v>
      </c>
      <c r="K137" s="779">
        <f>'360 GRP volumes '!BG200</f>
        <v>0</v>
      </c>
      <c r="L137" s="779">
        <f>'360 GRP volumes '!I200*SUM('360 GRP volumes '!L200:V200)</f>
        <v>0</v>
      </c>
    </row>
    <row r="138">
      <c r="A138" s="2" t="str">
        <f>'360 GRP volumes '!D201</f>
        <v>360-332</v>
      </c>
      <c r="B138" s="193">
        <f>SUM('360 GRP volumes '!L201:V201)*'360 GRP volumes '!AX201</f>
        <v>0</v>
      </c>
      <c r="C138" s="65">
        <f>SUM('360 GRP volumes '!L201:V201)*'360 GRP volumes '!AY201</f>
        <v>0</v>
      </c>
      <c r="D138" s="779">
        <f>SUM('360 GRP volumes '!L201:V201)*'360 GRP volumes '!AZ201</f>
        <v>0</v>
      </c>
      <c r="E138" s="779">
        <f>SUM('360 GRP volumes '!L201:V201)*'360 GRP volumes '!BA201</f>
        <v>0</v>
      </c>
      <c r="F138" s="779">
        <f>SUM('360 GRP volumes '!L201:V201)*'360 GRP volumes '!BB201</f>
        <v>0</v>
      </c>
      <c r="G138" s="779">
        <f>SUM('360 GRP volumes '!L201:V201)*'360 GRP volumes '!BC215</f>
        <v>0</v>
      </c>
      <c r="H138" s="779">
        <f>SUM('360 GRP volumes '!L201:V201)*'360 GRP volumes '!BD201</f>
        <v>0</v>
      </c>
      <c r="I138" s="779">
        <f>SUM('360 GRP volumes '!L201:V201)*'360 GRP volumes '!BE201</f>
        <v>0</v>
      </c>
      <c r="J138" s="779">
        <f>SUM('360 GRP volumes '!L201:V201)*'360 GRP volumes '!BF201</f>
        <v>0</v>
      </c>
      <c r="K138" s="779">
        <f>'360 GRP volumes '!BG201</f>
        <v>0</v>
      </c>
      <c r="L138" s="779">
        <f>'360 GRP volumes '!I201*SUM('360 GRP volumes '!L201:V201)</f>
        <v>0</v>
      </c>
    </row>
    <row r="139">
      <c r="A139" s="2" t="str">
        <f>'360 GRP volumes '!D202</f>
        <v/>
      </c>
      <c r="B139" s="193">
        <f>SUM('360 GRP volumes '!L202:V202)*'360 GRP volumes '!AX202</f>
        <v>0</v>
      </c>
      <c r="C139" s="65">
        <f>SUM('360 GRP volumes '!L202:V202)*'360 GRP volumes '!AY202</f>
        <v>0</v>
      </c>
      <c r="D139" s="779">
        <f>SUM('360 GRP volumes '!L202:V202)*'360 GRP volumes '!AZ202</f>
        <v>0</v>
      </c>
      <c r="E139" s="779">
        <f>SUM('360 GRP volumes '!L202:V202)*'360 GRP volumes '!BA202</f>
        <v>0</v>
      </c>
      <c r="F139" s="779">
        <f>SUM('360 GRP volumes '!L202:V202)*'360 GRP volumes '!BB202</f>
        <v>0</v>
      </c>
      <c r="G139" s="779">
        <f>SUM('360 GRP volumes '!L202:V202)*'360 GRP volumes '!BC216</f>
        <v>0</v>
      </c>
      <c r="H139" s="779">
        <f>SUM('360 GRP volumes '!L202:V202)*'360 GRP volumes '!BD202</f>
        <v>0</v>
      </c>
      <c r="I139" s="779">
        <f>SUM('360 GRP volumes '!L202:V202)*'360 GRP volumes '!BE202</f>
        <v>0</v>
      </c>
      <c r="J139" s="779">
        <f>SUM('360 GRP volumes '!L202:V202)*'360 GRP volumes '!BF202</f>
        <v>0</v>
      </c>
      <c r="K139" s="779">
        <f>'360 GRP volumes '!BG202</f>
        <v>0</v>
      </c>
      <c r="L139" s="779">
        <f>'360 GRP volumes '!I202*SUM('360 GRP volumes '!L202:V202)</f>
        <v>0</v>
      </c>
    </row>
    <row r="140">
      <c r="A140" s="2" t="str">
        <f>'360 GRP volumes '!D203</f>
        <v>360-421</v>
      </c>
      <c r="B140" s="193">
        <f>SUM('360 GRP volumes '!L203:V203)*'360 GRP volumes '!AX203</f>
        <v>0</v>
      </c>
      <c r="C140" s="65">
        <f>SUM('360 GRP volumes '!L203:V203)*'360 GRP volumes '!AY203</f>
        <v>0</v>
      </c>
      <c r="D140" s="779">
        <f>SUM('360 GRP volumes '!L203:V203)*'360 GRP volumes '!AZ203</f>
        <v>0</v>
      </c>
      <c r="E140" s="779">
        <f>SUM('360 GRP volumes '!L203:V203)*'360 GRP volumes '!BA203</f>
        <v>0</v>
      </c>
      <c r="F140" s="779">
        <f>SUM('360 GRP volumes '!L203:V203)*'360 GRP volumes '!BB203</f>
        <v>0</v>
      </c>
      <c r="G140" s="779">
        <f>SUM('360 GRP volumes '!L203:V203)*'360 GRP volumes '!BC217</f>
        <v>0</v>
      </c>
      <c r="H140" s="779">
        <f>SUM('360 GRP volumes '!L203:V203)*'360 GRP volumes '!BD203</f>
        <v>0</v>
      </c>
      <c r="I140" s="779">
        <f>SUM('360 GRP volumes '!L203:V203)*'360 GRP volumes '!BE203</f>
        <v>0</v>
      </c>
      <c r="J140" s="779">
        <f>SUM('360 GRP volumes '!L203:V203)*'360 GRP volumes '!BF203</f>
        <v>0</v>
      </c>
      <c r="K140" s="779">
        <f>'360 GRP volumes '!BG203</f>
        <v>0</v>
      </c>
      <c r="L140" s="779">
        <f>'360 GRP volumes '!I203*SUM('360 GRP volumes '!L203:V203)</f>
        <v>0</v>
      </c>
    </row>
    <row r="141">
      <c r="A141" s="2" t="str">
        <f>'360 GRP volumes '!D204</f>
        <v>360-422</v>
      </c>
      <c r="B141" s="193">
        <f>SUM('360 GRP volumes '!L204:V204)*'360 GRP volumes '!AX204</f>
        <v>0</v>
      </c>
      <c r="C141" s="65">
        <f>SUM('360 GRP volumes '!L204:V204)*'360 GRP volumes '!AY204</f>
        <v>0</v>
      </c>
      <c r="D141" s="779">
        <f>SUM('360 GRP volumes '!L204:V204)*'360 GRP volumes '!AZ204</f>
        <v>0</v>
      </c>
      <c r="E141" s="779">
        <f>SUM('360 GRP volumes '!L204:V204)*'360 GRP volumes '!BA204</f>
        <v>0</v>
      </c>
      <c r="F141" s="779">
        <f>SUM('360 GRP volumes '!L204:V204)*'360 GRP volumes '!BB204</f>
        <v>0</v>
      </c>
      <c r="G141" s="779">
        <f>SUM('360 GRP volumes '!L204:V204)*'360 GRP volumes '!BC218</f>
        <v>0</v>
      </c>
      <c r="H141" s="779">
        <f>SUM('360 GRP volumes '!L204:V204)*'360 GRP volumes '!BD204</f>
        <v>0</v>
      </c>
      <c r="I141" s="779">
        <f>SUM('360 GRP volumes '!L204:V204)*'360 GRP volumes '!BE204</f>
        <v>0</v>
      </c>
      <c r="J141" s="779">
        <f>SUM('360 GRP volumes '!L204:V204)*'360 GRP volumes '!BF204</f>
        <v>0</v>
      </c>
      <c r="K141" s="779">
        <f>'360 GRP volumes '!BG204</f>
        <v>0</v>
      </c>
      <c r="L141" s="779">
        <f>'360 GRP volumes '!I204*SUM('360 GRP volumes '!L204:V204)</f>
        <v>0</v>
      </c>
    </row>
    <row r="142">
      <c r="A142" s="2" t="str">
        <f>'360 GRP volumes '!D205</f>
        <v>360-423</v>
      </c>
      <c r="B142" s="193">
        <f>SUM('360 GRP volumes '!L205:V205)*'360 GRP volumes '!AX205</f>
        <v>0</v>
      </c>
      <c r="C142" s="65">
        <f>SUM('360 GRP volumes '!L205:V205)*'360 GRP volumes '!AY205</f>
        <v>0</v>
      </c>
      <c r="D142" s="779">
        <f>SUM('360 GRP volumes '!L205:V205)*'360 GRP volumes '!AZ205</f>
        <v>0</v>
      </c>
      <c r="E142" s="779">
        <f>SUM('360 GRP volumes '!L205:V205)*'360 GRP volumes '!BA205</f>
        <v>0</v>
      </c>
      <c r="F142" s="779">
        <f>SUM('360 GRP volumes '!L205:V205)*'360 GRP volumes '!BB205</f>
        <v>0</v>
      </c>
      <c r="G142" s="779">
        <f>SUM('360 GRP volumes '!L205:V205)*'360 GRP volumes '!BC219</f>
        <v>0</v>
      </c>
      <c r="H142" s="779">
        <f>SUM('360 GRP volumes '!L205:V205)*'360 GRP volumes '!BD205</f>
        <v>0</v>
      </c>
      <c r="I142" s="779">
        <f>SUM('360 GRP volumes '!L205:V205)*'360 GRP volumes '!BE205</f>
        <v>0</v>
      </c>
      <c r="J142" s="779">
        <f>SUM('360 GRP volumes '!L205:V205)*'360 GRP volumes '!BF205</f>
        <v>0</v>
      </c>
      <c r="K142" s="779">
        <f>'360 GRP volumes '!BG205</f>
        <v>0</v>
      </c>
      <c r="L142" s="779">
        <f>'360 GRP volumes '!I205*SUM('360 GRP volumes '!L205:V205)</f>
        <v>0</v>
      </c>
    </row>
    <row r="143">
      <c r="A143" s="2" t="str">
        <f>'360 GRP volumes '!D206</f>
        <v/>
      </c>
      <c r="B143" s="193">
        <f>SUM('360 GRP volumes '!L206:V206)*'360 GRP volumes '!AX206</f>
        <v>0</v>
      </c>
      <c r="C143" s="65">
        <f>SUM('360 GRP volumes '!L206:V206)*'360 GRP volumes '!AY206</f>
        <v>0</v>
      </c>
      <c r="D143" s="779">
        <f>SUM('360 GRP volumes '!L206:V206)*'360 GRP volumes '!AZ206</f>
        <v>0</v>
      </c>
      <c r="E143" s="779">
        <f>SUM('360 GRP volumes '!L206:V206)*'360 GRP volumes '!BA206</f>
        <v>0</v>
      </c>
      <c r="F143" s="779">
        <f>SUM('360 GRP volumes '!L206:V206)*'360 GRP volumes '!BB206</f>
        <v>0</v>
      </c>
      <c r="G143" s="779">
        <f>SUM('360 GRP volumes '!L206:V206)*'360 GRP volumes '!BC220</f>
        <v>0</v>
      </c>
      <c r="H143" s="779">
        <f>SUM('360 GRP volumes '!L206:V206)*'360 GRP volumes '!BD206</f>
        <v>0</v>
      </c>
      <c r="I143" s="779">
        <f>SUM('360 GRP volumes '!L206:V206)*'360 GRP volumes '!BE206</f>
        <v>0</v>
      </c>
      <c r="J143" s="779">
        <f>SUM('360 GRP volumes '!L206:V206)*'360 GRP volumes '!BF206</f>
        <v>0</v>
      </c>
      <c r="K143" s="779">
        <f>'360 GRP volumes '!BG206</f>
        <v>0</v>
      </c>
      <c r="L143" s="779">
        <f>'360 GRP volumes '!I206*SUM('360 GRP volumes '!L206:V206)</f>
        <v>0</v>
      </c>
    </row>
    <row r="144">
      <c r="A144" s="2" t="str">
        <f>'360 GRP volumes '!D207</f>
        <v>360-021</v>
      </c>
      <c r="B144" s="193">
        <f>SUM('360 GRP volumes '!L207:V207)*'360 GRP volumes '!AX207</f>
        <v>0</v>
      </c>
      <c r="C144" s="65">
        <f>SUM('360 GRP volumes '!L207:V207)*'360 GRP volumes '!AY207</f>
        <v>0</v>
      </c>
      <c r="D144" s="779">
        <f>SUM('360 GRP volumes '!L207:V207)*'360 GRP volumes '!AZ207</f>
        <v>0</v>
      </c>
      <c r="E144" s="779">
        <f>SUM('360 GRP volumes '!L207:V207)*'360 GRP volumes '!BA207</f>
        <v>0</v>
      </c>
      <c r="F144" s="779">
        <f>SUM('360 GRP volumes '!L207:V207)*'360 GRP volumes '!BB207</f>
        <v>0</v>
      </c>
      <c r="G144" s="779">
        <f>SUM('360 GRP volumes '!L207:V207)*'360 GRP volumes '!BC221</f>
        <v>0</v>
      </c>
      <c r="H144" s="779">
        <f>SUM('360 GRP volumes '!L207:V207)*'360 GRP volumes '!BD207</f>
        <v>0</v>
      </c>
      <c r="I144" s="779">
        <f>SUM('360 GRP volumes '!L207:V207)*'360 GRP volumes '!BE207</f>
        <v>0</v>
      </c>
      <c r="J144" s="779">
        <f>SUM('360 GRP volumes '!L207:V207)*'360 GRP volumes '!BF207</f>
        <v>0</v>
      </c>
      <c r="K144" s="779">
        <f>'360 GRP volumes '!BG207</f>
        <v>0</v>
      </c>
      <c r="L144" s="779">
        <f>'360 GRP volumes '!I207*SUM('360 GRP volumes '!L207:V207)</f>
        <v>0</v>
      </c>
    </row>
    <row r="145">
      <c r="A145" s="2" t="str">
        <f>'360 GRP volumes '!D208</f>
        <v>360-022</v>
      </c>
      <c r="B145" s="193">
        <f>SUM('360 GRP volumes '!L208:V208)*'360 GRP volumes '!AX208</f>
        <v>0</v>
      </c>
      <c r="C145" s="65">
        <f>SUM('360 GRP volumes '!L208:V208)*'360 GRP volumes '!AY208</f>
        <v>0</v>
      </c>
      <c r="D145" s="779">
        <f>SUM('360 GRP volumes '!L208:V208)*'360 GRP volumes '!AZ208</f>
        <v>0</v>
      </c>
      <c r="E145" s="779">
        <f>SUM('360 GRP volumes '!L208:V208)*'360 GRP volumes '!BA208</f>
        <v>0</v>
      </c>
      <c r="F145" s="779">
        <f>SUM('360 GRP volumes '!L208:V208)*'360 GRP volumes '!BB208</f>
        <v>0</v>
      </c>
      <c r="G145" s="779">
        <f>SUM('360 GRP volumes '!L208:V208)*'360 GRP volumes '!BC222</f>
        <v>0</v>
      </c>
      <c r="H145" s="779">
        <f>SUM('360 GRP volumes '!L208:V208)*'360 GRP volumes '!BD208</f>
        <v>0</v>
      </c>
      <c r="I145" s="779">
        <f>SUM('360 GRP volumes '!L208:V208)*'360 GRP volumes '!BE208</f>
        <v>0</v>
      </c>
      <c r="J145" s="779">
        <f>SUM('360 GRP volumes '!L208:V208)*'360 GRP volumes '!BF208</f>
        <v>0</v>
      </c>
      <c r="K145" s="779">
        <f>'360 GRP volumes '!BG208</f>
        <v>0</v>
      </c>
      <c r="L145" s="779">
        <f>'360 GRP volumes '!I208*SUM('360 GRP volumes '!L208:V208)</f>
        <v>0</v>
      </c>
    </row>
    <row r="146">
      <c r="A146" s="2" t="str">
        <f>'360 GRP volumes '!D209</f>
        <v>360-023</v>
      </c>
      <c r="B146" s="193">
        <f>SUM('360 GRP volumes '!L209:V209)*'360 GRP volumes '!AX209</f>
        <v>0</v>
      </c>
      <c r="C146" s="65">
        <f>SUM('360 GRP volumes '!L209:V209)*'360 GRP volumes '!AY209</f>
        <v>0</v>
      </c>
      <c r="D146" s="779">
        <f>SUM('360 GRP volumes '!L209:V209)*'360 GRP volumes '!AZ209</f>
        <v>0</v>
      </c>
      <c r="E146" s="779">
        <f>SUM('360 GRP volumes '!L209:V209)*'360 GRP volumes '!BA209</f>
        <v>0</v>
      </c>
      <c r="F146" s="779">
        <f>SUM('360 GRP volumes '!L209:V209)*'360 GRP volumes '!BB209</f>
        <v>0</v>
      </c>
      <c r="G146" s="779">
        <f>SUM('360 GRP volumes '!L209:V209)*'360 GRP volumes '!BC223</f>
        <v>0</v>
      </c>
      <c r="H146" s="779">
        <f>SUM('360 GRP volumes '!L209:V209)*'360 GRP volumes '!BD209</f>
        <v>0</v>
      </c>
      <c r="I146" s="779">
        <f>SUM('360 GRP volumes '!L209:V209)*'360 GRP volumes '!BE209</f>
        <v>0</v>
      </c>
      <c r="J146" s="779">
        <f>SUM('360 GRP volumes '!L209:V209)*'360 GRP volumes '!BF209</f>
        <v>0</v>
      </c>
      <c r="K146" s="779">
        <f>'360 GRP volumes '!BG209</f>
        <v>0</v>
      </c>
      <c r="L146" s="779">
        <f>'360 GRP volumes '!I209*SUM('360 GRP volumes '!L209:V209)</f>
        <v>0</v>
      </c>
    </row>
    <row r="147">
      <c r="A147" s="2" t="str">
        <f>'360 GRP volumes '!D210</f>
        <v>360-025</v>
      </c>
      <c r="B147" s="193">
        <f>SUM('360 GRP volumes '!L210:V210)*'360 GRP volumes '!AX210</f>
        <v>0</v>
      </c>
      <c r="C147" s="65">
        <f>SUM('360 GRP volumes '!L210:V210)*'360 GRP volumes '!AY210</f>
        <v>0</v>
      </c>
      <c r="D147" s="779">
        <f>SUM('360 GRP volumes '!L210:V210)*'360 GRP volumes '!AZ210</f>
        <v>0</v>
      </c>
      <c r="E147" s="779">
        <f>SUM('360 GRP volumes '!L210:V210)*'360 GRP volumes '!BA210</f>
        <v>0</v>
      </c>
      <c r="F147" s="779">
        <f>SUM('360 GRP volumes '!L210:V210)*'360 GRP volumes '!BB210</f>
        <v>0</v>
      </c>
      <c r="G147" s="779">
        <f>SUM('360 GRP volumes '!L210:V210)*'360 GRP volumes '!BC224</f>
        <v>0</v>
      </c>
      <c r="H147" s="779">
        <f>SUM('360 GRP volumes '!L210:V210)*'360 GRP volumes '!BD210</f>
        <v>0</v>
      </c>
      <c r="I147" s="779">
        <f>SUM('360 GRP volumes '!L210:V210)*'360 GRP volumes '!BE210</f>
        <v>0</v>
      </c>
      <c r="J147" s="779">
        <f>SUM('360 GRP volumes '!L210:V210)*'360 GRP volumes '!BF210</f>
        <v>0</v>
      </c>
      <c r="K147" s="779">
        <f>'360 GRP volumes '!BG210</f>
        <v>0</v>
      </c>
      <c r="L147" s="779">
        <f>'360 GRP volumes '!I210*SUM('360 GRP volumes '!L210:V210)</f>
        <v>0</v>
      </c>
    </row>
    <row r="148">
      <c r="A148" s="2" t="str">
        <f>'360 GRP volumes '!D211</f>
        <v>360-027</v>
      </c>
      <c r="B148" s="193">
        <f>SUM('360 GRP volumes '!L211:V211)*'360 GRP volumes '!AX211</f>
        <v>0</v>
      </c>
      <c r="C148" s="65">
        <f>SUM('360 GRP volumes '!L211:V211)*'360 GRP volumes '!AY211</f>
        <v>0</v>
      </c>
      <c r="D148" s="779">
        <f>SUM('360 GRP volumes '!L211:V211)*'360 GRP volumes '!AZ211</f>
        <v>0</v>
      </c>
      <c r="E148" s="779">
        <f>SUM('360 GRP volumes '!L211:V211)*'360 GRP volumes '!BA211</f>
        <v>0</v>
      </c>
      <c r="F148" s="779">
        <f>SUM('360 GRP volumes '!L211:V211)*'360 GRP volumes '!BB211</f>
        <v>0</v>
      </c>
      <c r="G148" s="779">
        <f>SUM('360 GRP volumes '!L211:V211)*'360 GRP volumes '!BC225</f>
        <v>0</v>
      </c>
      <c r="H148" s="779">
        <f>SUM('360 GRP volumes '!L211:V211)*'360 GRP volumes '!BD211</f>
        <v>0</v>
      </c>
      <c r="I148" s="779">
        <f>SUM('360 GRP volumes '!L211:V211)*'360 GRP volumes '!BE211</f>
        <v>0</v>
      </c>
      <c r="J148" s="779">
        <f>SUM('360 GRP volumes '!L211:V211)*'360 GRP volumes '!BF211</f>
        <v>0</v>
      </c>
      <c r="K148" s="779">
        <f>'360 GRP volumes '!BG211</f>
        <v>0</v>
      </c>
      <c r="L148" s="779">
        <f>'360 GRP volumes '!I211*SUM('360 GRP volumes '!L211:V211)</f>
        <v>0</v>
      </c>
    </row>
    <row r="149">
      <c r="A149" s="2" t="str">
        <f>'360 GRP volumes '!D212</f>
        <v>360-028</v>
      </c>
      <c r="B149" s="193">
        <f>SUM('360 GRP volumes '!L212:V212)*'360 GRP volumes '!AX212</f>
        <v>0</v>
      </c>
      <c r="C149" s="65">
        <f>SUM('360 GRP volumes '!L212:V212)*'360 GRP volumes '!AY212</f>
        <v>0</v>
      </c>
      <c r="D149" s="779">
        <f>SUM('360 GRP volumes '!L212:V212)*'360 GRP volumes '!AZ212</f>
        <v>0</v>
      </c>
      <c r="E149" s="779">
        <f>SUM('360 GRP volumes '!L212:V212)*'360 GRP volumes '!BA212</f>
        <v>0</v>
      </c>
      <c r="F149" s="779">
        <f>SUM('360 GRP volumes '!L212:V212)*'360 GRP volumes '!BB212</f>
        <v>0</v>
      </c>
      <c r="G149" s="779">
        <f>SUM('360 GRP volumes '!L212:V212)*'360 GRP volumes '!BC226</f>
        <v>0</v>
      </c>
      <c r="H149" s="779">
        <f>SUM('360 GRP volumes '!L212:V212)*'360 GRP volumes '!BD212</f>
        <v>0</v>
      </c>
      <c r="I149" s="779">
        <f>SUM('360 GRP volumes '!L212:V212)*'360 GRP volumes '!BE212</f>
        <v>0</v>
      </c>
      <c r="J149" s="779">
        <f>SUM('360 GRP volumes '!L212:V212)*'360 GRP volumes '!BF212</f>
        <v>0</v>
      </c>
      <c r="K149" s="779">
        <f>'360 GRP volumes '!BG212</f>
        <v>0</v>
      </c>
      <c r="L149" s="779">
        <f>'360 GRP volumes '!I212*SUM('360 GRP volumes '!L212:V212)</f>
        <v>0</v>
      </c>
    </row>
    <row r="150">
      <c r="A150" s="2" t="str">
        <f>'360 GRP volumes '!D213</f>
        <v>360-029</v>
      </c>
      <c r="B150" s="193">
        <f>SUM('360 GRP volumes '!L213:V213)*'360 GRP volumes '!AX213</f>
        <v>0</v>
      </c>
      <c r="C150" s="65">
        <f>SUM('360 GRP volumes '!L213:V213)*'360 GRP volumes '!AY213</f>
        <v>0</v>
      </c>
      <c r="D150" s="779">
        <f>SUM('360 GRP volumes '!L213:V213)*'360 GRP volumes '!AZ213</f>
        <v>0</v>
      </c>
      <c r="E150" s="779">
        <f>SUM('360 GRP volumes '!L213:V213)*'360 GRP volumes '!BA213</f>
        <v>0</v>
      </c>
      <c r="F150" s="779">
        <f>SUM('360 GRP volumes '!L213:V213)*'360 GRP volumes '!BB213</f>
        <v>0</v>
      </c>
      <c r="G150" s="779">
        <f>SUM('360 GRP volumes '!L213:V213)*'360 GRP volumes '!BC227</f>
        <v>0</v>
      </c>
      <c r="H150" s="779">
        <f>SUM('360 GRP volumes '!L213:V213)*'360 GRP volumes '!BD213</f>
        <v>0</v>
      </c>
      <c r="I150" s="779">
        <f>SUM('360 GRP volumes '!L213:V213)*'360 GRP volumes '!BE213</f>
        <v>0</v>
      </c>
      <c r="J150" s="779">
        <f>SUM('360 GRP volumes '!L213:V213)*'360 GRP volumes '!BF213</f>
        <v>0</v>
      </c>
      <c r="K150" s="779">
        <f>'360 GRP volumes '!BG213</f>
        <v>0</v>
      </c>
      <c r="L150" s="779">
        <f>'360 GRP volumes '!I213*SUM('360 GRP volumes '!L213:V213)</f>
        <v>0</v>
      </c>
    </row>
    <row r="151">
      <c r="A151" s="2" t="str">
        <f>'360 GRP volumes '!D214</f>
        <v>360-030</v>
      </c>
      <c r="B151" s="193">
        <f>SUM('360 GRP volumes '!L214:V214)*'360 GRP volumes '!AX214</f>
        <v>0</v>
      </c>
      <c r="C151" s="65">
        <f>SUM('360 GRP volumes '!L214:V214)*'360 GRP volumes '!AY214</f>
        <v>0</v>
      </c>
      <c r="D151" s="779">
        <f>SUM('360 GRP volumes '!L214:V214)*'360 GRP volumes '!AZ214</f>
        <v>0</v>
      </c>
      <c r="E151" s="779">
        <f>SUM('360 GRP volumes '!L214:V214)*'360 GRP volumes '!BA214</f>
        <v>0</v>
      </c>
      <c r="F151" s="779">
        <f>SUM('360 GRP volumes '!L214:V214)*'360 GRP volumes '!BB214</f>
        <v>0</v>
      </c>
      <c r="G151" s="779">
        <f>SUM('360 GRP volumes '!L214:V214)*'360 GRP volumes '!BC228</f>
        <v>0</v>
      </c>
      <c r="H151" s="779">
        <f>SUM('360 GRP volumes '!L214:V214)*'360 GRP volumes '!BD214</f>
        <v>0</v>
      </c>
      <c r="I151" s="779">
        <f>SUM('360 GRP volumes '!L214:V214)*'360 GRP volumes '!BE214</f>
        <v>0</v>
      </c>
      <c r="J151" s="779">
        <f>SUM('360 GRP volumes '!L214:V214)*'360 GRP volumes '!BF214</f>
        <v>0</v>
      </c>
      <c r="K151" s="779">
        <f>'360 GRP volumes '!BG214</f>
        <v>0</v>
      </c>
      <c r="L151" s="779">
        <f>'360 GRP volumes '!I214*SUM('360 GRP volumes '!L214:V214)</f>
        <v>0</v>
      </c>
    </row>
    <row r="152">
      <c r="A152" s="2" t="str">
        <f>'360 GRP volumes '!D215</f>
        <v>360-031</v>
      </c>
      <c r="B152" s="193">
        <f>SUM('360 GRP volumes '!L215:V215)*'360 GRP volumes '!AX215</f>
        <v>0</v>
      </c>
      <c r="C152" s="65">
        <f>SUM('360 GRP volumes '!L215:V215)*'360 GRP volumes '!AY215</f>
        <v>0</v>
      </c>
      <c r="D152" s="779">
        <f>SUM('360 GRP volumes '!L215:V215)*'360 GRP volumes '!AZ215</f>
        <v>0</v>
      </c>
      <c r="E152" s="779">
        <f>SUM('360 GRP volumes '!L215:V215)*'360 GRP volumes '!BA215</f>
        <v>0</v>
      </c>
      <c r="F152" s="779">
        <f>SUM('360 GRP volumes '!L215:V215)*'360 GRP volumes '!BB215</f>
        <v>0</v>
      </c>
      <c r="G152" s="779">
        <f>SUM('360 GRP volumes '!L215:V215)*'360 GRP volumes '!BC229</f>
        <v>0</v>
      </c>
      <c r="H152" s="779">
        <f>SUM('360 GRP volumes '!L215:V215)*'360 GRP volumes '!BD215</f>
        <v>0</v>
      </c>
      <c r="I152" s="779">
        <f>SUM('360 GRP volumes '!L215:V215)*'360 GRP volumes '!BE215</f>
        <v>0</v>
      </c>
      <c r="J152" s="779">
        <f>SUM('360 GRP volumes '!L215:V215)*'360 GRP volumes '!BF215</f>
        <v>0</v>
      </c>
      <c r="K152" s="779">
        <f>'360 GRP volumes '!BG215</f>
        <v>0</v>
      </c>
      <c r="L152" s="779">
        <f>'360 GRP volumes '!I215*SUM('360 GRP volumes '!L215:V215)</f>
        <v>0</v>
      </c>
    </row>
    <row r="153">
      <c r="A153" s="2" t="str">
        <f>'360 GRP volumes '!D216</f>
        <v>360-034</v>
      </c>
      <c r="B153" s="193">
        <f>SUM('360 GRP volumes '!L216:V216)*'360 GRP volumes '!AX216</f>
        <v>0</v>
      </c>
      <c r="C153" s="65">
        <f>SUM('360 GRP volumes '!L216:V216)*'360 GRP volumes '!AY216</f>
        <v>0</v>
      </c>
      <c r="D153" s="779">
        <f>SUM('360 GRP volumes '!L216:V216)*'360 GRP volumes '!AZ216</f>
        <v>0</v>
      </c>
      <c r="E153" s="779">
        <f>SUM('360 GRP volumes '!L216:V216)*'360 GRP volumes '!BA216</f>
        <v>0</v>
      </c>
      <c r="F153" s="779">
        <f>SUM('360 GRP volumes '!L216:V216)*'360 GRP volumes '!BB216</f>
        <v>0</v>
      </c>
      <c r="G153" s="779">
        <f>SUM('360 GRP volumes '!L216:V216)*'360 GRP volumes '!BC230</f>
        <v>0</v>
      </c>
      <c r="H153" s="779">
        <f>SUM('360 GRP volumes '!L216:V216)*'360 GRP volumes '!BD216</f>
        <v>0</v>
      </c>
      <c r="I153" s="779">
        <f>SUM('360 GRP volumes '!L216:V216)*'360 GRP volumes '!BE216</f>
        <v>0</v>
      </c>
      <c r="J153" s="779">
        <f>SUM('360 GRP volumes '!L216:V216)*'360 GRP volumes '!BF216</f>
        <v>0</v>
      </c>
      <c r="K153" s="779">
        <f>'360 GRP volumes '!BG216</f>
        <v>0</v>
      </c>
      <c r="L153" s="779">
        <f>'360 GRP volumes '!I216*SUM('360 GRP volumes '!L216:V216)</f>
        <v>0</v>
      </c>
    </row>
    <row r="154">
      <c r="A154" s="2" t="str">
        <f>'360 GRP volumes '!D217</f>
        <v>360-035</v>
      </c>
      <c r="B154" s="193">
        <f>SUM('360 GRP volumes '!L217:V217)*'360 GRP volumes '!AX217</f>
        <v>0</v>
      </c>
      <c r="C154" s="65">
        <f>SUM('360 GRP volumes '!L217:V217)*'360 GRP volumes '!AY217</f>
        <v>0</v>
      </c>
      <c r="D154" s="779">
        <f>SUM('360 GRP volumes '!L217:V217)*'360 GRP volumes '!AZ217</f>
        <v>0</v>
      </c>
      <c r="E154" s="779">
        <f>SUM('360 GRP volumes '!L217:V217)*'360 GRP volumes '!BA217</f>
        <v>0</v>
      </c>
      <c r="F154" s="779">
        <f>SUM('360 GRP volumes '!L217:V217)*'360 GRP volumes '!BB217</f>
        <v>0</v>
      </c>
      <c r="G154" s="779">
        <f>SUM('360 GRP volumes '!L217:V217)*'360 GRP volumes '!BC231</f>
        <v>0</v>
      </c>
      <c r="H154" s="779">
        <f>SUM('360 GRP volumes '!L217:V217)*'360 GRP volumes '!BD217</f>
        <v>0</v>
      </c>
      <c r="I154" s="779">
        <f>SUM('360 GRP volumes '!L217:V217)*'360 GRP volumes '!BE217</f>
        <v>0</v>
      </c>
      <c r="J154" s="779">
        <f>SUM('360 GRP volumes '!L217:V217)*'360 GRP volumes '!BF217</f>
        <v>0</v>
      </c>
      <c r="K154" s="779">
        <f>'360 GRP volumes '!BG217</f>
        <v>0</v>
      </c>
      <c r="L154" s="779">
        <f>'360 GRP volumes '!I217*SUM('360 GRP volumes '!L217:V217)</f>
        <v>0</v>
      </c>
    </row>
    <row r="155">
      <c r="A155" s="2" t="str">
        <f>'360 GRP volumes '!D218</f>
        <v>360-036</v>
      </c>
      <c r="B155" s="193">
        <f>SUM('360 GRP volumes '!L218:V218)*'360 GRP volumes '!AX218</f>
        <v>0</v>
      </c>
      <c r="C155" s="65">
        <f>SUM('360 GRP volumes '!L218:V218)*'360 GRP volumes '!AY218</f>
        <v>0</v>
      </c>
      <c r="D155" s="779">
        <f>SUM('360 GRP volumes '!L218:V218)*'360 GRP volumes '!AZ218</f>
        <v>0</v>
      </c>
      <c r="E155" s="779">
        <f>SUM('360 GRP volumes '!L218:V218)*'360 GRP volumes '!BA218</f>
        <v>0</v>
      </c>
      <c r="F155" s="779">
        <f>SUM('360 GRP volumes '!L218:V218)*'360 GRP volumes '!BB218</f>
        <v>0</v>
      </c>
      <c r="G155" s="779">
        <f>SUM('360 GRP volumes '!L218:V218)*'360 GRP volumes '!BC232</f>
        <v>0</v>
      </c>
      <c r="H155" s="779">
        <f>SUM('360 GRP volumes '!L218:V218)*'360 GRP volumes '!BD218</f>
        <v>0</v>
      </c>
      <c r="I155" s="779">
        <f>SUM('360 GRP volumes '!L218:V218)*'360 GRP volumes '!BE218</f>
        <v>0</v>
      </c>
      <c r="J155" s="779">
        <f>SUM('360 GRP volumes '!L218:V218)*'360 GRP volumes '!BF218</f>
        <v>0</v>
      </c>
      <c r="K155" s="779">
        <f>'360 GRP volumes '!BG218</f>
        <v>0</v>
      </c>
      <c r="L155" s="779">
        <f>'360 GRP volumes '!I218*SUM('360 GRP volumes '!L218:V218)</f>
        <v>0</v>
      </c>
    </row>
    <row r="156">
      <c r="A156" s="2" t="str">
        <f>'360 GRP volumes '!D219</f>
        <v/>
      </c>
      <c r="B156" s="193">
        <f>SUM('360 GRP volumes '!L219:V219)*'360 GRP volumes '!AX219</f>
        <v>0</v>
      </c>
      <c r="C156" s="65">
        <f>SUM('360 GRP volumes '!L219:V219)*'360 GRP volumes '!AY219</f>
        <v>0</v>
      </c>
      <c r="D156" s="779">
        <f>SUM('360 GRP volumes '!L219:V219)*'360 GRP volumes '!AZ219</f>
        <v>0</v>
      </c>
      <c r="E156" s="779">
        <f>SUM('360 GRP volumes '!L219:V219)*'360 GRP volumes '!BA219</f>
        <v>0</v>
      </c>
      <c r="F156" s="779">
        <f>SUM('360 GRP volumes '!L219:V219)*'360 GRP volumes '!BB219</f>
        <v>0</v>
      </c>
      <c r="G156" s="779">
        <f>SUM('360 GRP volumes '!L219:V219)*'360 GRP volumes '!BC233</f>
        <v>0</v>
      </c>
      <c r="H156" s="779">
        <f>SUM('360 GRP volumes '!L219:V219)*'360 GRP volumes '!BD219</f>
        <v>0</v>
      </c>
      <c r="I156" s="779">
        <f>SUM('360 GRP volumes '!L219:V219)*'360 GRP volumes '!BE219</f>
        <v>0</v>
      </c>
      <c r="J156" s="779">
        <f>SUM('360 GRP volumes '!L219:V219)*'360 GRP volumes '!BF219</f>
        <v>0</v>
      </c>
      <c r="K156" s="779"/>
      <c r="L156" s="779">
        <f>'360 GRP volumes '!I219*SUM('360 GRP volumes '!L219:V219)</f>
        <v>0</v>
      </c>
    </row>
    <row r="157">
      <c r="A157" s="2" t="str">
        <f>'360 GRP volumes '!D220</f>
        <v>360-539-DT</v>
      </c>
      <c r="B157" s="193">
        <f>SUM('360 GRP volumes '!L220:V220)*'360 GRP volumes '!AX220</f>
        <v>0</v>
      </c>
      <c r="C157" s="65">
        <f>SUM('360 GRP volumes '!L220:V220)*'360 GRP volumes '!AY220</f>
        <v>0</v>
      </c>
      <c r="D157" s="779">
        <f>SUM('360 GRP volumes '!L220:V220)*'360 GRP volumes '!AZ220</f>
        <v>0</v>
      </c>
      <c r="E157" s="779">
        <f>SUM('360 GRP volumes '!L220:V220)*'360 GRP volumes '!BA220</f>
        <v>0</v>
      </c>
      <c r="F157" s="779">
        <f>SUM('360 GRP volumes '!L220:V220)*'360 GRP volumes '!BB220</f>
        <v>0</v>
      </c>
      <c r="G157" s="779">
        <f>SUM('360 GRP volumes '!L220:V220)*'360 GRP volumes '!BC234</f>
        <v>0</v>
      </c>
      <c r="H157" s="779">
        <f>SUM('360 GRP volumes '!L220:V220)*'360 GRP volumes '!BD220</f>
        <v>0</v>
      </c>
      <c r="I157" s="779">
        <f>SUM('360 GRP volumes '!L220:V220)*'360 GRP volumes '!BE220</f>
        <v>0</v>
      </c>
      <c r="J157" s="779">
        <f>SUM('360 GRP volumes '!L220:V220)*'360 GRP volumes '!BF220</f>
        <v>0</v>
      </c>
      <c r="K157" s="779">
        <f>'360 GRP volumes '!BG220</f>
        <v>0</v>
      </c>
      <c r="L157" s="779">
        <f>'360 GRP volumes '!I220*SUM('360 GRP volumes '!L220:V220)</f>
        <v>0</v>
      </c>
    </row>
    <row r="158">
      <c r="A158" s="2" t="str">
        <f>'360 GRP volumes '!D221</f>
        <v>360-540-DT</v>
      </c>
      <c r="B158" s="193">
        <f>SUM('360 GRP volumes '!L221:V221)*'360 GRP volumes '!AX221</f>
        <v>0</v>
      </c>
      <c r="C158" s="65">
        <f>SUM('360 GRP volumes '!L221:V221)*'360 GRP volumes '!AY221</f>
        <v>0</v>
      </c>
      <c r="D158" s="779">
        <f>SUM('360 GRP volumes '!L221:V221)*'360 GRP volumes '!AZ221</f>
        <v>0</v>
      </c>
      <c r="E158" s="779">
        <f>SUM('360 GRP volumes '!L221:V221)*'360 GRP volumes '!BA221</f>
        <v>0</v>
      </c>
      <c r="F158" s="779">
        <f>SUM('360 GRP volumes '!L221:V221)*'360 GRP volumes '!BB221</f>
        <v>0</v>
      </c>
      <c r="G158" s="779">
        <f>SUM('360 GRP volumes '!L221:V221)*'360 GRP volumes '!BC235</f>
        <v>0</v>
      </c>
      <c r="H158" s="779">
        <f>SUM('360 GRP volumes '!L221:V221)*'360 GRP volumes '!BD221</f>
        <v>0</v>
      </c>
      <c r="I158" s="779">
        <f>SUM('360 GRP volumes '!L221:V221)*'360 GRP volumes '!BE221</f>
        <v>0</v>
      </c>
      <c r="J158" s="779">
        <f>SUM('360 GRP volumes '!L221:V221)*'360 GRP volumes '!BF221</f>
        <v>0</v>
      </c>
      <c r="K158" s="779">
        <f>'360 GRP volumes '!BG221</f>
        <v>0</v>
      </c>
      <c r="L158" s="779">
        <f>'360 GRP volumes '!I221*SUM('360 GRP volumes '!L221:V221)</f>
        <v>0</v>
      </c>
    </row>
    <row r="159">
      <c r="A159" s="2" t="str">
        <f>'360 GRP volumes '!D222</f>
        <v/>
      </c>
      <c r="B159" s="193">
        <f>SUM('360 GRP volumes '!L222:V222)*'360 GRP volumes '!AX222</f>
        <v>0</v>
      </c>
      <c r="C159" s="65">
        <f>SUM('360 GRP volumes '!L222:V222)*'360 GRP volumes '!AY222</f>
        <v>0</v>
      </c>
      <c r="D159" s="779">
        <f>SUM('360 GRP volumes '!L222:V222)*'360 GRP volumes '!AZ222</f>
        <v>0</v>
      </c>
      <c r="E159" s="779">
        <f>SUM('360 GRP volumes '!L222:V222)*'360 GRP volumes '!BA222</f>
        <v>0</v>
      </c>
      <c r="F159" s="779">
        <f>SUM('360 GRP volumes '!L222:V222)*'360 GRP volumes '!BB222</f>
        <v>0</v>
      </c>
      <c r="G159" s="779">
        <f>SUM('360 GRP volumes '!L222:V222)*'360 GRP volumes '!BC236</f>
        <v>0</v>
      </c>
      <c r="H159" s="779">
        <f>SUM('360 GRP volumes '!L222:V222)*'360 GRP volumes '!BD222</f>
        <v>0</v>
      </c>
      <c r="I159" s="779">
        <f>SUM('360 GRP volumes '!L222:V222)*'360 GRP volumes '!BE222</f>
        <v>0</v>
      </c>
      <c r="J159" s="779">
        <f>SUM('360 GRP volumes '!L222:V222)*'360 GRP volumes '!BF222</f>
        <v>0</v>
      </c>
      <c r="K159" s="779" t="str">
        <f>'360 GRP volumes '!BG222</f>
        <v/>
      </c>
      <c r="L159" s="779">
        <f>'360 GRP volumes '!I222*SUM('360 GRP volumes '!L222:V222)</f>
        <v>0</v>
      </c>
    </row>
    <row r="160">
      <c r="A160" s="2" t="str">
        <f>'360 GRP volumes '!D223</f>
        <v>360-552</v>
      </c>
      <c r="B160" s="193">
        <f>SUM('360 GRP volumes '!L223:V223)*'360 GRP volumes '!AX223</f>
        <v>0</v>
      </c>
      <c r="C160" s="65">
        <f>SUM('360 GRP volumes '!L223:V223)*'360 GRP volumes '!AY223</f>
        <v>0</v>
      </c>
      <c r="D160" s="779">
        <f>SUM('360 GRP volumes '!L223:V223)*'360 GRP volumes '!AZ223</f>
        <v>0</v>
      </c>
      <c r="E160" s="779">
        <f>SUM('360 GRP volumes '!L223:V223)*'360 GRP volumes '!BA223</f>
        <v>0</v>
      </c>
      <c r="F160" s="779">
        <f>SUM('360 GRP volumes '!L223:V223)*'360 GRP volumes '!BB223</f>
        <v>0</v>
      </c>
      <c r="G160" s="779">
        <f>SUM('360 GRP volumes '!L223:V223)*'360 GRP volumes '!BC237</f>
        <v>0</v>
      </c>
      <c r="H160" s="779">
        <f>SUM('360 GRP volumes '!L223:V223)*'360 GRP volumes '!BD223</f>
        <v>0</v>
      </c>
      <c r="I160" s="779">
        <f>SUM('360 GRP volumes '!L223:V223)*'360 GRP volumes '!BE223</f>
        <v>0</v>
      </c>
      <c r="J160" s="779">
        <f>SUM('360 GRP volumes '!L223:V223)*'360 GRP volumes '!BF223</f>
        <v>0</v>
      </c>
      <c r="K160" s="779">
        <f>'360 GRP volumes '!BG223</f>
        <v>0</v>
      </c>
      <c r="L160" s="779">
        <f>'360 GRP volumes '!I223*SUM('360 GRP volumes '!L223:V223)</f>
        <v>0</v>
      </c>
    </row>
    <row r="161">
      <c r="A161" s="2" t="str">
        <f>'360 GRP volumes '!D224</f>
        <v>360-553</v>
      </c>
      <c r="B161" s="193">
        <f>SUM('360 GRP volumes '!L224:V224)*'360 GRP volumes '!AX224</f>
        <v>0</v>
      </c>
      <c r="C161" s="65">
        <f>SUM('360 GRP volumes '!L224:V224)*'360 GRP volumes '!AY224</f>
        <v>0</v>
      </c>
      <c r="D161" s="779">
        <f>SUM('360 GRP volumes '!L224:V224)*'360 GRP volumes '!AZ224</f>
        <v>0</v>
      </c>
      <c r="E161" s="779">
        <f>SUM('360 GRP volumes '!L224:V224)*'360 GRP volumes '!BA224</f>
        <v>0</v>
      </c>
      <c r="F161" s="779">
        <f>SUM('360 GRP volumes '!L224:V224)*'360 GRP volumes '!BB224</f>
        <v>0</v>
      </c>
      <c r="G161" s="779">
        <f>SUM('360 GRP volumes '!L224:V224)*'360 GRP volumes '!BC238</f>
        <v>0</v>
      </c>
      <c r="H161" s="779">
        <f>SUM('360 GRP volumes '!L224:V224)*'360 GRP volumes '!BD224</f>
        <v>0</v>
      </c>
      <c r="I161" s="779">
        <f>SUM('360 GRP volumes '!L224:V224)*'360 GRP volumes '!BE224</f>
        <v>0</v>
      </c>
      <c r="J161" s="779">
        <f>SUM('360 GRP volumes '!L224:V224)*'360 GRP volumes '!BF224</f>
        <v>0</v>
      </c>
      <c r="K161" s="779">
        <f>'360 GRP volumes '!BG224</f>
        <v>0</v>
      </c>
      <c r="L161" s="779">
        <f>'360 GRP volumes '!I224*SUM('360 GRP volumes '!L224:V224)</f>
        <v>0</v>
      </c>
    </row>
    <row r="162">
      <c r="A162" s="2" t="str">
        <f>'360 GRP volumes '!D225</f>
        <v>360-554</v>
      </c>
      <c r="B162" s="193">
        <f>SUM('360 GRP volumes '!L225:V225)*'360 GRP volumes '!AX225</f>
        <v>0</v>
      </c>
      <c r="C162" s="65">
        <f>SUM('360 GRP volumes '!L225:V225)*'360 GRP volumes '!AY225</f>
        <v>0</v>
      </c>
      <c r="D162" s="779">
        <f>SUM('360 GRP volumes '!L225:V225)*'360 GRP volumes '!AZ225</f>
        <v>0</v>
      </c>
      <c r="E162" s="779">
        <f>SUM('360 GRP volumes '!L225:V225)*'360 GRP volumes '!BA225</f>
        <v>0</v>
      </c>
      <c r="F162" s="779">
        <f>SUM('360 GRP volumes '!L225:V225)*'360 GRP volumes '!BB225</f>
        <v>0</v>
      </c>
      <c r="G162" s="779">
        <f>SUM('360 GRP volumes '!L225:V225)*'360 GRP volumes '!BC239</f>
        <v>0</v>
      </c>
      <c r="H162" s="779">
        <f>SUM('360 GRP volumes '!L225:V225)*'360 GRP volumes '!BD225</f>
        <v>0</v>
      </c>
      <c r="I162" s="779">
        <f>SUM('360 GRP volumes '!L225:V225)*'360 GRP volumes '!BE225</f>
        <v>0</v>
      </c>
      <c r="J162" s="779">
        <f>SUM('360 GRP volumes '!L225:V225)*'360 GRP volumes '!BF225</f>
        <v>0</v>
      </c>
      <c r="K162" s="779">
        <f>'360 GRP volumes '!BG225</f>
        <v>0</v>
      </c>
      <c r="L162" s="779">
        <f>'360 GRP volumes '!I225*SUM('360 GRP volumes '!L225:V225)</f>
        <v>0</v>
      </c>
    </row>
    <row r="163">
      <c r="A163" s="2" t="str">
        <f>'360 GRP volumes '!D226</f>
        <v>360-555</v>
      </c>
      <c r="B163" s="193">
        <f>SUM('360 GRP volumes '!L226:V226)*'360 GRP volumes '!AX226</f>
        <v>0</v>
      </c>
      <c r="C163" s="65">
        <f>SUM('360 GRP volumes '!L226:V226)*'360 GRP volumes '!AY226</f>
        <v>0</v>
      </c>
      <c r="D163" s="779">
        <f>SUM('360 GRP volumes '!L226:V226)*'360 GRP volumes '!AZ226</f>
        <v>0</v>
      </c>
      <c r="E163" s="779">
        <f>SUM('360 GRP volumes '!L226:V226)*'360 GRP volumes '!BA226</f>
        <v>0</v>
      </c>
      <c r="F163" s="779">
        <f>SUM('360 GRP volumes '!L226:V226)*'360 GRP volumes '!BB226</f>
        <v>0</v>
      </c>
      <c r="G163" s="779">
        <f>SUM('360 GRP volumes '!L226:V226)*'360 GRP volumes '!BC240</f>
        <v>0</v>
      </c>
      <c r="H163" s="779">
        <f>SUM('360 GRP volumes '!L226:V226)*'360 GRP volumes '!BD226</f>
        <v>0</v>
      </c>
      <c r="I163" s="779">
        <f>SUM('360 GRP volumes '!L226:V226)*'360 GRP volumes '!BE226</f>
        <v>0</v>
      </c>
      <c r="J163" s="779">
        <f>SUM('360 GRP volumes '!L226:V226)*'360 GRP volumes '!BF226</f>
        <v>0</v>
      </c>
      <c r="K163" s="779">
        <f>'360 GRP volumes '!BG226</f>
        <v>0</v>
      </c>
      <c r="L163" s="779">
        <f>'360 GRP volumes '!I226*SUM('360 GRP volumes '!L226:V226)</f>
        <v>0</v>
      </c>
    </row>
    <row r="164">
      <c r="A164" s="2" t="str">
        <f>'360 GRP volumes '!D227</f>
        <v>360-556</v>
      </c>
      <c r="B164" s="193">
        <f>SUM('360 GRP volumes '!L227:V227)*'360 GRP volumes '!AX227</f>
        <v>0</v>
      </c>
      <c r="C164" s="65">
        <f>SUM('360 GRP volumes '!L227:V227)*'360 GRP volumes '!AY227</f>
        <v>0</v>
      </c>
      <c r="D164" s="779">
        <f>SUM('360 GRP volumes '!L227:V227)*'360 GRP volumes '!AZ227</f>
        <v>0</v>
      </c>
      <c r="E164" s="779">
        <f>SUM('360 GRP volumes '!L227:V227)*'360 GRP volumes '!BA227</f>
        <v>0</v>
      </c>
      <c r="F164" s="779">
        <f>SUM('360 GRP volumes '!L227:V227)*'360 GRP volumes '!BB227</f>
        <v>0</v>
      </c>
      <c r="G164" s="779">
        <f>SUM('360 GRP volumes '!L227:V227)*'360 GRP volumes '!BC241</f>
        <v>0</v>
      </c>
      <c r="H164" s="779">
        <f>SUM('360 GRP volumes '!L227:V227)*'360 GRP volumes '!BD227</f>
        <v>0</v>
      </c>
      <c r="I164" s="779">
        <f>SUM('360 GRP volumes '!L227:V227)*'360 GRP volumes '!BE227</f>
        <v>0</v>
      </c>
      <c r="J164" s="779">
        <f>SUM('360 GRP volumes '!L227:V227)*'360 GRP volumes '!BF227</f>
        <v>0</v>
      </c>
      <c r="K164" s="779">
        <f>'360 GRP volumes '!BG227</f>
        <v>0</v>
      </c>
      <c r="L164" s="779">
        <f>'360 GRP volumes '!I227*SUM('360 GRP volumes '!L227:V227)</f>
        <v>0</v>
      </c>
    </row>
    <row r="165">
      <c r="A165" s="2" t="str">
        <f>'360 GRP volumes '!D228</f>
        <v>360-557</v>
      </c>
      <c r="B165" s="193">
        <f>SUM('360 GRP volumes '!L228:V228)*'360 GRP volumes '!AX228</f>
        <v>0</v>
      </c>
      <c r="C165" s="65">
        <f>SUM('360 GRP volumes '!L228:V228)*'360 GRP volumes '!AY228</f>
        <v>0</v>
      </c>
      <c r="D165" s="779">
        <f>SUM('360 GRP volumes '!L228:V228)*'360 GRP volumes '!AZ228</f>
        <v>0</v>
      </c>
      <c r="E165" s="779">
        <f>SUM('360 GRP volumes '!L228:V228)*'360 GRP volumes '!BA228</f>
        <v>0</v>
      </c>
      <c r="F165" s="779">
        <f>SUM('360 GRP volumes '!L228:V228)*'360 GRP volumes '!BB228</f>
        <v>0</v>
      </c>
      <c r="G165" s="779">
        <f>SUM('360 GRP volumes '!L228:V228)*'360 GRP volumes '!BC242</f>
        <v>0</v>
      </c>
      <c r="H165" s="779">
        <f>SUM('360 GRP volumes '!L228:V228)*'360 GRP volumes '!BD228</f>
        <v>0</v>
      </c>
      <c r="I165" s="779">
        <f>SUM('360 GRP volumes '!L228:V228)*'360 GRP volumes '!BE228</f>
        <v>0</v>
      </c>
      <c r="J165" s="779">
        <f>SUM('360 GRP volumes '!L228:V228)*'360 GRP volumes '!BF228</f>
        <v>0</v>
      </c>
      <c r="K165" s="779">
        <f>'360 GRP volumes '!BG228</f>
        <v>0</v>
      </c>
      <c r="L165" s="779">
        <f>'360 GRP volumes '!I228*SUM('360 GRP volumes '!L228:V228)</f>
        <v>0</v>
      </c>
    </row>
    <row r="166">
      <c r="A166" s="2" t="str">
        <f>'360 GRP volumes '!D229</f>
        <v>360-558</v>
      </c>
      <c r="B166" s="193">
        <f>SUM('360 GRP volumes '!L229:V229)*'360 GRP volumes '!AX229</f>
        <v>0</v>
      </c>
      <c r="C166" s="65">
        <f>SUM('360 GRP volumes '!L229:V229)*'360 GRP volumes '!AY229</f>
        <v>0</v>
      </c>
      <c r="D166" s="779">
        <f>SUM('360 GRP volumes '!L229:V229)*'360 GRP volumes '!AZ229</f>
        <v>0</v>
      </c>
      <c r="E166" s="779">
        <f>SUM('360 GRP volumes '!L229:V229)*'360 GRP volumes '!BA229</f>
        <v>0</v>
      </c>
      <c r="F166" s="779">
        <f>SUM('360 GRP volumes '!L229:V229)*'360 GRP volumes '!BB229</f>
        <v>0</v>
      </c>
      <c r="G166" s="779">
        <f>SUM('360 GRP volumes '!L229:V229)*'360 GRP volumes '!BC243</f>
        <v>0</v>
      </c>
      <c r="H166" s="779">
        <f>SUM('360 GRP volumes '!L229:V229)*'360 GRP volumes '!BD229</f>
        <v>0</v>
      </c>
      <c r="I166" s="779">
        <f>SUM('360 GRP volumes '!L229:V229)*'360 GRP volumes '!BE229</f>
        <v>0</v>
      </c>
      <c r="J166" s="779">
        <f>SUM('360 GRP volumes '!L229:V229)*'360 GRP volumes '!BF229</f>
        <v>0</v>
      </c>
      <c r="K166" s="779">
        <f>'360 GRP volumes '!BG229</f>
        <v>0</v>
      </c>
      <c r="L166" s="779">
        <f>'360 GRP volumes '!I229*SUM('360 GRP volumes '!L229:V229)</f>
        <v>0</v>
      </c>
    </row>
    <row r="167">
      <c r="A167" s="2" t="str">
        <f>'360 GRP volumes '!D230</f>
        <v>360-559</v>
      </c>
      <c r="B167" s="193">
        <f>SUM('360 GRP volumes '!L230:V230)*'360 GRP volumes '!AX230</f>
        <v>0</v>
      </c>
      <c r="C167" s="65">
        <f>SUM('360 GRP volumes '!L230:V230)*'360 GRP volumes '!AY230</f>
        <v>0</v>
      </c>
      <c r="D167" s="779">
        <f>SUM('360 GRP volumes '!L230:V230)*'360 GRP volumes '!AZ230</f>
        <v>0</v>
      </c>
      <c r="E167" s="779">
        <f>SUM('360 GRP volumes '!L230:V230)*'360 GRP volumes '!BA230</f>
        <v>0</v>
      </c>
      <c r="F167" s="779">
        <f>SUM('360 GRP volumes '!L230:V230)*'360 GRP volumes '!BB230</f>
        <v>0</v>
      </c>
      <c r="G167" s="779">
        <f>SUM('360 GRP volumes '!L230:V230)*'360 GRP volumes '!BC244</f>
        <v>0</v>
      </c>
      <c r="H167" s="779">
        <f>SUM('360 GRP volumes '!L230:V230)*'360 GRP volumes '!BD230</f>
        <v>0</v>
      </c>
      <c r="I167" s="779">
        <f>SUM('360 GRP volumes '!L230:V230)*'360 GRP volumes '!BE230</f>
        <v>0</v>
      </c>
      <c r="J167" s="779">
        <f>SUM('360 GRP volumes '!L230:V230)*'360 GRP volumes '!BF230</f>
        <v>0</v>
      </c>
      <c r="K167" s="779">
        <f>'360 GRP volumes '!BG230</f>
        <v>0</v>
      </c>
      <c r="L167" s="779">
        <f>'360 GRP volumes '!I230*SUM('360 GRP volumes '!L230:V230)</f>
        <v>0</v>
      </c>
    </row>
    <row r="168">
      <c r="A168" s="2" t="str">
        <f>'360 GRP volumes '!D231</f>
        <v>360-560</v>
      </c>
      <c r="B168" s="193">
        <f>SUM('360 GRP volumes '!L231:V231)*'360 GRP volumes '!AX231</f>
        <v>0</v>
      </c>
      <c r="C168" s="65">
        <f>SUM('360 GRP volumes '!L231:V231)*'360 GRP volumes '!AY231</f>
        <v>0</v>
      </c>
      <c r="D168" s="779">
        <f>SUM('360 GRP volumes '!L231:V231)*'360 GRP volumes '!AZ231</f>
        <v>0</v>
      </c>
      <c r="E168" s="779">
        <f>SUM('360 GRP volumes '!L231:V231)*'360 GRP volumes '!BA231</f>
        <v>0</v>
      </c>
      <c r="F168" s="779">
        <f>SUM('360 GRP volumes '!L231:V231)*'360 GRP volumes '!BB231</f>
        <v>0</v>
      </c>
      <c r="G168" s="779">
        <f>SUM('360 GRP volumes '!L231:V231)*'360 GRP volumes '!BC245</f>
        <v>0</v>
      </c>
      <c r="H168" s="779">
        <f>SUM('360 GRP volumes '!L231:V231)*'360 GRP volumes '!BD231</f>
        <v>0</v>
      </c>
      <c r="I168" s="779">
        <f>SUM('360 GRP volumes '!L231:V231)*'360 GRP volumes '!BE231</f>
        <v>0</v>
      </c>
      <c r="J168" s="779">
        <f>SUM('360 GRP volumes '!L231:V231)*'360 GRP volumes '!BF231</f>
        <v>0</v>
      </c>
      <c r="K168" s="779">
        <f>'360 GRP volumes '!BG231</f>
        <v>0</v>
      </c>
      <c r="L168" s="779">
        <f>'360 GRP volumes '!I231*SUM('360 GRP volumes '!L231:V231)</f>
        <v>0</v>
      </c>
    </row>
    <row r="169">
      <c r="A169" s="2" t="str">
        <f>'360 GRP volumes '!D232</f>
        <v/>
      </c>
      <c r="B169" s="193">
        <f>SUM('360 GRP volumes '!L232:V232)*'360 GRP volumes '!AX232</f>
        <v>0</v>
      </c>
      <c r="C169" s="65">
        <f>SUM('360 GRP volumes '!L232:V232)*'360 GRP volumes '!AY232</f>
        <v>0</v>
      </c>
      <c r="D169" s="779">
        <f>SUM('360 GRP volumes '!L232:V232)*'360 GRP volumes '!AZ232</f>
        <v>0</v>
      </c>
      <c r="E169" s="779">
        <f>SUM('360 GRP volumes '!L232:V232)*'360 GRP volumes '!BA232</f>
        <v>0</v>
      </c>
      <c r="F169" s="779">
        <f>SUM('360 GRP volumes '!L232:V232)*'360 GRP volumes '!BB232</f>
        <v>0</v>
      </c>
      <c r="G169" s="779">
        <f>SUM('360 GRP volumes '!L232:V232)*'360 GRP volumes '!BC246</f>
        <v>0</v>
      </c>
      <c r="H169" s="779">
        <f>SUM('360 GRP volumes '!L232:V232)*'360 GRP volumes '!BD232</f>
        <v>0</v>
      </c>
      <c r="I169" s="779">
        <f>SUM('360 GRP volumes '!L232:V232)*'360 GRP volumes '!BE232</f>
        <v>0</v>
      </c>
      <c r="J169" s="779">
        <f>SUM('360 GRP volumes '!L232:V232)*'360 GRP volumes '!BF232</f>
        <v>0</v>
      </c>
      <c r="K169" s="779">
        <f>'360 GRP volumes '!BG232</f>
        <v>0</v>
      </c>
      <c r="L169" s="779">
        <f>'360 GRP volumes '!I232*SUM('360 GRP volumes '!L232:V232)</f>
        <v>0</v>
      </c>
    </row>
    <row r="170">
      <c r="A170" s="2" t="str">
        <f>'360 GRP volumes '!D233</f>
        <v>360-501</v>
      </c>
      <c r="B170" s="193">
        <f>SUM('360 GRP volumes '!L233:V233)*'360 GRP volumes '!AX233</f>
        <v>0</v>
      </c>
      <c r="C170" s="65">
        <f>SUM('360 GRP volumes '!L233:V233)*'360 GRP volumes '!AY233</f>
        <v>0</v>
      </c>
      <c r="D170" s="779">
        <f>SUM('360 GRP volumes '!L233:V233)*'360 GRP volumes '!AZ233</f>
        <v>0</v>
      </c>
      <c r="E170" s="779">
        <f>SUM('360 GRP volumes '!L233:V233)*'360 GRP volumes '!BA233</f>
        <v>0</v>
      </c>
      <c r="F170" s="779">
        <f>SUM('360 GRP volumes '!L233:V233)*'360 GRP volumes '!BB233</f>
        <v>0</v>
      </c>
      <c r="G170" s="779">
        <f>SUM('360 GRP volumes '!L233:V233)*'360 GRP volumes '!BC247</f>
        <v>0</v>
      </c>
      <c r="H170" s="779">
        <f>SUM('360 GRP volumes '!L233:V233)*'360 GRP volumes '!BD233</f>
        <v>0</v>
      </c>
      <c r="I170" s="779">
        <f>SUM('360 GRP volumes '!L233:V233)*'360 GRP volumes '!BE233</f>
        <v>0</v>
      </c>
      <c r="J170" s="779">
        <f>SUM('360 GRP volumes '!L233:V233)*'360 GRP volumes '!BF233</f>
        <v>0</v>
      </c>
      <c r="K170" s="779">
        <f>'360 GRP volumes '!BG233</f>
        <v>0</v>
      </c>
      <c r="L170" s="779">
        <f>'360 GRP volumes '!I233*SUM('360 GRP volumes '!L233:V233)</f>
        <v>0</v>
      </c>
    </row>
    <row r="171">
      <c r="A171" s="2" t="str">
        <f>'360 GRP volumes '!D234</f>
        <v>360-505</v>
      </c>
      <c r="B171" s="193">
        <f>SUM('360 GRP volumes '!L234:V234)*'360 GRP volumes '!AX234</f>
        <v>0</v>
      </c>
      <c r="C171" s="65">
        <f>SUM('360 GRP volumes '!L234:V234)*'360 GRP volumes '!AY234</f>
        <v>0</v>
      </c>
      <c r="D171" s="779">
        <f>SUM('360 GRP volumes '!L234:V234)*'360 GRP volumes '!AZ234</f>
        <v>0</v>
      </c>
      <c r="E171" s="779">
        <f>SUM('360 GRP volumes '!L234:V234)*'360 GRP volumes '!BA234</f>
        <v>0</v>
      </c>
      <c r="F171" s="779">
        <f>SUM('360 GRP volumes '!L234:V234)*'360 GRP volumes '!BB234</f>
        <v>0</v>
      </c>
      <c r="G171" s="779">
        <f>SUM('360 GRP volumes '!L234:V234)*'360 GRP volumes '!BC248</f>
        <v>0</v>
      </c>
      <c r="H171" s="779">
        <f>SUM('360 GRP volumes '!L234:V234)*'360 GRP volumes '!BD234</f>
        <v>0</v>
      </c>
      <c r="I171" s="779">
        <f>SUM('360 GRP volumes '!L234:V234)*'360 GRP volumes '!BE234</f>
        <v>0</v>
      </c>
      <c r="J171" s="779">
        <f>SUM('360 GRP volumes '!L234:V234)*'360 GRP volumes '!BF234</f>
        <v>0</v>
      </c>
      <c r="K171" s="779">
        <f>'360 GRP volumes '!BG234</f>
        <v>0</v>
      </c>
      <c r="L171" s="779">
        <f>'360 GRP volumes '!I234*SUM('360 GRP volumes '!L234:V234)</f>
        <v>0</v>
      </c>
    </row>
    <row r="172">
      <c r="A172" s="2" t="str">
        <f>'360 GRP volumes '!D235</f>
        <v>360-506</v>
      </c>
      <c r="B172" s="193">
        <f>SUM('360 GRP volumes '!L235:V235)*'360 GRP volumes '!AX235</f>
        <v>0</v>
      </c>
      <c r="C172" s="65">
        <f>SUM('360 GRP volumes '!L235:V235)*'360 GRP volumes '!AY235</f>
        <v>0</v>
      </c>
      <c r="D172" s="779">
        <f>SUM('360 GRP volumes '!L235:V235)*'360 GRP volumes '!AZ235</f>
        <v>0</v>
      </c>
      <c r="E172" s="779">
        <f>SUM('360 GRP volumes '!L235:V235)*'360 GRP volumes '!BA235</f>
        <v>0</v>
      </c>
      <c r="F172" s="779">
        <f>SUM('360 GRP volumes '!L235:V235)*'360 GRP volumes '!BB235</f>
        <v>0</v>
      </c>
      <c r="G172" s="779">
        <f>SUM('360 GRP volumes '!L235:V235)*'360 GRP volumes '!BC249</f>
        <v>0</v>
      </c>
      <c r="H172" s="779">
        <f>SUM('360 GRP volumes '!L235:V235)*'360 GRP volumes '!BD235</f>
        <v>0</v>
      </c>
      <c r="I172" s="779">
        <f>SUM('360 GRP volumes '!L235:V235)*'360 GRP volumes '!BE235</f>
        <v>0</v>
      </c>
      <c r="J172" s="779">
        <f>SUM('360 GRP volumes '!L235:V235)*'360 GRP volumes '!BF235</f>
        <v>0</v>
      </c>
      <c r="K172" s="779">
        <f>'360 GRP volumes '!BG235</f>
        <v>0</v>
      </c>
      <c r="L172" s="779">
        <f>'360 GRP volumes '!I235*SUM('360 GRP volumes '!L235:V235)</f>
        <v>0</v>
      </c>
    </row>
    <row r="173">
      <c r="A173" s="2" t="str">
        <f>'360 GRP volumes '!D236</f>
        <v>360-520</v>
      </c>
      <c r="B173" s="193">
        <f>SUM('360 GRP volumes '!L236:V236)*'360 GRP volumes '!AX236</f>
        <v>0</v>
      </c>
      <c r="C173" s="65">
        <f>SUM('360 GRP volumes '!L236:V236)*'360 GRP volumes '!AY236</f>
        <v>0</v>
      </c>
      <c r="D173" s="779">
        <f>SUM('360 GRP volumes '!L236:V236)*'360 GRP volumes '!AZ236</f>
        <v>0</v>
      </c>
      <c r="E173" s="779">
        <f>SUM('360 GRP volumes '!L236:V236)*'360 GRP volumes '!BA236</f>
        <v>0</v>
      </c>
      <c r="F173" s="779">
        <f>SUM('360 GRP volumes '!L236:V236)*'360 GRP volumes '!BB236</f>
        <v>0</v>
      </c>
      <c r="G173" s="779">
        <f>SUM('360 GRP volumes '!L236:V236)*'360 GRP volumes '!BC250</f>
        <v>0</v>
      </c>
      <c r="H173" s="779">
        <f>SUM('360 GRP volumes '!L236:V236)*'360 GRP volumes '!BD236</f>
        <v>0</v>
      </c>
      <c r="I173" s="779">
        <f>SUM('360 GRP volumes '!L236:V236)*'360 GRP volumes '!BE236</f>
        <v>0</v>
      </c>
      <c r="J173" s="779">
        <f>SUM('360 GRP volumes '!L236:V236)*'360 GRP volumes '!BF236</f>
        <v>0</v>
      </c>
      <c r="K173" s="779">
        <f>'360 GRP volumes '!BG236</f>
        <v>0</v>
      </c>
      <c r="L173" s="779">
        <f>'360 GRP volumes '!I236*SUM('360 GRP volumes '!L236:V236)</f>
        <v>0</v>
      </c>
    </row>
    <row r="174">
      <c r="A174" s="2" t="str">
        <f>'360 GRP volumes '!D237</f>
        <v/>
      </c>
      <c r="B174" s="193">
        <f>SUM('360 GRP volumes '!L237:V237)*'360 GRP volumes '!AX237</f>
        <v>0</v>
      </c>
      <c r="C174" s="65">
        <f>SUM('360 GRP volumes '!L237:V237)*'360 GRP volumes '!AY237</f>
        <v>0</v>
      </c>
      <c r="D174" s="779">
        <f>SUM('360 GRP volumes '!L237:V237)*'360 GRP volumes '!AZ237</f>
        <v>0</v>
      </c>
      <c r="E174" s="779">
        <f>SUM('360 GRP volumes '!L237:V237)*'360 GRP volumes '!BA237</f>
        <v>0</v>
      </c>
      <c r="F174" s="779">
        <f>SUM('360 GRP volumes '!L237:V237)*'360 GRP volumes '!BB237</f>
        <v>0</v>
      </c>
      <c r="G174" s="779">
        <f>SUM('360 GRP volumes '!L237:V237)*'360 GRP volumes '!BC251</f>
        <v>0</v>
      </c>
      <c r="H174" s="779">
        <f>SUM('360 GRP volumes '!L237:V237)*'360 GRP volumes '!BD237</f>
        <v>0</v>
      </c>
      <c r="I174" s="779">
        <f>SUM('360 GRP volumes '!L237:V237)*'360 GRP volumes '!BE237</f>
        <v>0</v>
      </c>
      <c r="J174" s="779">
        <f>SUM('360 GRP volumes '!L237:V237)*'360 GRP volumes '!BF237</f>
        <v>0</v>
      </c>
      <c r="K174" s="779">
        <f>'360 GRP volumes '!BG237</f>
        <v>0</v>
      </c>
      <c r="L174" s="779">
        <f>'360 GRP volumes '!I237*SUM('360 GRP volumes '!L237:V237)</f>
        <v>0</v>
      </c>
    </row>
    <row r="175">
      <c r="A175" s="2" t="str">
        <f>'360 GRP volumes '!D238</f>
        <v>360-1060</v>
      </c>
      <c r="B175" s="193">
        <f>SUM('360 GRP volumes '!L238:V238)*'360 GRP volumes '!AX238</f>
        <v>0</v>
      </c>
      <c r="C175" s="65">
        <f>SUM('360 GRP volumes '!L238:V238)*'360 GRP volumes '!AY238</f>
        <v>0</v>
      </c>
      <c r="D175" s="779">
        <f>SUM('360 GRP volumes '!L238:V238)*'360 GRP volumes '!AZ238</f>
        <v>0</v>
      </c>
      <c r="E175" s="779">
        <f>SUM('360 GRP volumes '!L238:V238)*'360 GRP volumes '!BA238</f>
        <v>0</v>
      </c>
      <c r="F175" s="779">
        <f>SUM('360 GRP volumes '!L238:V238)*'360 GRP volumes '!BB238</f>
        <v>0</v>
      </c>
      <c r="G175" s="779">
        <f>SUM('360 GRP volumes '!L238:V238)*'360 GRP volumes '!BC252</f>
        <v>0</v>
      </c>
      <c r="H175" s="779">
        <f>SUM('360 GRP volumes '!L238:V238)*'360 GRP volumes '!BD238</f>
        <v>0</v>
      </c>
      <c r="I175" s="779">
        <f>SUM('360 GRP volumes '!L238:V238)*'360 GRP volumes '!BE238</f>
        <v>0</v>
      </c>
      <c r="J175" s="779">
        <f>SUM('360 GRP volumes '!L238:V238)*'360 GRP volumes '!BF238</f>
        <v>0</v>
      </c>
      <c r="K175" s="779">
        <f>'360 GRP volumes '!BG238</f>
        <v>0</v>
      </c>
      <c r="L175" s="779">
        <f>'360 GRP volumes '!I238*SUM('360 GRP volumes '!L238:V238)</f>
        <v>0</v>
      </c>
    </row>
    <row r="176">
      <c r="A176" s="2" t="str">
        <f>'360 GRP volumes '!D239</f>
        <v/>
      </c>
      <c r="B176" s="193">
        <f>SUM('360 GRP volumes '!L239:V239)*'360 GRP volumes '!AX239</f>
        <v>0</v>
      </c>
      <c r="C176" s="65">
        <f>SUM('360 GRP volumes '!L239:V239)*'360 GRP volumes '!AY239</f>
        <v>0</v>
      </c>
      <c r="D176" s="779">
        <f>SUM('360 GRP volumes '!L239:V239)*'360 GRP volumes '!AZ239</f>
        <v>0</v>
      </c>
      <c r="E176" s="779">
        <f>SUM('360 GRP volumes '!L239:V239)*'360 GRP volumes '!BA239</f>
        <v>0</v>
      </c>
      <c r="F176" s="779">
        <f>SUM('360 GRP volumes '!L239:V239)*'360 GRP volumes '!BB239</f>
        <v>0</v>
      </c>
      <c r="G176" s="779">
        <f>SUM('360 GRP volumes '!L239:V239)*'360 GRP volumes '!BC253</f>
        <v>0</v>
      </c>
      <c r="H176" s="779">
        <f>SUM('360 GRP volumes '!L239:V239)*'360 GRP volumes '!BD239</f>
        <v>0</v>
      </c>
      <c r="I176" s="779">
        <f>SUM('360 GRP volumes '!L239:V239)*'360 GRP volumes '!BE239</f>
        <v>0</v>
      </c>
      <c r="J176" s="779">
        <f>SUM('360 GRP volumes '!L239:V239)*'360 GRP volumes '!BF239</f>
        <v>0</v>
      </c>
      <c r="K176" s="779" t="str">
        <f>'360 GRP volumes '!BG239</f>
        <v/>
      </c>
      <c r="L176" s="779">
        <f>'360 GRP volumes '!I239*SUM('360 GRP volumes '!L239:V239)</f>
        <v>0</v>
      </c>
    </row>
    <row r="177">
      <c r="A177" s="2" t="str">
        <f>'360 GRP volumes '!D240</f>
        <v/>
      </c>
      <c r="B177" s="193">
        <f>SUM('360 GRP volumes '!L240:V240)*'360 GRP volumes '!AX240</f>
        <v>0</v>
      </c>
      <c r="C177" s="65">
        <f>SUM('360 GRP volumes '!L240:V240)*'360 GRP volumes '!AY240</f>
        <v>0</v>
      </c>
      <c r="D177" s="779">
        <f>SUM('360 GRP volumes '!L240:V240)*'360 GRP volumes '!AZ240</f>
        <v>0</v>
      </c>
      <c r="E177" s="779">
        <f>SUM('360 GRP volumes '!L240:V240)*'360 GRP volumes '!BA240</f>
        <v>0</v>
      </c>
      <c r="F177" s="779">
        <f>SUM('360 GRP volumes '!L240:V240)*'360 GRP volumes '!BB240</f>
        <v>0</v>
      </c>
      <c r="G177" s="779">
        <f>SUM('360 GRP volumes '!L240:V240)*'360 GRP volumes '!BC254</f>
        <v>0</v>
      </c>
      <c r="H177" s="779">
        <f>SUM('360 GRP volumes '!L240:V240)*'360 GRP volumes '!BD240</f>
        <v>0</v>
      </c>
      <c r="I177" s="779">
        <f>SUM('360 GRP volumes '!L240:V240)*'360 GRP volumes '!BE240</f>
        <v>0</v>
      </c>
      <c r="J177" s="779">
        <f>SUM('360 GRP volumes '!L240:V240)*'360 GRP volumes '!BF240</f>
        <v>0</v>
      </c>
      <c r="K177" s="779" t="str">
        <f>'360 GRP volumes '!BG240</f>
        <v/>
      </c>
      <c r="L177" s="779">
        <f>'360 GRP volumes '!I240*SUM('360 GRP volumes '!L240:V240)</f>
        <v>0</v>
      </c>
    </row>
    <row r="178">
      <c r="A178" s="2" t="str">
        <f>'360 GRP volumes '!D241</f>
        <v/>
      </c>
      <c r="B178" s="193">
        <f>SUM('360 GRP volumes '!L241:V241)*'360 GRP volumes '!AX241</f>
        <v>0</v>
      </c>
      <c r="C178" s="65">
        <f>SUM('360 GRP volumes '!L241:V241)*'360 GRP volumes '!AY241</f>
        <v>0</v>
      </c>
      <c r="D178" s="779">
        <f>SUM('360 GRP volumes '!L241:V241)*'360 GRP volumes '!AZ241</f>
        <v>0</v>
      </c>
      <c r="E178" s="779">
        <f>SUM('360 GRP volumes '!L241:V241)*'360 GRP volumes '!BA241</f>
        <v>0</v>
      </c>
      <c r="F178" s="779">
        <f>SUM('360 GRP volumes '!L241:V241)*'360 GRP volumes '!BB241</f>
        <v>0</v>
      </c>
      <c r="G178" s="779">
        <f>SUM('360 GRP volumes '!L241:V241)*'360 GRP volumes '!BC255</f>
        <v>0</v>
      </c>
      <c r="H178" s="779">
        <f>SUM('360 GRP volumes '!L241:V241)*'360 GRP volumes '!BD241</f>
        <v>0</v>
      </c>
      <c r="I178" s="779">
        <f>SUM('360 GRP volumes '!L241:V241)*'360 GRP volumes '!BE241</f>
        <v>0</v>
      </c>
      <c r="J178" s="779">
        <f>SUM('360 GRP volumes '!L241:V241)*'360 GRP volumes '!BF241</f>
        <v>0</v>
      </c>
      <c r="K178" s="779" t="str">
        <f>'360 GRP volumes '!BG241</f>
        <v/>
      </c>
      <c r="L178" s="779">
        <f>'360 GRP volumes '!I241*SUM('360 GRP volumes '!L241:V241)</f>
        <v>0</v>
      </c>
    </row>
    <row r="179">
      <c r="A179" s="2" t="str">
        <f>'360 GRP volumes '!D242</f>
        <v/>
      </c>
      <c r="B179" s="193">
        <f>SUM('360 GRP volumes '!L242:V242)*'360 GRP volumes '!AX242</f>
        <v>0</v>
      </c>
      <c r="C179" s="65">
        <f>SUM('360 GRP volumes '!L242:V242)*'360 GRP volumes '!AY242</f>
        <v>0</v>
      </c>
      <c r="D179" s="779">
        <f>SUM('360 GRP volumes '!L242:V242)*'360 GRP volumes '!AZ242</f>
        <v>0</v>
      </c>
      <c r="E179" s="779">
        <f>SUM('360 GRP volumes '!L242:V242)*'360 GRP volumes '!BA242</f>
        <v>0</v>
      </c>
      <c r="F179" s="779">
        <f>SUM('360 GRP volumes '!L242:V242)*'360 GRP volumes '!BB242</f>
        <v>0</v>
      </c>
      <c r="G179" s="779">
        <f>SUM('360 GRP volumes '!L242:V242)*'360 GRP volumes '!BC256</f>
        <v>0</v>
      </c>
      <c r="H179" s="779">
        <f>SUM('360 GRP volumes '!L242:V242)*'360 GRP volumes '!BD242</f>
        <v>0</v>
      </c>
      <c r="I179" s="779">
        <f>SUM('360 GRP volumes '!L242:V242)*'360 GRP volumes '!BE242</f>
        <v>0</v>
      </c>
      <c r="J179" s="779">
        <f>SUM('360 GRP volumes '!L242:V242)*'360 GRP volumes '!BF242</f>
        <v>0</v>
      </c>
      <c r="K179" s="779" t="str">
        <f>'360 GRP volumes '!BG242</f>
        <v/>
      </c>
      <c r="L179" s="779">
        <f>'360 GRP volumes '!I242*SUM('360 GRP volumes '!L242:V242)</f>
        <v>0</v>
      </c>
    </row>
    <row r="180">
      <c r="A180" s="2" t="str">
        <f>'360 GRP volumes '!D243</f>
        <v/>
      </c>
      <c r="B180" s="193">
        <f>SUM('360 GRP volumes '!L243:V243)*'360 GRP volumes '!AX243</f>
        <v>0</v>
      </c>
      <c r="C180" s="65">
        <f>SUM('360 GRP volumes '!L243:V243)*'360 GRP volumes '!AY243</f>
        <v>0</v>
      </c>
      <c r="D180" s="779">
        <f>SUM('360 GRP volumes '!L243:V243)*'360 GRP volumes '!AZ243</f>
        <v>0</v>
      </c>
      <c r="E180" s="779">
        <f>SUM('360 GRP volumes '!L243:V243)*'360 GRP volumes '!BA243</f>
        <v>0</v>
      </c>
      <c r="F180" s="779">
        <f>SUM('360 GRP volumes '!L243:V243)*'360 GRP volumes '!BB243</f>
        <v>0</v>
      </c>
      <c r="G180" s="779">
        <f>SUM('360 GRP volumes '!L243:V243)*'360 GRP volumes '!BC257</f>
        <v>0</v>
      </c>
      <c r="H180" s="779">
        <f>SUM('360 GRP volumes '!L243:V243)*'360 GRP volumes '!BD243</f>
        <v>0</v>
      </c>
      <c r="I180" s="779">
        <f>SUM('360 GRP volumes '!L243:V243)*'360 GRP volumes '!BE243</f>
        <v>0</v>
      </c>
      <c r="J180" s="779">
        <f>SUM('360 GRP volumes '!L243:V243)*'360 GRP volumes '!BF243</f>
        <v>0</v>
      </c>
      <c r="K180" s="779" t="str">
        <f>'360 GRP volumes '!BG243</f>
        <v/>
      </c>
      <c r="L180" s="779">
        <f>'360 GRP volumes '!I243*SUM('360 GRP volumes '!L243:V243)</f>
        <v>0</v>
      </c>
    </row>
    <row r="181">
      <c r="A181" s="2" t="str">
        <f>'360 GRP volumes '!D244</f>
        <v/>
      </c>
      <c r="B181" s="193">
        <f>SUM('360 GRP volumes '!L244:V244)*'360 GRP volumes '!AX244</f>
        <v>0</v>
      </c>
      <c r="C181" s="65">
        <f>SUM('360 GRP volumes '!L244:V244)*'360 GRP volumes '!AY244</f>
        <v>0</v>
      </c>
      <c r="D181" s="779">
        <f>SUM('360 GRP volumes '!L244:V244)*'360 GRP volumes '!AZ244</f>
        <v>0</v>
      </c>
      <c r="E181" s="779">
        <f>SUM('360 GRP volumes '!L244:V244)*'360 GRP volumes '!BA244</f>
        <v>0</v>
      </c>
      <c r="F181" s="779">
        <f>SUM('360 GRP volumes '!L244:V244)*'360 GRP volumes '!BB244</f>
        <v>0</v>
      </c>
      <c r="G181" s="779">
        <f>SUM('360 GRP volumes '!L244:V244)*'360 GRP volumes '!BC258</f>
        <v>0</v>
      </c>
      <c r="H181" s="779">
        <f>SUM('360 GRP volumes '!L244:V244)*'360 GRP volumes '!BD244</f>
        <v>0</v>
      </c>
      <c r="I181" s="779">
        <f>SUM('360 GRP volumes '!L244:V244)*'360 GRP volumes '!BE244</f>
        <v>0</v>
      </c>
      <c r="J181" s="779">
        <f>SUM('360 GRP volumes '!L244:V244)*'360 GRP volumes '!BF244</f>
        <v>0</v>
      </c>
      <c r="K181" s="779" t="str">
        <f>'360 GRP volumes '!BG244</f>
        <v/>
      </c>
      <c r="L181" s="779">
        <f>'360 GRP volumes '!I244*SUM('360 GRP volumes '!L244:V244)</f>
        <v>0</v>
      </c>
    </row>
    <row r="182">
      <c r="A182" s="2" t="str">
        <f>'360 GRP volumes '!D245</f>
        <v/>
      </c>
      <c r="B182" s="193">
        <f>SUM('360 GRP volumes '!L245:V245)*'360 GRP volumes '!AX245</f>
        <v>0</v>
      </c>
      <c r="C182" s="65">
        <f>SUM('360 GRP volumes '!L245:V245)*'360 GRP volumes '!AY245</f>
        <v>0</v>
      </c>
      <c r="D182" s="779">
        <f>SUM('360 GRP volumes '!L245:V245)*'360 GRP volumes '!AZ245</f>
        <v>0</v>
      </c>
      <c r="E182" s="779">
        <f>SUM('360 GRP volumes '!L245:V245)*'360 GRP volumes '!BA245</f>
        <v>0</v>
      </c>
      <c r="F182" s="779">
        <f>SUM('360 GRP volumes '!L245:V245)*'360 GRP volumes '!BB245</f>
        <v>0</v>
      </c>
      <c r="G182" s="779">
        <f>SUM('360 GRP volumes '!L245:V245)*'360 GRP volumes '!BC259</f>
        <v>0</v>
      </c>
      <c r="H182" s="779">
        <f>SUM('360 GRP volumes '!L245:V245)*'360 GRP volumes '!BD245</f>
        <v>0</v>
      </c>
      <c r="I182" s="779">
        <f>SUM('360 GRP volumes '!L245:V245)*'360 GRP volumes '!BE245</f>
        <v>0</v>
      </c>
      <c r="J182" s="779">
        <f>SUM('360 GRP volumes '!L245:V245)*'360 GRP volumes '!BF245</f>
        <v>0</v>
      </c>
      <c r="K182" s="779" t="str">
        <f>'360 GRP volumes '!BG245</f>
        <v/>
      </c>
      <c r="L182" s="779">
        <f>'360 GRP volumes '!I245*SUM('360 GRP volumes '!L245:V245)</f>
        <v>0</v>
      </c>
    </row>
    <row r="183">
      <c r="A183" s="2" t="str">
        <f>'360 GRP volumes '!D246</f>
        <v/>
      </c>
      <c r="B183" s="193">
        <f>SUM('360 GRP volumes '!L246:V246)*'360 GRP volumes '!AX246</f>
        <v>0</v>
      </c>
      <c r="C183" s="65">
        <f>SUM('360 GRP volumes '!L246:V246)*'360 GRP volumes '!AY246</f>
        <v>0</v>
      </c>
      <c r="D183" s="779">
        <f>SUM('360 GRP volumes '!L246:V246)*'360 GRP volumes '!AZ246</f>
        <v>0</v>
      </c>
      <c r="E183" s="779">
        <f>SUM('360 GRP volumes '!L246:V246)*'360 GRP volumes '!BA246</f>
        <v>0</v>
      </c>
      <c r="F183" s="779">
        <f>SUM('360 GRP volumes '!L246:V246)*'360 GRP volumes '!BB246</f>
        <v>0</v>
      </c>
      <c r="G183" s="779">
        <f>SUM('360 GRP volumes '!L246:V246)*'360 GRP volumes '!BC260</f>
        <v>0</v>
      </c>
      <c r="H183" s="779">
        <f>SUM('360 GRP volumes '!L246:V246)*'360 GRP volumes '!BD246</f>
        <v>0</v>
      </c>
      <c r="I183" s="779">
        <f>SUM('360 GRP volumes '!L246:V246)*'360 GRP volumes '!BE246</f>
        <v>0</v>
      </c>
      <c r="J183" s="779">
        <f>SUM('360 GRP volumes '!L246:V246)*'360 GRP volumes '!BF246</f>
        <v>0</v>
      </c>
      <c r="K183" s="779" t="str">
        <f>'360 GRP volumes '!BG246</f>
        <v/>
      </c>
      <c r="L183" s="779">
        <f>'360 GRP volumes '!I246*SUM('360 GRP volumes '!L246:V246)</f>
        <v>0</v>
      </c>
    </row>
    <row r="184">
      <c r="A184" s="2" t="str">
        <f>'360 GRP volumes '!D247</f>
        <v/>
      </c>
      <c r="B184" s="193">
        <f>SUM('360 GRP volumes '!L247:V247)*'360 GRP volumes '!AX247</f>
        <v>0</v>
      </c>
      <c r="C184" s="65">
        <f>SUM('360 GRP volumes '!L247:V247)*'360 GRP volumes '!AY247</f>
        <v>0</v>
      </c>
      <c r="D184" s="779">
        <f>SUM('360 GRP volumes '!L247:V247)*'360 GRP volumes '!AZ247</f>
        <v>0</v>
      </c>
      <c r="E184" s="779">
        <f>SUM('360 GRP volumes '!L247:V247)*'360 GRP volumes '!BA247</f>
        <v>0</v>
      </c>
      <c r="F184" s="779">
        <f>SUM('360 GRP volumes '!L247:V247)*'360 GRP volumes '!BB247</f>
        <v>0</v>
      </c>
      <c r="G184" s="779">
        <f>SUM('360 GRP volumes '!L247:V247)*'360 GRP volumes '!BC261</f>
        <v>0</v>
      </c>
      <c r="H184" s="779">
        <f>SUM('360 GRP volumes '!L247:V247)*'360 GRP volumes '!BD247</f>
        <v>0</v>
      </c>
      <c r="I184" s="779">
        <f>SUM('360 GRP volumes '!L247:V247)*'360 GRP volumes '!BE247</f>
        <v>0</v>
      </c>
      <c r="J184" s="779">
        <f>SUM('360 GRP volumes '!L247:V247)*'360 GRP volumes '!BF247</f>
        <v>0</v>
      </c>
      <c r="K184" s="779" t="str">
        <f>'360 GRP volumes '!BG247</f>
        <v/>
      </c>
      <c r="L184" s="779">
        <f>'360 GRP volumes '!I247*SUM('360 GRP volumes '!L247:V247)</f>
        <v>0</v>
      </c>
    </row>
    <row r="185">
      <c r="A185" s="2" t="str">
        <f>'360 GRP volumes '!D248</f>
        <v/>
      </c>
      <c r="B185" s="193">
        <f>SUM('360 GRP volumes '!L248:V248)*'360 GRP volumes '!AX248</f>
        <v>0</v>
      </c>
      <c r="C185" s="65">
        <f>SUM('360 GRP volumes '!L248:V248)*'360 GRP volumes '!AY248</f>
        <v>0</v>
      </c>
      <c r="D185" s="779">
        <f>SUM('360 GRP volumes '!L248:V248)*'360 GRP volumes '!AZ248</f>
        <v>0</v>
      </c>
      <c r="E185" s="779">
        <f>SUM('360 GRP volumes '!L248:V248)*'360 GRP volumes '!BA248</f>
        <v>0</v>
      </c>
      <c r="F185" s="779">
        <f>SUM('360 GRP volumes '!L248:V248)*'360 GRP volumes '!BB248</f>
        <v>0</v>
      </c>
      <c r="G185" s="779">
        <f>SUM('360 GRP volumes '!L248:V248)*'360 GRP volumes '!BC262</f>
        <v>0</v>
      </c>
      <c r="H185" s="779">
        <f>SUM('360 GRP volumes '!L248:V248)*'360 GRP volumes '!BD248</f>
        <v>0</v>
      </c>
      <c r="I185" s="779">
        <f>SUM('360 GRP volumes '!L248:V248)*'360 GRP volumes '!BE248</f>
        <v>0</v>
      </c>
      <c r="J185" s="779">
        <f>SUM('360 GRP volumes '!L248:V248)*'360 GRP volumes '!BF248</f>
        <v>0</v>
      </c>
      <c r="K185" s="779" t="str">
        <f>'360 GRP volumes '!BG248</f>
        <v/>
      </c>
      <c r="L185" s="779">
        <f>'360 GRP volumes '!I248*SUM('360 GRP volumes '!L248:V248)</f>
        <v>0</v>
      </c>
    </row>
    <row r="186">
      <c r="A186" s="2" t="str">
        <f>'360 GRP volumes '!D249</f>
        <v/>
      </c>
      <c r="B186" s="193">
        <f>SUM('360 GRP volumes '!L249:V249)*'360 GRP volumes '!AX249</f>
        <v>0</v>
      </c>
      <c r="C186" s="65">
        <f>SUM('360 GRP volumes '!L249:V249)*'360 GRP volumes '!AY249</f>
        <v>0</v>
      </c>
      <c r="D186" s="779">
        <f>SUM('360 GRP volumes '!L249:V249)*'360 GRP volumes '!AZ249</f>
        <v>0</v>
      </c>
      <c r="E186" s="779">
        <f>SUM('360 GRP volumes '!L249:V249)*'360 GRP volumes '!BA249</f>
        <v>0</v>
      </c>
      <c r="F186" s="779">
        <f>SUM('360 GRP volumes '!L249:V249)*'360 GRP volumes '!BB249</f>
        <v>0</v>
      </c>
      <c r="G186" s="779">
        <f>SUM('360 GRP volumes '!L249:V249)*'360 GRP volumes '!BC263</f>
        <v>0</v>
      </c>
      <c r="H186" s="779">
        <f>SUM('360 GRP volumes '!L249:V249)*'360 GRP volumes '!BD249</f>
        <v>0</v>
      </c>
      <c r="I186" s="779">
        <f>SUM('360 GRP volumes '!L249:V249)*'360 GRP volumes '!BE249</f>
        <v>0</v>
      </c>
      <c r="J186" s="779">
        <f>SUM('360 GRP volumes '!L249:V249)*'360 GRP volumes '!BF249</f>
        <v>0</v>
      </c>
      <c r="K186" s="779" t="str">
        <f>'360 GRP volumes '!BG249</f>
        <v/>
      </c>
      <c r="L186" s="779">
        <f>'360 GRP volumes '!I249*SUM('360 GRP volumes '!L249:V249)</f>
        <v>0</v>
      </c>
    </row>
    <row r="187">
      <c r="A187" s="2" t="str">
        <f>'360 GRP volumes '!D250</f>
        <v/>
      </c>
      <c r="B187" s="193">
        <f>SUM('360 GRP volumes '!L250:V250)*'360 GRP volumes '!AX250</f>
        <v>0</v>
      </c>
      <c r="C187" s="65">
        <f>SUM('360 GRP volumes '!L250:V250)*'360 GRP volumes '!AY250</f>
        <v>0</v>
      </c>
      <c r="D187" s="779">
        <f>SUM('360 GRP volumes '!L250:V250)*'360 GRP volumes '!AZ250</f>
        <v>0</v>
      </c>
      <c r="E187" s="779">
        <f>SUM('360 GRP volumes '!L250:V250)*'360 GRP volumes '!BA250</f>
        <v>0</v>
      </c>
      <c r="F187" s="779">
        <f>SUM('360 GRP volumes '!L250:V250)*'360 GRP volumes '!BB250</f>
        <v>0</v>
      </c>
      <c r="G187" s="779">
        <f>SUM('360 GRP volumes '!L250:V250)*'360 GRP volumes '!BC264</f>
        <v>0</v>
      </c>
      <c r="H187" s="779">
        <f>SUM('360 GRP volumes '!L250:V250)*'360 GRP volumes '!BD250</f>
        <v>0</v>
      </c>
      <c r="I187" s="779">
        <f>SUM('360 GRP volumes '!L250:V250)*'360 GRP volumes '!BE250</f>
        <v>0</v>
      </c>
      <c r="J187" s="779">
        <f>SUM('360 GRP volumes '!L250:V250)*'360 GRP volumes '!BF250</f>
        <v>0</v>
      </c>
      <c r="K187" s="779" t="str">
        <f>'360 GRP volumes '!BG250</f>
        <v/>
      </c>
      <c r="L187" s="779">
        <f>'360 GRP volumes '!I250*SUM('360 GRP volumes '!L250:V250)</f>
        <v>0</v>
      </c>
    </row>
    <row r="188">
      <c r="A188" s="2" t="str">
        <f>'360 GRP volumes '!D251</f>
        <v/>
      </c>
      <c r="B188" s="193">
        <f>SUM('360 GRP volumes '!L251:V251)*'360 GRP volumes '!AX251</f>
        <v>0</v>
      </c>
      <c r="C188" s="65">
        <f>SUM('360 GRP volumes '!L251:V251)*'360 GRP volumes '!AY251</f>
        <v>0</v>
      </c>
      <c r="D188" s="779">
        <f>SUM('360 GRP volumes '!L251:V251)*'360 GRP volumes '!AZ251</f>
        <v>0</v>
      </c>
      <c r="E188" s="779">
        <f>SUM('360 GRP volumes '!L251:V251)*'360 GRP volumes '!BA251</f>
        <v>0</v>
      </c>
      <c r="F188" s="779">
        <f>SUM('360 GRP volumes '!L251:V251)*'360 GRP volumes '!BB251</f>
        <v>0</v>
      </c>
      <c r="G188" s="779">
        <f>SUM('360 GRP volumes '!L251:V251)*'360 GRP volumes '!BC265</f>
        <v>0</v>
      </c>
      <c r="H188" s="779">
        <f>SUM('360 GRP volumes '!L251:V251)*'360 GRP volumes '!BD251</f>
        <v>0</v>
      </c>
      <c r="I188" s="779">
        <f>SUM('360 GRP volumes '!L251:V251)*'360 GRP volumes '!BE251</f>
        <v>0</v>
      </c>
      <c r="J188" s="779">
        <f>SUM('360 GRP volumes '!L251:V251)*'360 GRP volumes '!BF251</f>
        <v>0</v>
      </c>
      <c r="K188" s="779" t="str">
        <f>'360 GRP volumes '!BG251</f>
        <v/>
      </c>
      <c r="L188" s="779">
        <f>'360 GRP volumes '!I251*SUM('360 GRP volumes '!L251:V251)</f>
        <v>0</v>
      </c>
    </row>
    <row r="189">
      <c r="A189" s="2" t="str">
        <f>'360 GRP volumes '!D252</f>
        <v/>
      </c>
      <c r="B189" s="193">
        <f>SUM('360 GRP volumes '!L252:V252)*'360 GRP volumes '!AX252</f>
        <v>0</v>
      </c>
      <c r="C189" s="65">
        <f>SUM('360 GRP volumes '!L252:V252)*'360 GRP volumes '!AY252</f>
        <v>0</v>
      </c>
      <c r="D189" s="779">
        <f>SUM('360 GRP volumes '!L252:V252)*'360 GRP volumes '!AZ252</f>
        <v>0</v>
      </c>
      <c r="E189" s="779">
        <f>SUM('360 GRP volumes '!L252:V252)*'360 GRP volumes '!BA252</f>
        <v>0</v>
      </c>
      <c r="F189" s="779">
        <f>SUM('360 GRP volumes '!L252:V252)*'360 GRP volumes '!BB252</f>
        <v>0</v>
      </c>
      <c r="G189" s="779">
        <f>SUM('360 GRP volumes '!L252:V252)*'360 GRP volumes '!BC266</f>
        <v>0</v>
      </c>
      <c r="H189" s="779">
        <f>SUM('360 GRP volumes '!L252:V252)*'360 GRP volumes '!BD252</f>
        <v>0</v>
      </c>
      <c r="I189" s="779">
        <f>SUM('360 GRP volumes '!L252:V252)*'360 GRP volumes '!BE252</f>
        <v>0</v>
      </c>
      <c r="J189" s="779">
        <f>SUM('360 GRP volumes '!L252:V252)*'360 GRP volumes '!BF252</f>
        <v>0</v>
      </c>
      <c r="K189" s="779" t="str">
        <f>'360 GRP volumes '!BG252</f>
        <v/>
      </c>
      <c r="L189" s="779">
        <f>'360 GRP volumes '!I252*SUM('360 GRP volumes '!L252:V252)</f>
        <v>0</v>
      </c>
    </row>
    <row r="190">
      <c r="A190" s="2" t="str">
        <f>'360 GRP volumes '!D253</f>
        <v/>
      </c>
      <c r="B190" s="193">
        <f>SUM('360 GRP volumes '!L253:V253)*'360 GRP volumes '!AX253</f>
        <v>0</v>
      </c>
      <c r="C190" s="65">
        <f>SUM('360 GRP volumes '!L253:V253)*'360 GRP volumes '!AY253</f>
        <v>0</v>
      </c>
      <c r="D190" s="779">
        <f>SUM('360 GRP volumes '!L253:V253)*'360 GRP volumes '!AZ253</f>
        <v>0</v>
      </c>
      <c r="E190" s="779">
        <f>SUM('360 GRP volumes '!L253:V253)*'360 GRP volumes '!BA253</f>
        <v>0</v>
      </c>
      <c r="F190" s="779">
        <f>SUM('360 GRP volumes '!L253:V253)*'360 GRP volumes '!BB253</f>
        <v>0</v>
      </c>
      <c r="G190" s="779">
        <f>SUM('360 GRP volumes '!L253:V253)*'360 GRP volumes '!BC267</f>
        <v>0</v>
      </c>
      <c r="H190" s="779">
        <f>SUM('360 GRP volumes '!L253:V253)*'360 GRP volumes '!BD253</f>
        <v>0</v>
      </c>
      <c r="I190" s="779">
        <f>SUM('360 GRP volumes '!L253:V253)*'360 GRP volumes '!BE253</f>
        <v>0</v>
      </c>
      <c r="J190" s="779">
        <f>SUM('360 GRP volumes '!L253:V253)*'360 GRP volumes '!BF253</f>
        <v>0</v>
      </c>
      <c r="K190" s="779" t="str">
        <f>'360 GRP volumes '!BG253</f>
        <v/>
      </c>
      <c r="L190" s="779">
        <f>'360 GRP volumes '!I253*SUM('360 GRP volumes '!L253:V253)</f>
        <v>0</v>
      </c>
    </row>
    <row r="191">
      <c r="A191" s="2" t="str">
        <f>'360 GRP volumes '!D254</f>
        <v/>
      </c>
      <c r="B191" s="193">
        <f>SUM('360 GRP volumes '!L254:V254)*'360 GRP volumes '!AX254</f>
        <v>0</v>
      </c>
      <c r="C191" s="65">
        <f>SUM('360 GRP volumes '!L254:V254)*'360 GRP volumes '!AY254</f>
        <v>0</v>
      </c>
      <c r="D191" s="779">
        <f>SUM('360 GRP volumes '!L254:V254)*'360 GRP volumes '!AZ254</f>
        <v>0</v>
      </c>
      <c r="E191" s="779">
        <f>SUM('360 GRP volumes '!L254:V254)*'360 GRP volumes '!BA254</f>
        <v>0</v>
      </c>
      <c r="F191" s="779">
        <f>SUM('360 GRP volumes '!L254:V254)*'360 GRP volumes '!BB254</f>
        <v>0</v>
      </c>
      <c r="G191" s="779">
        <f>SUM('360 GRP volumes '!L254:V254)*'360 GRP volumes '!BC268</f>
        <v>0</v>
      </c>
      <c r="H191" s="779">
        <f>SUM('360 GRP volumes '!L254:V254)*'360 GRP volumes '!BD254</f>
        <v>0</v>
      </c>
      <c r="I191" s="779">
        <f>SUM('360 GRP volumes '!L254:V254)*'360 GRP volumes '!BE254</f>
        <v>0</v>
      </c>
      <c r="J191" s="779">
        <f>SUM('360 GRP volumes '!L254:V254)*'360 GRP volumes '!BF254</f>
        <v>0</v>
      </c>
      <c r="K191" s="779" t="str">
        <f>'360 GRP volumes '!BG254</f>
        <v/>
      </c>
      <c r="L191" s="779">
        <f>'360 GRP volumes '!I254*SUM('360 GRP volumes '!L254:V254)</f>
        <v>0</v>
      </c>
    </row>
    <row r="192">
      <c r="A192" s="2" t="str">
        <f>'360 GRP volumes '!D255</f>
        <v/>
      </c>
      <c r="B192" s="193">
        <f>SUM('360 GRP volumes '!L255:V255)*'360 GRP volumes '!AX255</f>
        <v>0</v>
      </c>
      <c r="C192" s="65">
        <f>SUM('360 GRP volumes '!L255:V255)*'360 GRP volumes '!AY255</f>
        <v>0</v>
      </c>
      <c r="D192" s="779">
        <f>SUM('360 GRP volumes '!L255:V255)*'360 GRP volumes '!AZ255</f>
        <v>0</v>
      </c>
      <c r="E192" s="779">
        <f>SUM('360 GRP volumes '!L255:V255)*'360 GRP volumes '!BA255</f>
        <v>0</v>
      </c>
      <c r="F192" s="779">
        <f>SUM('360 GRP volumes '!L255:V255)*'360 GRP volumes '!BB255</f>
        <v>0</v>
      </c>
      <c r="G192" s="779">
        <f>SUM('360 GRP volumes '!L255:V255)*'360 GRP volumes '!BC269</f>
        <v>0</v>
      </c>
      <c r="H192" s="779">
        <f>SUM('360 GRP volumes '!L255:V255)*'360 GRP volumes '!BD255</f>
        <v>0</v>
      </c>
      <c r="I192" s="779">
        <f>SUM('360 GRP volumes '!L255:V255)*'360 GRP volumes '!BE255</f>
        <v>0</v>
      </c>
      <c r="J192" s="779">
        <f>SUM('360 GRP volumes '!L255:V255)*'360 GRP volumes '!BF255</f>
        <v>0</v>
      </c>
      <c r="K192" s="779" t="str">
        <f>'360 GRP volumes '!BG255</f>
        <v/>
      </c>
      <c r="L192" s="779">
        <f>'360 GRP volumes '!I255*SUM('360 GRP volumes '!L255:V255)</f>
        <v>0</v>
      </c>
    </row>
    <row r="193">
      <c r="A193" s="2" t="str">
        <f>'360 GRP volumes '!D256</f>
        <v/>
      </c>
      <c r="B193" s="193">
        <f>SUM('360 GRP volumes '!L256:V256)*'360 GRP volumes '!AX256</f>
        <v>0</v>
      </c>
      <c r="C193" s="65">
        <f>SUM('360 GRP volumes '!L256:V256)*'360 GRP volumes '!AY256</f>
        <v>0</v>
      </c>
      <c r="D193" s="779">
        <f>SUM('360 GRP volumes '!L256:V256)*'360 GRP volumes '!AZ256</f>
        <v>0</v>
      </c>
      <c r="E193" s="779">
        <f>SUM('360 GRP volumes '!L256:V256)*'360 GRP volumes '!BA256</f>
        <v>0</v>
      </c>
      <c r="F193" s="779">
        <f>SUM('360 GRP volumes '!L256:V256)*'360 GRP volumes '!BB256</f>
        <v>0</v>
      </c>
      <c r="G193" s="779">
        <f>SUM('360 GRP volumes '!L256:V256)*'360 GRP volumes '!BC270</f>
        <v>0</v>
      </c>
      <c r="H193" s="779">
        <f>SUM('360 GRP volumes '!L256:V256)*'360 GRP volumes '!BD256</f>
        <v>0</v>
      </c>
      <c r="I193" s="779">
        <f>SUM('360 GRP volumes '!L256:V256)*'360 GRP volumes '!BE256</f>
        <v>0</v>
      </c>
      <c r="J193" s="779">
        <f>SUM('360 GRP volumes '!L256:V256)*'360 GRP volumes '!BF256</f>
        <v>0</v>
      </c>
      <c r="K193" s="779" t="str">
        <f>'360 GRP volumes '!BG256</f>
        <v/>
      </c>
      <c r="L193" s="779">
        <f>'360 GRP volumes '!I256*SUM('360 GRP volumes '!L256:V256)</f>
        <v>0</v>
      </c>
    </row>
    <row r="194">
      <c r="A194" s="2" t="str">
        <f>'360 GRP volumes '!D257</f>
        <v/>
      </c>
      <c r="B194" s="193">
        <f>SUM('360 GRP volumes '!L257:V257)*'360 GRP volumes '!AX257</f>
        <v>0</v>
      </c>
      <c r="C194" s="65">
        <f>SUM('360 GRP volumes '!L257:V257)*'360 GRP volumes '!AY257</f>
        <v>0</v>
      </c>
      <c r="D194" s="779">
        <f>SUM('360 GRP volumes '!L257:V257)*'360 GRP volumes '!AZ257</f>
        <v>0</v>
      </c>
      <c r="E194" s="779">
        <f>SUM('360 GRP volumes '!L257:V257)*'360 GRP volumes '!BA257</f>
        <v>0</v>
      </c>
      <c r="F194" s="779">
        <f>SUM('360 GRP volumes '!L257:V257)*'360 GRP volumes '!BB257</f>
        <v>0</v>
      </c>
      <c r="G194" s="779">
        <f>SUM('360 GRP volumes '!L257:V257)*'360 GRP volumes '!BC271</f>
        <v>0</v>
      </c>
      <c r="H194" s="779">
        <f>SUM('360 GRP volumes '!L257:V257)*'360 GRP volumes '!BD257</f>
        <v>0</v>
      </c>
      <c r="I194" s="779">
        <f>SUM('360 GRP volumes '!L257:V257)*'360 GRP volumes '!BE257</f>
        <v>0</v>
      </c>
      <c r="J194" s="779">
        <f>SUM('360 GRP volumes '!L257:V257)*'360 GRP volumes '!BF257</f>
        <v>0</v>
      </c>
      <c r="K194" s="779" t="str">
        <f>'360 GRP volumes '!BG257</f>
        <v/>
      </c>
      <c r="L194" s="779">
        <f>'360 GRP volumes '!I257*SUM('360 GRP volumes '!L257:V257)</f>
        <v>0</v>
      </c>
    </row>
    <row r="195">
      <c r="A195" s="2" t="str">
        <f>'360 GRP volumes '!D258</f>
        <v/>
      </c>
      <c r="B195" s="193">
        <f>SUM('360 GRP volumes '!L258:V258)*'360 GRP volumes '!AX258</f>
        <v>0</v>
      </c>
      <c r="C195" s="65">
        <f>SUM('360 GRP volumes '!L258:V258)*'360 GRP volumes '!AY258</f>
        <v>0</v>
      </c>
      <c r="D195" s="779">
        <f>SUM('360 GRP volumes '!L258:V258)*'360 GRP volumes '!AZ258</f>
        <v>0</v>
      </c>
      <c r="E195" s="779">
        <f>SUM('360 GRP volumes '!L258:V258)*'360 GRP volumes '!BA258</f>
        <v>0</v>
      </c>
      <c r="F195" s="779">
        <f>SUM('360 GRP volumes '!L258:V258)*'360 GRP volumes '!BB258</f>
        <v>0</v>
      </c>
      <c r="G195" s="779">
        <f>SUM('360 GRP volumes '!L258:V258)*'360 GRP volumes '!BC272</f>
        <v>0</v>
      </c>
      <c r="H195" s="779">
        <f>SUM('360 GRP volumes '!L258:V258)*'360 GRP volumes '!BD258</f>
        <v>0</v>
      </c>
      <c r="I195" s="779">
        <f>SUM('360 GRP volumes '!L258:V258)*'360 GRP volumes '!BE258</f>
        <v>0</v>
      </c>
      <c r="J195" s="779">
        <f>SUM('360 GRP volumes '!L258:V258)*'360 GRP volumes '!BF258</f>
        <v>0</v>
      </c>
      <c r="K195" s="779" t="str">
        <f>'360 GRP volumes '!BG258</f>
        <v/>
      </c>
      <c r="L195" s="779">
        <f>'360 GRP volumes '!I258*SUM('360 GRP volumes '!L258:V258)</f>
        <v>0</v>
      </c>
    </row>
    <row r="196">
      <c r="A196" s="2" t="str">
        <f>'360 GRP volumes '!D259</f>
        <v/>
      </c>
      <c r="B196" s="193">
        <f>SUM('360 GRP volumes '!L259:V259)*'360 GRP volumes '!AX259</f>
        <v>0</v>
      </c>
      <c r="C196" s="65">
        <f>SUM('360 GRP volumes '!L259:V259)*'360 GRP volumes '!AY259</f>
        <v>0</v>
      </c>
      <c r="D196" s="779">
        <f>SUM('360 GRP volumes '!L259:V259)*'360 GRP volumes '!AZ259</f>
        <v>0</v>
      </c>
      <c r="E196" s="779">
        <f>SUM('360 GRP volumes '!L259:V259)*'360 GRP volumes '!BA259</f>
        <v>0</v>
      </c>
      <c r="F196" s="779">
        <f>SUM('360 GRP volumes '!L259:V259)*'360 GRP volumes '!BB259</f>
        <v>0</v>
      </c>
      <c r="G196" s="779">
        <f>SUM('360 GRP volumes '!L259:V259)*'360 GRP volumes '!BC273</f>
        <v>0</v>
      </c>
      <c r="H196" s="779">
        <f>SUM('360 GRP volumes '!L259:V259)*'360 GRP volumes '!BD259</f>
        <v>0</v>
      </c>
      <c r="I196" s="779">
        <f>SUM('360 GRP volumes '!L259:V259)*'360 GRP volumes '!BE259</f>
        <v>0</v>
      </c>
      <c r="J196" s="779">
        <f>SUM('360 GRP volumes '!L259:V259)*'360 GRP volumes '!BF259</f>
        <v>0</v>
      </c>
      <c r="K196" s="779" t="str">
        <f>'360 GRP volumes '!BG259</f>
        <v/>
      </c>
      <c r="L196" s="779">
        <f>'360 GRP volumes '!I259*SUM('360 GRP volumes '!L259:V259)</f>
        <v>0</v>
      </c>
    </row>
    <row r="197">
      <c r="A197" s="2" t="str">
        <f>'360 GRP volumes '!D260</f>
        <v/>
      </c>
      <c r="B197" s="193">
        <f>SUM('360 GRP volumes '!L260:V260)*'360 GRP volumes '!AX260</f>
        <v>0</v>
      </c>
      <c r="C197" s="65">
        <f>SUM('360 GRP volumes '!L260:V260)*'360 GRP volumes '!AY260</f>
        <v>0</v>
      </c>
      <c r="D197" s="779">
        <f>SUM('360 GRP volumes '!L260:V260)*'360 GRP volumes '!AZ260</f>
        <v>0</v>
      </c>
      <c r="E197" s="779">
        <f>SUM('360 GRP volumes '!L260:V260)*'360 GRP volumes '!BA260</f>
        <v>0</v>
      </c>
      <c r="F197" s="779">
        <f>SUM('360 GRP volumes '!L260:V260)*'360 GRP volumes '!BB260</f>
        <v>0</v>
      </c>
      <c r="G197" s="779">
        <f>SUM('360 GRP volumes '!L260:V260)*'360 GRP volumes '!BC274</f>
        <v>0</v>
      </c>
      <c r="H197" s="779">
        <f>SUM('360 GRP volumes '!L260:V260)*'360 GRP volumes '!BD260</f>
        <v>0</v>
      </c>
      <c r="I197" s="779">
        <f>SUM('360 GRP volumes '!L260:V260)*'360 GRP volumes '!BE260</f>
        <v>0</v>
      </c>
      <c r="J197" s="779">
        <f>SUM('360 GRP volumes '!L260:V260)*'360 GRP volumes '!BF260</f>
        <v>0</v>
      </c>
      <c r="K197" s="779" t="str">
        <f>'360 GRP volumes '!BG260</f>
        <v/>
      </c>
      <c r="L197" s="779">
        <f>'360 GRP volumes '!I260*SUM('360 GRP volumes '!L260:V260)</f>
        <v>0</v>
      </c>
    </row>
    <row r="198">
      <c r="A198" s="2" t="str">
        <f>'360 GRP volumes '!D261</f>
        <v/>
      </c>
      <c r="B198" s="193">
        <f>SUM('360 GRP volumes '!L261:V261)*'360 GRP volumes '!AX261</f>
        <v>0</v>
      </c>
      <c r="C198" s="65">
        <f>SUM('360 GRP volumes '!L261:V261)*'360 GRP volumes '!AY261</f>
        <v>0</v>
      </c>
      <c r="D198" s="779">
        <f>SUM('360 GRP volumes '!L261:V261)*'360 GRP volumes '!AZ261</f>
        <v>0</v>
      </c>
      <c r="E198" s="779">
        <f>SUM('360 GRP volumes '!L261:V261)*'360 GRP volumes '!BA261</f>
        <v>0</v>
      </c>
      <c r="F198" s="779">
        <f>SUM('360 GRP volumes '!L261:V261)*'360 GRP volumes '!BB261</f>
        <v>0</v>
      </c>
      <c r="G198" s="779">
        <f>SUM('360 GRP volumes '!L261:V261)*'360 GRP volumes '!BC275</f>
        <v>0</v>
      </c>
      <c r="H198" s="779">
        <f>SUM('360 GRP volumes '!L261:V261)*'360 GRP volumes '!BD261</f>
        <v>0</v>
      </c>
      <c r="I198" s="779">
        <f>SUM('360 GRP volumes '!L261:V261)*'360 GRP volumes '!BE261</f>
        <v>0</v>
      </c>
      <c r="J198" s="779">
        <f>SUM('360 GRP volumes '!L261:V261)*'360 GRP volumes '!BF261</f>
        <v>0</v>
      </c>
      <c r="K198" s="779" t="str">
        <f>'360 GRP volumes '!BG261</f>
        <v/>
      </c>
      <c r="L198" s="779">
        <f>'360 GRP volumes '!I261*SUM('360 GRP volumes '!L261:V261)</f>
        <v>0</v>
      </c>
    </row>
    <row r="199">
      <c r="A199" s="2" t="str">
        <f>'360 GRP volumes '!D262</f>
        <v/>
      </c>
      <c r="B199" s="193">
        <f>SUM('360 GRP volumes '!L262:V262)*'360 GRP volumes '!AX262</f>
        <v>0</v>
      </c>
      <c r="C199" s="65">
        <f>SUM('360 GRP volumes '!L262:V262)*'360 GRP volumes '!AY262</f>
        <v>0</v>
      </c>
      <c r="D199" s="779">
        <f>SUM('360 GRP volumes '!L262:V262)*'360 GRP volumes '!AZ262</f>
        <v>0</v>
      </c>
      <c r="E199" s="779">
        <f>SUM('360 GRP volumes '!L262:V262)*'360 GRP volumes '!BA262</f>
        <v>0</v>
      </c>
      <c r="F199" s="779">
        <f>SUM('360 GRP volumes '!L262:V262)*'360 GRP volumes '!BB262</f>
        <v>0</v>
      </c>
      <c r="G199" s="779">
        <f>SUM('360 GRP volumes '!L262:V262)*'360 GRP volumes '!BC276</f>
        <v>0</v>
      </c>
      <c r="H199" s="779">
        <f>SUM('360 GRP volumes '!L262:V262)*'360 GRP volumes '!BD262</f>
        <v>0</v>
      </c>
      <c r="I199" s="779">
        <f>SUM('360 GRP volumes '!L262:V262)*'360 GRP volumes '!BE262</f>
        <v>0</v>
      </c>
      <c r="J199" s="779">
        <f>SUM('360 GRP volumes '!L262:V262)*'360 GRP volumes '!BF262</f>
        <v>0</v>
      </c>
      <c r="K199" s="779" t="str">
        <f>'360 GRP volumes '!BG262</f>
        <v/>
      </c>
      <c r="L199" s="779">
        <f>'360 GRP volumes '!I262*SUM('360 GRP volumes '!L262:V262)</f>
        <v>0</v>
      </c>
    </row>
    <row r="200">
      <c r="A200" s="2" t="str">
        <f>'360 GRP volumes '!D269</f>
        <v/>
      </c>
      <c r="B200" s="193">
        <f>SUM('360 GRP volumes '!L269:V269)*'360 GRP volumes '!AX269</f>
        <v>0</v>
      </c>
      <c r="C200" s="65">
        <f>SUM('360 GRP volumes '!L269:V269)*'360 GRP volumes '!AY269</f>
        <v>0</v>
      </c>
      <c r="D200" s="779">
        <f>SUM('360 GRP volumes '!L269:V269)*'360 GRP volumes '!AZ269</f>
        <v>0</v>
      </c>
      <c r="E200" s="779">
        <f>SUM('360 GRP volumes '!L269:V269)*'360 GRP volumes '!BA269</f>
        <v>0</v>
      </c>
      <c r="F200" s="779">
        <f>SUM('360 GRP volumes '!L269:V269)*'360 GRP volumes '!BB269</f>
        <v>0</v>
      </c>
      <c r="G200" s="779">
        <f>SUM('360 GRP volumes '!L269:V269)*'360 GRP volumes '!BC281</f>
        <v>0</v>
      </c>
      <c r="H200" s="779">
        <f>SUM('360 GRP volumes '!L269:V269)*'360 GRP volumes '!BD269</f>
        <v>0</v>
      </c>
      <c r="I200" s="779">
        <f>SUM('360 GRP volumes '!L269:V269)*'360 GRP volumes '!BE269</f>
        <v>0</v>
      </c>
      <c r="J200" s="779">
        <f>SUM('360 GRP volumes '!L269:V269)*'360 GRP volumes '!BF269</f>
        <v>0</v>
      </c>
      <c r="K200" s="779" t="str">
        <f>'360 GRP volumes '!BG269</f>
        <v/>
      </c>
      <c r="L200" s="779">
        <f>'360 GRP volumes '!I269*SUM('360 GRP volumes '!L269:V269)</f>
        <v>0</v>
      </c>
    </row>
    <row r="201">
      <c r="A201" s="2" t="str">
        <f>'360 GRP volumes '!D270</f>
        <v/>
      </c>
      <c r="B201" s="193">
        <f>SUM('360 GRP volumes '!L270:V270)*'360 GRP volumes '!AX270</f>
        <v>0</v>
      </c>
      <c r="C201" s="65">
        <f>SUM('360 GRP volumes '!L270:V270)*'360 GRP volumes '!AY270</f>
        <v>0</v>
      </c>
      <c r="D201" s="779">
        <f>SUM('360 GRP volumes '!L270:V270)*'360 GRP volumes '!AZ270</f>
        <v>0</v>
      </c>
      <c r="E201" s="779">
        <f>SUM('360 GRP volumes '!L270:V270)*'360 GRP volumes '!BA270</f>
        <v>0</v>
      </c>
      <c r="F201" s="779">
        <f>SUM('360 GRP volumes '!L270:V270)*'360 GRP volumes '!BB270</f>
        <v>0</v>
      </c>
      <c r="G201" s="779">
        <f>SUM('360 GRP volumes '!L270:V270)*'360 GRP volumes '!BC282</f>
        <v>0</v>
      </c>
      <c r="H201" s="779">
        <f>SUM('360 GRP volumes '!L270:V270)*'360 GRP volumes '!BD270</f>
        <v>0</v>
      </c>
      <c r="I201" s="779">
        <f>SUM('360 GRP volumes '!L270:V270)*'360 GRP volumes '!BE270</f>
        <v>0</v>
      </c>
      <c r="J201" s="779">
        <f>SUM('360 GRP volumes '!L270:V270)*'360 GRP volumes '!BF270</f>
        <v>0</v>
      </c>
      <c r="K201" s="779" t="str">
        <f>'360 GRP volumes '!BG270</f>
        <v/>
      </c>
      <c r="L201" s="779">
        <f>'360 GRP volumes '!I270*SUM('360 GRP volumes '!L270:V270)</f>
        <v>0</v>
      </c>
    </row>
    <row r="202">
      <c r="A202" s="2" t="str">
        <f>'360 GRP volumes '!D271</f>
        <v/>
      </c>
      <c r="B202" s="193">
        <f>SUM('360 GRP volumes '!L271:V271)*'360 GRP volumes '!AX271</f>
        <v>0</v>
      </c>
      <c r="C202" s="65">
        <f>SUM('360 GRP volumes '!L271:V271)*'360 GRP volumes '!AY271</f>
        <v>0</v>
      </c>
      <c r="D202" s="779">
        <f>SUM('360 GRP volumes '!L271:V271)*'360 GRP volumes '!AZ271</f>
        <v>0</v>
      </c>
      <c r="E202" s="779">
        <f>SUM('360 GRP volumes '!L271:V271)*'360 GRP volumes '!BA271</f>
        <v>0</v>
      </c>
      <c r="F202" s="779">
        <f>SUM('360 GRP volumes '!L271:V271)*'360 GRP volumes '!BB271</f>
        <v>0</v>
      </c>
      <c r="G202" s="779">
        <f>SUM('360 GRP volumes '!L271:V271)*'360 GRP volumes '!BC283</f>
        <v>0</v>
      </c>
      <c r="H202" s="779">
        <f>SUM('360 GRP volumes '!L271:V271)*'360 GRP volumes '!BD271</f>
        <v>0</v>
      </c>
      <c r="I202" s="779">
        <f>SUM('360 GRP volumes '!L271:V271)*'360 GRP volumes '!BE271</f>
        <v>0</v>
      </c>
      <c r="J202" s="779">
        <f>SUM('360 GRP volumes '!L271:V271)*'360 GRP volumes '!BF271</f>
        <v>0</v>
      </c>
      <c r="K202" s="779" t="str">
        <f>'360 GRP volumes '!BG271</f>
        <v/>
      </c>
      <c r="L202" s="779">
        <f>'360 GRP volumes '!I271*SUM('360 GRP volumes '!L271:V271)</f>
        <v>0</v>
      </c>
    </row>
    <row r="203">
      <c r="A203" s="2" t="str">
        <f>'360 GRP volumes '!D272</f>
        <v/>
      </c>
      <c r="B203" s="193">
        <f>SUM('360 GRP volumes '!L272:V272)*'360 GRP volumes '!AX272</f>
        <v>0</v>
      </c>
      <c r="C203" s="65">
        <f>SUM('360 GRP volumes '!L272:V272)*'360 GRP volumes '!AY272</f>
        <v>0</v>
      </c>
      <c r="D203" s="779">
        <f>SUM('360 GRP volumes '!L272:V272)*'360 GRP volumes '!AZ272</f>
        <v>0</v>
      </c>
      <c r="E203" s="779">
        <f>SUM('360 GRP volumes '!L272:V272)*'360 GRP volumes '!BA272</f>
        <v>0</v>
      </c>
      <c r="F203" s="779">
        <f>SUM('360 GRP volumes '!L272:V272)*'360 GRP volumes '!BB272</f>
        <v>0</v>
      </c>
      <c r="G203" s="779">
        <f>SUM('360 GRP volumes '!L272:V272)*'360 GRP volumes '!BC284</f>
        <v>0</v>
      </c>
      <c r="H203" s="779">
        <f>SUM('360 GRP volumes '!L272:V272)*'360 GRP volumes '!BD272</f>
        <v>0</v>
      </c>
      <c r="I203" s="779">
        <f>SUM('360 GRP volumes '!L272:V272)*'360 GRP volumes '!BE272</f>
        <v>0</v>
      </c>
      <c r="J203" s="779">
        <f>SUM('360 GRP volumes '!L272:V272)*'360 GRP volumes '!BF272</f>
        <v>0</v>
      </c>
      <c r="K203" s="779" t="str">
        <f>'360 GRP volumes '!BG272</f>
        <v/>
      </c>
      <c r="L203" s="779">
        <f>'360 GRP volumes '!I272*SUM('360 GRP volumes '!L272:V272)</f>
        <v>0</v>
      </c>
    </row>
    <row r="204">
      <c r="A204" s="2" t="str">
        <f>'360 GRP volumes '!D273</f>
        <v/>
      </c>
      <c r="B204" s="193">
        <f>SUM('360 GRP volumes '!L273:V273)*'360 GRP volumes '!AX273</f>
        <v>0</v>
      </c>
      <c r="C204" s="65">
        <f>SUM('360 GRP volumes '!L273:V273)*'360 GRP volumes '!AY273</f>
        <v>0</v>
      </c>
      <c r="D204" s="779">
        <f>SUM('360 GRP volumes '!L273:V273)*'360 GRP volumes '!AZ273</f>
        <v>0</v>
      </c>
      <c r="E204" s="779">
        <f>SUM('360 GRP volumes '!L273:V273)*'360 GRP volumes '!BA273</f>
        <v>0</v>
      </c>
      <c r="F204" s="779">
        <f>SUM('360 GRP volumes '!L273:V273)*'360 GRP volumes '!BB273</f>
        <v>0</v>
      </c>
      <c r="G204" s="779">
        <f>SUM('360 GRP volumes '!L273:V273)*'360 GRP volumes '!BC285</f>
        <v>0</v>
      </c>
      <c r="H204" s="779">
        <f>SUM('360 GRP volumes '!L273:V273)*'360 GRP volumes '!BD273</f>
        <v>0</v>
      </c>
      <c r="I204" s="779">
        <f>SUM('360 GRP volumes '!L273:V273)*'360 GRP volumes '!BE273</f>
        <v>0</v>
      </c>
      <c r="J204" s="779">
        <f>SUM('360 GRP volumes '!L273:V273)*'360 GRP volumes '!BF273</f>
        <v>0</v>
      </c>
      <c r="K204" s="779" t="str">
        <f>'360 GRP volumes '!BG273</f>
        <v/>
      </c>
      <c r="L204" s="779">
        <f>'360 GRP volumes '!I273*SUM('360 GRP volumes '!L273:V273)</f>
        <v>0</v>
      </c>
    </row>
    <row r="205">
      <c r="A205" s="2" t="str">
        <f>'360 GRP volumes '!D274</f>
        <v/>
      </c>
      <c r="B205" s="193">
        <f>SUM('360 GRP volumes '!L274:V274)*'360 GRP volumes '!AX274</f>
        <v>0</v>
      </c>
      <c r="C205" s="65">
        <f>SUM('360 GRP volumes '!L274:V274)*'360 GRP volumes '!AY274</f>
        <v>0</v>
      </c>
      <c r="D205" s="779">
        <f>SUM('360 GRP volumes '!L274:V274)*'360 GRP volumes '!AZ274</f>
        <v>0</v>
      </c>
      <c r="E205" s="779">
        <f>SUM('360 GRP volumes '!L274:V274)*'360 GRP volumes '!BA274</f>
        <v>0</v>
      </c>
      <c r="F205" s="779">
        <f>SUM('360 GRP volumes '!L274:V274)*'360 GRP volumes '!BB274</f>
        <v>0</v>
      </c>
      <c r="G205" s="779">
        <f>SUM('360 GRP volumes '!L274:V274)*'360 GRP volumes '!BC286</f>
        <v>0</v>
      </c>
      <c r="H205" s="779">
        <f>SUM('360 GRP volumes '!L274:V274)*'360 GRP volumes '!BD274</f>
        <v>0</v>
      </c>
      <c r="I205" s="779">
        <f>SUM('360 GRP volumes '!L274:V274)*'360 GRP volumes '!BE274</f>
        <v>0</v>
      </c>
      <c r="J205" s="779">
        <f>SUM('360 GRP volumes '!L274:V274)*'360 GRP volumes '!BF274</f>
        <v>0</v>
      </c>
      <c r="K205" s="779" t="str">
        <f>'360 GRP volumes '!BG274</f>
        <v/>
      </c>
      <c r="L205" s="779">
        <f>'360 GRP volumes '!I274*SUM('360 GRP volumes '!L274:V274)</f>
        <v>0</v>
      </c>
    </row>
    <row r="206">
      <c r="A206" s="2" t="str">
        <f>'360 GRP volumes '!D275</f>
        <v/>
      </c>
      <c r="B206" s="193">
        <f>SUM('360 GRP volumes '!L275:V275)*'360 GRP volumes '!AX275</f>
        <v>0</v>
      </c>
      <c r="C206" s="65">
        <f>SUM('360 GRP volumes '!L275:V275)*'360 GRP volumes '!AY275</f>
        <v>0</v>
      </c>
      <c r="D206" s="779">
        <f>SUM('360 GRP volumes '!L275:V275)*'360 GRP volumes '!AZ275</f>
        <v>0</v>
      </c>
      <c r="E206" s="779">
        <f>SUM('360 GRP volumes '!L275:V275)*'360 GRP volumes '!BA275</f>
        <v>0</v>
      </c>
      <c r="F206" s="779">
        <f>SUM('360 GRP volumes '!L275:V275)*'360 GRP volumes '!BB275</f>
        <v>0</v>
      </c>
      <c r="G206" s="779">
        <f>SUM('360 GRP volumes '!L275:V275)*'360 GRP volumes '!BC287</f>
        <v>0</v>
      </c>
      <c r="H206" s="779">
        <f>SUM('360 GRP volumes '!L275:V275)*'360 GRP volumes '!BD275</f>
        <v>0</v>
      </c>
      <c r="I206" s="779">
        <f>SUM('360 GRP volumes '!L275:V275)*'360 GRP volumes '!BE275</f>
        <v>0</v>
      </c>
      <c r="J206" s="779">
        <f>SUM('360 GRP volumes '!L275:V275)*'360 GRP volumes '!BF275</f>
        <v>0</v>
      </c>
      <c r="K206" s="779" t="str">
        <f>'360 GRP volumes '!BG275</f>
        <v/>
      </c>
      <c r="L206" s="779">
        <f>'360 GRP volumes '!I275*SUM('360 GRP volumes '!L275:V275)</f>
        <v>0</v>
      </c>
    </row>
    <row r="207">
      <c r="A207" s="2" t="str">
        <f>'360 GRP volumes '!D276</f>
        <v/>
      </c>
      <c r="B207" s="193">
        <f>SUM('360 GRP volumes '!L276:V276)*'360 GRP volumes '!AX276</f>
        <v>0</v>
      </c>
      <c r="C207" s="65">
        <f>SUM('360 GRP volumes '!L276:V276)*'360 GRP volumes '!AY276</f>
        <v>0</v>
      </c>
      <c r="D207" s="779">
        <f>SUM('360 GRP volumes '!L276:V276)*'360 GRP volumes '!AZ276</f>
        <v>0</v>
      </c>
      <c r="E207" s="779">
        <f>SUM('360 GRP volumes '!L276:V276)*'360 GRP volumes '!BA276</f>
        <v>0</v>
      </c>
      <c r="F207" s="779">
        <f>SUM('360 GRP volumes '!L276:V276)*'360 GRP volumes '!BB276</f>
        <v>0</v>
      </c>
      <c r="G207" s="779">
        <f>SUM('360 GRP volumes '!L276:V276)*'360 GRP volumes '!BC288</f>
        <v>0</v>
      </c>
      <c r="H207" s="779">
        <f>SUM('360 GRP volumes '!L276:V276)*'360 GRP volumes '!BD276</f>
        <v>0</v>
      </c>
      <c r="I207" s="779">
        <f>SUM('360 GRP volumes '!L276:V276)*'360 GRP volumes '!BE276</f>
        <v>0</v>
      </c>
      <c r="J207" s="779">
        <f>SUM('360 GRP volumes '!L276:V276)*'360 GRP volumes '!BF276</f>
        <v>0</v>
      </c>
      <c r="K207" s="779" t="str">
        <f>'360 GRP volumes '!BG276</f>
        <v/>
      </c>
      <c r="L207" s="779">
        <f>'360 GRP volumes '!I276*SUM('360 GRP volumes '!L276:V276)</f>
        <v>0</v>
      </c>
    </row>
    <row r="208">
      <c r="A208" s="2" t="str">
        <f>'360 GRP volumes '!D277</f>
        <v/>
      </c>
      <c r="B208" s="193">
        <f>SUM('360 GRP volumes '!L277:V277)*'360 GRP volumes '!AX277</f>
        <v>0</v>
      </c>
      <c r="C208" s="65">
        <f>SUM('360 GRP volumes '!L277:V277)*'360 GRP volumes '!AY277</f>
        <v>0</v>
      </c>
      <c r="D208" s="779">
        <f>SUM('360 GRP volumes '!L277:V277)*'360 GRP volumes '!AZ277</f>
        <v>0</v>
      </c>
      <c r="E208" s="779">
        <f>SUM('360 GRP volumes '!L277:V277)*'360 GRP volumes '!BA277</f>
        <v>0</v>
      </c>
      <c r="F208" s="779">
        <f>SUM('360 GRP volumes '!L277:V277)*'360 GRP volumes '!BB277</f>
        <v>0</v>
      </c>
      <c r="G208" s="779">
        <f>SUM('360 GRP volumes '!L277:V277)*'360 GRP volumes '!BC289</f>
        <v>0</v>
      </c>
      <c r="H208" s="779">
        <f>SUM('360 GRP volumes '!L277:V277)*'360 GRP volumes '!BD277</f>
        <v>0</v>
      </c>
      <c r="I208" s="779">
        <f>SUM('360 GRP volumes '!L277:V277)*'360 GRP volumes '!BE277</f>
        <v>0</v>
      </c>
      <c r="J208" s="779">
        <f>SUM('360 GRP volumes '!L277:V277)*'360 GRP volumes '!BF277</f>
        <v>0</v>
      </c>
      <c r="K208" s="779" t="str">
        <f>'360 GRP volumes '!BG277</f>
        <v/>
      </c>
      <c r="L208" s="779">
        <f>'360 GRP volumes '!I277*SUM('360 GRP volumes '!L277:V277)</f>
        <v>0</v>
      </c>
    </row>
    <row r="209">
      <c r="A209" s="2" t="str">
        <f>'360 GRP volumes '!D278</f>
        <v/>
      </c>
      <c r="B209" s="193">
        <f>SUM('360 GRP volumes '!L278:V278)*'360 GRP volumes '!AX278</f>
        <v>0</v>
      </c>
      <c r="C209" s="65">
        <f>SUM('360 GRP volumes '!L278:V278)*'360 GRP volumes '!AY278</f>
        <v>0</v>
      </c>
      <c r="D209" s="779">
        <f>SUM('360 GRP volumes '!L278:V278)*'360 GRP volumes '!AZ278</f>
        <v>0</v>
      </c>
      <c r="E209" s="779">
        <f>SUM('360 GRP volumes '!L278:V278)*'360 GRP volumes '!BA278</f>
        <v>0</v>
      </c>
      <c r="F209" s="779">
        <f>SUM('360 GRP volumes '!L278:V278)*'360 GRP volumes '!BB278</f>
        <v>0</v>
      </c>
      <c r="G209" s="779">
        <f>SUM('360 GRP volumes '!L278:V278)*'360 GRP volumes '!BC290</f>
        <v>0</v>
      </c>
      <c r="H209" s="779">
        <f>SUM('360 GRP volumes '!L278:V278)*'360 GRP volumes '!BD278</f>
        <v>0</v>
      </c>
      <c r="I209" s="779">
        <f>SUM('360 GRP volumes '!L278:V278)*'360 GRP volumes '!BE278</f>
        <v>0</v>
      </c>
      <c r="J209" s="779">
        <f>SUM('360 GRP volumes '!L278:V278)*'360 GRP volumes '!BF278</f>
        <v>0</v>
      </c>
      <c r="K209" s="779" t="str">
        <f>'360 GRP volumes '!BG278</f>
        <v/>
      </c>
      <c r="L209" s="779">
        <f>'360 GRP volumes '!I278*SUM('360 GRP volumes '!L278:V278)</f>
        <v>0</v>
      </c>
    </row>
    <row r="210">
      <c r="A210" s="2" t="str">
        <f>'360 GRP volumes '!D279</f>
        <v/>
      </c>
      <c r="B210" s="193">
        <f>SUM('360 GRP volumes '!L279:V279)*'360 GRP volumes '!AX279</f>
        <v>0</v>
      </c>
      <c r="C210" s="65">
        <f>SUM('360 GRP volumes '!L279:V279)*'360 GRP volumes '!AY279</f>
        <v>0</v>
      </c>
      <c r="D210" s="779">
        <f>SUM('360 GRP volumes '!L279:V279)*'360 GRP volumes '!AZ279</f>
        <v>0</v>
      </c>
      <c r="E210" s="779">
        <f>SUM('360 GRP volumes '!L279:V279)*'360 GRP volumes '!BA279</f>
        <v>0</v>
      </c>
      <c r="F210" s="779">
        <f>SUM('360 GRP volumes '!L279:V279)*'360 GRP volumes '!BB279</f>
        <v>0</v>
      </c>
      <c r="G210" s="779">
        <f>SUM('360 GRP volumes '!L279:V279)*'360 GRP volumes '!BC291</f>
        <v>0</v>
      </c>
      <c r="H210" s="779">
        <f>SUM('360 GRP volumes '!L279:V279)*'360 GRP volumes '!BD279</f>
        <v>0</v>
      </c>
      <c r="I210" s="779">
        <f>SUM('360 GRP volumes '!L279:V279)*'360 GRP volumes '!BE279</f>
        <v>0</v>
      </c>
      <c r="J210" s="779">
        <f>SUM('360 GRP volumes '!L279:V279)*'360 GRP volumes '!BF279</f>
        <v>0</v>
      </c>
      <c r="K210" s="779" t="str">
        <f>'360 GRP volumes '!BG279</f>
        <v/>
      </c>
      <c r="L210" s="779">
        <f>'360 GRP volumes '!I279*SUM('360 GRP volumes '!L279:V279)</f>
        <v>0</v>
      </c>
    </row>
    <row r="211">
      <c r="A211" s="2" t="str">
        <f>'360 GRP volumes '!D280</f>
        <v/>
      </c>
      <c r="B211" s="193">
        <f>SUM('360 GRP volumes '!L280:V280)*'360 GRP volumes '!AX280</f>
        <v>0</v>
      </c>
      <c r="C211" s="65">
        <f>SUM('360 GRP volumes '!L280:V280)*'360 GRP volumes '!AY280</f>
        <v>0</v>
      </c>
      <c r="D211" s="779">
        <f>SUM('360 GRP volumes '!L280:V280)*'360 GRP volumes '!AZ280</f>
        <v>0</v>
      </c>
      <c r="E211" s="779">
        <f>SUM('360 GRP volumes '!L280:V280)*'360 GRP volumes '!BA280</f>
        <v>0</v>
      </c>
      <c r="F211" s="779">
        <f>SUM('360 GRP volumes '!L280:V280)*'360 GRP volumes '!BB280</f>
        <v>0</v>
      </c>
      <c r="G211" s="779">
        <f>SUM('360 GRP volumes '!L280:V280)*'360 GRP volumes '!BC292</f>
        <v>0</v>
      </c>
      <c r="H211" s="779">
        <f>SUM('360 GRP volumes '!L280:V280)*'360 GRP volumes '!BD280</f>
        <v>0</v>
      </c>
      <c r="I211" s="779">
        <f>SUM('360 GRP volumes '!L280:V280)*'360 GRP volumes '!BE280</f>
        <v>0</v>
      </c>
      <c r="J211" s="779">
        <f>SUM('360 GRP volumes '!L280:V280)*'360 GRP volumes '!BF280</f>
        <v>0</v>
      </c>
      <c r="K211" s="779" t="str">
        <f>'360 GRP volumes '!BG280</f>
        <v/>
      </c>
      <c r="L211" s="779">
        <f>'360 GRP volumes '!I280*SUM('360 GRP volumes '!L280:V280)</f>
        <v>0</v>
      </c>
    </row>
    <row r="212">
      <c r="A212" s="2" t="str">
        <f>'360 GRP volumes '!D281</f>
        <v/>
      </c>
      <c r="B212" s="193">
        <f>SUM('360 GRP volumes '!L281:V281)*'360 GRP volumes '!AX281</f>
        <v>0</v>
      </c>
      <c r="C212" s="65">
        <f>SUM('360 GRP volumes '!L281:V281)*'360 GRP volumes '!AY281</f>
        <v>0</v>
      </c>
      <c r="D212" s="779">
        <f>SUM('360 GRP volumes '!L281:V281)*'360 GRP volumes '!AZ281</f>
        <v>0</v>
      </c>
      <c r="E212" s="779">
        <f>SUM('360 GRP volumes '!L281:V281)*'360 GRP volumes '!BA281</f>
        <v>0</v>
      </c>
      <c r="F212" s="779">
        <f>SUM('360 GRP volumes '!L281:V281)*'360 GRP volumes '!BB281</f>
        <v>0</v>
      </c>
      <c r="G212" s="779">
        <f>SUM('360 GRP volumes '!L281:V281)*'360 GRP volumes '!BC293</f>
        <v>0</v>
      </c>
      <c r="H212" s="779">
        <f>SUM('360 GRP volumes '!L281:V281)*'360 GRP volumes '!BD281</f>
        <v>0</v>
      </c>
      <c r="I212" s="779">
        <f>SUM('360 GRP volumes '!L281:V281)*'360 GRP volumes '!BE281</f>
        <v>0</v>
      </c>
      <c r="J212" s="779">
        <f>SUM('360 GRP volumes '!L281:V281)*'360 GRP volumes '!BF281</f>
        <v>0</v>
      </c>
      <c r="K212" s="779" t="str">
        <f>'360 GRP volumes '!BG281</f>
        <v/>
      </c>
      <c r="L212" s="779">
        <f>'360 GRP volumes '!I281*SUM('360 GRP volumes '!L281:V281)</f>
        <v>0</v>
      </c>
    </row>
    <row r="213">
      <c r="A213" s="2" t="str">
        <f>'360 GRP volumes '!D282</f>
        <v/>
      </c>
      <c r="B213" s="193">
        <f>SUM('360 GRP volumes '!L282:V282)*'360 GRP volumes '!AX282</f>
        <v>0</v>
      </c>
      <c r="C213" s="65">
        <f>SUM('360 GRP volumes '!L282:V282)*'360 GRP volumes '!AY282</f>
        <v>0</v>
      </c>
      <c r="D213" s="779">
        <f>SUM('360 GRP volumes '!L282:V282)*'360 GRP volumes '!AZ282</f>
        <v>0</v>
      </c>
      <c r="E213" s="779">
        <f>SUM('360 GRP volumes '!L282:V282)*'360 GRP volumes '!BA282</f>
        <v>0</v>
      </c>
      <c r="F213" s="779">
        <f>SUM('360 GRP volumes '!L282:V282)*'360 GRP volumes '!BB282</f>
        <v>0</v>
      </c>
      <c r="G213" s="779">
        <f>SUM('360 GRP volumes '!L282:V282)*'360 GRP volumes '!BC294</f>
        <v>0</v>
      </c>
      <c r="H213" s="779">
        <f>SUM('360 GRP volumes '!L282:V282)*'360 GRP volumes '!BD282</f>
        <v>0</v>
      </c>
      <c r="I213" s="779">
        <f>SUM('360 GRP volumes '!L282:V282)*'360 GRP volumes '!BE282</f>
        <v>0</v>
      </c>
      <c r="J213" s="779">
        <f>SUM('360 GRP volumes '!L282:V282)*'360 GRP volumes '!BF282</f>
        <v>0</v>
      </c>
      <c r="K213" s="779" t="str">
        <f>'360 GRP volumes '!BG282</f>
        <v/>
      </c>
      <c r="L213" s="779">
        <f>'360 GRP volumes '!I282*SUM('360 GRP volumes '!L282:V282)</f>
        <v>0</v>
      </c>
    </row>
    <row r="214">
      <c r="A214" s="2" t="str">
        <f>'360 GRP volumes '!D283</f>
        <v/>
      </c>
      <c r="B214" s="193">
        <f>SUM('360 GRP volumes '!L283:V283)*'360 GRP volumes '!AX283</f>
        <v>0</v>
      </c>
      <c r="C214" s="65">
        <f>SUM('360 GRP volumes '!L283:V283)*'360 GRP volumes '!AY283</f>
        <v>0</v>
      </c>
      <c r="D214" s="779">
        <f>SUM('360 GRP volumes '!L283:V283)*'360 GRP volumes '!AZ283</f>
        <v>0</v>
      </c>
      <c r="E214" s="779">
        <f>SUM('360 GRP volumes '!L283:V283)*'360 GRP volumes '!BA283</f>
        <v>0</v>
      </c>
      <c r="F214" s="779">
        <f>SUM('360 GRP volumes '!L283:V283)*'360 GRP volumes '!BB283</f>
        <v>0</v>
      </c>
      <c r="G214" s="779">
        <f>SUM('360 GRP volumes '!L283:V283)*'360 GRP volumes '!BC295</f>
        <v>0</v>
      </c>
      <c r="H214" s="779">
        <f>SUM('360 GRP volumes '!L283:V283)*'360 GRP volumes '!BD283</f>
        <v>0</v>
      </c>
      <c r="I214" s="779">
        <f>SUM('360 GRP volumes '!L283:V283)*'360 GRP volumes '!BE283</f>
        <v>0</v>
      </c>
      <c r="J214" s="779">
        <f>SUM('360 GRP volumes '!L283:V283)*'360 GRP volumes '!BF283</f>
        <v>0</v>
      </c>
      <c r="K214" s="779" t="str">
        <f>'360 GRP volumes '!BG283</f>
        <v/>
      </c>
      <c r="L214" s="779">
        <f>'360 GRP volumes '!I283*SUM('360 GRP volumes '!L283:V283)</f>
        <v>0</v>
      </c>
    </row>
    <row r="215">
      <c r="A215" s="2" t="str">
        <f>'360 GRP volumes '!#REF!</f>
        <v>#ERROR!</v>
      </c>
      <c r="B215" s="193">
        <f>SUM('360 GRP volumes '!L269:V269)*'360 GRP volumes '!AX269</f>
        <v>0</v>
      </c>
      <c r="C215" s="65">
        <f>SUM('360 GRP volumes '!L269:V269)*'360 GRP volumes '!AY269</f>
        <v>0</v>
      </c>
      <c r="D215" s="779">
        <f>SUM('360 GRP volumes '!L269:V269)*'360 GRP volumes '!AZ269</f>
        <v>0</v>
      </c>
      <c r="E215" s="779">
        <f>SUM('360 GRP volumes '!L269:V269)*'360 GRP volumes '!BA269</f>
        <v>0</v>
      </c>
      <c r="F215" s="779">
        <f>SUM('360 GRP volumes '!L269:V269)*'360 GRP volumes '!BB269</f>
        <v>0</v>
      </c>
      <c r="G215" s="779">
        <f>SUM('360 GRP volumes '!L269:V269)*'360 GRP volumes '!BC269</f>
        <v>0</v>
      </c>
      <c r="H215" s="779">
        <f>SUM('360 GRP volumes '!L269:V269)*'360 GRP volumes '!BD269</f>
        <v>0</v>
      </c>
      <c r="I215" s="779">
        <f>SUM('360 GRP volumes '!L269:V269)*'360 GRP volumes '!BE269</f>
        <v>0</v>
      </c>
      <c r="J215" s="779">
        <f>SUM('360 GRP volumes '!L269:V269)*'360 GRP volumes '!BF269</f>
        <v>0</v>
      </c>
      <c r="K215" s="779" t="str">
        <f>'360 GRP volumes '!BG269</f>
        <v/>
      </c>
      <c r="L215" s="779">
        <f>'360 GRP volumes '!I269*SUM('360 GRP volumes '!L269:V269)</f>
        <v>0</v>
      </c>
    </row>
    <row r="216">
      <c r="A216" s="2" t="str">
        <f>'360 GRP volumes '!#REF!</f>
        <v>#ERROR!</v>
      </c>
      <c r="B216" s="193">
        <f>SUM('360 GRP volumes '!L270:V270)*'360 GRP volumes '!AX270</f>
        <v>0</v>
      </c>
      <c r="C216" s="65">
        <f>SUM('360 GRP volumes '!L270:V270)*'360 GRP volumes '!AY270</f>
        <v>0</v>
      </c>
      <c r="D216" s="779">
        <f>SUM('360 GRP volumes '!L270:V270)*'360 GRP volumes '!AZ270</f>
        <v>0</v>
      </c>
      <c r="E216" s="779">
        <f>SUM('360 GRP volumes '!L270:V270)*'360 GRP volumes '!BA270</f>
        <v>0</v>
      </c>
      <c r="F216" s="779">
        <f>SUM('360 GRP volumes '!L270:V270)*'360 GRP volumes '!BB270</f>
        <v>0</v>
      </c>
      <c r="G216" s="779">
        <f>SUM('360 GRP volumes '!L270:V270)*'360 GRP volumes '!BC270</f>
        <v>0</v>
      </c>
      <c r="H216" s="779">
        <f>SUM('360 GRP volumes '!L270:V270)*'360 GRP volumes '!BD270</f>
        <v>0</v>
      </c>
      <c r="I216" s="779">
        <f>SUM('360 GRP volumes '!L270:V270)*'360 GRP volumes '!BE270</f>
        <v>0</v>
      </c>
      <c r="J216" s="779">
        <f>SUM('360 GRP volumes '!L270:V270)*'360 GRP volumes '!BF270</f>
        <v>0</v>
      </c>
      <c r="K216" s="779" t="str">
        <f>'360 GRP volumes '!BG270</f>
        <v/>
      </c>
      <c r="L216" s="779">
        <f>'360 GRP volumes '!I270*SUM('360 GRP volumes '!L270:V270)</f>
        <v>0</v>
      </c>
    </row>
    <row r="217">
      <c r="A217" s="2" t="str">
        <f>'360 GRP volumes '!#REF!</f>
        <v>#ERROR!</v>
      </c>
      <c r="B217" s="193">
        <f>SUM('360 GRP volumes '!L271:V271)*'360 GRP volumes '!AX271</f>
        <v>0</v>
      </c>
      <c r="C217" s="65">
        <f>SUM('360 GRP volumes '!L271:V271)*'360 GRP volumes '!AY271</f>
        <v>0</v>
      </c>
      <c r="D217" s="779">
        <f>SUM('360 GRP volumes '!L271:V271)*'360 GRP volumes '!AZ271</f>
        <v>0</v>
      </c>
      <c r="E217" s="779">
        <f>SUM('360 GRP volumes '!L271:V271)*'360 GRP volumes '!BA271</f>
        <v>0</v>
      </c>
      <c r="F217" s="779">
        <f>SUM('360 GRP volumes '!L271:V271)*'360 GRP volumes '!BB271</f>
        <v>0</v>
      </c>
      <c r="G217" s="779">
        <f>SUM('360 GRP volumes '!L271:V271)*'360 GRP volumes '!BC271</f>
        <v>0</v>
      </c>
      <c r="H217" s="779">
        <f>SUM('360 GRP volumes '!L271:V271)*'360 GRP volumes '!BD271</f>
        <v>0</v>
      </c>
      <c r="I217" s="779">
        <f>SUM('360 GRP volumes '!L271:V271)*'360 GRP volumes '!BE271</f>
        <v>0</v>
      </c>
      <c r="J217" s="779">
        <f>SUM('360 GRP volumes '!L271:V271)*'360 GRP volumes '!BF271</f>
        <v>0</v>
      </c>
      <c r="K217" s="779" t="str">
        <f>'360 GRP volumes '!BG271</f>
        <v/>
      </c>
      <c r="L217" s="779">
        <f>'360 GRP volumes '!I271*SUM('360 GRP volumes '!L271:V271)</f>
        <v>0</v>
      </c>
    </row>
    <row r="218">
      <c r="A218" s="2" t="str">
        <f>'360 GRP volumes '!#REF!</f>
        <v>#ERROR!</v>
      </c>
      <c r="B218" s="193">
        <f>SUM('360 GRP volumes '!L272:V272)*'360 GRP volumes '!AX272</f>
        <v>0</v>
      </c>
      <c r="C218" s="65">
        <f>SUM('360 GRP volumes '!L272:V272)*'360 GRP volumes '!AY272</f>
        <v>0</v>
      </c>
      <c r="D218" s="779">
        <f>SUM('360 GRP volumes '!L272:V272)*'360 GRP volumes '!AZ272</f>
        <v>0</v>
      </c>
      <c r="E218" s="779">
        <f>SUM('360 GRP volumes '!L272:V272)*'360 GRP volumes '!BA272</f>
        <v>0</v>
      </c>
      <c r="F218" s="779">
        <f>SUM('360 GRP volumes '!L272:V272)*'360 GRP volumes '!BB272</f>
        <v>0</v>
      </c>
      <c r="G218" s="779">
        <f>SUM('360 GRP volumes '!L272:V272)*'360 GRP volumes '!BC272</f>
        <v>0</v>
      </c>
      <c r="H218" s="779">
        <f>SUM('360 GRP volumes '!L272:V272)*'360 GRP volumes '!BD272</f>
        <v>0</v>
      </c>
      <c r="I218" s="779">
        <f>SUM('360 GRP volumes '!L272:V272)*'360 GRP volumes '!BE272</f>
        <v>0</v>
      </c>
      <c r="J218" s="779">
        <f>SUM('360 GRP volumes '!L272:V272)*'360 GRP volumes '!BF272</f>
        <v>0</v>
      </c>
      <c r="K218" s="779" t="str">
        <f>'360 GRP volumes '!BG272</f>
        <v/>
      </c>
      <c r="L218" s="779">
        <f>'360 GRP volumes '!I272*SUM('360 GRP volumes '!L272:V272)</f>
        <v>0</v>
      </c>
    </row>
    <row r="219">
      <c r="A219" s="2" t="str">
        <f>'360 GRP volumes '!#REF!</f>
        <v>#ERROR!</v>
      </c>
      <c r="B219" s="193">
        <f>SUM('360 GRP volumes '!L273:V273)*'360 GRP volumes '!AX273</f>
        <v>0</v>
      </c>
      <c r="C219" s="65">
        <f>SUM('360 GRP volumes '!L273:V273)*'360 GRP volumes '!AY273</f>
        <v>0</v>
      </c>
      <c r="D219" s="779">
        <f>SUM('360 GRP volumes '!L273:V273)*'360 GRP volumes '!AZ273</f>
        <v>0</v>
      </c>
      <c r="E219" s="779">
        <f>SUM('360 GRP volumes '!L273:V273)*'360 GRP volumes '!BA273</f>
        <v>0</v>
      </c>
      <c r="F219" s="779">
        <f>SUM('360 GRP volumes '!L273:V273)*'360 GRP volumes '!BB273</f>
        <v>0</v>
      </c>
      <c r="G219" s="779">
        <f>SUM('360 GRP volumes '!L273:V273)*'360 GRP volumes '!BC273</f>
        <v>0</v>
      </c>
      <c r="H219" s="779">
        <f>SUM('360 GRP volumes '!L273:V273)*'360 GRP volumes '!BD273</f>
        <v>0</v>
      </c>
      <c r="I219" s="779">
        <f>SUM('360 GRP volumes '!L273:V273)*'360 GRP volumes '!BE273</f>
        <v>0</v>
      </c>
      <c r="J219" s="779">
        <f>SUM('360 GRP volumes '!L273:V273)*'360 GRP volumes '!BF273</f>
        <v>0</v>
      </c>
      <c r="K219" s="779" t="str">
        <f>'360 GRP volumes '!BG273</f>
        <v/>
      </c>
      <c r="L219" s="779">
        <f>'360 GRP volumes '!I273*SUM('360 GRP volumes '!L273:V273)</f>
        <v>0</v>
      </c>
    </row>
    <row r="220">
      <c r="A220" s="2" t="str">
        <f>'360 GRP volumes '!#REF!</f>
        <v>#ERROR!</v>
      </c>
      <c r="B220" s="193">
        <f>SUM('360 GRP volumes '!L274:V274)*'360 GRP volumes '!AX274</f>
        <v>0</v>
      </c>
      <c r="C220" s="65">
        <f>SUM('360 GRP volumes '!L274:V274)*'360 GRP volumes '!AY274</f>
        <v>0</v>
      </c>
      <c r="D220" s="779">
        <f>SUM('360 GRP volumes '!L274:V274)*'360 GRP volumes '!AZ274</f>
        <v>0</v>
      </c>
      <c r="E220" s="779">
        <f>SUM('360 GRP volumes '!L274:V274)*'360 GRP volumes '!BA274</f>
        <v>0</v>
      </c>
      <c r="F220" s="779">
        <f>SUM('360 GRP volumes '!L274:V274)*'360 GRP volumes '!BB274</f>
        <v>0</v>
      </c>
      <c r="G220" s="779">
        <f>SUM('360 GRP volumes '!L274:V274)*'360 GRP volumes '!BC274</f>
        <v>0</v>
      </c>
      <c r="H220" s="779">
        <f>SUM('360 GRP volumes '!L274:V274)*'360 GRP volumes '!BD274</f>
        <v>0</v>
      </c>
      <c r="I220" s="779">
        <f>SUM('360 GRP volumes '!L274:V274)*'360 GRP volumes '!BE274</f>
        <v>0</v>
      </c>
      <c r="J220" s="779">
        <f>SUM('360 GRP volumes '!L274:V274)*'360 GRP volumes '!BF274</f>
        <v>0</v>
      </c>
      <c r="K220" s="779" t="str">
        <f>'360 GRP volumes '!BG274</f>
        <v/>
      </c>
      <c r="L220" s="779">
        <f>'360 GRP volumes '!I274*SUM('360 GRP volumes '!L274:V274)</f>
        <v>0</v>
      </c>
    </row>
    <row r="221">
      <c r="A221" s="2" t="str">
        <f>'360 GRP volumes '!#REF!</f>
        <v>#ERROR!</v>
      </c>
      <c r="B221" s="193">
        <f>SUM('360 GRP volumes '!L275:V275)*'360 GRP volumes '!AX275</f>
        <v>0</v>
      </c>
      <c r="C221" s="65">
        <f>SUM('360 GRP volumes '!L275:V275)*'360 GRP volumes '!AY275</f>
        <v>0</v>
      </c>
      <c r="D221" s="779">
        <f>SUM('360 GRP volumes '!L275:V275)*'360 GRP volumes '!AZ275</f>
        <v>0</v>
      </c>
      <c r="E221" s="779">
        <f>SUM('360 GRP volumes '!L275:V275)*'360 GRP volumes '!BA275</f>
        <v>0</v>
      </c>
      <c r="F221" s="779">
        <f>SUM('360 GRP volumes '!L275:V275)*'360 GRP volumes '!BB275</f>
        <v>0</v>
      </c>
      <c r="G221" s="779">
        <f>SUM('360 GRP volumes '!L275:V275)*'360 GRP volumes '!BC275</f>
        <v>0</v>
      </c>
      <c r="H221" s="779">
        <f>SUM('360 GRP volumes '!L275:V275)*'360 GRP volumes '!BD275</f>
        <v>0</v>
      </c>
      <c r="I221" s="779">
        <f>SUM('360 GRP volumes '!L275:V275)*'360 GRP volumes '!BE275</f>
        <v>0</v>
      </c>
      <c r="J221" s="779">
        <f>SUM('360 GRP volumes '!L275:V275)*'360 GRP volumes '!BF275</f>
        <v>0</v>
      </c>
      <c r="K221" s="779" t="str">
        <f>'360 GRP volumes '!BG275</f>
        <v/>
      </c>
      <c r="L221" s="779">
        <f>'360 GRP volumes '!I275*SUM('360 GRP volumes '!L275:V275)</f>
        <v>0</v>
      </c>
    </row>
    <row r="222">
      <c r="A222" s="2" t="str">
        <f>'360 GRP volumes '!#REF!</f>
        <v>#ERROR!</v>
      </c>
      <c r="B222" s="193">
        <f>SUM('360 GRP volumes '!L276:V276)*'360 GRP volumes '!AX276</f>
        <v>0</v>
      </c>
      <c r="C222" s="65">
        <f>SUM('360 GRP volumes '!L276:V276)*'360 GRP volumes '!AY276</f>
        <v>0</v>
      </c>
      <c r="D222" s="779">
        <f>SUM('360 GRP volumes '!L276:V276)*'360 GRP volumes '!AZ276</f>
        <v>0</v>
      </c>
      <c r="E222" s="779">
        <f>SUM('360 GRP volumes '!L276:V276)*'360 GRP volumes '!BA276</f>
        <v>0</v>
      </c>
      <c r="F222" s="779">
        <f>SUM('360 GRP volumes '!L276:V276)*'360 GRP volumes '!BB276</f>
        <v>0</v>
      </c>
      <c r="G222" s="779">
        <f>SUM('360 GRP volumes '!L276:V276)*'360 GRP volumes '!BC276</f>
        <v>0</v>
      </c>
      <c r="H222" s="779">
        <f>SUM('360 GRP volumes '!L276:V276)*'360 GRP volumes '!BD276</f>
        <v>0</v>
      </c>
      <c r="I222" s="779">
        <f>SUM('360 GRP volumes '!L276:V276)*'360 GRP volumes '!BE276</f>
        <v>0</v>
      </c>
      <c r="J222" s="779">
        <f>SUM('360 GRP volumes '!L276:V276)*'360 GRP volumes '!BF276</f>
        <v>0</v>
      </c>
      <c r="K222" s="779" t="str">
        <f>'360 GRP volumes '!BG276</f>
        <v/>
      </c>
      <c r="L222" s="779">
        <f>'360 GRP volumes '!I276*SUM('360 GRP volumes '!L276:V276)</f>
        <v>0</v>
      </c>
    </row>
    <row r="223">
      <c r="A223" s="2" t="str">
        <f>'360 GRP volumes '!#REF!</f>
        <v>#ERROR!</v>
      </c>
      <c r="B223" s="193">
        <f>SUM('360 GRP volumes '!L277:V277)*'360 GRP volumes '!AX277</f>
        <v>0</v>
      </c>
      <c r="C223" s="65">
        <f>SUM('360 GRP volumes '!L277:V277)*'360 GRP volumes '!AY277</f>
        <v>0</v>
      </c>
      <c r="D223" s="779">
        <f>SUM('360 GRP volumes '!L277:V277)*'360 GRP volumes '!AZ277</f>
        <v>0</v>
      </c>
      <c r="E223" s="779">
        <f>SUM('360 GRP volumes '!L277:V277)*'360 GRP volumes '!BA277</f>
        <v>0</v>
      </c>
      <c r="F223" s="779">
        <f>SUM('360 GRP volumes '!L277:V277)*'360 GRP volumes '!BB277</f>
        <v>0</v>
      </c>
      <c r="G223" s="779">
        <f>SUM('360 GRP volumes '!L277:V277)*'360 GRP volumes '!BC277</f>
        <v>0</v>
      </c>
      <c r="H223" s="779">
        <f>SUM('360 GRP volumes '!L277:V277)*'360 GRP volumes '!BD277</f>
        <v>0</v>
      </c>
      <c r="I223" s="779">
        <f>SUM('360 GRP volumes '!L277:V277)*'360 GRP volumes '!BE277</f>
        <v>0</v>
      </c>
      <c r="J223" s="779">
        <f>SUM('360 GRP volumes '!L277:V277)*'360 GRP volumes '!BF277</f>
        <v>0</v>
      </c>
      <c r="K223" s="779" t="str">
        <f>'360 GRP volumes '!BG277</f>
        <v/>
      </c>
      <c r="L223" s="779">
        <f>'360 GRP volumes '!I277*SUM('360 GRP volumes '!L277:V277)</f>
        <v>0</v>
      </c>
    </row>
    <row r="224">
      <c r="A224" s="2" t="str">
        <f>'360 GRP volumes '!#REF!</f>
        <v>#ERROR!</v>
      </c>
      <c r="B224" s="193">
        <f>SUM('360 GRP volumes '!L278:V278)*'360 GRP volumes '!AX278</f>
        <v>0</v>
      </c>
      <c r="C224" s="65">
        <f>SUM('360 GRP volumes '!L278:V278)*'360 GRP volumes '!AY278</f>
        <v>0</v>
      </c>
      <c r="D224" s="779">
        <f>SUM('360 GRP volumes '!L278:V278)*'360 GRP volumes '!AZ278</f>
        <v>0</v>
      </c>
      <c r="E224" s="779">
        <f>SUM('360 GRP volumes '!L278:V278)*'360 GRP volumes '!BA278</f>
        <v>0</v>
      </c>
      <c r="F224" s="779">
        <f>SUM('360 GRP volumes '!L278:V278)*'360 GRP volumes '!BB278</f>
        <v>0</v>
      </c>
      <c r="G224" s="779">
        <f>SUM('360 GRP volumes '!L278:V278)*'360 GRP volumes '!BC278</f>
        <v>0</v>
      </c>
      <c r="H224" s="779">
        <f>SUM('360 GRP volumes '!L278:V278)*'360 GRP volumes '!BD278</f>
        <v>0</v>
      </c>
      <c r="I224" s="779">
        <f>SUM('360 GRP volumes '!L278:V278)*'360 GRP volumes '!BE278</f>
        <v>0</v>
      </c>
      <c r="J224" s="779">
        <f>SUM('360 GRP volumes '!L278:V278)*'360 GRP volumes '!BF278</f>
        <v>0</v>
      </c>
      <c r="K224" s="779" t="str">
        <f>'360 GRP volumes '!BG278</f>
        <v/>
      </c>
      <c r="L224" s="779">
        <f>'360 GRP volumes '!I278*SUM('360 GRP volumes '!L278:V278)</f>
        <v>0</v>
      </c>
    </row>
    <row r="225">
      <c r="A225" s="2" t="str">
        <f>'360 GRP volumes '!#REF!</f>
        <v>#ERROR!</v>
      </c>
      <c r="B225" s="193">
        <f>SUM('360 GRP volumes '!L279:V279)*'360 GRP volumes '!AX279</f>
        <v>0</v>
      </c>
      <c r="C225" s="65">
        <f>SUM('360 GRP volumes '!L279:V279)*'360 GRP volumes '!AY279</f>
        <v>0</v>
      </c>
      <c r="D225" s="779">
        <f>SUM('360 GRP volumes '!L279:V279)*'360 GRP volumes '!AZ279</f>
        <v>0</v>
      </c>
      <c r="E225" s="779">
        <f>SUM('360 GRP volumes '!L279:V279)*'360 GRP volumes '!BA279</f>
        <v>0</v>
      </c>
      <c r="F225" s="779">
        <f>SUM('360 GRP volumes '!L279:V279)*'360 GRP volumes '!BB279</f>
        <v>0</v>
      </c>
      <c r="G225" s="779">
        <f>SUM('360 GRP volumes '!L279:V279)*'360 GRP volumes '!BC279</f>
        <v>0</v>
      </c>
      <c r="H225" s="779">
        <f>SUM('360 GRP volumes '!L279:V279)*'360 GRP volumes '!BD279</f>
        <v>0</v>
      </c>
      <c r="I225" s="779">
        <f>SUM('360 GRP volumes '!L279:V279)*'360 GRP volumes '!BE279</f>
        <v>0</v>
      </c>
      <c r="J225" s="779">
        <f>SUM('360 GRP volumes '!L279:V279)*'360 GRP volumes '!BF279</f>
        <v>0</v>
      </c>
      <c r="K225" s="779" t="str">
        <f>'360 GRP volumes '!BG279</f>
        <v/>
      </c>
      <c r="L225" s="779">
        <f>'360 GRP volumes '!I279*SUM('360 GRP volumes '!L279:V279)</f>
        <v>0</v>
      </c>
    </row>
    <row r="226">
      <c r="A226" s="2" t="str">
        <f>'360 GRP volumes '!#REF!</f>
        <v>#ERROR!</v>
      </c>
      <c r="B226" s="193">
        <f>SUM('360 GRP volumes '!L280:V280)*'360 GRP volumes '!AX280</f>
        <v>0</v>
      </c>
      <c r="C226" s="65">
        <f>SUM('360 GRP volumes '!L280:V280)*'360 GRP volumes '!AY280</f>
        <v>0</v>
      </c>
      <c r="D226" s="779">
        <f>SUM('360 GRP volumes '!L280:V280)*'360 GRP volumes '!AZ280</f>
        <v>0</v>
      </c>
      <c r="E226" s="779">
        <f>SUM('360 GRP volumes '!L280:V280)*'360 GRP volumes '!BA280</f>
        <v>0</v>
      </c>
      <c r="F226" s="779">
        <f>SUM('360 GRP volumes '!L280:V280)*'360 GRP volumes '!BB280</f>
        <v>0</v>
      </c>
      <c r="G226" s="779">
        <f>SUM('360 GRP volumes '!L280:V280)*'360 GRP volumes '!BC280</f>
        <v>0</v>
      </c>
      <c r="H226" s="779">
        <f>SUM('360 GRP volumes '!L280:V280)*'360 GRP volumes '!BD280</f>
        <v>0</v>
      </c>
      <c r="I226" s="779">
        <f>SUM('360 GRP volumes '!L280:V280)*'360 GRP volumes '!BE280</f>
        <v>0</v>
      </c>
      <c r="J226" s="779">
        <f>SUM('360 GRP volumes '!L280:V280)*'360 GRP volumes '!BF280</f>
        <v>0</v>
      </c>
      <c r="K226" s="779" t="str">
        <f>'360 GRP volumes '!BG280</f>
        <v/>
      </c>
      <c r="L226" s="779">
        <f>'360 GRP volumes '!I280*SUM('360 GRP volumes '!L280:V280)</f>
        <v>0</v>
      </c>
    </row>
    <row r="227">
      <c r="A227" s="2" t="str">
        <f>'360 GRP volumes '!#REF!</f>
        <v>#ERROR!</v>
      </c>
      <c r="B227" s="193">
        <f>SUM('360 GRP volumes '!L281:V281)*'360 GRP volumes '!AX281</f>
        <v>0</v>
      </c>
      <c r="C227" s="65">
        <f>SUM('360 GRP volumes '!L281:V281)*'360 GRP volumes '!AY281</f>
        <v>0</v>
      </c>
      <c r="D227" s="779">
        <f>SUM('360 GRP volumes '!L281:V281)*'360 GRP volumes '!AZ281</f>
        <v>0</v>
      </c>
      <c r="E227" s="779">
        <f>SUM('360 GRP volumes '!L281:V281)*'360 GRP volumes '!BA281</f>
        <v>0</v>
      </c>
      <c r="F227" s="779">
        <f>SUM('360 GRP volumes '!L281:V281)*'360 GRP volumes '!BB281</f>
        <v>0</v>
      </c>
      <c r="G227" s="779">
        <f>SUM('360 GRP volumes '!L281:V281)*'360 GRP volumes '!BC281</f>
        <v>0</v>
      </c>
      <c r="H227" s="779">
        <f>SUM('360 GRP volumes '!L281:V281)*'360 GRP volumes '!BD281</f>
        <v>0</v>
      </c>
      <c r="I227" s="779">
        <f>SUM('360 GRP volumes '!L281:V281)*'360 GRP volumes '!BE281</f>
        <v>0</v>
      </c>
      <c r="J227" s="779">
        <f>SUM('360 GRP volumes '!L281:V281)*'360 GRP volumes '!BF281</f>
        <v>0</v>
      </c>
      <c r="K227" s="779" t="str">
        <f>'360 GRP volumes '!BG281</f>
        <v/>
      </c>
      <c r="L227" s="779">
        <f>'360 GRP volumes '!I281*SUM('360 GRP volumes '!L281:V281)</f>
        <v>0</v>
      </c>
    </row>
    <row r="228">
      <c r="A228" s="2" t="str">
        <f>'360 GRP volumes '!#REF!</f>
        <v>#ERROR!</v>
      </c>
      <c r="B228" s="193">
        <f>SUM('360 GRP volumes '!L282:V282)*'360 GRP volumes '!AX282</f>
        <v>0</v>
      </c>
      <c r="C228" s="65">
        <f>SUM('360 GRP volumes '!L282:V282)*'360 GRP volumes '!AY282</f>
        <v>0</v>
      </c>
      <c r="D228" s="779">
        <f>SUM('360 GRP volumes '!L282:V282)*'360 GRP volumes '!AZ282</f>
        <v>0</v>
      </c>
      <c r="E228" s="779">
        <f>SUM('360 GRP volumes '!L282:V282)*'360 GRP volumes '!BA282</f>
        <v>0</v>
      </c>
      <c r="F228" s="779">
        <f>SUM('360 GRP volumes '!L282:V282)*'360 GRP volumes '!BB282</f>
        <v>0</v>
      </c>
      <c r="G228" s="779">
        <f>SUM('360 GRP volumes '!L282:V282)*'360 GRP volumes '!BC282</f>
        <v>0</v>
      </c>
      <c r="H228" s="779">
        <f>SUM('360 GRP volumes '!L282:V282)*'360 GRP volumes '!BD282</f>
        <v>0</v>
      </c>
      <c r="I228" s="779">
        <f>SUM('360 GRP volumes '!L282:V282)*'360 GRP volumes '!BE282</f>
        <v>0</v>
      </c>
      <c r="J228" s="779">
        <f>SUM('360 GRP volumes '!L282:V282)*'360 GRP volumes '!BF282</f>
        <v>0</v>
      </c>
      <c r="K228" s="779" t="str">
        <f>'360 GRP volumes '!BG282</f>
        <v/>
      </c>
      <c r="L228" s="779">
        <f>'360 GRP volumes '!I282*SUM('360 GRP volumes '!L282:V282)</f>
        <v>0</v>
      </c>
    </row>
    <row r="229">
      <c r="A229" s="2" t="str">
        <f>'360 GRP volumes '!#REF!</f>
        <v>#ERROR!</v>
      </c>
      <c r="B229" s="193">
        <f>SUM('360 GRP volumes '!L283:V283)*'360 GRP volumes '!AX283</f>
        <v>0</v>
      </c>
      <c r="C229" s="65">
        <f>SUM('360 GRP volumes '!L283:V283)*'360 GRP volumes '!AY283</f>
        <v>0</v>
      </c>
      <c r="D229" s="779">
        <f>SUM('360 GRP volumes '!L283:V283)*'360 GRP volumes '!AZ283</f>
        <v>0</v>
      </c>
      <c r="E229" s="779">
        <f>SUM('360 GRP volumes '!L283:V283)*'360 GRP volumes '!BA283</f>
        <v>0</v>
      </c>
      <c r="F229" s="779">
        <f>SUM('360 GRP volumes '!L283:V283)*'360 GRP volumes '!BB283</f>
        <v>0</v>
      </c>
      <c r="G229" s="779">
        <f>SUM('360 GRP volumes '!L283:V283)*'360 GRP volumes '!BC283</f>
        <v>0</v>
      </c>
      <c r="H229" s="779">
        <f>SUM('360 GRP volumes '!L283:V283)*'360 GRP volumes '!BD283</f>
        <v>0</v>
      </c>
      <c r="I229" s="779">
        <f>SUM('360 GRP volumes '!L283:V283)*'360 GRP volumes '!BE283</f>
        <v>0</v>
      </c>
      <c r="J229" s="779">
        <f>SUM('360 GRP volumes '!L283:V283)*'360 GRP volumes '!BF283</f>
        <v>0</v>
      </c>
      <c r="K229" s="779" t="str">
        <f>'360 GRP volumes '!BG283</f>
        <v/>
      </c>
      <c r="L229" s="779">
        <f>'360 GRP volumes '!I283*SUM('360 GRP volumes '!L283:V283)</f>
        <v>0</v>
      </c>
    </row>
    <row r="230">
      <c r="A230" s="2" t="str">
        <f>'360 GRP volumes '!#REF!</f>
        <v>#ERROR!</v>
      </c>
      <c r="B230" s="193">
        <f>SUM('360 GRP volumes '!L284:V284)*'360 GRP volumes '!AX284</f>
        <v>0</v>
      </c>
      <c r="C230" s="65">
        <f>SUM('360 GRP volumes '!L284:V284)*'360 GRP volumes '!AY284</f>
        <v>0</v>
      </c>
      <c r="D230" s="779">
        <f>SUM('360 GRP volumes '!L284:V284)*'360 GRP volumes '!AZ284</f>
        <v>0</v>
      </c>
      <c r="E230" s="779">
        <f>SUM('360 GRP volumes '!L284:V284)*'360 GRP volumes '!BA284</f>
        <v>0</v>
      </c>
      <c r="F230" s="779">
        <f>SUM('360 GRP volumes '!L284:V284)*'360 GRP volumes '!BB284</f>
        <v>0</v>
      </c>
      <c r="G230" s="779">
        <f>SUM('360 GRP volumes '!L284:V284)*'360 GRP volumes '!BC284</f>
        <v>0</v>
      </c>
      <c r="H230" s="779">
        <f>SUM('360 GRP volumes '!L284:V284)*'360 GRP volumes '!BD284</f>
        <v>0</v>
      </c>
      <c r="I230" s="779">
        <f>SUM('360 GRP volumes '!L284:V284)*'360 GRP volumes '!BE284</f>
        <v>0</v>
      </c>
      <c r="J230" s="779">
        <f>SUM('360 GRP volumes '!L284:V284)*'360 GRP volumes '!BF284</f>
        <v>0</v>
      </c>
      <c r="K230" s="779" t="str">
        <f>'360 GRP volumes '!BG284</f>
        <v/>
      </c>
      <c r="L230" s="779">
        <f>'360 GRP volumes '!I284*SUM('360 GRP volumes '!L284:V284)</f>
        <v>0</v>
      </c>
    </row>
    <row r="231">
      <c r="A231" s="2" t="str">
        <f>'360 GRP volumes '!#REF!</f>
        <v>#ERROR!</v>
      </c>
      <c r="B231" s="193">
        <f>SUM('360 GRP volumes '!L285:V285)*'360 GRP volumes '!AX285</f>
        <v>0</v>
      </c>
      <c r="C231" s="65">
        <f>SUM('360 GRP volumes '!L285:V285)*'360 GRP volumes '!AY285</f>
        <v>0</v>
      </c>
      <c r="D231" s="779">
        <f>SUM('360 GRP volumes '!L285:V285)*'360 GRP volumes '!AZ285</f>
        <v>0</v>
      </c>
      <c r="E231" s="779">
        <f>SUM('360 GRP volumes '!L285:V285)*'360 GRP volumes '!BA285</f>
        <v>0</v>
      </c>
      <c r="F231" s="779">
        <f>SUM('360 GRP volumes '!L285:V285)*'360 GRP volumes '!BB285</f>
        <v>0</v>
      </c>
      <c r="G231" s="779">
        <f>SUM('360 GRP volumes '!L285:V285)*'360 GRP volumes '!BC285</f>
        <v>0</v>
      </c>
      <c r="H231" s="779">
        <f>SUM('360 GRP volumes '!L285:V285)*'360 GRP volumes '!BD285</f>
        <v>0</v>
      </c>
      <c r="I231" s="779">
        <f>SUM('360 GRP volumes '!L285:V285)*'360 GRP volumes '!BE285</f>
        <v>0</v>
      </c>
      <c r="J231" s="779">
        <f>SUM('360 GRP volumes '!L285:V285)*'360 GRP volumes '!BF285</f>
        <v>0</v>
      </c>
      <c r="K231" s="779" t="str">
        <f>'360 GRP volumes '!BG285</f>
        <v/>
      </c>
      <c r="L231" s="779">
        <f>'360 GRP volumes '!I285*SUM('360 GRP volumes '!L285:V285)</f>
        <v>0</v>
      </c>
    </row>
    <row r="232">
      <c r="A232" s="2" t="str">
        <f>'360 GRP volumes '!#REF!</f>
        <v>#ERROR!</v>
      </c>
      <c r="B232" s="193">
        <f>SUM('360 GRP volumes '!L286:V286)*'360 GRP volumes '!AX286</f>
        <v>0</v>
      </c>
      <c r="C232" s="65">
        <f>SUM('360 GRP volumes '!L286:V286)*'360 GRP volumes '!AY286</f>
        <v>0</v>
      </c>
      <c r="D232" s="779">
        <f>SUM('360 GRP volumes '!L286:V286)*'360 GRP volumes '!AZ286</f>
        <v>0</v>
      </c>
      <c r="E232" s="779">
        <f>SUM('360 GRP volumes '!L286:V286)*'360 GRP volumes '!BA286</f>
        <v>0</v>
      </c>
      <c r="F232" s="779">
        <f>SUM('360 GRP volumes '!L286:V286)*'360 GRP volumes '!BB286</f>
        <v>0</v>
      </c>
      <c r="G232" s="779">
        <f>SUM('360 GRP volumes '!L286:V286)*'360 GRP volumes '!BC286</f>
        <v>0</v>
      </c>
      <c r="H232" s="779">
        <f>SUM('360 GRP volumes '!L286:V286)*'360 GRP volumes '!BD286</f>
        <v>0</v>
      </c>
      <c r="I232" s="779">
        <f>SUM('360 GRP volumes '!L286:V286)*'360 GRP volumes '!BE286</f>
        <v>0</v>
      </c>
      <c r="J232" s="779">
        <f>SUM('360 GRP volumes '!L286:V286)*'360 GRP volumes '!BF286</f>
        <v>0</v>
      </c>
      <c r="K232" s="779" t="str">
        <f>'360 GRP volumes '!BG286</f>
        <v/>
      </c>
      <c r="L232" s="779">
        <f>'360 GRP volumes '!I286*SUM('360 GRP volumes '!L286:V286)</f>
        <v>0</v>
      </c>
    </row>
    <row r="233">
      <c r="A233" s="2" t="str">
        <f>'360 GRP volumes '!#REF!</f>
        <v>#ERROR!</v>
      </c>
      <c r="B233" s="193">
        <f>SUM('360 GRP volumes '!L287:V287)*'360 GRP volumes '!AX287</f>
        <v>0</v>
      </c>
      <c r="C233" s="65">
        <f>SUM('360 GRP volumes '!L287:V287)*'360 GRP volumes '!AY287</f>
        <v>0</v>
      </c>
      <c r="D233" s="779">
        <f>SUM('360 GRP volumes '!L287:V287)*'360 GRP volumes '!AZ287</f>
        <v>0</v>
      </c>
      <c r="E233" s="779">
        <f>SUM('360 GRP volumes '!L287:V287)*'360 GRP volumes '!BA287</f>
        <v>0</v>
      </c>
      <c r="F233" s="779">
        <f>SUM('360 GRP volumes '!L287:V287)*'360 GRP volumes '!BB287</f>
        <v>0</v>
      </c>
      <c r="G233" s="779">
        <f>SUM('360 GRP volumes '!L287:V287)*'360 GRP volumes '!BC287</f>
        <v>0</v>
      </c>
      <c r="H233" s="779">
        <f>SUM('360 GRP volumes '!L287:V287)*'360 GRP volumes '!BD287</f>
        <v>0</v>
      </c>
      <c r="I233" s="779">
        <f>SUM('360 GRP volumes '!L287:V287)*'360 GRP volumes '!BE287</f>
        <v>0</v>
      </c>
      <c r="J233" s="779">
        <f>SUM('360 GRP volumes '!L287:V287)*'360 GRP volumes '!BF287</f>
        <v>0</v>
      </c>
      <c r="K233" s="779" t="str">
        <f>'360 GRP volumes '!BG287</f>
        <v/>
      </c>
      <c r="L233" s="779">
        <f>'360 GRP volumes '!I287*SUM('360 GRP volumes '!L287:V287)</f>
        <v>0</v>
      </c>
    </row>
    <row r="234">
      <c r="A234" s="2" t="str">
        <f>'360 GRP volumes '!#REF!</f>
        <v>#ERROR!</v>
      </c>
      <c r="B234" s="193">
        <f>SUM('360 GRP volumes '!L288:V288)*'360 GRP volumes '!AX288</f>
        <v>0</v>
      </c>
      <c r="C234" s="65">
        <f>SUM('360 GRP volumes '!L288:V288)*'360 GRP volumes '!AY288</f>
        <v>0</v>
      </c>
      <c r="D234" s="779">
        <f>SUM('360 GRP volumes '!L288:V288)*'360 GRP volumes '!AZ288</f>
        <v>0</v>
      </c>
      <c r="E234" s="779">
        <f>SUM('360 GRP volumes '!L288:V288)*'360 GRP volumes '!BA288</f>
        <v>0</v>
      </c>
      <c r="F234" s="779">
        <f>SUM('360 GRP volumes '!L288:V288)*'360 GRP volumes '!BB288</f>
        <v>0</v>
      </c>
      <c r="G234" s="779">
        <f>SUM('360 GRP volumes '!L288:V288)*'360 GRP volumes '!BC288</f>
        <v>0</v>
      </c>
      <c r="H234" s="779">
        <f>SUM('360 GRP volumes '!L288:V288)*'360 GRP volumes '!BD288</f>
        <v>0</v>
      </c>
      <c r="I234" s="779">
        <f>SUM('360 GRP volumes '!L288:V288)*'360 GRP volumes '!BE288</f>
        <v>0</v>
      </c>
      <c r="J234" s="779">
        <f>SUM('360 GRP volumes '!L288:V288)*'360 GRP volumes '!BF288</f>
        <v>0</v>
      </c>
      <c r="K234" s="779" t="str">
        <f>'360 GRP volumes '!BG288</f>
        <v/>
      </c>
      <c r="L234" s="779">
        <f>'360 GRP volumes '!I288*SUM('360 GRP volumes '!L288:V288)</f>
        <v>0</v>
      </c>
    </row>
    <row r="235">
      <c r="A235" s="2" t="str">
        <f>'360 GRP volumes '!#REF!</f>
        <v>#ERROR!</v>
      </c>
      <c r="B235" s="193">
        <f>SUM('360 GRP volumes '!L289:V289)*'360 GRP volumes '!AX289</f>
        <v>0</v>
      </c>
      <c r="C235" s="65">
        <f>SUM('360 GRP volumes '!L289:V289)*'360 GRP volumes '!AY289</f>
        <v>0</v>
      </c>
      <c r="D235" s="779">
        <f>SUM('360 GRP volumes '!L289:V289)*'360 GRP volumes '!AZ289</f>
        <v>0</v>
      </c>
      <c r="E235" s="779">
        <f>SUM('360 GRP volumes '!L289:V289)*'360 GRP volumes '!BA289</f>
        <v>0</v>
      </c>
      <c r="F235" s="779">
        <f>SUM('360 GRP volumes '!L289:V289)*'360 GRP volumes '!BB289</f>
        <v>0</v>
      </c>
      <c r="G235" s="779">
        <f>SUM('360 GRP volumes '!L289:V289)*'360 GRP volumes '!BC289</f>
        <v>0</v>
      </c>
      <c r="H235" s="779">
        <f>SUM('360 GRP volumes '!L289:V289)*'360 GRP volumes '!BD289</f>
        <v>0</v>
      </c>
      <c r="I235" s="779">
        <f>SUM('360 GRP volumes '!L289:V289)*'360 GRP volumes '!BE289</f>
        <v>0</v>
      </c>
      <c r="J235" s="779">
        <f>SUM('360 GRP volumes '!L289:V289)*'360 GRP volumes '!BF289</f>
        <v>0</v>
      </c>
      <c r="K235" s="779" t="str">
        <f>'360 GRP volumes '!BG289</f>
        <v/>
      </c>
      <c r="L235" s="779">
        <f>'360 GRP volumes '!I289*SUM('360 GRP volumes '!L289:V289)</f>
        <v>0</v>
      </c>
    </row>
    <row r="236">
      <c r="A236" s="2" t="str">
        <f>'360 GRP volumes '!#REF!</f>
        <v>#ERROR!</v>
      </c>
      <c r="B236" s="193">
        <f>SUM('360 GRP volumes '!L290:V290)*'360 GRP volumes '!AX290</f>
        <v>0</v>
      </c>
      <c r="C236" s="65">
        <f>SUM('360 GRP volumes '!L290:V290)*'360 GRP volumes '!AY290</f>
        <v>0</v>
      </c>
      <c r="D236" s="779">
        <f>SUM('360 GRP volumes '!L290:V290)*'360 GRP volumes '!AZ290</f>
        <v>0</v>
      </c>
      <c r="E236" s="779">
        <f>SUM('360 GRP volumes '!L290:V290)*'360 GRP volumes '!BA290</f>
        <v>0</v>
      </c>
      <c r="F236" s="779">
        <f>SUM('360 GRP volumes '!L290:V290)*'360 GRP volumes '!BB290</f>
        <v>0</v>
      </c>
      <c r="G236" s="779">
        <f>SUM('360 GRP volumes '!L290:V290)*'360 GRP volumes '!BC290</f>
        <v>0</v>
      </c>
      <c r="H236" s="779">
        <f>SUM('360 GRP volumes '!L290:V290)*'360 GRP volumes '!BD290</f>
        <v>0</v>
      </c>
      <c r="I236" s="779">
        <f>SUM('360 GRP volumes '!L290:V290)*'360 GRP volumes '!BE290</f>
        <v>0</v>
      </c>
      <c r="J236" s="779">
        <f>SUM('360 GRP volumes '!L290:V290)*'360 GRP volumes '!BF290</f>
        <v>0</v>
      </c>
      <c r="K236" s="779" t="str">
        <f>'360 GRP volumes '!BG290</f>
        <v/>
      </c>
      <c r="L236" s="779">
        <f>'360 GRP volumes '!I290*SUM('360 GRP volumes '!L290:V290)</f>
        <v>0</v>
      </c>
    </row>
    <row r="237">
      <c r="A237" s="2" t="str">
        <f>'360 GRP volumes '!#REF!</f>
        <v>#ERROR!</v>
      </c>
      <c r="B237" s="193">
        <f>SUM('360 GRP volumes '!L291:V291)*'360 GRP volumes '!AX291</f>
        <v>0</v>
      </c>
      <c r="C237" s="65">
        <f>SUM('360 GRP volumes '!L291:V291)*'360 GRP volumes '!AY291</f>
        <v>0</v>
      </c>
      <c r="D237" s="779">
        <f>SUM('360 GRP volumes '!L291:V291)*'360 GRP volumes '!AZ291</f>
        <v>0</v>
      </c>
      <c r="E237" s="779">
        <f>SUM('360 GRP volumes '!L291:V291)*'360 GRP volumes '!BA291</f>
        <v>0</v>
      </c>
      <c r="F237" s="779">
        <f>SUM('360 GRP volumes '!L291:V291)*'360 GRP volumes '!BB291</f>
        <v>0</v>
      </c>
      <c r="G237" s="779">
        <f>SUM('360 GRP volumes '!L291:V291)*'360 GRP volumes '!BC291</f>
        <v>0</v>
      </c>
      <c r="H237" s="779">
        <f>SUM('360 GRP volumes '!L291:V291)*'360 GRP volumes '!BD291</f>
        <v>0</v>
      </c>
      <c r="I237" s="779">
        <f>SUM('360 GRP volumes '!L291:V291)*'360 GRP volumes '!BE291</f>
        <v>0</v>
      </c>
      <c r="J237" s="779">
        <f>SUM('360 GRP volumes '!L291:V291)*'360 GRP volumes '!BF291</f>
        <v>0</v>
      </c>
      <c r="K237" s="779" t="str">
        <f>'360 GRP volumes '!BG291</f>
        <v/>
      </c>
      <c r="L237" s="779">
        <f>'360 GRP volumes '!I291*SUM('360 GRP volumes '!L291:V291)</f>
        <v>0</v>
      </c>
    </row>
    <row r="238">
      <c r="A238" s="2" t="str">
        <f>'360 GRP volumes '!#REF!</f>
        <v>#ERROR!</v>
      </c>
      <c r="B238" s="193">
        <f>SUM('360 GRP volumes '!L292:V292)*'360 GRP volumes '!AX292</f>
        <v>0</v>
      </c>
      <c r="C238" s="65">
        <f>SUM('360 GRP volumes '!L292:V292)*'360 GRP volumes '!AY292</f>
        <v>0</v>
      </c>
      <c r="D238" s="779">
        <f>SUM('360 GRP volumes '!L292:V292)*'360 GRP volumes '!AZ292</f>
        <v>0</v>
      </c>
      <c r="E238" s="779">
        <f>SUM('360 GRP volumes '!L292:V292)*'360 GRP volumes '!BA292</f>
        <v>0</v>
      </c>
      <c r="F238" s="779">
        <f>SUM('360 GRP volumes '!L292:V292)*'360 GRP volumes '!BB292</f>
        <v>0</v>
      </c>
      <c r="G238" s="779">
        <f>SUM('360 GRP volumes '!L292:V292)*'360 GRP volumes '!BC292</f>
        <v>0</v>
      </c>
      <c r="H238" s="779">
        <f>SUM('360 GRP volumes '!L292:V292)*'360 GRP volumes '!BD292</f>
        <v>0</v>
      </c>
      <c r="I238" s="779">
        <f>SUM('360 GRP volumes '!L292:V292)*'360 GRP volumes '!BE292</f>
        <v>0</v>
      </c>
      <c r="J238" s="779">
        <f>SUM('360 GRP volumes '!L292:V292)*'360 GRP volumes '!BF292</f>
        <v>0</v>
      </c>
      <c r="K238" s="779" t="str">
        <f>'360 GRP volumes '!BG292</f>
        <v/>
      </c>
      <c r="L238" s="779">
        <f>'360 GRP volumes '!I292*SUM('360 GRP volumes '!L292:V292)</f>
        <v>0</v>
      </c>
    </row>
    <row r="239">
      <c r="A239" s="2" t="str">
        <f>'360 GRP volumes '!#REF!</f>
        <v>#ERROR!</v>
      </c>
      <c r="B239" s="193">
        <f>SUM('360 GRP volumes '!L293:V293)*'360 GRP volumes '!AX293</f>
        <v>0</v>
      </c>
      <c r="C239" s="65">
        <f>SUM('360 GRP volumes '!L293:V293)*'360 GRP volumes '!AY293</f>
        <v>0</v>
      </c>
      <c r="D239" s="779">
        <f>SUM('360 GRP volumes '!L293:V293)*'360 GRP volumes '!AZ293</f>
        <v>0</v>
      </c>
      <c r="E239" s="779">
        <f>SUM('360 GRP volumes '!L293:V293)*'360 GRP volumes '!BA293</f>
        <v>0</v>
      </c>
      <c r="F239" s="779">
        <f>SUM('360 GRP volumes '!L293:V293)*'360 GRP volumes '!BB293</f>
        <v>0</v>
      </c>
      <c r="G239" s="779">
        <f>SUM('360 GRP volumes '!L293:V293)*'360 GRP volumes '!BC293</f>
        <v>0</v>
      </c>
      <c r="H239" s="779">
        <f>SUM('360 GRP volumes '!L293:V293)*'360 GRP volumes '!BD293</f>
        <v>0</v>
      </c>
      <c r="I239" s="779">
        <f>SUM('360 GRP volumes '!L293:V293)*'360 GRP volumes '!BE293</f>
        <v>0</v>
      </c>
      <c r="J239" s="779">
        <f>SUM('360 GRP volumes '!L293:V293)*'360 GRP volumes '!BF293</f>
        <v>0</v>
      </c>
      <c r="K239" s="779" t="str">
        <f>'360 GRP volumes '!BG293</f>
        <v/>
      </c>
      <c r="L239" s="779">
        <f>'360 GRP volumes '!I293*SUM('360 GRP volumes '!L293:V293)</f>
        <v>0</v>
      </c>
    </row>
    <row r="240">
      <c r="A240" s="2" t="str">
        <f>'360 GRP volumes '!#REF!</f>
        <v>#ERROR!</v>
      </c>
      <c r="B240" s="193">
        <f>SUM('360 GRP volumes '!L294:V294)*'360 GRP volumes '!AX294</f>
        <v>0</v>
      </c>
      <c r="C240" s="65">
        <f>SUM('360 GRP volumes '!L294:V294)*'360 GRP volumes '!AY294</f>
        <v>0</v>
      </c>
      <c r="D240" s="779">
        <f>SUM('360 GRP volumes '!L294:V294)*'360 GRP volumes '!AZ294</f>
        <v>0</v>
      </c>
      <c r="E240" s="779">
        <f>SUM('360 GRP volumes '!L294:V294)*'360 GRP volumes '!BA294</f>
        <v>0</v>
      </c>
      <c r="F240" s="779">
        <f>SUM('360 GRP volumes '!L294:V294)*'360 GRP volumes '!BB294</f>
        <v>0</v>
      </c>
      <c r="G240" s="779">
        <f>SUM('360 GRP volumes '!L294:V294)*'360 GRP volumes '!BC294</f>
        <v>0</v>
      </c>
      <c r="H240" s="779">
        <f>SUM('360 GRP volumes '!L294:V294)*'360 GRP volumes '!BD294</f>
        <v>0</v>
      </c>
      <c r="I240" s="779">
        <f>SUM('360 GRP volumes '!L294:V294)*'360 GRP volumes '!BE294</f>
        <v>0</v>
      </c>
      <c r="J240" s="779">
        <f>SUM('360 GRP volumes '!L294:V294)*'360 GRP volumes '!BF294</f>
        <v>0</v>
      </c>
      <c r="K240" s="779" t="str">
        <f>'360 GRP volumes '!BG294</f>
        <v/>
      </c>
      <c r="L240" s="779">
        <f>'360 GRP volumes '!I294*SUM('360 GRP volumes '!L294:V294)</f>
        <v>0</v>
      </c>
    </row>
    <row r="241">
      <c r="A241" s="2" t="str">
        <f>'360 GRP volumes '!#REF!</f>
        <v>#ERROR!</v>
      </c>
      <c r="B241" s="193">
        <f>SUM('360 GRP volumes '!L295:V295)*'360 GRP volumes '!AX295</f>
        <v>0</v>
      </c>
      <c r="C241" s="65">
        <f>SUM('360 GRP volumes '!L295:V295)*'360 GRP volumes '!AY295</f>
        <v>0</v>
      </c>
      <c r="D241" s="779">
        <f>SUM('360 GRP volumes '!L295:V295)*'360 GRP volumes '!AZ295</f>
        <v>0</v>
      </c>
      <c r="E241" s="779">
        <f>SUM('360 GRP volumes '!L295:V295)*'360 GRP volumes '!BA295</f>
        <v>0</v>
      </c>
      <c r="F241" s="779">
        <f>SUM('360 GRP volumes '!L295:V295)*'360 GRP volumes '!BB295</f>
        <v>0</v>
      </c>
      <c r="G241" s="779">
        <f>SUM('360 GRP volumes '!L295:V295)*'360 GRP volumes '!BC295</f>
        <v>0</v>
      </c>
      <c r="H241" s="779">
        <f>SUM('360 GRP volumes '!L295:V295)*'360 GRP volumes '!BD295</f>
        <v>0</v>
      </c>
      <c r="I241" s="779">
        <f>SUM('360 GRP volumes '!L295:V295)*'360 GRP volumes '!BE295</f>
        <v>0</v>
      </c>
      <c r="J241" s="779">
        <f>SUM('360 GRP volumes '!L295:V295)*'360 GRP volumes '!BF295</f>
        <v>0</v>
      </c>
      <c r="K241" s="779" t="str">
        <f>'360 GRP volumes '!BG295</f>
        <v/>
      </c>
      <c r="L241" s="779">
        <f>'360 GRP volumes '!I295*SUM('360 GRP volumes '!L295:V295)</f>
        <v>0</v>
      </c>
    </row>
    <row r="242">
      <c r="A242" s="2" t="str">
        <f>'360 GRP volumes '!#REF!</f>
        <v>#ERROR!</v>
      </c>
      <c r="B242" s="193">
        <f>SUM('360 GRP volumes '!L296:V296)*'360 GRP volumes '!AX296</f>
        <v>0</v>
      </c>
      <c r="C242" s="65">
        <f>SUM('360 GRP volumes '!L296:V296)*'360 GRP volumes '!AY296</f>
        <v>0</v>
      </c>
      <c r="D242" s="779">
        <f>SUM('360 GRP volumes '!L296:V296)*'360 GRP volumes '!AZ296</f>
        <v>0</v>
      </c>
      <c r="E242" s="779">
        <f>SUM('360 GRP volumes '!L296:V296)*'360 GRP volumes '!BA296</f>
        <v>0</v>
      </c>
      <c r="F242" s="779">
        <f>SUM('360 GRP volumes '!L296:V296)*'360 GRP volumes '!BB296</f>
        <v>0</v>
      </c>
      <c r="G242" s="779">
        <f>SUM('360 GRP volumes '!L296:V296)*'360 GRP volumes '!BC296</f>
        <v>0</v>
      </c>
      <c r="H242" s="779">
        <f>SUM('360 GRP volumes '!L296:V296)*'360 GRP volumes '!BD296</f>
        <v>0</v>
      </c>
      <c r="I242" s="779">
        <f>SUM('360 GRP volumes '!L296:V296)*'360 GRP volumes '!BE296</f>
        <v>0</v>
      </c>
      <c r="J242" s="779">
        <f>SUM('360 GRP volumes '!L296:V296)*'360 GRP volumes '!BF296</f>
        <v>0</v>
      </c>
      <c r="K242" s="779" t="str">
        <f>'360 GRP volumes '!BG296</f>
        <v/>
      </c>
      <c r="L242" s="779">
        <f>'360 GRP volumes '!I296*SUM('360 GRP volumes '!L296:V296)</f>
        <v>0</v>
      </c>
    </row>
    <row r="243">
      <c r="A243" s="2" t="str">
        <f>'360 GRP volumes '!#REF!</f>
        <v>#ERROR!</v>
      </c>
      <c r="B243" s="193">
        <f>SUM('360 GRP volumes '!L297:V297)*'360 GRP volumes '!AX297</f>
        <v>0</v>
      </c>
      <c r="C243" s="65">
        <f>SUM('360 GRP volumes '!L297:V297)*'360 GRP volumes '!AY297</f>
        <v>0</v>
      </c>
      <c r="D243" s="779">
        <f>SUM('360 GRP volumes '!L297:V297)*'360 GRP volumes '!AZ297</f>
        <v>0</v>
      </c>
      <c r="E243" s="779">
        <f>SUM('360 GRP volumes '!L297:V297)*'360 GRP volumes '!BA297</f>
        <v>0</v>
      </c>
      <c r="F243" s="779">
        <f>SUM('360 GRP volumes '!L297:V297)*'360 GRP volumes '!BB297</f>
        <v>0</v>
      </c>
      <c r="G243" s="779">
        <f>SUM('360 GRP volumes '!L297:V297)*'360 GRP volumes '!BC297</f>
        <v>0</v>
      </c>
      <c r="H243" s="779">
        <f>SUM('360 GRP volumes '!L297:V297)*'360 GRP volumes '!BD297</f>
        <v>0</v>
      </c>
      <c r="I243" s="779">
        <f>SUM('360 GRP volumes '!L297:V297)*'360 GRP volumes '!BE297</f>
        <v>0</v>
      </c>
      <c r="J243" s="779">
        <f>SUM('360 GRP volumes '!L297:V297)*'360 GRP volumes '!BF297</f>
        <v>0</v>
      </c>
      <c r="K243" s="779" t="str">
        <f>'360 GRP volumes '!BG297</f>
        <v/>
      </c>
      <c r="L243" s="779">
        <f>'360 GRP volumes '!I297*SUM('360 GRP volumes '!L297:V297)</f>
        <v>0</v>
      </c>
    </row>
    <row r="244">
      <c r="A244" s="2" t="str">
        <f>'360 GRP volumes '!#REF!</f>
        <v>#ERROR!</v>
      </c>
      <c r="B244" s="193">
        <f>SUM('360 GRP volumes '!L298:V298)*'360 GRP volumes '!AX298</f>
        <v>0</v>
      </c>
      <c r="C244" s="65">
        <f>SUM('360 GRP volumes '!L298:V298)*'360 GRP volumes '!AY298</f>
        <v>0</v>
      </c>
      <c r="D244" s="779">
        <f>SUM('360 GRP volumes '!L298:V298)*'360 GRP volumes '!AZ298</f>
        <v>0</v>
      </c>
      <c r="E244" s="779">
        <f>SUM('360 GRP volumes '!L298:V298)*'360 GRP volumes '!BA298</f>
        <v>0</v>
      </c>
      <c r="F244" s="779">
        <f>SUM('360 GRP volumes '!L298:V298)*'360 GRP volumes '!BB298</f>
        <v>0</v>
      </c>
      <c r="G244" s="779">
        <f>SUM('360 GRP volumes '!L298:V298)*'360 GRP volumes '!BC298</f>
        <v>0</v>
      </c>
      <c r="H244" s="779">
        <f>SUM('360 GRP volumes '!L298:V298)*'360 GRP volumes '!BD298</f>
        <v>0</v>
      </c>
      <c r="I244" s="779">
        <f>SUM('360 GRP volumes '!L298:V298)*'360 GRP volumes '!BE298</f>
        <v>0</v>
      </c>
      <c r="J244" s="779">
        <f>SUM('360 GRP volumes '!L298:V298)*'360 GRP volumes '!BF298</f>
        <v>0</v>
      </c>
      <c r="K244" s="779" t="str">
        <f>'360 GRP volumes '!BG298</f>
        <v/>
      </c>
      <c r="L244" s="779">
        <f>'360 GRP volumes '!I298*SUM('360 GRP volumes '!L298:V298)</f>
        <v>0</v>
      </c>
    </row>
    <row r="245">
      <c r="A245" s="2" t="str">
        <f>'360 GRP volumes '!#REF!</f>
        <v>#ERROR!</v>
      </c>
      <c r="B245" s="193">
        <f>SUM('360 GRP volumes '!L299:V299)*'360 GRP volumes '!AX299</f>
        <v>0</v>
      </c>
      <c r="C245" s="65">
        <f>SUM('360 GRP volumes '!L299:V299)*'360 GRP volumes '!AY299</f>
        <v>0</v>
      </c>
      <c r="D245" s="779">
        <f>SUM('360 GRP volumes '!L299:V299)*'360 GRP volumes '!AZ299</f>
        <v>0</v>
      </c>
      <c r="E245" s="779">
        <f>SUM('360 GRP volumes '!L299:V299)*'360 GRP volumes '!BA299</f>
        <v>0</v>
      </c>
      <c r="F245" s="779">
        <f>SUM('360 GRP volumes '!L299:V299)*'360 GRP volumes '!BB299</f>
        <v>0</v>
      </c>
      <c r="G245" s="779">
        <f>SUM('360 GRP volumes '!L299:V299)*'360 GRP volumes '!BC299</f>
        <v>0</v>
      </c>
      <c r="H245" s="779">
        <f>SUM('360 GRP volumes '!L299:V299)*'360 GRP volumes '!BD299</f>
        <v>0</v>
      </c>
      <c r="I245" s="779">
        <f>SUM('360 GRP volumes '!L299:V299)*'360 GRP volumes '!BE299</f>
        <v>0</v>
      </c>
      <c r="J245" s="779">
        <f>SUM('360 GRP volumes '!L299:V299)*'360 GRP volumes '!BF299</f>
        <v>0</v>
      </c>
      <c r="K245" s="779" t="str">
        <f>'360 GRP volumes '!BG299</f>
        <v/>
      </c>
      <c r="L245" s="779">
        <f>'360 GRP volumes '!I299*SUM('360 GRP volumes '!L299:V299)</f>
        <v>0</v>
      </c>
    </row>
    <row r="246">
      <c r="A246" s="2" t="str">
        <f>'360 GRP volumes '!#REF!</f>
        <v>#ERROR!</v>
      </c>
      <c r="B246" s="193">
        <f>SUM('360 GRP volumes '!L300:V300)*'360 GRP volumes '!AX300</f>
        <v>0</v>
      </c>
      <c r="C246" s="65">
        <f>SUM('360 GRP volumes '!L300:V300)*'360 GRP volumes '!AY300</f>
        <v>0</v>
      </c>
      <c r="D246" s="779">
        <f>SUM('360 GRP volumes '!L300:V300)*'360 GRP volumes '!AZ300</f>
        <v>0</v>
      </c>
      <c r="E246" s="779">
        <f>SUM('360 GRP volumes '!L300:V300)*'360 GRP volumes '!BA300</f>
        <v>0</v>
      </c>
      <c r="F246" s="779">
        <f>SUM('360 GRP volumes '!L300:V300)*'360 GRP volumes '!BB300</f>
        <v>0</v>
      </c>
      <c r="G246" s="779">
        <f>SUM('360 GRP volumes '!L300:V300)*'360 GRP volumes '!BC300</f>
        <v>0</v>
      </c>
      <c r="H246" s="779">
        <f>SUM('360 GRP volumes '!L300:V300)*'360 GRP volumes '!BD300</f>
        <v>0</v>
      </c>
      <c r="I246" s="779">
        <f>SUM('360 GRP volumes '!L300:V300)*'360 GRP volumes '!BE300</f>
        <v>0</v>
      </c>
      <c r="J246" s="779">
        <f>SUM('360 GRP volumes '!L300:V300)*'360 GRP volumes '!BF300</f>
        <v>0</v>
      </c>
      <c r="K246" s="779" t="str">
        <f>'360 GRP volumes '!BG300</f>
        <v/>
      </c>
      <c r="L246" s="779">
        <f>'360 GRP volumes '!I300*SUM('360 GRP volumes '!L300:V300)</f>
        <v>0</v>
      </c>
    </row>
    <row r="247">
      <c r="A247" s="2" t="str">
        <f>'360 GRP volumes '!#REF!</f>
        <v>#ERROR!</v>
      </c>
      <c r="B247" s="193">
        <f>SUM('360 GRP volumes '!L301:V301)*'360 GRP volumes '!AX301</f>
        <v>0</v>
      </c>
      <c r="C247" s="65">
        <f>SUM('360 GRP volumes '!L301:V301)*'360 GRP volumes '!AY301</f>
        <v>0</v>
      </c>
      <c r="D247" s="779">
        <f>SUM('360 GRP volumes '!L301:V301)*'360 GRP volumes '!AZ301</f>
        <v>0</v>
      </c>
      <c r="E247" s="779">
        <f>SUM('360 GRP volumes '!L301:V301)*'360 GRP volumes '!BA301</f>
        <v>0</v>
      </c>
      <c r="F247" s="779">
        <f>SUM('360 GRP volumes '!L301:V301)*'360 GRP volumes '!BB301</f>
        <v>0</v>
      </c>
      <c r="G247" s="779">
        <f>SUM('360 GRP volumes '!L301:V301)*'360 GRP volumes '!BC301</f>
        <v>0</v>
      </c>
      <c r="H247" s="779">
        <f>SUM('360 GRP volumes '!L301:V301)*'360 GRP volumes '!BD301</f>
        <v>0</v>
      </c>
      <c r="I247" s="779">
        <f>SUM('360 GRP volumes '!L301:V301)*'360 GRP volumes '!BE301</f>
        <v>0</v>
      </c>
      <c r="J247" s="779">
        <f>SUM('360 GRP volumes '!L301:V301)*'360 GRP volumes '!BF301</f>
        <v>0</v>
      </c>
      <c r="K247" s="779" t="str">
        <f>'360 GRP volumes '!BG301</f>
        <v/>
      </c>
      <c r="L247" s="779">
        <f>'360 GRP volumes '!I301*SUM('360 GRP volumes '!L301:V301)</f>
        <v>0</v>
      </c>
    </row>
    <row r="248">
      <c r="A248" s="2" t="str">
        <f>'360 GRP volumes '!#REF!</f>
        <v>#ERROR!</v>
      </c>
      <c r="B248" s="193">
        <f>SUM('360 GRP volumes '!L302:V302)*'360 GRP volumes '!AX302</f>
        <v>0</v>
      </c>
      <c r="C248" s="65">
        <f>SUM('360 GRP volumes '!L302:V302)*'360 GRP volumes '!AY302</f>
        <v>0</v>
      </c>
      <c r="D248" s="779">
        <f>SUM('360 GRP volumes '!L302:V302)*'360 GRP volumes '!AZ302</f>
        <v>0</v>
      </c>
      <c r="E248" s="779">
        <f>SUM('360 GRP volumes '!L302:V302)*'360 GRP volumes '!BA302</f>
        <v>0</v>
      </c>
      <c r="F248" s="779">
        <f>SUM('360 GRP volumes '!L302:V302)*'360 GRP volumes '!BB302</f>
        <v>0</v>
      </c>
      <c r="G248" s="779">
        <f>SUM('360 GRP volumes '!L302:V302)*'360 GRP volumes '!BC302</f>
        <v>0</v>
      </c>
      <c r="H248" s="779">
        <f>SUM('360 GRP volumes '!L302:V302)*'360 GRP volumes '!BD302</f>
        <v>0</v>
      </c>
      <c r="I248" s="779">
        <f>SUM('360 GRP volumes '!L302:V302)*'360 GRP volumes '!BE302</f>
        <v>0</v>
      </c>
      <c r="J248" s="779">
        <f>SUM('360 GRP volumes '!L302:V302)*'360 GRP volumes '!BF302</f>
        <v>0</v>
      </c>
      <c r="K248" s="779" t="str">
        <f>'360 GRP volumes '!BG302</f>
        <v/>
      </c>
      <c r="L248" s="779">
        <f>'360 GRP volumes '!I302*SUM('360 GRP volumes '!L302:V302)</f>
        <v>0</v>
      </c>
    </row>
    <row r="249">
      <c r="A249" s="2" t="str">
        <f>'360 GRP volumes '!#REF!</f>
        <v>#ERROR!</v>
      </c>
      <c r="B249" s="193">
        <f>SUM('360 GRP volumes '!L303:V303)*'360 GRP volumes '!AX303</f>
        <v>0</v>
      </c>
      <c r="C249" s="65">
        <f>SUM('360 GRP volumes '!L303:V303)*'360 GRP volumes '!AY303</f>
        <v>0</v>
      </c>
      <c r="D249" s="779">
        <f>SUM('360 GRP volumes '!L303:V303)*'360 GRP volumes '!AZ303</f>
        <v>0</v>
      </c>
      <c r="E249" s="779">
        <f>SUM('360 GRP volumes '!L303:V303)*'360 GRP volumes '!BA303</f>
        <v>0</v>
      </c>
      <c r="F249" s="779">
        <f>SUM('360 GRP volumes '!L303:V303)*'360 GRP volumes '!BB303</f>
        <v>0</v>
      </c>
      <c r="G249" s="779">
        <f>SUM('360 GRP volumes '!L303:V303)*'360 GRP volumes '!BC303</f>
        <v>0</v>
      </c>
      <c r="H249" s="779">
        <f>SUM('360 GRP volumes '!L303:V303)*'360 GRP volumes '!BD303</f>
        <v>0</v>
      </c>
      <c r="I249" s="779">
        <f>SUM('360 GRP volumes '!L303:V303)*'360 GRP volumes '!BE303</f>
        <v>0</v>
      </c>
      <c r="J249" s="779">
        <f>SUM('360 GRP volumes '!L303:V303)*'360 GRP volumes '!BF303</f>
        <v>0</v>
      </c>
      <c r="K249" s="779" t="str">
        <f>'360 GRP volumes '!BG303</f>
        <v/>
      </c>
      <c r="L249" s="779">
        <f>'360 GRP volumes '!I303*SUM('360 GRP volumes '!L303:V303)</f>
        <v>0</v>
      </c>
    </row>
    <row r="250">
      <c r="A250" s="2" t="str">
        <f>'360 GRP volumes '!#REF!</f>
        <v>#ERROR!</v>
      </c>
      <c r="B250" s="193">
        <f>SUM('360 GRP volumes '!L304:V304)*'360 GRP volumes '!AX304</f>
        <v>0</v>
      </c>
      <c r="C250" s="65">
        <f>SUM('360 GRP volumes '!L304:V304)*'360 GRP volumes '!AY304</f>
        <v>0</v>
      </c>
      <c r="D250" s="779">
        <f>SUM('360 GRP volumes '!L304:V304)*'360 GRP volumes '!AZ304</f>
        <v>0</v>
      </c>
      <c r="E250" s="779">
        <f>SUM('360 GRP volumes '!L304:V304)*'360 GRP volumes '!BA304</f>
        <v>0</v>
      </c>
      <c r="F250" s="779">
        <f>SUM('360 GRP volumes '!L304:V304)*'360 GRP volumes '!BB304</f>
        <v>0</v>
      </c>
      <c r="G250" s="779">
        <f>SUM('360 GRP volumes '!L304:V304)*'360 GRP volumes '!BC304</f>
        <v>0</v>
      </c>
      <c r="H250" s="779">
        <f>SUM('360 GRP volumes '!L304:V304)*'360 GRP volumes '!BD304</f>
        <v>0</v>
      </c>
      <c r="I250" s="779">
        <f>SUM('360 GRP volumes '!L304:V304)*'360 GRP volumes '!BE304</f>
        <v>0</v>
      </c>
      <c r="J250" s="779">
        <f>SUM('360 GRP volumes '!L304:V304)*'360 GRP volumes '!BF304</f>
        <v>0</v>
      </c>
      <c r="K250" s="779" t="str">
        <f>'360 GRP volumes '!BG304</f>
        <v/>
      </c>
      <c r="L250" s="779">
        <f>'360 GRP volumes '!I304*SUM('360 GRP volumes '!L304:V304)</f>
        <v>0</v>
      </c>
    </row>
    <row r="251">
      <c r="A251" s="2" t="str">
        <f>'360 GRP volumes '!#REF!</f>
        <v>#ERROR!</v>
      </c>
      <c r="B251" s="193">
        <f>SUM('360 GRP volumes '!L305:V305)*'360 GRP volumes '!AX305</f>
        <v>0</v>
      </c>
      <c r="C251" s="65">
        <f>SUM('360 GRP volumes '!L305:V305)*'360 GRP volumes '!AY305</f>
        <v>0</v>
      </c>
      <c r="D251" s="779">
        <f>SUM('360 GRP volumes '!L305:V305)*'360 GRP volumes '!AZ305</f>
        <v>0</v>
      </c>
      <c r="E251" s="779">
        <f>SUM('360 GRP volumes '!L305:V305)*'360 GRP volumes '!BA305</f>
        <v>0</v>
      </c>
      <c r="F251" s="779">
        <f>SUM('360 GRP volumes '!L305:V305)*'360 GRP volumes '!BB305</f>
        <v>0</v>
      </c>
      <c r="G251" s="779">
        <f>SUM('360 GRP volumes '!L305:V305)*'360 GRP volumes '!BC305</f>
        <v>0</v>
      </c>
      <c r="H251" s="779">
        <f>SUM('360 GRP volumes '!L305:V305)*'360 GRP volumes '!BD305</f>
        <v>0</v>
      </c>
      <c r="I251" s="779">
        <f>SUM('360 GRP volumes '!L305:V305)*'360 GRP volumes '!BE305</f>
        <v>0</v>
      </c>
      <c r="J251" s="779">
        <f>SUM('360 GRP volumes '!L305:V305)*'360 GRP volumes '!BF305</f>
        <v>0</v>
      </c>
      <c r="K251" s="779" t="str">
        <f>'360 GRP volumes '!BG305</f>
        <v/>
      </c>
      <c r="L251" s="779">
        <f>'360 GRP volumes '!I305*SUM('360 GRP volumes '!L305:V305)</f>
        <v>0</v>
      </c>
    </row>
    <row r="252">
      <c r="A252" s="2" t="str">
        <f>'360 GRP volumes '!#REF!</f>
        <v>#ERROR!</v>
      </c>
      <c r="B252" s="193">
        <f>SUM('360 GRP volumes '!L306:V306)*'360 GRP volumes '!AX306</f>
        <v>0</v>
      </c>
      <c r="C252" s="65">
        <f>SUM('360 GRP volumes '!L306:V306)*'360 GRP volumes '!AY306</f>
        <v>0</v>
      </c>
      <c r="D252" s="779">
        <f>SUM('360 GRP volumes '!L306:V306)*'360 GRP volumes '!AZ306</f>
        <v>0</v>
      </c>
      <c r="E252" s="779">
        <f>SUM('360 GRP volumes '!L306:V306)*'360 GRP volumes '!BA306</f>
        <v>0</v>
      </c>
      <c r="F252" s="779">
        <f>SUM('360 GRP volumes '!L306:V306)*'360 GRP volumes '!BB306</f>
        <v>0</v>
      </c>
      <c r="G252" s="779">
        <f>SUM('360 GRP volumes '!L306:V306)*'360 GRP volumes '!BC306</f>
        <v>0</v>
      </c>
      <c r="H252" s="779">
        <f>SUM('360 GRP volumes '!L306:V306)*'360 GRP volumes '!BD306</f>
        <v>0</v>
      </c>
      <c r="I252" s="779">
        <f>SUM('360 GRP volumes '!L306:V306)*'360 GRP volumes '!BE306</f>
        <v>0</v>
      </c>
      <c r="J252" s="779">
        <f>SUM('360 GRP volumes '!L306:V306)*'360 GRP volumes '!BF306</f>
        <v>0</v>
      </c>
      <c r="K252" s="779" t="str">
        <f>'360 GRP volumes '!BG306</f>
        <v/>
      </c>
      <c r="L252" s="779">
        <f>'360 GRP volumes '!I306*SUM('360 GRP volumes '!L306:V306)</f>
        <v>0</v>
      </c>
    </row>
    <row r="253">
      <c r="A253" s="2" t="str">
        <f>'360 GRP volumes '!#REF!</f>
        <v>#ERROR!</v>
      </c>
      <c r="B253" s="193">
        <f>SUM('360 GRP volumes '!L307:V307)*'360 GRP volumes '!AX307</f>
        <v>0</v>
      </c>
      <c r="C253" s="65">
        <f>SUM('360 GRP volumes '!L307:V307)*'360 GRP volumes '!AY307</f>
        <v>0</v>
      </c>
      <c r="D253" s="779">
        <f>SUM('360 GRP volumes '!L307:V307)*'360 GRP volumes '!AZ307</f>
        <v>0</v>
      </c>
      <c r="E253" s="779">
        <f>SUM('360 GRP volumes '!L307:V307)*'360 GRP volumes '!BA307</f>
        <v>0</v>
      </c>
      <c r="F253" s="779">
        <f>SUM('360 GRP volumes '!L307:V307)*'360 GRP volumes '!BB307</f>
        <v>0</v>
      </c>
      <c r="G253" s="779">
        <f>SUM('360 GRP volumes '!L307:V307)*'360 GRP volumes '!BC307</f>
        <v>0</v>
      </c>
      <c r="H253" s="779">
        <f>SUM('360 GRP volumes '!L307:V307)*'360 GRP volumes '!BD307</f>
        <v>0</v>
      </c>
      <c r="I253" s="779">
        <f>SUM('360 GRP volumes '!L307:V307)*'360 GRP volumes '!BE307</f>
        <v>0</v>
      </c>
      <c r="J253" s="779">
        <f>SUM('360 GRP volumes '!L307:V307)*'360 GRP volumes '!BF307</f>
        <v>0</v>
      </c>
      <c r="K253" s="779" t="str">
        <f>'360 GRP volumes '!BG307</f>
        <v/>
      </c>
      <c r="L253" s="779">
        <f>'360 GRP volumes '!I307*SUM('360 GRP volumes '!L307:V307)</f>
        <v>0</v>
      </c>
    </row>
    <row r="254">
      <c r="A254" s="2" t="str">
        <f>'360 GRP volumes '!#REF!</f>
        <v>#ERROR!</v>
      </c>
      <c r="B254" s="193">
        <f>SUM('360 GRP volumes '!L308:V308)*'360 GRP volumes '!AX308</f>
        <v>0</v>
      </c>
      <c r="C254" s="65">
        <f>SUM('360 GRP volumes '!L308:V308)*'360 GRP volumes '!AY308</f>
        <v>0</v>
      </c>
      <c r="D254" s="779">
        <f>SUM('360 GRP volumes '!L308:V308)*'360 GRP volumes '!AZ308</f>
        <v>0</v>
      </c>
      <c r="E254" s="779">
        <f>SUM('360 GRP volumes '!L308:V308)*'360 GRP volumes '!BA308</f>
        <v>0</v>
      </c>
      <c r="F254" s="779">
        <f>SUM('360 GRP volumes '!L308:V308)*'360 GRP volumes '!BB308</f>
        <v>0</v>
      </c>
      <c r="G254" s="779">
        <f>SUM('360 GRP volumes '!L308:V308)*'360 GRP volumes '!BC308</f>
        <v>0</v>
      </c>
      <c r="H254" s="779">
        <f>SUM('360 GRP volumes '!L308:V308)*'360 GRP volumes '!BD308</f>
        <v>0</v>
      </c>
      <c r="I254" s="779">
        <f>SUM('360 GRP volumes '!L308:V308)*'360 GRP volumes '!BE308</f>
        <v>0</v>
      </c>
      <c r="J254" s="779">
        <f>SUM('360 GRP volumes '!L308:V308)*'360 GRP volumes '!BF308</f>
        <v>0</v>
      </c>
      <c r="K254" s="779" t="str">
        <f>'360 GRP volumes '!BG308</f>
        <v/>
      </c>
      <c r="L254" s="779">
        <f>'360 GRP volumes '!I308*SUM('360 GRP volumes '!L308:V308)</f>
        <v>0</v>
      </c>
    </row>
    <row r="255">
      <c r="A255" s="2" t="str">
        <f>'360 GRP volumes '!#REF!</f>
        <v>#ERROR!</v>
      </c>
      <c r="B255" s="193">
        <f>SUM('360 GRP volumes '!L309:V309)*'360 GRP volumes '!AX309</f>
        <v>0</v>
      </c>
      <c r="C255" s="65">
        <f>SUM('360 GRP volumes '!L309:V309)*'360 GRP volumes '!AY309</f>
        <v>0</v>
      </c>
      <c r="D255" s="779">
        <f>SUM('360 GRP volumes '!L309:V309)*'360 GRP volumes '!AZ309</f>
        <v>0</v>
      </c>
      <c r="E255" s="779">
        <f>SUM('360 GRP volumes '!L309:V309)*'360 GRP volumes '!BA309</f>
        <v>0</v>
      </c>
      <c r="F255" s="779">
        <f>SUM('360 GRP volumes '!L309:V309)*'360 GRP volumes '!BB309</f>
        <v>0</v>
      </c>
      <c r="G255" s="779">
        <f>SUM('360 GRP volumes '!L309:V309)*'360 GRP volumes '!BC309</f>
        <v>0</v>
      </c>
      <c r="H255" s="779">
        <f>SUM('360 GRP volumes '!L309:V309)*'360 GRP volumes '!BD309</f>
        <v>0</v>
      </c>
      <c r="I255" s="779">
        <f>SUM('360 GRP volumes '!L309:V309)*'360 GRP volumes '!BE309</f>
        <v>0</v>
      </c>
      <c r="J255" s="779">
        <f>SUM('360 GRP volumes '!L309:V309)*'360 GRP volumes '!BF309</f>
        <v>0</v>
      </c>
      <c r="K255" s="779" t="str">
        <f>'360 GRP volumes '!BG309</f>
        <v/>
      </c>
      <c r="L255" s="779">
        <f>'360 GRP volumes '!I309*SUM('360 GRP volumes '!L309:V309)</f>
        <v>0</v>
      </c>
    </row>
    <row r="256">
      <c r="A256" s="2" t="str">
        <f>'360 GRP volumes '!#REF!</f>
        <v>#ERROR!</v>
      </c>
      <c r="B256" s="193">
        <f>SUM('360 GRP volumes '!L310:V310)*'360 GRP volumes '!AX310</f>
        <v>0</v>
      </c>
      <c r="C256" s="65">
        <f>SUM('360 GRP volumes '!L310:V310)*'360 GRP volumes '!AY310</f>
        <v>0</v>
      </c>
      <c r="D256" s="779">
        <f>SUM('360 GRP volumes '!L310:V310)*'360 GRP volumes '!AZ310</f>
        <v>0</v>
      </c>
      <c r="E256" s="779">
        <f>SUM('360 GRP volumes '!L310:V310)*'360 GRP volumes '!BA310</f>
        <v>0</v>
      </c>
      <c r="F256" s="779">
        <f>SUM('360 GRP volumes '!L310:V310)*'360 GRP volumes '!BB310</f>
        <v>0</v>
      </c>
      <c r="G256" s="779">
        <f>SUM('360 GRP volumes '!L310:V310)*'360 GRP volumes '!BC310</f>
        <v>0</v>
      </c>
      <c r="H256" s="779">
        <f>SUM('360 GRP volumes '!L310:V310)*'360 GRP volumes '!BD310</f>
        <v>0</v>
      </c>
      <c r="I256" s="779">
        <f>SUM('360 GRP volumes '!L310:V310)*'360 GRP volumes '!BE310</f>
        <v>0</v>
      </c>
      <c r="J256" s="779">
        <f>SUM('360 GRP volumes '!L310:V310)*'360 GRP volumes '!BF310</f>
        <v>0</v>
      </c>
      <c r="K256" s="779" t="str">
        <f>'360 GRP volumes '!BG310</f>
        <v/>
      </c>
      <c r="L256" s="779">
        <f>'360 GRP volumes '!I310*SUM('360 GRP volumes '!L310:V310)</f>
        <v>0</v>
      </c>
    </row>
    <row r="257">
      <c r="A257" s="2" t="str">
        <f>'360 GRP volumes '!#REF!</f>
        <v>#ERROR!</v>
      </c>
      <c r="B257" s="193">
        <f>SUM('360 GRP volumes '!L311:V311)*'360 GRP volumes '!AX311</f>
        <v>0</v>
      </c>
      <c r="C257" s="65">
        <f>SUM('360 GRP volumes '!L311:V311)*'360 GRP volumes '!AY311</f>
        <v>0</v>
      </c>
      <c r="D257" s="779">
        <f>SUM('360 GRP volumes '!L311:V311)*'360 GRP volumes '!AZ311</f>
        <v>0</v>
      </c>
      <c r="E257" s="779">
        <f>SUM('360 GRP volumes '!L311:V311)*'360 GRP volumes '!BA311</f>
        <v>0</v>
      </c>
      <c r="F257" s="779">
        <f>SUM('360 GRP volumes '!L311:V311)*'360 GRP volumes '!BB311</f>
        <v>0</v>
      </c>
      <c r="G257" s="779">
        <f>SUM('360 GRP volumes '!L311:V311)*'360 GRP volumes '!BC311</f>
        <v>0</v>
      </c>
      <c r="H257" s="779">
        <f>SUM('360 GRP volumes '!L311:V311)*'360 GRP volumes '!BD311</f>
        <v>0</v>
      </c>
      <c r="I257" s="779">
        <f>SUM('360 GRP volumes '!L311:V311)*'360 GRP volumes '!BE311</f>
        <v>0</v>
      </c>
      <c r="J257" s="779">
        <f>SUM('360 GRP volumes '!L311:V311)*'360 GRP volumes '!BF311</f>
        <v>0</v>
      </c>
      <c r="K257" s="779" t="str">
        <f>'360 GRP volumes '!BG311</f>
        <v/>
      </c>
      <c r="L257" s="779">
        <f>'360 GRP volumes '!I311*SUM('360 GRP volumes '!L311:V311)</f>
        <v>0</v>
      </c>
    </row>
    <row r="258">
      <c r="A258" s="2" t="str">
        <f>'360 GRP volumes '!#REF!</f>
        <v>#ERROR!</v>
      </c>
      <c r="B258" s="193">
        <f>SUM('360 GRP volumes '!L312:V312)*'360 GRP volumes '!AX312</f>
        <v>0</v>
      </c>
      <c r="C258" s="65">
        <f>SUM('360 GRP volumes '!L312:V312)*'360 GRP volumes '!AY312</f>
        <v>0</v>
      </c>
      <c r="D258" s="779">
        <f>SUM('360 GRP volumes '!L312:V312)*'360 GRP volumes '!AZ312</f>
        <v>0</v>
      </c>
      <c r="E258" s="779">
        <f>SUM('360 GRP volumes '!L312:V312)*'360 GRP volumes '!BA312</f>
        <v>0</v>
      </c>
      <c r="F258" s="779">
        <f>SUM('360 GRP volumes '!L312:V312)*'360 GRP volumes '!BB312</f>
        <v>0</v>
      </c>
      <c r="G258" s="779">
        <f>SUM('360 GRP volumes '!L312:V312)*'360 GRP volumes '!BC312</f>
        <v>0</v>
      </c>
      <c r="H258" s="779">
        <f>SUM('360 GRP volumes '!L312:V312)*'360 GRP volumes '!BD312</f>
        <v>0</v>
      </c>
      <c r="I258" s="779">
        <f>SUM('360 GRP volumes '!L312:V312)*'360 GRP volumes '!BE312</f>
        <v>0</v>
      </c>
      <c r="J258" s="779">
        <f>SUM('360 GRP volumes '!L312:V312)*'360 GRP volumes '!BF312</f>
        <v>0</v>
      </c>
      <c r="K258" s="779" t="str">
        <f>'360 GRP volumes '!BG312</f>
        <v/>
      </c>
      <c r="L258" s="779">
        <f>'360 GRP volumes '!I312*SUM('360 GRP volumes '!L312:V312)</f>
        <v>0</v>
      </c>
    </row>
    <row r="259">
      <c r="A259" s="2" t="str">
        <f>'360 GRP volumes '!#REF!</f>
        <v>#ERROR!</v>
      </c>
      <c r="B259" s="193">
        <f>SUM('360 GRP volumes '!L313:V313)*'360 GRP volumes '!AX313</f>
        <v>0</v>
      </c>
      <c r="C259" s="65">
        <f>SUM('360 GRP volumes '!L313:V313)*'360 GRP volumes '!AY313</f>
        <v>0</v>
      </c>
      <c r="D259" s="779">
        <f>SUM('360 GRP volumes '!L313:V313)*'360 GRP volumes '!AZ313</f>
        <v>0</v>
      </c>
      <c r="E259" s="779">
        <f>SUM('360 GRP volumes '!L313:V313)*'360 GRP volumes '!BA313</f>
        <v>0</v>
      </c>
      <c r="F259" s="779">
        <f>SUM('360 GRP volumes '!L313:V313)*'360 GRP volumes '!BB313</f>
        <v>0</v>
      </c>
      <c r="G259" s="779">
        <f>SUM('360 GRP volumes '!L313:V313)*'360 GRP volumes '!BC313</f>
        <v>0</v>
      </c>
      <c r="H259" s="779">
        <f>SUM('360 GRP volumes '!L313:V313)*'360 GRP volumes '!BD313</f>
        <v>0</v>
      </c>
      <c r="I259" s="779">
        <f>SUM('360 GRP volumes '!L313:V313)*'360 GRP volumes '!BE313</f>
        <v>0</v>
      </c>
      <c r="J259" s="779">
        <f>SUM('360 GRP volumes '!L313:V313)*'360 GRP volumes '!BF313</f>
        <v>0</v>
      </c>
      <c r="K259" s="779" t="str">
        <f>'360 GRP volumes '!BG313</f>
        <v/>
      </c>
      <c r="L259" s="779">
        <f>'360 GRP volumes '!I313*SUM('360 GRP volumes '!L313:V313)</f>
        <v>0</v>
      </c>
    </row>
    <row r="260">
      <c r="A260" s="2" t="str">
        <f>'360 GRP volumes '!#REF!</f>
        <v>#ERROR!</v>
      </c>
      <c r="B260" s="193">
        <f>SUM('360 GRP volumes '!L314:V314)*'360 GRP volumes '!AX314</f>
        <v>0</v>
      </c>
      <c r="C260" s="65">
        <f>SUM('360 GRP volumes '!L314:V314)*'360 GRP volumes '!AY314</f>
        <v>0</v>
      </c>
      <c r="D260" s="779">
        <f>SUM('360 GRP volumes '!L314:V314)*'360 GRP volumes '!AZ314</f>
        <v>0</v>
      </c>
      <c r="E260" s="779">
        <f>SUM('360 GRP volumes '!L314:V314)*'360 GRP volumes '!BA314</f>
        <v>0</v>
      </c>
      <c r="F260" s="779">
        <f>SUM('360 GRP volumes '!L314:V314)*'360 GRP volumes '!BB314</f>
        <v>0</v>
      </c>
      <c r="G260" s="779">
        <f>SUM('360 GRP volumes '!L314:V314)*'360 GRP volumes '!BC314</f>
        <v>0</v>
      </c>
      <c r="H260" s="779">
        <f>SUM('360 GRP volumes '!L314:V314)*'360 GRP volumes '!BD314</f>
        <v>0</v>
      </c>
      <c r="I260" s="779">
        <f>SUM('360 GRP volumes '!L314:V314)*'360 GRP volumes '!BE314</f>
        <v>0</v>
      </c>
      <c r="J260" s="779">
        <f>SUM('360 GRP volumes '!L314:V314)*'360 GRP volumes '!BF314</f>
        <v>0</v>
      </c>
      <c r="K260" s="779" t="str">
        <f>'360 GRP volumes '!BG314</f>
        <v/>
      </c>
      <c r="L260" s="779">
        <f>'360 GRP volumes '!I314*SUM('360 GRP volumes '!L314:V314)</f>
        <v>0</v>
      </c>
    </row>
    <row r="261">
      <c r="A261" s="2" t="str">
        <f>'360 GRP volumes '!#REF!</f>
        <v>#ERROR!</v>
      </c>
      <c r="B261" s="193">
        <f>SUM('360 GRP volumes '!L315:V315)*'360 GRP volumes '!AX315</f>
        <v>0</v>
      </c>
      <c r="C261" s="65">
        <f>SUM('360 GRP volumes '!L315:V315)*'360 GRP volumes '!AY315</f>
        <v>0</v>
      </c>
      <c r="D261" s="779">
        <f>SUM('360 GRP volumes '!L315:V315)*'360 GRP volumes '!AZ315</f>
        <v>0</v>
      </c>
      <c r="E261" s="779">
        <f>SUM('360 GRP volumes '!L315:V315)*'360 GRP volumes '!BA315</f>
        <v>0</v>
      </c>
      <c r="F261" s="779">
        <f>SUM('360 GRP volumes '!L315:V315)*'360 GRP volumes '!BB315</f>
        <v>0</v>
      </c>
      <c r="G261" s="779">
        <f>SUM('360 GRP volumes '!L315:V315)*'360 GRP volumes '!BC315</f>
        <v>0</v>
      </c>
      <c r="H261" s="779">
        <f>SUM('360 GRP volumes '!L315:V315)*'360 GRP volumes '!BD315</f>
        <v>0</v>
      </c>
      <c r="I261" s="779">
        <f>SUM('360 GRP volumes '!L315:V315)*'360 GRP volumes '!BE315</f>
        <v>0</v>
      </c>
      <c r="J261" s="779">
        <f>SUM('360 GRP volumes '!L315:V315)*'360 GRP volumes '!BF315</f>
        <v>0</v>
      </c>
      <c r="K261" s="779" t="str">
        <f>'360 GRP volumes '!BG315</f>
        <v/>
      </c>
      <c r="L261" s="779">
        <f>'360 GRP volumes '!I315*SUM('360 GRP volumes '!L315:V315)</f>
        <v>0</v>
      </c>
    </row>
    <row r="262">
      <c r="A262" s="2" t="str">
        <f>'360 GRP volumes '!#REF!</f>
        <v>#ERROR!</v>
      </c>
      <c r="B262" s="193">
        <f>SUM('360 GRP volumes '!L316:V316)*'360 GRP volumes '!AX316</f>
        <v>0</v>
      </c>
      <c r="C262" s="65">
        <f>SUM('360 GRP volumes '!L316:V316)*'360 GRP volumes '!AY316</f>
        <v>0</v>
      </c>
      <c r="D262" s="779">
        <f>SUM('360 GRP volumes '!L316:V316)*'360 GRP volumes '!AZ316</f>
        <v>0</v>
      </c>
      <c r="E262" s="779">
        <f>SUM('360 GRP volumes '!L316:V316)*'360 GRP volumes '!BA316</f>
        <v>0</v>
      </c>
      <c r="F262" s="779">
        <f>SUM('360 GRP volumes '!L316:V316)*'360 GRP volumes '!BB316</f>
        <v>0</v>
      </c>
      <c r="G262" s="779">
        <f>SUM('360 GRP volumes '!L316:V316)*'360 GRP volumes '!BC316</f>
        <v>0</v>
      </c>
      <c r="H262" s="779">
        <f>SUM('360 GRP volumes '!L316:V316)*'360 GRP volumes '!BD316</f>
        <v>0</v>
      </c>
      <c r="I262" s="779">
        <f>SUM('360 GRP volumes '!L316:V316)*'360 GRP volumes '!BE316</f>
        <v>0</v>
      </c>
      <c r="J262" s="779">
        <f>SUM('360 GRP volumes '!L316:V316)*'360 GRP volumes '!BF316</f>
        <v>0</v>
      </c>
      <c r="K262" s="779" t="str">
        <f>'360 GRP volumes '!BG316</f>
        <v/>
      </c>
      <c r="L262" s="779">
        <f>'360 GRP volumes '!I316*SUM('360 GRP volumes '!L316:V316)</f>
        <v>0</v>
      </c>
    </row>
    <row r="263">
      <c r="A263" s="2" t="str">
        <f>'360 GRP volumes '!#REF!</f>
        <v>#ERROR!</v>
      </c>
      <c r="B263" s="193">
        <f>SUM('360 GRP volumes '!L317:V317)*'360 GRP volumes '!AX317</f>
        <v>0</v>
      </c>
      <c r="C263" s="65">
        <f>SUM('360 GRP volumes '!L317:V317)*'360 GRP volumes '!AY317</f>
        <v>0</v>
      </c>
      <c r="D263" s="779">
        <f>SUM('360 GRP volumes '!L317:V317)*'360 GRP volumes '!AZ317</f>
        <v>0</v>
      </c>
      <c r="E263" s="779">
        <f>SUM('360 GRP volumes '!L317:V317)*'360 GRP volumes '!BA317</f>
        <v>0</v>
      </c>
      <c r="F263" s="779">
        <f>SUM('360 GRP volumes '!L317:V317)*'360 GRP volumes '!BB317</f>
        <v>0</v>
      </c>
      <c r="G263" s="779">
        <f>SUM('360 GRP volumes '!L317:V317)*'360 GRP volumes '!BC317</f>
        <v>0</v>
      </c>
      <c r="H263" s="779">
        <f>SUM('360 GRP volumes '!L317:V317)*'360 GRP volumes '!BD317</f>
        <v>0</v>
      </c>
      <c r="I263" s="779">
        <f>SUM('360 GRP volumes '!L317:V317)*'360 GRP volumes '!BE317</f>
        <v>0</v>
      </c>
      <c r="J263" s="779">
        <f>SUM('360 GRP volumes '!L317:V317)*'360 GRP volumes '!BF317</f>
        <v>0</v>
      </c>
      <c r="K263" s="779" t="str">
        <f>'360 GRP volumes '!BG317</f>
        <v/>
      </c>
      <c r="L263" s="779">
        <f>'360 GRP volumes '!I317*SUM('360 GRP volumes '!L317:V317)</f>
        <v>0</v>
      </c>
    </row>
    <row r="264">
      <c r="A264" s="2" t="str">
        <f>'360 GRP volumes '!#REF!</f>
        <v>#ERROR!</v>
      </c>
      <c r="B264" s="193">
        <f>SUM('360 GRP volumes '!L318:V318)*'360 GRP volumes '!AX318</f>
        <v>0</v>
      </c>
      <c r="C264" s="65">
        <f>SUM('360 GRP volumes '!L318:V318)*'360 GRP volumes '!AY318</f>
        <v>0</v>
      </c>
      <c r="D264" s="779">
        <f>SUM('360 GRP volumes '!L318:V318)*'360 GRP volumes '!AZ318</f>
        <v>0</v>
      </c>
      <c r="E264" s="779">
        <f>SUM('360 GRP volumes '!L318:V318)*'360 GRP volumes '!BA318</f>
        <v>0</v>
      </c>
      <c r="F264" s="779">
        <f>SUM('360 GRP volumes '!L318:V318)*'360 GRP volumes '!BB318</f>
        <v>0</v>
      </c>
      <c r="G264" s="779">
        <f>SUM('360 GRP volumes '!L318:V318)*'360 GRP volumes '!BC318</f>
        <v>0</v>
      </c>
      <c r="H264" s="779">
        <f>SUM('360 GRP volumes '!L318:V318)*'360 GRP volumes '!BD318</f>
        <v>0</v>
      </c>
      <c r="I264" s="779">
        <f>SUM('360 GRP volumes '!L318:V318)*'360 GRP volumes '!BE318</f>
        <v>0</v>
      </c>
      <c r="J264" s="779">
        <f>SUM('360 GRP volumes '!L318:V318)*'360 GRP volumes '!BF318</f>
        <v>0</v>
      </c>
      <c r="K264" s="779" t="str">
        <f>'360 GRP volumes '!BG318</f>
        <v/>
      </c>
      <c r="L264" s="779">
        <f>'360 GRP volumes '!I318*SUM('360 GRP volumes '!L318:V318)</f>
        <v>0</v>
      </c>
    </row>
    <row r="265">
      <c r="A265" s="2" t="str">
        <f>'360 GRP volumes '!#REF!</f>
        <v>#ERROR!</v>
      </c>
      <c r="B265" s="193">
        <f>SUM('360 GRP volumes '!L319:V319)*'360 GRP volumes '!AX319</f>
        <v>0</v>
      </c>
      <c r="C265" s="65">
        <f>SUM('360 GRP volumes '!L319:V319)*'360 GRP volumes '!AY319</f>
        <v>0</v>
      </c>
      <c r="D265" s="779">
        <f>SUM('360 GRP volumes '!L319:V319)*'360 GRP volumes '!AZ319</f>
        <v>0</v>
      </c>
      <c r="E265" s="779">
        <f>SUM('360 GRP volumes '!L319:V319)*'360 GRP volumes '!BA319</f>
        <v>0</v>
      </c>
      <c r="F265" s="779">
        <f>SUM('360 GRP volumes '!L319:V319)*'360 GRP volumes '!BB319</f>
        <v>0</v>
      </c>
      <c r="G265" s="779">
        <f>SUM('360 GRP volumes '!L319:V319)*'360 GRP volumes '!BC319</f>
        <v>0</v>
      </c>
      <c r="H265" s="779">
        <f>SUM('360 GRP volumes '!L319:V319)*'360 GRP volumes '!BD319</f>
        <v>0</v>
      </c>
      <c r="I265" s="779">
        <f>SUM('360 GRP volumes '!L319:V319)*'360 GRP volumes '!BE319</f>
        <v>0</v>
      </c>
      <c r="J265" s="779">
        <f>SUM('360 GRP volumes '!L319:V319)*'360 GRP volumes '!BF319</f>
        <v>0</v>
      </c>
      <c r="K265" s="779" t="str">
        <f>'360 GRP volumes '!BG319</f>
        <v/>
      </c>
      <c r="L265" s="779">
        <f>'360 GRP volumes '!I319*SUM('360 GRP volumes '!L319:V319)</f>
        <v>0</v>
      </c>
    </row>
    <row r="266">
      <c r="A266" s="2" t="str">
        <f>'360 GRP volumes '!#REF!</f>
        <v>#ERROR!</v>
      </c>
      <c r="B266" s="193">
        <f>SUM('360 GRP volumes '!L320:V320)*'360 GRP volumes '!AX320</f>
        <v>0</v>
      </c>
      <c r="C266" s="65">
        <f>SUM('360 GRP volumes '!L320:V320)*'360 GRP volumes '!AY320</f>
        <v>0</v>
      </c>
      <c r="D266" s="779">
        <f>SUM('360 GRP volumes '!L320:V320)*'360 GRP volumes '!AZ320</f>
        <v>0</v>
      </c>
      <c r="E266" s="779">
        <f>SUM('360 GRP volumes '!L320:V320)*'360 GRP volumes '!BA320</f>
        <v>0</v>
      </c>
      <c r="F266" s="779">
        <f>SUM('360 GRP volumes '!L320:V320)*'360 GRP volumes '!BB320</f>
        <v>0</v>
      </c>
      <c r="G266" s="779">
        <f>SUM('360 GRP volumes '!L320:V320)*'360 GRP volumes '!BC320</f>
        <v>0</v>
      </c>
      <c r="H266" s="779">
        <f>SUM('360 GRP volumes '!L320:V320)*'360 GRP volumes '!BD320</f>
        <v>0</v>
      </c>
      <c r="I266" s="779">
        <f>SUM('360 GRP volumes '!L320:V320)*'360 GRP volumes '!BE320</f>
        <v>0</v>
      </c>
      <c r="J266" s="779">
        <f>SUM('360 GRP volumes '!L320:V320)*'360 GRP volumes '!BF320</f>
        <v>0</v>
      </c>
      <c r="K266" s="779" t="str">
        <f>'360 GRP volumes '!BG320</f>
        <v/>
      </c>
      <c r="L266" s="779">
        <f>'360 GRP volumes '!I320*SUM('360 GRP volumes '!L320:V320)</f>
        <v>0</v>
      </c>
    </row>
    <row r="267">
      <c r="A267" s="2" t="str">
        <f>'360 GRP volumes '!#REF!</f>
        <v>#ERROR!</v>
      </c>
      <c r="B267" s="193">
        <f>SUM('360 GRP volumes '!L321:V321)*'360 GRP volumes '!AX321</f>
        <v>0</v>
      </c>
      <c r="C267" s="65">
        <f>SUM('360 GRP volumes '!L321:V321)*'360 GRP volumes '!AY321</f>
        <v>0</v>
      </c>
      <c r="D267" s="779">
        <f>SUM('360 GRP volumes '!L321:V321)*'360 GRP volumes '!AZ321</f>
        <v>0</v>
      </c>
      <c r="E267" s="779">
        <f>SUM('360 GRP volumes '!L321:V321)*'360 GRP volumes '!BA321</f>
        <v>0</v>
      </c>
      <c r="F267" s="779">
        <f>SUM('360 GRP volumes '!L321:V321)*'360 GRP volumes '!BB321</f>
        <v>0</v>
      </c>
      <c r="G267" s="779">
        <f>SUM('360 GRP volumes '!L321:V321)*'360 GRP volumes '!BC321</f>
        <v>0</v>
      </c>
      <c r="H267" s="779">
        <f>SUM('360 GRP volumes '!L321:V321)*'360 GRP volumes '!BD321</f>
        <v>0</v>
      </c>
      <c r="I267" s="779">
        <f>SUM('360 GRP volumes '!L321:V321)*'360 GRP volumes '!BE321</f>
        <v>0</v>
      </c>
      <c r="J267" s="779">
        <f>SUM('360 GRP volumes '!L321:V321)*'360 GRP volumes '!BF321</f>
        <v>0</v>
      </c>
      <c r="K267" s="779" t="str">
        <f>'360 GRP volumes '!BG321</f>
        <v/>
      </c>
      <c r="L267" s="779">
        <f>'360 GRP volumes '!I321*SUM('360 GRP volumes '!L321:V321)</f>
        <v>0</v>
      </c>
    </row>
    <row r="268">
      <c r="A268" s="2" t="str">
        <f>'360 GRP volumes '!#REF!</f>
        <v>#ERROR!</v>
      </c>
      <c r="B268" s="193">
        <f>SUM('360 GRP volumes '!L322:V322)*'360 GRP volumes '!AX322</f>
        <v>0</v>
      </c>
      <c r="C268" s="65">
        <f>SUM('360 GRP volumes '!L322:V322)*'360 GRP volumes '!AY322</f>
        <v>0</v>
      </c>
      <c r="D268" s="779">
        <f>SUM('360 GRP volumes '!L322:V322)*'360 GRP volumes '!AZ322</f>
        <v>0</v>
      </c>
      <c r="E268" s="779">
        <f>SUM('360 GRP volumes '!L322:V322)*'360 GRP volumes '!BA322</f>
        <v>0</v>
      </c>
      <c r="F268" s="779">
        <f>SUM('360 GRP volumes '!L322:V322)*'360 GRP volumes '!BB322</f>
        <v>0</v>
      </c>
      <c r="G268" s="779">
        <f>SUM('360 GRP volumes '!L322:V322)*'360 GRP volumes '!BC322</f>
        <v>0</v>
      </c>
      <c r="H268" s="779">
        <f>SUM('360 GRP volumes '!L322:V322)*'360 GRP volumes '!BD322</f>
        <v>0</v>
      </c>
      <c r="I268" s="779">
        <f>SUM('360 GRP volumes '!L322:V322)*'360 GRP volumes '!BE322</f>
        <v>0</v>
      </c>
      <c r="J268" s="779">
        <f>SUM('360 GRP volumes '!L322:V322)*'360 GRP volumes '!BF322</f>
        <v>0</v>
      </c>
      <c r="K268" s="779" t="str">
        <f>'360 GRP volumes '!BG322</f>
        <v/>
      </c>
      <c r="L268" s="779">
        <f>'360 GRP volumes '!I322*SUM('360 GRP volumes '!L322:V322)</f>
        <v>0</v>
      </c>
    </row>
    <row r="269">
      <c r="A269" s="2" t="str">
        <f>'360 GRP volumes '!#REF!</f>
        <v>#ERROR!</v>
      </c>
      <c r="B269" s="193">
        <f>SUM('360 GRP volumes '!L323:V323)*'360 GRP volumes '!AX323</f>
        <v>0</v>
      </c>
      <c r="C269" s="65">
        <f>SUM('360 GRP volumes '!L323:V323)*'360 GRP volumes '!AY323</f>
        <v>0</v>
      </c>
      <c r="D269" s="779">
        <f>SUM('360 GRP volumes '!L323:V323)*'360 GRP volumes '!AZ323</f>
        <v>0</v>
      </c>
      <c r="E269" s="779">
        <f>SUM('360 GRP volumes '!L323:V323)*'360 GRP volumes '!BA323</f>
        <v>0</v>
      </c>
      <c r="F269" s="779">
        <f>SUM('360 GRP volumes '!L323:V323)*'360 GRP volumes '!BB323</f>
        <v>0</v>
      </c>
      <c r="G269" s="779">
        <f>SUM('360 GRP volumes '!L323:V323)*'360 GRP volumes '!BC323</f>
        <v>0</v>
      </c>
      <c r="H269" s="779">
        <f>SUM('360 GRP volumes '!L323:V323)*'360 GRP volumes '!BD323</f>
        <v>0</v>
      </c>
      <c r="I269" s="779">
        <f>SUM('360 GRP volumes '!L323:V323)*'360 GRP volumes '!BE323</f>
        <v>0</v>
      </c>
      <c r="J269" s="779">
        <f>SUM('360 GRP volumes '!L323:V323)*'360 GRP volumes '!BF323</f>
        <v>0</v>
      </c>
      <c r="K269" s="779" t="str">
        <f>'360 GRP volumes '!BG323</f>
        <v/>
      </c>
      <c r="L269" s="779">
        <f>'360 GRP volumes '!I323*SUM('360 GRP volumes '!L323:V323)</f>
        <v>0</v>
      </c>
    </row>
    <row r="270">
      <c r="A270" s="2" t="str">
        <f>'360 GRP volumes '!#REF!</f>
        <v>#ERROR!</v>
      </c>
      <c r="B270" s="193">
        <f>SUM('360 GRP volumes '!L324:V324)*'360 GRP volumes '!AX324</f>
        <v>0</v>
      </c>
      <c r="C270" s="65">
        <f>SUM('360 GRP volumes '!L324:V324)*'360 GRP volumes '!AY324</f>
        <v>0</v>
      </c>
      <c r="D270" s="779">
        <f>SUM('360 GRP volumes '!L324:V324)*'360 GRP volumes '!AZ324</f>
        <v>0</v>
      </c>
      <c r="E270" s="779">
        <f>SUM('360 GRP volumes '!L324:V324)*'360 GRP volumes '!BA324</f>
        <v>0</v>
      </c>
      <c r="F270" s="779">
        <f>SUM('360 GRP volumes '!L324:V324)*'360 GRP volumes '!BB324</f>
        <v>0</v>
      </c>
      <c r="G270" s="779">
        <f>SUM('360 GRP volumes '!L324:V324)*'360 GRP volumes '!BC324</f>
        <v>0</v>
      </c>
      <c r="H270" s="779">
        <f>SUM('360 GRP volumes '!L324:V324)*'360 GRP volumes '!BD324</f>
        <v>0</v>
      </c>
      <c r="I270" s="779">
        <f>SUM('360 GRP volumes '!L324:V324)*'360 GRP volumes '!BE324</f>
        <v>0</v>
      </c>
      <c r="J270" s="779">
        <f>SUM('360 GRP volumes '!L324:V324)*'360 GRP volumes '!BF324</f>
        <v>0</v>
      </c>
      <c r="K270" s="779" t="str">
        <f>'360 GRP volumes '!BG324</f>
        <v/>
      </c>
      <c r="L270" s="779">
        <f>'360 GRP volumes '!I324*SUM('360 GRP volumes '!L324:V324)</f>
        <v>0</v>
      </c>
    </row>
    <row r="271">
      <c r="A271" s="2" t="str">
        <f>'360 GRP volumes '!#REF!</f>
        <v>#ERROR!</v>
      </c>
      <c r="B271" s="193">
        <f>SUM('360 GRP volumes '!L325:V325)*'360 GRP volumes '!AX325</f>
        <v>0</v>
      </c>
      <c r="C271" s="65">
        <f>SUM('360 GRP volumes '!L325:V325)*'360 GRP volumes '!AY325</f>
        <v>0</v>
      </c>
      <c r="D271" s="779">
        <f>SUM('360 GRP volumes '!L325:V325)*'360 GRP volumes '!AZ325</f>
        <v>0</v>
      </c>
      <c r="E271" s="779">
        <f>SUM('360 GRP volumes '!L325:V325)*'360 GRP volumes '!BA325</f>
        <v>0</v>
      </c>
      <c r="F271" s="779">
        <f>SUM('360 GRP volumes '!L325:V325)*'360 GRP volumes '!BB325</f>
        <v>0</v>
      </c>
      <c r="G271" s="779">
        <f>SUM('360 GRP volumes '!L325:V325)*'360 GRP volumes '!BC325</f>
        <v>0</v>
      </c>
      <c r="H271" s="779">
        <f>SUM('360 GRP volumes '!L325:V325)*'360 GRP volumes '!BD325</f>
        <v>0</v>
      </c>
      <c r="I271" s="779">
        <f>SUM('360 GRP volumes '!L325:V325)*'360 GRP volumes '!BE325</f>
        <v>0</v>
      </c>
      <c r="J271" s="779">
        <f>SUM('360 GRP volumes '!L325:V325)*'360 GRP volumes '!BF325</f>
        <v>0</v>
      </c>
      <c r="K271" s="779" t="str">
        <f>'360 GRP volumes '!BG325</f>
        <v/>
      </c>
      <c r="L271" s="779">
        <f>'360 GRP volumes '!I325*SUM('360 GRP volumes '!L325:V325)</f>
        <v>0</v>
      </c>
    </row>
    <row r="272">
      <c r="A272" s="2" t="str">
        <f>'360 GRP volumes '!#REF!</f>
        <v>#ERROR!</v>
      </c>
      <c r="B272" s="193">
        <f>SUM('360 GRP volumes '!L326:V326)*'360 GRP volumes '!AX326</f>
        <v>0</v>
      </c>
      <c r="C272" s="65">
        <f>SUM('360 GRP volumes '!L326:V326)*'360 GRP volumes '!AY326</f>
        <v>0</v>
      </c>
      <c r="D272" s="779">
        <f>SUM('360 GRP volumes '!L326:V326)*'360 GRP volumes '!AZ326</f>
        <v>0</v>
      </c>
      <c r="E272" s="779">
        <f>SUM('360 GRP volumes '!L326:V326)*'360 GRP volumes '!BA326</f>
        <v>0</v>
      </c>
      <c r="F272" s="779">
        <f>SUM('360 GRP volumes '!L326:V326)*'360 GRP volumes '!BB326</f>
        <v>0</v>
      </c>
      <c r="G272" s="779">
        <f>SUM('360 GRP volumes '!L326:V326)*'360 GRP volumes '!BC326</f>
        <v>0</v>
      </c>
      <c r="H272" s="779">
        <f>SUM('360 GRP volumes '!L326:V326)*'360 GRP volumes '!BD326</f>
        <v>0</v>
      </c>
      <c r="I272" s="779">
        <f>SUM('360 GRP volumes '!L326:V326)*'360 GRP volumes '!BE326</f>
        <v>0</v>
      </c>
      <c r="J272" s="779">
        <f>SUM('360 GRP volumes '!L326:V326)*'360 GRP volumes '!BF326</f>
        <v>0</v>
      </c>
      <c r="K272" s="779" t="str">
        <f>'360 GRP volumes '!BG326</f>
        <v/>
      </c>
      <c r="L272" s="779">
        <f>'360 GRP volumes '!I326*SUM('360 GRP volumes '!L326:V326)</f>
        <v>0</v>
      </c>
    </row>
    <row r="273">
      <c r="A273" s="2" t="str">
        <f>'360 GRP volumes '!#REF!</f>
        <v>#ERROR!</v>
      </c>
      <c r="B273" s="193">
        <f>SUM('360 GRP volumes '!L327:V327)*'360 GRP volumes '!AX327</f>
        <v>0</v>
      </c>
      <c r="C273" s="65">
        <f>SUM('360 GRP volumes '!L327:V327)*'360 GRP volumes '!AY327</f>
        <v>0</v>
      </c>
      <c r="D273" s="779">
        <f>SUM('360 GRP volumes '!L327:V327)*'360 GRP volumes '!AZ327</f>
        <v>0</v>
      </c>
      <c r="E273" s="779">
        <f>SUM('360 GRP volumes '!L327:V327)*'360 GRP volumes '!BA327</f>
        <v>0</v>
      </c>
      <c r="F273" s="779">
        <f>SUM('360 GRP volumes '!L327:V327)*'360 GRP volumes '!BB327</f>
        <v>0</v>
      </c>
      <c r="G273" s="779">
        <f>SUM('360 GRP volumes '!L327:V327)*'360 GRP volumes '!BC327</f>
        <v>0</v>
      </c>
      <c r="H273" s="779">
        <f>SUM('360 GRP volumes '!L327:V327)*'360 GRP volumes '!BD327</f>
        <v>0</v>
      </c>
      <c r="I273" s="779">
        <f>SUM('360 GRP volumes '!L327:V327)*'360 GRP volumes '!BE327</f>
        <v>0</v>
      </c>
      <c r="J273" s="779">
        <f>SUM('360 GRP volumes '!L327:V327)*'360 GRP volumes '!BF327</f>
        <v>0</v>
      </c>
      <c r="K273" s="779" t="str">
        <f>'360 GRP volumes '!BG327</f>
        <v/>
      </c>
      <c r="L273" s="779">
        <f>'360 GRP volumes '!I327*SUM('360 GRP volumes '!L327:V327)</f>
        <v>0</v>
      </c>
    </row>
    <row r="274">
      <c r="A274" s="2" t="str">
        <f>'360 GRP volumes '!#REF!</f>
        <v>#ERROR!</v>
      </c>
      <c r="B274" s="193">
        <f>SUM('360 GRP volumes '!L328:V328)*'360 GRP volumes '!AX328</f>
        <v>0</v>
      </c>
      <c r="C274" s="65">
        <f>SUM('360 GRP volumes '!L328:V328)*'360 GRP volumes '!AY328</f>
        <v>0</v>
      </c>
      <c r="D274" s="779">
        <f>SUM('360 GRP volumes '!L328:V328)*'360 GRP volumes '!AZ328</f>
        <v>0</v>
      </c>
      <c r="E274" s="779">
        <f>SUM('360 GRP volumes '!L328:V328)*'360 GRP volumes '!BA328</f>
        <v>0</v>
      </c>
      <c r="F274" s="779">
        <f>SUM('360 GRP volumes '!L328:V328)*'360 GRP volumes '!BB328</f>
        <v>0</v>
      </c>
      <c r="G274" s="779">
        <f>SUM('360 GRP volumes '!L328:V328)*'360 GRP volumes '!BC328</f>
        <v>0</v>
      </c>
      <c r="H274" s="779">
        <f>SUM('360 GRP volumes '!L328:V328)*'360 GRP volumes '!BD328</f>
        <v>0</v>
      </c>
      <c r="I274" s="779">
        <f>SUM('360 GRP volumes '!L328:V328)*'360 GRP volumes '!BE328</f>
        <v>0</v>
      </c>
      <c r="J274" s="779">
        <f>SUM('360 GRP volumes '!L328:V328)*'360 GRP volumes '!BF328</f>
        <v>0</v>
      </c>
      <c r="K274" s="779" t="str">
        <f>'360 GRP volumes '!BG328</f>
        <v/>
      </c>
      <c r="L274" s="779">
        <f>'360 GRP volumes '!I328*SUM('360 GRP volumes '!L328:V328)</f>
        <v>0</v>
      </c>
    </row>
    <row r="275">
      <c r="A275" s="2" t="str">
        <f>'360 GRP volumes '!#REF!</f>
        <v>#ERROR!</v>
      </c>
      <c r="B275" s="193">
        <f>SUM('360 GRP volumes '!L329:V329)*'360 GRP volumes '!AX329</f>
        <v>0</v>
      </c>
      <c r="C275" s="65">
        <f>SUM('360 GRP volumes '!L329:V329)*'360 GRP volumes '!AY329</f>
        <v>0</v>
      </c>
      <c r="D275" s="779">
        <f>SUM('360 GRP volumes '!L329:V329)*'360 GRP volumes '!AZ329</f>
        <v>0</v>
      </c>
      <c r="E275" s="779">
        <f>SUM('360 GRP volumes '!L329:V329)*'360 GRP volumes '!BA329</f>
        <v>0</v>
      </c>
      <c r="F275" s="779">
        <f>SUM('360 GRP volumes '!L329:V329)*'360 GRP volumes '!BB329</f>
        <v>0</v>
      </c>
      <c r="G275" s="779">
        <f>SUM('360 GRP volumes '!L329:V329)*'360 GRP volumes '!BC329</f>
        <v>0</v>
      </c>
      <c r="H275" s="779">
        <f>SUM('360 GRP volumes '!L329:V329)*'360 GRP volumes '!BD329</f>
        <v>0</v>
      </c>
      <c r="I275" s="779">
        <f>SUM('360 GRP volumes '!L329:V329)*'360 GRP volumes '!BE329</f>
        <v>0</v>
      </c>
      <c r="J275" s="779">
        <f>SUM('360 GRP volumes '!L329:V329)*'360 GRP volumes '!BF329</f>
        <v>0</v>
      </c>
      <c r="K275" s="779" t="str">
        <f>'360 GRP volumes '!BG329</f>
        <v/>
      </c>
      <c r="L275" s="779">
        <f>'360 GRP volumes '!I329*SUM('360 GRP volumes '!L329:V329)</f>
        <v>0</v>
      </c>
    </row>
    <row r="276">
      <c r="A276" s="2" t="str">
        <f>'360 GRP volumes '!#REF!</f>
        <v>#ERROR!</v>
      </c>
      <c r="B276" s="193">
        <f>SUM('360 GRP volumes '!L330:V330)*'360 GRP volumes '!AX330</f>
        <v>0</v>
      </c>
      <c r="C276" s="65">
        <f>SUM('360 GRP volumes '!L330:V330)*'360 GRP volumes '!AY330</f>
        <v>0</v>
      </c>
      <c r="D276" s="779">
        <f>SUM('360 GRP volumes '!L330:V330)*'360 GRP volumes '!AZ330</f>
        <v>0</v>
      </c>
      <c r="E276" s="779">
        <f>SUM('360 GRP volumes '!L330:V330)*'360 GRP volumes '!BA330</f>
        <v>0</v>
      </c>
      <c r="F276" s="779">
        <f>SUM('360 GRP volumes '!L330:V330)*'360 GRP volumes '!BB330</f>
        <v>0</v>
      </c>
      <c r="G276" s="779">
        <f>SUM('360 GRP volumes '!L330:V330)*'360 GRP volumes '!BC330</f>
        <v>0</v>
      </c>
      <c r="H276" s="779">
        <f>SUM('360 GRP volumes '!L330:V330)*'360 GRP volumes '!BD330</f>
        <v>0</v>
      </c>
      <c r="I276" s="779">
        <f>SUM('360 GRP volumes '!L330:V330)*'360 GRP volumes '!BE330</f>
        <v>0</v>
      </c>
      <c r="J276" s="779">
        <f>SUM('360 GRP volumes '!L330:V330)*'360 GRP volumes '!BF330</f>
        <v>0</v>
      </c>
      <c r="K276" s="779" t="str">
        <f>'360 GRP volumes '!BG330</f>
        <v/>
      </c>
      <c r="L276" s="779">
        <f>'360 GRP volumes '!I330*SUM('360 GRP volumes '!L330:V330)</f>
        <v>0</v>
      </c>
    </row>
    <row r="277">
      <c r="A277" s="2" t="str">
        <f>'360 GRP volumes '!#REF!</f>
        <v>#ERROR!</v>
      </c>
      <c r="B277" s="193">
        <f>SUM('360 GRP volumes '!L331:V331)*'360 GRP volumes '!AX331</f>
        <v>0</v>
      </c>
      <c r="C277" s="65">
        <f>SUM('360 GRP volumes '!L331:V331)*'360 GRP volumes '!AY331</f>
        <v>0</v>
      </c>
      <c r="D277" s="779">
        <f>SUM('360 GRP volumes '!L331:V331)*'360 GRP volumes '!AZ331</f>
        <v>0</v>
      </c>
      <c r="E277" s="779">
        <f>SUM('360 GRP volumes '!L331:V331)*'360 GRP volumes '!BA331</f>
        <v>0</v>
      </c>
      <c r="F277" s="779">
        <f>SUM('360 GRP volumes '!L331:V331)*'360 GRP volumes '!BB331</f>
        <v>0</v>
      </c>
      <c r="G277" s="779">
        <f>SUM('360 GRP volumes '!L331:V331)*'360 GRP volumes '!BC331</f>
        <v>0</v>
      </c>
      <c r="H277" s="779">
        <f>SUM('360 GRP volumes '!L331:V331)*'360 GRP volumes '!BD331</f>
        <v>0</v>
      </c>
      <c r="I277" s="779">
        <f>SUM('360 GRP volumes '!L331:V331)*'360 GRP volumes '!BE331</f>
        <v>0</v>
      </c>
      <c r="J277" s="779">
        <f>SUM('360 GRP volumes '!L331:V331)*'360 GRP volumes '!BF331</f>
        <v>0</v>
      </c>
      <c r="K277" s="779" t="str">
        <f>'360 GRP volumes '!BG331</f>
        <v/>
      </c>
      <c r="L277" s="779">
        <f>'360 GRP volumes '!I331*SUM('360 GRP volumes '!L331:V331)</f>
        <v>0</v>
      </c>
    </row>
    <row r="278">
      <c r="A278" s="2" t="str">
        <f>'360 GRP volumes '!#REF!</f>
        <v>#ERROR!</v>
      </c>
      <c r="B278" s="193">
        <f>SUM('360 GRP volumes '!L332:V332)*'360 GRP volumes '!AX332</f>
        <v>0</v>
      </c>
      <c r="C278" s="65">
        <f>SUM('360 GRP volumes '!L332:V332)*'360 GRP volumes '!AY332</f>
        <v>0</v>
      </c>
      <c r="D278" s="779">
        <f>SUM('360 GRP volumes '!L332:V332)*'360 GRP volumes '!AZ332</f>
        <v>0</v>
      </c>
      <c r="E278" s="779">
        <f>SUM('360 GRP volumes '!L332:V332)*'360 GRP volumes '!BA332</f>
        <v>0</v>
      </c>
      <c r="F278" s="779">
        <f>SUM('360 GRP volumes '!L332:V332)*'360 GRP volumes '!BB332</f>
        <v>0</v>
      </c>
      <c r="G278" s="779">
        <f>SUM('360 GRP volumes '!L332:V332)*'360 GRP volumes '!BC332</f>
        <v>0</v>
      </c>
      <c r="H278" s="779">
        <f>SUM('360 GRP volumes '!L332:V332)*'360 GRP volumes '!BD332</f>
        <v>0</v>
      </c>
      <c r="I278" s="779">
        <f>SUM('360 GRP volumes '!L332:V332)*'360 GRP volumes '!BE332</f>
        <v>0</v>
      </c>
      <c r="J278" s="779">
        <f>SUM('360 GRP volumes '!L332:V332)*'360 GRP volumes '!BF332</f>
        <v>0</v>
      </c>
      <c r="K278" s="779" t="str">
        <f>'360 GRP volumes '!BG332</f>
        <v/>
      </c>
      <c r="L278" s="779">
        <f>'360 GRP volumes '!I332*SUM('360 GRP volumes '!L332:V332)</f>
        <v>0</v>
      </c>
    </row>
    <row r="279">
      <c r="A279" s="2" t="str">
        <f>'360 GRP volumes '!#REF!</f>
        <v>#ERROR!</v>
      </c>
      <c r="B279" s="193">
        <f>SUM('360 GRP volumes '!L333:V333)*'360 GRP volumes '!AX333</f>
        <v>0</v>
      </c>
      <c r="C279" s="65">
        <f>SUM('360 GRP volumes '!L333:V333)*'360 GRP volumes '!AY333</f>
        <v>0</v>
      </c>
      <c r="D279" s="779">
        <f>SUM('360 GRP volumes '!L333:V333)*'360 GRP volumes '!AZ333</f>
        <v>0</v>
      </c>
      <c r="E279" s="779">
        <f>SUM('360 GRP volumes '!L333:V333)*'360 GRP volumes '!BA333</f>
        <v>0</v>
      </c>
      <c r="F279" s="779">
        <f>SUM('360 GRP volumes '!L333:V333)*'360 GRP volumes '!BB333</f>
        <v>0</v>
      </c>
      <c r="G279" s="779">
        <f>SUM('360 GRP volumes '!L333:V333)*'360 GRP volumes '!BC333</f>
        <v>0</v>
      </c>
      <c r="H279" s="779">
        <f>SUM('360 GRP volumes '!L333:V333)*'360 GRP volumes '!BD333</f>
        <v>0</v>
      </c>
      <c r="I279" s="779">
        <f>SUM('360 GRP volumes '!L333:V333)*'360 GRP volumes '!BE333</f>
        <v>0</v>
      </c>
      <c r="J279" s="779">
        <f>SUM('360 GRP volumes '!L333:V333)*'360 GRP volumes '!BF333</f>
        <v>0</v>
      </c>
      <c r="K279" s="779" t="str">
        <f>'360 GRP volumes '!BG333</f>
        <v/>
      </c>
      <c r="L279" s="779">
        <f>'360 GRP volumes '!I333*SUM('360 GRP volumes '!L333:V333)</f>
        <v>0</v>
      </c>
    </row>
    <row r="280">
      <c r="A280" s="2" t="str">
        <f>'360 GRP volumes '!#REF!</f>
        <v>#ERROR!</v>
      </c>
      <c r="B280" s="193">
        <f>SUM('360 GRP volumes '!L334:V334)*'360 GRP volumes '!AX334</f>
        <v>0</v>
      </c>
      <c r="C280" s="65">
        <f>SUM('360 GRP volumes '!L334:V334)*'360 GRP volumes '!AY334</f>
        <v>0</v>
      </c>
      <c r="D280" s="779">
        <f>SUM('360 GRP volumes '!L334:V334)*'360 GRP volumes '!AZ334</f>
        <v>0</v>
      </c>
      <c r="E280" s="779">
        <f>SUM('360 GRP volumes '!L334:V334)*'360 GRP volumes '!BA334</f>
        <v>0</v>
      </c>
      <c r="F280" s="779">
        <f>SUM('360 GRP volumes '!L334:V334)*'360 GRP volumes '!BB334</f>
        <v>0</v>
      </c>
      <c r="G280" s="779">
        <f>SUM('360 GRP volumes '!L334:V334)*'360 GRP volumes '!BC334</f>
        <v>0</v>
      </c>
      <c r="H280" s="779">
        <f>SUM('360 GRP volumes '!L334:V334)*'360 GRP volumes '!BD334</f>
        <v>0</v>
      </c>
      <c r="I280" s="779">
        <f>SUM('360 GRP volumes '!L334:V334)*'360 GRP volumes '!BE334</f>
        <v>0</v>
      </c>
      <c r="J280" s="779">
        <f>SUM('360 GRP volumes '!L334:V334)*'360 GRP volumes '!BF334</f>
        <v>0</v>
      </c>
      <c r="K280" s="779" t="str">
        <f>'360 GRP volumes '!BG334</f>
        <v/>
      </c>
      <c r="L280" s="779">
        <f>'360 GRP volumes '!I334*SUM('360 GRP volumes '!L334:V334)</f>
        <v>0</v>
      </c>
    </row>
    <row r="281">
      <c r="A281" s="2" t="str">
        <f>'360 GRP volumes '!#REF!</f>
        <v>#ERROR!</v>
      </c>
      <c r="B281" s="193">
        <f>SUM('360 GRP volumes '!L335:V335)*'360 GRP volumes '!AX335</f>
        <v>0</v>
      </c>
      <c r="C281" s="65">
        <f>SUM('360 GRP volumes '!L335:V335)*'360 GRP volumes '!AY335</f>
        <v>0</v>
      </c>
      <c r="D281" s="779">
        <f>SUM('360 GRP volumes '!L335:V335)*'360 GRP volumes '!AZ335</f>
        <v>0</v>
      </c>
      <c r="E281" s="779">
        <f>SUM('360 GRP volumes '!L335:V335)*'360 GRP volumes '!BA335</f>
        <v>0</v>
      </c>
      <c r="F281" s="779">
        <f>SUM('360 GRP volumes '!L335:V335)*'360 GRP volumes '!BB335</f>
        <v>0</v>
      </c>
      <c r="G281" s="779">
        <f>SUM('360 GRP volumes '!L335:V335)*'360 GRP volumes '!BC335</f>
        <v>0</v>
      </c>
      <c r="H281" s="779">
        <f>SUM('360 GRP volumes '!L335:V335)*'360 GRP volumes '!BD335</f>
        <v>0</v>
      </c>
      <c r="I281" s="779">
        <f>SUM('360 GRP volumes '!L335:V335)*'360 GRP volumes '!BE335</f>
        <v>0</v>
      </c>
      <c r="J281" s="779">
        <f>SUM('360 GRP volumes '!L335:V335)*'360 GRP volumes '!BF335</f>
        <v>0</v>
      </c>
      <c r="K281" s="779" t="str">
        <f>'360 GRP volumes '!BG335</f>
        <v/>
      </c>
      <c r="L281" s="779">
        <f>'360 GRP volumes '!I335*SUM('360 GRP volumes '!L335:V335)</f>
        <v>0</v>
      </c>
    </row>
    <row r="282">
      <c r="A282" s="2" t="str">
        <f>'360 GRP volumes '!#REF!</f>
        <v>#ERROR!</v>
      </c>
      <c r="B282" s="193">
        <f>SUM('360 GRP volumes '!L336:V336)*'360 GRP volumes '!AX336</f>
        <v>0</v>
      </c>
      <c r="C282" s="65">
        <f>SUM('360 GRP volumes '!L336:V336)*'360 GRP volumes '!AY336</f>
        <v>0</v>
      </c>
      <c r="D282" s="779">
        <f>SUM('360 GRP volumes '!L336:V336)*'360 GRP volumes '!AZ336</f>
        <v>0</v>
      </c>
      <c r="E282" s="779">
        <f>SUM('360 GRP volumes '!L336:V336)*'360 GRP volumes '!BA336</f>
        <v>0</v>
      </c>
      <c r="F282" s="779">
        <f>SUM('360 GRP volumes '!L336:V336)*'360 GRP volumes '!BB336</f>
        <v>0</v>
      </c>
      <c r="G282" s="779">
        <f>SUM('360 GRP volumes '!L336:V336)*'360 GRP volumes '!BC336</f>
        <v>0</v>
      </c>
      <c r="H282" s="779">
        <f>SUM('360 GRP volumes '!L336:V336)*'360 GRP volumes '!BD336</f>
        <v>0</v>
      </c>
      <c r="I282" s="779">
        <f>SUM('360 GRP volumes '!L336:V336)*'360 GRP volumes '!BE336</f>
        <v>0</v>
      </c>
      <c r="J282" s="779">
        <f>SUM('360 GRP volumes '!L336:V336)*'360 GRP volumes '!BF336</f>
        <v>0</v>
      </c>
      <c r="K282" s="779" t="str">
        <f>'360 GRP volumes '!BG336</f>
        <v/>
      </c>
      <c r="L282" s="779">
        <f>'360 GRP volumes '!I336*SUM('360 GRP volumes '!L336:V336)</f>
        <v>0</v>
      </c>
    </row>
    <row r="283">
      <c r="A283" s="2" t="str">
        <f>'360 GRP volumes '!#REF!</f>
        <v>#ERROR!</v>
      </c>
      <c r="B283" s="193">
        <f>SUM('360 GRP volumes '!L337:V337)*'360 GRP volumes '!AX337</f>
        <v>0</v>
      </c>
      <c r="C283" s="65">
        <f>SUM('360 GRP volumes '!L337:V337)*'360 GRP volumes '!AY337</f>
        <v>0</v>
      </c>
      <c r="D283" s="779">
        <f>SUM('360 GRP volumes '!L337:V337)*'360 GRP volumes '!AZ337</f>
        <v>0</v>
      </c>
      <c r="E283" s="779">
        <f>SUM('360 GRP volumes '!L337:V337)*'360 GRP volumes '!BA337</f>
        <v>0</v>
      </c>
      <c r="F283" s="779">
        <f>SUM('360 GRP volumes '!L337:V337)*'360 GRP volumes '!BB337</f>
        <v>0</v>
      </c>
      <c r="G283" s="779">
        <f>SUM('360 GRP volumes '!L337:V337)*'360 GRP volumes '!BC337</f>
        <v>0</v>
      </c>
      <c r="H283" s="779">
        <f>SUM('360 GRP volumes '!L337:V337)*'360 GRP volumes '!BD337</f>
        <v>0</v>
      </c>
      <c r="I283" s="779">
        <f>SUM('360 GRP volumes '!L337:V337)*'360 GRP volumes '!BE337</f>
        <v>0</v>
      </c>
      <c r="J283" s="779">
        <f>SUM('360 GRP volumes '!L337:V337)*'360 GRP volumes '!BF337</f>
        <v>0</v>
      </c>
      <c r="K283" s="779" t="str">
        <f>'360 GRP volumes '!BG337</f>
        <v/>
      </c>
      <c r="L283" s="779">
        <f>'360 GRP volumes '!I337*SUM('360 GRP volumes '!L337:V337)</f>
        <v>0</v>
      </c>
    </row>
    <row r="284">
      <c r="A284" s="2" t="str">
        <f>'360 GRP volumes '!#REF!</f>
        <v>#ERROR!</v>
      </c>
      <c r="B284" s="193">
        <f>SUM('360 GRP volumes '!L338:V338)*'360 GRP volumes '!AX338</f>
        <v>0</v>
      </c>
      <c r="C284" s="65">
        <f>SUM('360 GRP volumes '!L338:V338)*'360 GRP volumes '!AY338</f>
        <v>0</v>
      </c>
      <c r="D284" s="779">
        <f>SUM('360 GRP volumes '!L338:V338)*'360 GRP volumes '!AZ338</f>
        <v>0</v>
      </c>
      <c r="E284" s="779">
        <f>SUM('360 GRP volumes '!L338:V338)*'360 GRP volumes '!BA338</f>
        <v>0</v>
      </c>
      <c r="F284" s="779">
        <f>SUM('360 GRP volumes '!L338:V338)*'360 GRP volumes '!BB338</f>
        <v>0</v>
      </c>
      <c r="G284" s="779">
        <f>SUM('360 GRP volumes '!L338:V338)*'360 GRP volumes '!BC338</f>
        <v>0</v>
      </c>
      <c r="H284" s="779">
        <f>SUM('360 GRP volumes '!L338:V338)*'360 GRP volumes '!BD338</f>
        <v>0</v>
      </c>
      <c r="I284" s="779">
        <f>SUM('360 GRP volumes '!L338:V338)*'360 GRP volumes '!BE338</f>
        <v>0</v>
      </c>
      <c r="J284" s="779">
        <f>SUM('360 GRP volumes '!L338:V338)*'360 GRP volumes '!BF338</f>
        <v>0</v>
      </c>
      <c r="K284" s="779" t="str">
        <f>'360 GRP volumes '!BG338</f>
        <v/>
      </c>
      <c r="L284" s="779">
        <f>'360 GRP volumes '!I338*SUM('360 GRP volumes '!L338:V338)</f>
        <v>0</v>
      </c>
    </row>
    <row r="285">
      <c r="A285" s="2" t="str">
        <f>'360 GRP volumes '!#REF!</f>
        <v>#ERROR!</v>
      </c>
      <c r="B285" s="193">
        <f>SUM('360 GRP volumes '!L339:V339)*'360 GRP volumes '!AX339</f>
        <v>0</v>
      </c>
      <c r="C285" s="65">
        <f>SUM('360 GRP volumes '!L339:V339)*'360 GRP volumes '!AY339</f>
        <v>0</v>
      </c>
      <c r="D285" s="779">
        <f>SUM('360 GRP volumes '!L339:V339)*'360 GRP volumes '!AZ339</f>
        <v>0</v>
      </c>
      <c r="E285" s="779">
        <f>SUM('360 GRP volumes '!L339:V339)*'360 GRP volumes '!BA339</f>
        <v>0</v>
      </c>
      <c r="F285" s="779">
        <f>SUM('360 GRP volumes '!L339:V339)*'360 GRP volumes '!BB339</f>
        <v>0</v>
      </c>
      <c r="G285" s="779">
        <f>SUM('360 GRP volumes '!L339:V339)*'360 GRP volumes '!BC339</f>
        <v>0</v>
      </c>
      <c r="H285" s="779">
        <f>SUM('360 GRP volumes '!L339:V339)*'360 GRP volumes '!BD339</f>
        <v>0</v>
      </c>
      <c r="I285" s="779">
        <f>SUM('360 GRP volumes '!L339:V339)*'360 GRP volumes '!BE339</f>
        <v>0</v>
      </c>
      <c r="J285" s="779">
        <f>SUM('360 GRP volumes '!L339:V339)*'360 GRP volumes '!BF339</f>
        <v>0</v>
      </c>
      <c r="K285" s="779" t="str">
        <f>'360 GRP volumes '!BG339</f>
        <v/>
      </c>
      <c r="L285" s="779">
        <f>'360 GRP volumes '!I339*SUM('360 GRP volumes '!L339:V339)</f>
        <v>0</v>
      </c>
    </row>
    <row r="286">
      <c r="A286" s="2" t="str">
        <f>'360 GRP volumes '!#REF!</f>
        <v>#ERROR!</v>
      </c>
      <c r="B286" s="193">
        <f>SUM('360 GRP volumes '!L340:V340)*'360 GRP volumes '!AX340</f>
        <v>0</v>
      </c>
      <c r="C286" s="65">
        <f>SUM('360 GRP volumes '!L340:V340)*'360 GRP volumes '!AY340</f>
        <v>0</v>
      </c>
      <c r="D286" s="779">
        <f>SUM('360 GRP volumes '!L340:V340)*'360 GRP volumes '!AZ340</f>
        <v>0</v>
      </c>
      <c r="E286" s="779">
        <f>SUM('360 GRP volumes '!L340:V340)*'360 GRP volumes '!BA340</f>
        <v>0</v>
      </c>
      <c r="F286" s="779">
        <f>SUM('360 GRP volumes '!L340:V340)*'360 GRP volumes '!BB340</f>
        <v>0</v>
      </c>
      <c r="G286" s="779">
        <f>SUM('360 GRP volumes '!L340:V340)*'360 GRP volumes '!BC340</f>
        <v>0</v>
      </c>
      <c r="H286" s="779">
        <f>SUM('360 GRP volumes '!L340:V340)*'360 GRP volumes '!BD340</f>
        <v>0</v>
      </c>
      <c r="I286" s="779">
        <f>SUM('360 GRP volumes '!L340:V340)*'360 GRP volumes '!BE340</f>
        <v>0</v>
      </c>
      <c r="J286" s="779">
        <f>SUM('360 GRP volumes '!L340:V340)*'360 GRP volumes '!BF340</f>
        <v>0</v>
      </c>
      <c r="K286" s="779" t="str">
        <f>'360 GRP volumes '!BG340</f>
        <v/>
      </c>
      <c r="L286" s="779">
        <f>'360 GRP volumes '!I340*SUM('360 GRP volumes '!L340:V340)</f>
        <v>0</v>
      </c>
    </row>
    <row r="287">
      <c r="A287" s="2" t="str">
        <f>'360 GRP volumes '!#REF!</f>
        <v>#ERROR!</v>
      </c>
      <c r="B287" s="193">
        <f>SUM('360 GRP volumes '!L341:V341)*'360 GRP volumes '!AX341</f>
        <v>0</v>
      </c>
      <c r="C287" s="65">
        <f>SUM('360 GRP volumes '!L341:V341)*'360 GRP volumes '!AY341</f>
        <v>0</v>
      </c>
      <c r="D287" s="779">
        <f>SUM('360 GRP volumes '!L341:V341)*'360 GRP volumes '!AZ341</f>
        <v>0</v>
      </c>
      <c r="E287" s="779">
        <f>SUM('360 GRP volumes '!L341:V341)*'360 GRP volumes '!BA341</f>
        <v>0</v>
      </c>
      <c r="F287" s="779">
        <f>SUM('360 GRP volumes '!L341:V341)*'360 GRP volumes '!BB341</f>
        <v>0</v>
      </c>
      <c r="G287" s="779">
        <f>SUM('360 GRP volumes '!L341:V341)*'360 GRP volumes '!BC341</f>
        <v>0</v>
      </c>
      <c r="H287" s="779">
        <f>SUM('360 GRP volumes '!L341:V341)*'360 GRP volumes '!BD341</f>
        <v>0</v>
      </c>
      <c r="I287" s="779">
        <f>SUM('360 GRP volumes '!L341:V341)*'360 GRP volumes '!BE341</f>
        <v>0</v>
      </c>
      <c r="J287" s="779">
        <f>SUM('360 GRP volumes '!L341:V341)*'360 GRP volumes '!BF341</f>
        <v>0</v>
      </c>
      <c r="K287" s="779" t="str">
        <f>'360 GRP volumes '!BG341</f>
        <v/>
      </c>
      <c r="L287" s="779">
        <f>'360 GRP volumes '!I341*SUM('360 GRP volumes '!L341:V341)</f>
        <v>0</v>
      </c>
    </row>
    <row r="288">
      <c r="A288" s="2" t="str">
        <f>'360 GRP volumes '!#REF!</f>
        <v>#ERROR!</v>
      </c>
      <c r="B288" s="193">
        <f>SUM('360 GRP volumes '!L342:V342)*'360 GRP volumes '!AX342</f>
        <v>0</v>
      </c>
      <c r="C288" s="65">
        <f>SUM('360 GRP volumes '!L342:V342)*'360 GRP volumes '!AY342</f>
        <v>0</v>
      </c>
      <c r="D288" s="779">
        <f>SUM('360 GRP volumes '!L342:V342)*'360 GRP volumes '!AZ342</f>
        <v>0</v>
      </c>
      <c r="E288" s="779">
        <f>SUM('360 GRP volumes '!L342:V342)*'360 GRP volumes '!BA342</f>
        <v>0</v>
      </c>
      <c r="F288" s="779">
        <f>SUM('360 GRP volumes '!L342:V342)*'360 GRP volumes '!BB342</f>
        <v>0</v>
      </c>
      <c r="G288" s="779">
        <f>SUM('360 GRP volumes '!L342:V342)*'360 GRP volumes '!BC342</f>
        <v>0</v>
      </c>
      <c r="H288" s="779">
        <f>SUM('360 GRP volumes '!L342:V342)*'360 GRP volumes '!BD342</f>
        <v>0</v>
      </c>
      <c r="I288" s="779">
        <f>SUM('360 GRP volumes '!L342:V342)*'360 GRP volumes '!BE342</f>
        <v>0</v>
      </c>
      <c r="J288" s="779">
        <f>SUM('360 GRP volumes '!L342:V342)*'360 GRP volumes '!BF342</f>
        <v>0</v>
      </c>
      <c r="K288" s="779" t="str">
        <f>'360 GRP volumes '!BG342</f>
        <v/>
      </c>
      <c r="L288" s="779">
        <f>'360 GRP volumes '!I342*SUM('360 GRP volumes '!L342:V342)</f>
        <v>0</v>
      </c>
    </row>
    <row r="289">
      <c r="A289" s="2" t="str">
        <f>'360 GRP volumes '!#REF!</f>
        <v>#ERROR!</v>
      </c>
      <c r="B289" s="193">
        <f>SUM('360 GRP volumes '!L343:V343)*'360 GRP volumes '!AX343</f>
        <v>0</v>
      </c>
      <c r="C289" s="65">
        <f>SUM('360 GRP volumes '!L343:V343)*'360 GRP volumes '!AY343</f>
        <v>0</v>
      </c>
      <c r="D289" s="779">
        <f>SUM('360 GRP volumes '!L343:V343)*'360 GRP volumes '!AZ343</f>
        <v>0</v>
      </c>
      <c r="E289" s="779">
        <f>SUM('360 GRP volumes '!L343:V343)*'360 GRP volumes '!BA343</f>
        <v>0</v>
      </c>
      <c r="F289" s="779">
        <f>SUM('360 GRP volumes '!L343:V343)*'360 GRP volumes '!BB343</f>
        <v>0</v>
      </c>
      <c r="G289" s="779">
        <f>SUM('360 GRP volumes '!L343:V343)*'360 GRP volumes '!BC343</f>
        <v>0</v>
      </c>
      <c r="H289" s="779">
        <f>SUM('360 GRP volumes '!L343:V343)*'360 GRP volumes '!BD343</f>
        <v>0</v>
      </c>
      <c r="I289" s="779">
        <f>SUM('360 GRP volumes '!L343:V343)*'360 GRP volumes '!BE343</f>
        <v>0</v>
      </c>
      <c r="J289" s="779">
        <f>SUM('360 GRP volumes '!L343:V343)*'360 GRP volumes '!BF343</f>
        <v>0</v>
      </c>
      <c r="K289" s="779" t="str">
        <f>'360 GRP volumes '!BG343</f>
        <v/>
      </c>
      <c r="L289" s="779">
        <f>'360 GRP volumes '!I343*SUM('360 GRP volumes '!L343:V343)</f>
        <v>0</v>
      </c>
    </row>
    <row r="290">
      <c r="A290" s="2" t="str">
        <f>'360 GRP volumes '!#REF!</f>
        <v>#ERROR!</v>
      </c>
      <c r="B290" s="193">
        <f>SUM('360 GRP volumes '!L344:V344)*'360 GRP volumes '!AX344</f>
        <v>0</v>
      </c>
      <c r="C290" s="65">
        <f>SUM('360 GRP volumes '!L344:V344)*'360 GRP volumes '!AY344</f>
        <v>0</v>
      </c>
      <c r="D290" s="779">
        <f>SUM('360 GRP volumes '!L344:V344)*'360 GRP volumes '!AZ344</f>
        <v>0</v>
      </c>
      <c r="E290" s="779">
        <f>SUM('360 GRP volumes '!L344:V344)*'360 GRP volumes '!BA344</f>
        <v>0</v>
      </c>
      <c r="F290" s="779">
        <f>SUM('360 GRP volumes '!L344:V344)*'360 GRP volumes '!BB344</f>
        <v>0</v>
      </c>
      <c r="G290" s="779">
        <f>SUM('360 GRP volumes '!L344:V344)*'360 GRP volumes '!BC344</f>
        <v>0</v>
      </c>
      <c r="H290" s="779">
        <f>SUM('360 GRP volumes '!L344:V344)*'360 GRP volumes '!BD344</f>
        <v>0</v>
      </c>
      <c r="I290" s="779">
        <f>SUM('360 GRP volumes '!L344:V344)*'360 GRP volumes '!BE344</f>
        <v>0</v>
      </c>
      <c r="J290" s="779">
        <f>SUM('360 GRP volumes '!L344:V344)*'360 GRP volumes '!BF344</f>
        <v>0</v>
      </c>
      <c r="K290" s="779" t="str">
        <f>'360 GRP volumes '!BG344</f>
        <v/>
      </c>
      <c r="L290" s="779">
        <f>'360 GRP volumes '!I344*SUM('360 GRP volumes '!L344:V344)</f>
        <v>0</v>
      </c>
    </row>
    <row r="291">
      <c r="A291" s="2" t="str">
        <f>'360 GRP volumes '!#REF!</f>
        <v>#ERROR!</v>
      </c>
      <c r="B291" s="193">
        <f>SUM('360 GRP volumes '!L345:V345)*'360 GRP volumes '!AX345</f>
        <v>0</v>
      </c>
      <c r="C291" s="65">
        <f>SUM('360 GRP volumes '!L345:V345)*'360 GRP volumes '!AY345</f>
        <v>0</v>
      </c>
      <c r="D291" s="779">
        <f>SUM('360 GRP volumes '!L345:V345)*'360 GRP volumes '!AZ345</f>
        <v>0</v>
      </c>
      <c r="E291" s="779">
        <f>SUM('360 GRP volumes '!L345:V345)*'360 GRP volumes '!BA345</f>
        <v>0</v>
      </c>
      <c r="F291" s="779">
        <f>SUM('360 GRP volumes '!L345:V345)*'360 GRP volumes '!BB345</f>
        <v>0</v>
      </c>
      <c r="G291" s="779">
        <f>SUM('360 GRP volumes '!L345:V345)*'360 GRP volumes '!BC345</f>
        <v>0</v>
      </c>
      <c r="H291" s="779">
        <f>SUM('360 GRP volumes '!L345:V345)*'360 GRP volumes '!BD345</f>
        <v>0</v>
      </c>
      <c r="I291" s="779">
        <f>SUM('360 GRP volumes '!L345:V345)*'360 GRP volumes '!BE345</f>
        <v>0</v>
      </c>
      <c r="J291" s="779">
        <f>SUM('360 GRP volumes '!L345:V345)*'360 GRP volumes '!BF345</f>
        <v>0</v>
      </c>
      <c r="K291" s="779" t="str">
        <f>'360 GRP volumes '!BG345</f>
        <v/>
      </c>
      <c r="L291" s="779">
        <f>'360 GRP volumes '!I345*SUM('360 GRP volumes '!L345:V345)</f>
        <v>0</v>
      </c>
    </row>
    <row r="292">
      <c r="A292" s="2" t="str">
        <f>'360 GRP volumes '!#REF!</f>
        <v>#ERROR!</v>
      </c>
      <c r="B292" s="193">
        <f>SUM('360 GRP volumes '!L346:V346)*'360 GRP volumes '!AX346</f>
        <v>0</v>
      </c>
      <c r="C292" s="65">
        <f>SUM('360 GRP volumes '!L346:V346)*'360 GRP volumes '!AY346</f>
        <v>0</v>
      </c>
      <c r="D292" s="779">
        <f>SUM('360 GRP volumes '!L346:V346)*'360 GRP volumes '!AZ346</f>
        <v>0</v>
      </c>
      <c r="E292" s="779">
        <f>SUM('360 GRP volumes '!L346:V346)*'360 GRP volumes '!BA346</f>
        <v>0</v>
      </c>
      <c r="F292" s="779">
        <f>SUM('360 GRP volumes '!L346:V346)*'360 GRP volumes '!BB346</f>
        <v>0</v>
      </c>
      <c r="G292" s="779">
        <f>SUM('360 GRP volumes '!L346:V346)*'360 GRP volumes '!BC346</f>
        <v>0</v>
      </c>
      <c r="H292" s="779">
        <f>SUM('360 GRP volumes '!L346:V346)*'360 GRP volumes '!BD346</f>
        <v>0</v>
      </c>
      <c r="I292" s="779">
        <f>SUM('360 GRP volumes '!L346:V346)*'360 GRP volumes '!BE346</f>
        <v>0</v>
      </c>
      <c r="J292" s="779">
        <f>SUM('360 GRP volumes '!L346:V346)*'360 GRP volumes '!BF346</f>
        <v>0</v>
      </c>
      <c r="K292" s="779" t="str">
        <f>'360 GRP volumes '!BG346</f>
        <v/>
      </c>
      <c r="L292" s="779">
        <f>'360 GRP volumes '!I346*SUM('360 GRP volumes '!L346:V346)</f>
        <v>0</v>
      </c>
    </row>
    <row r="293">
      <c r="A293" s="2" t="str">
        <f>'360 GRP volumes '!#REF!</f>
        <v>#ERROR!</v>
      </c>
      <c r="B293" s="193">
        <f>SUM('360 GRP volumes '!L347:V347)*'360 GRP volumes '!AX347</f>
        <v>0</v>
      </c>
      <c r="C293" s="65">
        <f>SUM('360 GRP volumes '!L347:V347)*'360 GRP volumes '!AY347</f>
        <v>0</v>
      </c>
      <c r="D293" s="779">
        <f>SUM('360 GRP volumes '!L347:V347)*'360 GRP volumes '!AZ347</f>
        <v>0</v>
      </c>
      <c r="E293" s="779">
        <f>SUM('360 GRP volumes '!L347:V347)*'360 GRP volumes '!BA347</f>
        <v>0</v>
      </c>
      <c r="F293" s="779">
        <f>SUM('360 GRP volumes '!L347:V347)*'360 GRP volumes '!BB347</f>
        <v>0</v>
      </c>
      <c r="G293" s="779">
        <f>SUM('360 GRP volumes '!L347:V347)*'360 GRP volumes '!BC347</f>
        <v>0</v>
      </c>
      <c r="H293" s="779">
        <f>SUM('360 GRP volumes '!L347:V347)*'360 GRP volumes '!BD347</f>
        <v>0</v>
      </c>
      <c r="I293" s="779">
        <f>SUM('360 GRP volumes '!L347:V347)*'360 GRP volumes '!BE347</f>
        <v>0</v>
      </c>
      <c r="J293" s="779">
        <f>SUM('360 GRP volumes '!L347:V347)*'360 GRP volumes '!BF347</f>
        <v>0</v>
      </c>
      <c r="K293" s="779" t="str">
        <f>'360 GRP volumes '!BG347</f>
        <v/>
      </c>
      <c r="L293" s="779">
        <f>'360 GRP volumes '!I347*SUM('360 GRP volumes '!L347:V347)</f>
        <v>0</v>
      </c>
    </row>
    <row r="294">
      <c r="A294" s="2" t="str">
        <f>'360 GRP volumes '!#REF!</f>
        <v>#ERROR!</v>
      </c>
      <c r="B294" s="193">
        <f>SUM('360 GRP volumes '!L348:V348)*'360 GRP volumes '!AX348</f>
        <v>0</v>
      </c>
      <c r="C294" s="65">
        <f>SUM('360 GRP volumes '!L348:V348)*'360 GRP volumes '!AY348</f>
        <v>0</v>
      </c>
      <c r="D294" s="779">
        <f>SUM('360 GRP volumes '!L348:V348)*'360 GRP volumes '!AZ348</f>
        <v>0</v>
      </c>
      <c r="E294" s="779">
        <f>SUM('360 GRP volumes '!L348:V348)*'360 GRP volumes '!BA348</f>
        <v>0</v>
      </c>
      <c r="F294" s="779">
        <f>SUM('360 GRP volumes '!L348:V348)*'360 GRP volumes '!BB348</f>
        <v>0</v>
      </c>
      <c r="G294" s="779">
        <f>SUM('360 GRP volumes '!L348:V348)*'360 GRP volumes '!BC348</f>
        <v>0</v>
      </c>
      <c r="H294" s="779">
        <f>SUM('360 GRP volumes '!L348:V348)*'360 GRP volumes '!BD348</f>
        <v>0</v>
      </c>
      <c r="I294" s="779">
        <f>SUM('360 GRP volumes '!L348:V348)*'360 GRP volumes '!BE348</f>
        <v>0</v>
      </c>
      <c r="J294" s="779">
        <f>SUM('360 GRP volumes '!L348:V348)*'360 GRP volumes '!BF348</f>
        <v>0</v>
      </c>
      <c r="K294" s="779" t="str">
        <f>'360 GRP volumes '!BG348</f>
        <v/>
      </c>
      <c r="L294" s="779">
        <f>'360 GRP volumes '!I348*SUM('360 GRP volumes '!L348:V348)</f>
        <v>0</v>
      </c>
    </row>
    <row r="295">
      <c r="A295" s="2" t="str">
        <f>'360 GRP volumes '!#REF!</f>
        <v>#ERROR!</v>
      </c>
      <c r="B295" s="193">
        <f>SUM('360 GRP volumes '!L349:V349)*'360 GRP volumes '!AX349</f>
        <v>0</v>
      </c>
      <c r="C295" s="65">
        <f>SUM('360 GRP volumes '!L349:V349)*'360 GRP volumes '!AY349</f>
        <v>0</v>
      </c>
      <c r="D295" s="779">
        <f>SUM('360 GRP volumes '!L349:V349)*'360 GRP volumes '!AZ349</f>
        <v>0</v>
      </c>
      <c r="E295" s="779">
        <f>SUM('360 GRP volumes '!L349:V349)*'360 GRP volumes '!BA349</f>
        <v>0</v>
      </c>
      <c r="F295" s="779">
        <f>SUM('360 GRP volumes '!L349:V349)*'360 GRP volumes '!BB349</f>
        <v>0</v>
      </c>
      <c r="G295" s="779">
        <f>SUM('360 GRP volumes '!L349:V349)*'360 GRP volumes '!BC349</f>
        <v>0</v>
      </c>
      <c r="H295" s="779">
        <f>SUM('360 GRP volumes '!L349:V349)*'360 GRP volumes '!BD349</f>
        <v>0</v>
      </c>
      <c r="I295" s="779">
        <f>SUM('360 GRP volumes '!L349:V349)*'360 GRP volumes '!BE349</f>
        <v>0</v>
      </c>
      <c r="J295" s="779">
        <f>SUM('360 GRP volumes '!L349:V349)*'360 GRP volumes '!BF349</f>
        <v>0</v>
      </c>
      <c r="K295" s="779" t="str">
        <f>'360 GRP volumes '!BG349</f>
        <v/>
      </c>
      <c r="L295" s="779">
        <f>'360 GRP volumes '!I349*SUM('360 GRP volumes '!L349:V349)</f>
        <v>0</v>
      </c>
    </row>
    <row r="296">
      <c r="A296" s="2" t="str">
        <f>'360 GRP volumes '!#REF!</f>
        <v>#ERROR!</v>
      </c>
      <c r="B296" s="193">
        <f>SUM('360 GRP volumes '!L350:V350)*'360 GRP volumes '!AX350</f>
        <v>0</v>
      </c>
      <c r="C296" s="65">
        <f>SUM('360 GRP volumes '!L350:V350)*'360 GRP volumes '!AY350</f>
        <v>0</v>
      </c>
      <c r="D296" s="779">
        <f>SUM('360 GRP volumes '!L350:V350)*'360 GRP volumes '!AZ350</f>
        <v>0</v>
      </c>
      <c r="E296" s="779">
        <f>SUM('360 GRP volumes '!L350:V350)*'360 GRP volumes '!BA350</f>
        <v>0</v>
      </c>
      <c r="F296" s="779">
        <f>SUM('360 GRP volumes '!L350:V350)*'360 GRP volumes '!BB350</f>
        <v>0</v>
      </c>
      <c r="G296" s="779">
        <f>SUM('360 GRP volumes '!L350:V350)*'360 GRP volumes '!BC350</f>
        <v>0</v>
      </c>
      <c r="H296" s="779">
        <f>SUM('360 GRP volumes '!L350:V350)*'360 GRP volumes '!BD350</f>
        <v>0</v>
      </c>
      <c r="I296" s="779">
        <f>SUM('360 GRP volumes '!L350:V350)*'360 GRP volumes '!BE350</f>
        <v>0</v>
      </c>
      <c r="J296" s="779">
        <f>SUM('360 GRP volumes '!L350:V350)*'360 GRP volumes '!BF350</f>
        <v>0</v>
      </c>
      <c r="K296" s="779" t="str">
        <f>'360 GRP volumes '!BG350</f>
        <v/>
      </c>
      <c r="L296" s="779">
        <f>'360 GRP volumes '!I350*SUM('360 GRP volumes '!L350:V350)</f>
        <v>0</v>
      </c>
    </row>
    <row r="297">
      <c r="A297" s="2" t="str">
        <f>'360 GRP volumes '!#REF!</f>
        <v>#ERROR!</v>
      </c>
      <c r="B297" s="193">
        <f>SUM('360 GRP volumes '!L351:V351)*'360 GRP volumes '!AX351</f>
        <v>0</v>
      </c>
      <c r="C297" s="65">
        <f>SUM('360 GRP volumes '!L351:V351)*'360 GRP volumes '!AY351</f>
        <v>0</v>
      </c>
      <c r="D297" s="779">
        <f>SUM('360 GRP volumes '!L351:V351)*'360 GRP volumes '!AZ351</f>
        <v>0</v>
      </c>
      <c r="E297" s="779">
        <f>SUM('360 GRP volumes '!L351:V351)*'360 GRP volumes '!BA351</f>
        <v>0</v>
      </c>
      <c r="F297" s="779">
        <f>SUM('360 GRP volumes '!L351:V351)*'360 GRP volumes '!BB351</f>
        <v>0</v>
      </c>
      <c r="G297" s="779">
        <f>SUM('360 GRP volumes '!L351:V351)*'360 GRP volumes '!BC351</f>
        <v>0</v>
      </c>
      <c r="H297" s="779">
        <f>SUM('360 GRP volumes '!L351:V351)*'360 GRP volumes '!BD351</f>
        <v>0</v>
      </c>
      <c r="I297" s="779">
        <f>SUM('360 GRP volumes '!L351:V351)*'360 GRP volumes '!BE351</f>
        <v>0</v>
      </c>
      <c r="J297" s="779">
        <f>SUM('360 GRP volumes '!L351:V351)*'360 GRP volumes '!BF351</f>
        <v>0</v>
      </c>
      <c r="K297" s="779" t="str">
        <f>'360 GRP volumes '!BG351</f>
        <v/>
      </c>
      <c r="L297" s="779">
        <f>'360 GRP volumes '!I351*SUM('360 GRP volumes '!L351:V351)</f>
        <v>0</v>
      </c>
    </row>
    <row r="298">
      <c r="A298" s="2" t="str">
        <f>'360 GRP volumes '!#REF!</f>
        <v>#ERROR!</v>
      </c>
      <c r="B298" s="193">
        <f>SUM('360 GRP volumes '!L352:V352)*'360 GRP volumes '!AX352</f>
        <v>0</v>
      </c>
      <c r="C298" s="65">
        <f>SUM('360 GRP volumes '!L352:V352)*'360 GRP volumes '!AY352</f>
        <v>0</v>
      </c>
      <c r="D298" s="779">
        <f>SUM('360 GRP volumes '!L352:V352)*'360 GRP volumes '!AZ352</f>
        <v>0</v>
      </c>
      <c r="E298" s="779">
        <f>SUM('360 GRP volumes '!L352:V352)*'360 GRP volumes '!BA352</f>
        <v>0</v>
      </c>
      <c r="F298" s="779">
        <f>SUM('360 GRP volumes '!L352:V352)*'360 GRP volumes '!BB352</f>
        <v>0</v>
      </c>
      <c r="G298" s="779">
        <f>SUM('360 GRP volumes '!L352:V352)*'360 GRP volumes '!BC352</f>
        <v>0</v>
      </c>
      <c r="H298" s="779">
        <f>SUM('360 GRP volumes '!L352:V352)*'360 GRP volumes '!BD352</f>
        <v>0</v>
      </c>
      <c r="I298" s="779">
        <f>SUM('360 GRP volumes '!L352:V352)*'360 GRP volumes '!BE352</f>
        <v>0</v>
      </c>
      <c r="J298" s="779">
        <f>SUM('360 GRP volumes '!L352:V352)*'360 GRP volumes '!BF352</f>
        <v>0</v>
      </c>
      <c r="K298" s="779" t="str">
        <f>'360 GRP volumes '!BG352</f>
        <v/>
      </c>
      <c r="L298" s="779">
        <f>'360 GRP volumes '!I352*SUM('360 GRP volumes '!L352:V352)</f>
        <v>0</v>
      </c>
    </row>
    <row r="299">
      <c r="A299" s="2" t="str">
        <f>'360 GRP volumes '!#REF!</f>
        <v>#ERROR!</v>
      </c>
      <c r="B299" s="193">
        <f>SUM('360 GRP volumes '!L353:V353)*'360 GRP volumes '!AX353</f>
        <v>0</v>
      </c>
      <c r="C299" s="65">
        <f>SUM('360 GRP volumes '!L353:V353)*'360 GRP volumes '!AY353</f>
        <v>0</v>
      </c>
      <c r="D299" s="779">
        <f>SUM('360 GRP volumes '!L353:V353)*'360 GRP volumes '!AZ353</f>
        <v>0</v>
      </c>
      <c r="E299" s="779">
        <f>SUM('360 GRP volumes '!L353:V353)*'360 GRP volumes '!BA353</f>
        <v>0</v>
      </c>
      <c r="F299" s="779">
        <f>SUM('360 GRP volumes '!L353:V353)*'360 GRP volumes '!BB353</f>
        <v>0</v>
      </c>
      <c r="G299" s="779">
        <f>SUM('360 GRP volumes '!L353:V353)*'360 GRP volumes '!BC353</f>
        <v>0</v>
      </c>
      <c r="H299" s="779">
        <f>SUM('360 GRP volumes '!L353:V353)*'360 GRP volumes '!BD353</f>
        <v>0</v>
      </c>
      <c r="I299" s="779">
        <f>SUM('360 GRP volumes '!L353:V353)*'360 GRP volumes '!BE353</f>
        <v>0</v>
      </c>
      <c r="J299" s="779">
        <f>SUM('360 GRP volumes '!L353:V353)*'360 GRP volumes '!BF353</f>
        <v>0</v>
      </c>
      <c r="K299" s="779" t="str">
        <f>'360 GRP volumes '!BG353</f>
        <v/>
      </c>
      <c r="L299" s="779">
        <f>'360 GRP volumes '!I353*SUM('360 GRP volumes '!L353:V353)</f>
        <v>0</v>
      </c>
    </row>
    <row r="300">
      <c r="A300" s="2" t="str">
        <f>'360 GRP volumes '!#REF!</f>
        <v>#ERROR!</v>
      </c>
      <c r="B300" s="193">
        <f>SUM('360 GRP volumes '!L354:V354)*'360 GRP volumes '!AX354</f>
        <v>0</v>
      </c>
      <c r="C300" s="65">
        <f>SUM('360 GRP volumes '!L354:V354)*'360 GRP volumes '!AY354</f>
        <v>0</v>
      </c>
      <c r="D300" s="779">
        <f>SUM('360 GRP volumes '!L354:V354)*'360 GRP volumes '!AZ354</f>
        <v>0</v>
      </c>
      <c r="E300" s="779">
        <f>SUM('360 GRP volumes '!L354:V354)*'360 GRP volumes '!BA354</f>
        <v>0</v>
      </c>
      <c r="F300" s="779">
        <f>SUM('360 GRP volumes '!L354:V354)*'360 GRP volumes '!BB354</f>
        <v>0</v>
      </c>
      <c r="G300" s="779">
        <f>SUM('360 GRP volumes '!L354:V354)*'360 GRP volumes '!BC354</f>
        <v>0</v>
      </c>
      <c r="H300" s="779">
        <f>SUM('360 GRP volumes '!L354:V354)*'360 GRP volumes '!BD354</f>
        <v>0</v>
      </c>
      <c r="I300" s="779">
        <f>SUM('360 GRP volumes '!L354:V354)*'360 GRP volumes '!BE354</f>
        <v>0</v>
      </c>
      <c r="J300" s="779">
        <f>SUM('360 GRP volumes '!L354:V354)*'360 GRP volumes '!BF354</f>
        <v>0</v>
      </c>
      <c r="K300" s="779" t="str">
        <f>'360 GRP volumes '!BG354</f>
        <v/>
      </c>
      <c r="L300" s="779">
        <f>'360 GRP volumes '!I354*SUM('360 GRP volumes '!L354:V354)</f>
        <v>0</v>
      </c>
    </row>
    <row r="301">
      <c r="A301" s="2" t="str">
        <f>'360 GRP volumes '!#REF!</f>
        <v>#ERROR!</v>
      </c>
      <c r="B301" s="193">
        <f>SUM('360 GRP volumes '!L355:V355)*'360 GRP volumes '!AX355</f>
        <v>0</v>
      </c>
      <c r="C301" s="65">
        <f>SUM('360 GRP volumes '!L355:V355)*'360 GRP volumes '!AY355</f>
        <v>0</v>
      </c>
      <c r="D301" s="779">
        <f>SUM('360 GRP volumes '!L355:V355)*'360 GRP volumes '!AZ355</f>
        <v>0</v>
      </c>
      <c r="E301" s="779">
        <f>SUM('360 GRP volumes '!L355:V355)*'360 GRP volumes '!BA355</f>
        <v>0</v>
      </c>
      <c r="F301" s="779">
        <f>SUM('360 GRP volumes '!L355:V355)*'360 GRP volumes '!BB355</f>
        <v>0</v>
      </c>
      <c r="G301" s="779">
        <f>SUM('360 GRP volumes '!L355:V355)*'360 GRP volumes '!BC355</f>
        <v>0</v>
      </c>
      <c r="H301" s="779">
        <f>SUM('360 GRP volumes '!L355:V355)*'360 GRP volumes '!BD355</f>
        <v>0</v>
      </c>
      <c r="I301" s="779">
        <f>SUM('360 GRP volumes '!L355:V355)*'360 GRP volumes '!BE355</f>
        <v>0</v>
      </c>
      <c r="J301" s="779">
        <f>SUM('360 GRP volumes '!L355:V355)*'360 GRP volumes '!BF355</f>
        <v>0</v>
      </c>
      <c r="K301" s="779" t="str">
        <f>'360 GRP volumes '!BG355</f>
        <v/>
      </c>
      <c r="L301" s="779">
        <f>'360 GRP volumes '!I355*SUM('360 GRP volumes '!L355:V355)</f>
        <v>0</v>
      </c>
    </row>
    <row r="302">
      <c r="A302" s="2" t="str">
        <f>'360 GRP volumes '!#REF!</f>
        <v>#ERROR!</v>
      </c>
      <c r="B302" s="193">
        <f>SUM('360 GRP volumes '!L356:V356)*'360 GRP volumes '!AX356</f>
        <v>0</v>
      </c>
      <c r="C302" s="65">
        <f>SUM('360 GRP volumes '!L356:V356)*'360 GRP volumes '!AY356</f>
        <v>0</v>
      </c>
      <c r="D302" s="779">
        <f>SUM('360 GRP volumes '!L356:V356)*'360 GRP volumes '!AZ356</f>
        <v>0</v>
      </c>
      <c r="E302" s="779">
        <f>SUM('360 GRP volumes '!L356:V356)*'360 GRP volumes '!BA356</f>
        <v>0</v>
      </c>
      <c r="F302" s="779">
        <f>SUM('360 GRP volumes '!L356:V356)*'360 GRP volumes '!BB356</f>
        <v>0</v>
      </c>
      <c r="G302" s="779">
        <f>SUM('360 GRP volumes '!L356:V356)*'360 GRP volumes '!BC356</f>
        <v>0</v>
      </c>
      <c r="H302" s="779">
        <f>SUM('360 GRP volumes '!L356:V356)*'360 GRP volumes '!BD356</f>
        <v>0</v>
      </c>
      <c r="I302" s="779">
        <f>SUM('360 GRP volumes '!L356:V356)*'360 GRP volumes '!BE356</f>
        <v>0</v>
      </c>
      <c r="J302" s="779">
        <f>SUM('360 GRP volumes '!L356:V356)*'360 GRP volumes '!BF356</f>
        <v>0</v>
      </c>
      <c r="K302" s="779" t="str">
        <f>'360 GRP volumes '!BG356</f>
        <v/>
      </c>
      <c r="L302" s="779">
        <f>'360 GRP volumes '!I356*SUM('360 GRP volumes '!L356:V356)</f>
        <v>0</v>
      </c>
    </row>
    <row r="303">
      <c r="A303" s="2" t="str">
        <f>'360 GRP volumes '!#REF!</f>
        <v>#ERROR!</v>
      </c>
      <c r="B303" s="193">
        <f>SUM('360 GRP volumes '!L357:V357)*'360 GRP volumes '!AX357</f>
        <v>0</v>
      </c>
      <c r="C303" s="65">
        <f>SUM('360 GRP volumes '!L357:V357)*'360 GRP volumes '!AY357</f>
        <v>0</v>
      </c>
      <c r="D303" s="779">
        <f>SUM('360 GRP volumes '!L357:V357)*'360 GRP volumes '!AZ357</f>
        <v>0</v>
      </c>
      <c r="E303" s="779">
        <f>SUM('360 GRP volumes '!L357:V357)*'360 GRP volumes '!BA357</f>
        <v>0</v>
      </c>
      <c r="F303" s="779">
        <f>SUM('360 GRP volumes '!L357:V357)*'360 GRP volumes '!BB357</f>
        <v>0</v>
      </c>
      <c r="G303" s="779">
        <f>SUM('360 GRP volumes '!L357:V357)*'360 GRP volumes '!BC357</f>
        <v>0</v>
      </c>
      <c r="H303" s="779">
        <f>SUM('360 GRP volumes '!L357:V357)*'360 GRP volumes '!BD357</f>
        <v>0</v>
      </c>
      <c r="I303" s="779">
        <f>SUM('360 GRP volumes '!L357:V357)*'360 GRP volumes '!BE357</f>
        <v>0</v>
      </c>
      <c r="J303" s="779">
        <f>SUM('360 GRP volumes '!L357:V357)*'360 GRP volumes '!BF357</f>
        <v>0</v>
      </c>
      <c r="K303" s="779" t="str">
        <f>'360 GRP volumes '!BG357</f>
        <v/>
      </c>
      <c r="L303" s="779">
        <f>'360 GRP volumes '!I357*SUM('360 GRP volumes '!L357:V357)</f>
        <v>0</v>
      </c>
    </row>
    <row r="304">
      <c r="A304" s="2" t="str">
        <f>'360 GRP volumes '!#REF!</f>
        <v>#ERROR!</v>
      </c>
      <c r="B304" s="193">
        <f>SUM('360 GRP volumes '!L358:V358)*'360 GRP volumes '!AX358</f>
        <v>0</v>
      </c>
      <c r="C304" s="65">
        <f>SUM('360 GRP volumes '!L358:V358)*'360 GRP volumes '!AY358</f>
        <v>0</v>
      </c>
      <c r="D304" s="779">
        <f>SUM('360 GRP volumes '!L358:V358)*'360 GRP volumes '!AZ358</f>
        <v>0</v>
      </c>
      <c r="E304" s="779">
        <f>SUM('360 GRP volumes '!L358:V358)*'360 GRP volumes '!BA358</f>
        <v>0</v>
      </c>
      <c r="F304" s="779">
        <f>SUM('360 GRP volumes '!L358:V358)*'360 GRP volumes '!BB358</f>
        <v>0</v>
      </c>
      <c r="G304" s="779">
        <f>SUM('360 GRP volumes '!L358:V358)*'360 GRP volumes '!BC358</f>
        <v>0</v>
      </c>
      <c r="H304" s="779">
        <f>SUM('360 GRP volumes '!L358:V358)*'360 GRP volumes '!BD358</f>
        <v>0</v>
      </c>
      <c r="I304" s="779">
        <f>SUM('360 GRP volumes '!L358:V358)*'360 GRP volumes '!BE358</f>
        <v>0</v>
      </c>
      <c r="J304" s="779">
        <f>SUM('360 GRP volumes '!L358:V358)*'360 GRP volumes '!BF358</f>
        <v>0</v>
      </c>
      <c r="K304" s="779" t="str">
        <f>'360 GRP volumes '!BG358</f>
        <v/>
      </c>
      <c r="L304" s="779">
        <f>'360 GRP volumes '!I358*SUM('360 GRP volumes '!L358:V358)</f>
        <v>0</v>
      </c>
    </row>
    <row r="305">
      <c r="A305" s="2" t="str">
        <f>'360 GRP volumes '!#REF!</f>
        <v>#ERROR!</v>
      </c>
      <c r="B305" s="193">
        <f>SUM('360 GRP volumes '!L359:V359)*'360 GRP volumes '!AX359</f>
        <v>0</v>
      </c>
      <c r="C305" s="65">
        <f>SUM('360 GRP volumes '!L359:V359)*'360 GRP volumes '!AY359</f>
        <v>0</v>
      </c>
      <c r="D305" s="779">
        <f>SUM('360 GRP volumes '!L359:V359)*'360 GRP volumes '!AZ359</f>
        <v>0</v>
      </c>
      <c r="E305" s="779">
        <f>SUM('360 GRP volumes '!L359:V359)*'360 GRP volumes '!BA359</f>
        <v>0</v>
      </c>
      <c r="F305" s="779">
        <f>SUM('360 GRP volumes '!L359:V359)*'360 GRP volumes '!BB359</f>
        <v>0</v>
      </c>
      <c r="G305" s="779">
        <f>SUM('360 GRP volumes '!L359:V359)*'360 GRP volumes '!BC359</f>
        <v>0</v>
      </c>
      <c r="H305" s="779">
        <f>SUM('360 GRP volumes '!L359:V359)*'360 GRP volumes '!BD359</f>
        <v>0</v>
      </c>
      <c r="I305" s="779">
        <f>SUM('360 GRP volumes '!L359:V359)*'360 GRP volumes '!BE359</f>
        <v>0</v>
      </c>
      <c r="J305" s="779">
        <f>SUM('360 GRP volumes '!L359:V359)*'360 GRP volumes '!BF359</f>
        <v>0</v>
      </c>
      <c r="K305" s="779" t="str">
        <f>'360 GRP volumes '!BG359</f>
        <v/>
      </c>
      <c r="L305" s="779">
        <f>'360 GRP volumes '!I359*SUM('360 GRP volumes '!L359:V359)</f>
        <v>0</v>
      </c>
    </row>
    <row r="306">
      <c r="A306" s="2" t="str">
        <f>'360 GRP volumes '!#REF!</f>
        <v>#ERROR!</v>
      </c>
      <c r="B306" s="193">
        <f>SUM('360 GRP volumes '!L360:V360)*'360 GRP volumes '!AX360</f>
        <v>0</v>
      </c>
      <c r="C306" s="65">
        <f>SUM('360 GRP volumes '!L360:V360)*'360 GRP volumes '!AY360</f>
        <v>0</v>
      </c>
      <c r="D306" s="779">
        <f>SUM('360 GRP volumes '!L360:V360)*'360 GRP volumes '!AZ360</f>
        <v>0</v>
      </c>
      <c r="E306" s="779">
        <f>SUM('360 GRP volumes '!L360:V360)*'360 GRP volumes '!BA360</f>
        <v>0</v>
      </c>
      <c r="F306" s="779">
        <f>SUM('360 GRP volumes '!L360:V360)*'360 GRP volumes '!BB360</f>
        <v>0</v>
      </c>
      <c r="G306" s="779">
        <f>SUM('360 GRP volumes '!L360:V360)*'360 GRP volumes '!BC360</f>
        <v>0</v>
      </c>
      <c r="H306" s="779">
        <f>SUM('360 GRP volumes '!L360:V360)*'360 GRP volumes '!BD360</f>
        <v>0</v>
      </c>
      <c r="I306" s="779">
        <f>SUM('360 GRP volumes '!L360:V360)*'360 GRP volumes '!BE360</f>
        <v>0</v>
      </c>
      <c r="J306" s="779">
        <f>SUM('360 GRP volumes '!L360:V360)*'360 GRP volumes '!BF360</f>
        <v>0</v>
      </c>
      <c r="K306" s="779" t="str">
        <f>'360 GRP volumes '!BG360</f>
        <v/>
      </c>
      <c r="L306" s="779">
        <f>'360 GRP volumes '!I360*SUM('360 GRP volumes '!L360:V360)</f>
        <v>0</v>
      </c>
    </row>
    <row r="307">
      <c r="A307" s="2" t="str">
        <f>'360 GRP volumes '!#REF!</f>
        <v>#ERROR!</v>
      </c>
      <c r="B307" s="193">
        <f>SUM('360 GRP volumes '!L361:V361)*'360 GRP volumes '!AX361</f>
        <v>0</v>
      </c>
      <c r="C307" s="65">
        <f>SUM('360 GRP volumes '!L361:V361)*'360 GRP volumes '!AY361</f>
        <v>0</v>
      </c>
      <c r="D307" s="779">
        <f>SUM('360 GRP volumes '!L361:V361)*'360 GRP volumes '!AZ361</f>
        <v>0</v>
      </c>
      <c r="E307" s="779">
        <f>SUM('360 GRP volumes '!L361:V361)*'360 GRP volumes '!BA361</f>
        <v>0</v>
      </c>
      <c r="F307" s="779">
        <f>SUM('360 GRP volumes '!L361:V361)*'360 GRP volumes '!BB361</f>
        <v>0</v>
      </c>
      <c r="G307" s="779">
        <f>SUM('360 GRP volumes '!L361:V361)*'360 GRP volumes '!BC361</f>
        <v>0</v>
      </c>
      <c r="H307" s="779">
        <f>SUM('360 GRP volumes '!L361:V361)*'360 GRP volumes '!BD361</f>
        <v>0</v>
      </c>
      <c r="I307" s="779">
        <f>SUM('360 GRP volumes '!L361:V361)*'360 GRP volumes '!BE361</f>
        <v>0</v>
      </c>
      <c r="J307" s="779">
        <f>SUM('360 GRP volumes '!L361:V361)*'360 GRP volumes '!BF361</f>
        <v>0</v>
      </c>
      <c r="K307" s="779" t="str">
        <f>'360 GRP volumes '!BG361</f>
        <v/>
      </c>
      <c r="L307" s="779">
        <f>'360 GRP volumes '!I361*SUM('360 GRP volumes '!L361:V361)</f>
        <v>0</v>
      </c>
    </row>
    <row r="308">
      <c r="A308" s="2" t="str">
        <f>'360 GRP volumes '!#REF!</f>
        <v>#ERROR!</v>
      </c>
      <c r="B308" s="193">
        <f>SUM('360 GRP volumes '!L362:V362)*'360 GRP volumes '!AX362</f>
        <v>0</v>
      </c>
      <c r="C308" s="65">
        <f>SUM('360 GRP volumes '!L362:V362)*'360 GRP volumes '!AY362</f>
        <v>0</v>
      </c>
      <c r="D308" s="779">
        <f>SUM('360 GRP volumes '!L362:V362)*'360 GRP volumes '!AZ362</f>
        <v>0</v>
      </c>
      <c r="E308" s="779">
        <f>SUM('360 GRP volumes '!L362:V362)*'360 GRP volumes '!BA362</f>
        <v>0</v>
      </c>
      <c r="F308" s="779">
        <f>SUM('360 GRP volumes '!L362:V362)*'360 GRP volumes '!BB362</f>
        <v>0</v>
      </c>
      <c r="G308" s="779">
        <f>SUM('360 GRP volumes '!L362:V362)*'360 GRP volumes '!BC362</f>
        <v>0</v>
      </c>
      <c r="H308" s="779">
        <f>SUM('360 GRP volumes '!L362:V362)*'360 GRP volumes '!BD362</f>
        <v>0</v>
      </c>
      <c r="I308" s="779">
        <f>SUM('360 GRP volumes '!L362:V362)*'360 GRP volumes '!BE362</f>
        <v>0</v>
      </c>
      <c r="J308" s="779">
        <f>SUM('360 GRP volumes '!L362:V362)*'360 GRP volumes '!BF362</f>
        <v>0</v>
      </c>
      <c r="K308" s="779" t="str">
        <f>'360 GRP volumes '!BG362</f>
        <v/>
      </c>
      <c r="L308" s="779">
        <f>'360 GRP volumes '!I362*SUM('360 GRP volumes '!L362:V362)</f>
        <v>0</v>
      </c>
    </row>
    <row r="309">
      <c r="A309" s="2" t="str">
        <f>'360 GRP volumes '!#REF!</f>
        <v>#ERROR!</v>
      </c>
      <c r="B309" s="193">
        <f>SUM('360 GRP volumes '!L363:V363)*'360 GRP volumes '!AX363</f>
        <v>0</v>
      </c>
      <c r="C309" s="65">
        <f>SUM('360 GRP volumes '!L363:V363)*'360 GRP volumes '!AY363</f>
        <v>0</v>
      </c>
      <c r="D309" s="779">
        <f>SUM('360 GRP volumes '!L363:V363)*'360 GRP volumes '!AZ363</f>
        <v>0</v>
      </c>
      <c r="E309" s="779">
        <f>SUM('360 GRP volumes '!L363:V363)*'360 GRP volumes '!BA363</f>
        <v>0</v>
      </c>
      <c r="F309" s="779">
        <f>SUM('360 GRP volumes '!L363:V363)*'360 GRP volumes '!BB363</f>
        <v>0</v>
      </c>
      <c r="G309" s="779">
        <f>SUM('360 GRP volumes '!L363:V363)*'360 GRP volumes '!BC363</f>
        <v>0</v>
      </c>
      <c r="H309" s="779">
        <f>SUM('360 GRP volumes '!L363:V363)*'360 GRP volumes '!BD363</f>
        <v>0</v>
      </c>
      <c r="I309" s="779">
        <f>SUM('360 GRP volumes '!L363:V363)*'360 GRP volumes '!BE363</f>
        <v>0</v>
      </c>
      <c r="J309" s="779">
        <f>SUM('360 GRP volumes '!L363:V363)*'360 GRP volumes '!BF363</f>
        <v>0</v>
      </c>
      <c r="K309" s="779" t="str">
        <f>'360 GRP volumes '!BG363</f>
        <v/>
      </c>
      <c r="L309" s="779">
        <f>'360 GRP volumes '!I363*SUM('360 GRP volumes '!L363:V363)</f>
        <v>0</v>
      </c>
    </row>
    <row r="310">
      <c r="A310" s="2" t="str">
        <f>'360 GRP volumes '!#REF!</f>
        <v>#ERROR!</v>
      </c>
      <c r="B310" s="193">
        <f>SUM('360 GRP volumes '!L364:V364)*'360 GRP volumes '!AX364</f>
        <v>0</v>
      </c>
      <c r="C310" s="65">
        <f>SUM('360 GRP volumes '!L364:V364)*'360 GRP volumes '!AY364</f>
        <v>0</v>
      </c>
      <c r="D310" s="779">
        <f>SUM('360 GRP volumes '!L364:V364)*'360 GRP volumes '!AZ364</f>
        <v>0</v>
      </c>
      <c r="E310" s="779">
        <f>SUM('360 GRP volumes '!L364:V364)*'360 GRP volumes '!BA364</f>
        <v>0</v>
      </c>
      <c r="F310" s="779">
        <f>SUM('360 GRP volumes '!L364:V364)*'360 GRP volumes '!BB364</f>
        <v>0</v>
      </c>
      <c r="G310" s="779">
        <f>SUM('360 GRP volumes '!L364:V364)*'360 GRP volumes '!BC364</f>
        <v>0</v>
      </c>
      <c r="H310" s="779">
        <f>SUM('360 GRP volumes '!L364:V364)*'360 GRP volumes '!BD364</f>
        <v>0</v>
      </c>
      <c r="I310" s="779">
        <f>SUM('360 GRP volumes '!L364:V364)*'360 GRP volumes '!BE364</f>
        <v>0</v>
      </c>
      <c r="J310" s="779">
        <f>SUM('360 GRP volumes '!L364:V364)*'360 GRP volumes '!BF364</f>
        <v>0</v>
      </c>
      <c r="K310" s="779" t="str">
        <f>'360 GRP volumes '!BG364</f>
        <v/>
      </c>
      <c r="L310" s="779">
        <f>'360 GRP volumes '!I364*SUM('360 GRP volumes '!L364:V364)</f>
        <v>0</v>
      </c>
    </row>
    <row r="311">
      <c r="A311" s="2" t="str">
        <f>'360 GRP volumes '!#REF!</f>
        <v>#ERROR!</v>
      </c>
      <c r="B311" s="193">
        <f>SUM('360 GRP volumes '!L365:V365)*'360 GRP volumes '!AX365</f>
        <v>0</v>
      </c>
      <c r="C311" s="65">
        <f>SUM('360 GRP volumes '!L365:V365)*'360 GRP volumes '!AY365</f>
        <v>0</v>
      </c>
      <c r="D311" s="779">
        <f>SUM('360 GRP volumes '!L365:V365)*'360 GRP volumes '!AZ365</f>
        <v>0</v>
      </c>
      <c r="E311" s="779">
        <f>SUM('360 GRP volumes '!L365:V365)*'360 GRP volumes '!BA365</f>
        <v>0</v>
      </c>
      <c r="F311" s="779">
        <f>SUM('360 GRP volumes '!L365:V365)*'360 GRP volumes '!BB365</f>
        <v>0</v>
      </c>
      <c r="G311" s="779">
        <f>SUM('360 GRP volumes '!L365:V365)*'360 GRP volumes '!BC365</f>
        <v>0</v>
      </c>
      <c r="H311" s="779">
        <f>SUM('360 GRP volumes '!L365:V365)*'360 GRP volumes '!BD365</f>
        <v>0</v>
      </c>
      <c r="I311" s="779">
        <f>SUM('360 GRP volumes '!L365:V365)*'360 GRP volumes '!BE365</f>
        <v>0</v>
      </c>
      <c r="J311" s="779">
        <f>SUM('360 GRP volumes '!L365:V365)*'360 GRP volumes '!BF365</f>
        <v>0</v>
      </c>
      <c r="K311" s="779" t="str">
        <f>'360 GRP volumes '!BG365</f>
        <v/>
      </c>
      <c r="L311" s="779">
        <f>'360 GRP volumes '!I365*SUM('360 GRP volumes '!L365:V365)</f>
        <v>0</v>
      </c>
    </row>
    <row r="312">
      <c r="A312" s="2" t="str">
        <f>'360 GRP volumes '!#REF!</f>
        <v>#ERROR!</v>
      </c>
      <c r="B312" s="193">
        <f>SUM('360 GRP volumes '!L366:V366)*'360 GRP volumes '!AX366</f>
        <v>0</v>
      </c>
      <c r="C312" s="65">
        <f>SUM('360 GRP volumes '!L366:V366)*'360 GRP volumes '!AY366</f>
        <v>0</v>
      </c>
      <c r="D312" s="779">
        <f>SUM('360 GRP volumes '!L366:V366)*'360 GRP volumes '!AZ366</f>
        <v>0</v>
      </c>
      <c r="E312" s="779">
        <f>SUM('360 GRP volumes '!L366:V366)*'360 GRP volumes '!BA366</f>
        <v>0</v>
      </c>
      <c r="F312" s="779">
        <f>SUM('360 GRP volumes '!L366:V366)*'360 GRP volumes '!BB366</f>
        <v>0</v>
      </c>
      <c r="G312" s="779">
        <f>SUM('360 GRP volumes '!L366:V366)*'360 GRP volumes '!BC366</f>
        <v>0</v>
      </c>
      <c r="H312" s="779">
        <f>SUM('360 GRP volumes '!L366:V366)*'360 GRP volumes '!BD366</f>
        <v>0</v>
      </c>
      <c r="I312" s="779">
        <f>SUM('360 GRP volumes '!L366:V366)*'360 GRP volumes '!BE366</f>
        <v>0</v>
      </c>
      <c r="J312" s="779">
        <f>SUM('360 GRP volumes '!L366:V366)*'360 GRP volumes '!BF366</f>
        <v>0</v>
      </c>
      <c r="K312" s="779" t="str">
        <f>'360 GRP volumes '!BG366</f>
        <v/>
      </c>
      <c r="L312" s="779">
        <f>'360 GRP volumes '!I366*SUM('360 GRP volumes '!L366:V366)</f>
        <v>0</v>
      </c>
    </row>
    <row r="313">
      <c r="A313" s="2" t="str">
        <f>'360 GRP volumes '!#REF!</f>
        <v>#ERROR!</v>
      </c>
      <c r="B313" s="193">
        <f>SUM('360 GRP volumes '!L367:V367)*'360 GRP volumes '!AX367</f>
        <v>0</v>
      </c>
      <c r="C313" s="65">
        <f>SUM('360 GRP volumes '!L367:V367)*'360 GRP volumes '!AY367</f>
        <v>0</v>
      </c>
      <c r="D313" s="779">
        <f>SUM('360 GRP volumes '!L367:V367)*'360 GRP volumes '!AZ367</f>
        <v>0</v>
      </c>
      <c r="E313" s="779">
        <f>SUM('360 GRP volumes '!L367:V367)*'360 GRP volumes '!BA367</f>
        <v>0</v>
      </c>
      <c r="F313" s="779">
        <f>SUM('360 GRP volumes '!L367:V367)*'360 GRP volumes '!BB367</f>
        <v>0</v>
      </c>
      <c r="G313" s="779">
        <f>SUM('360 GRP volumes '!L367:V367)*'360 GRP volumes '!BC367</f>
        <v>0</v>
      </c>
      <c r="H313" s="779">
        <f>SUM('360 GRP volumes '!L367:V367)*'360 GRP volumes '!BD367</f>
        <v>0</v>
      </c>
      <c r="I313" s="779">
        <f>SUM('360 GRP volumes '!L367:V367)*'360 GRP volumes '!BE367</f>
        <v>0</v>
      </c>
      <c r="J313" s="779">
        <f>SUM('360 GRP volumes '!L367:V367)*'360 GRP volumes '!BF367</f>
        <v>0</v>
      </c>
      <c r="K313" s="779" t="str">
        <f>'360 GRP volumes '!BG367</f>
        <v/>
      </c>
      <c r="L313" s="779">
        <f>'360 GRP volumes '!I367*SUM('360 GRP volumes '!L367:V367)</f>
        <v>0</v>
      </c>
    </row>
    <row r="314">
      <c r="A314" s="2" t="str">
        <f>'360 GRP volumes '!#REF!</f>
        <v>#ERROR!</v>
      </c>
      <c r="B314" s="193">
        <f>SUM('360 GRP volumes '!L368:V368)*'360 GRP volumes '!AX368</f>
        <v>0</v>
      </c>
      <c r="C314" s="65">
        <f>SUM('360 GRP volumes '!L368:V368)*'360 GRP volumes '!AY368</f>
        <v>0</v>
      </c>
      <c r="D314" s="779">
        <f>SUM('360 GRP volumes '!L368:V368)*'360 GRP volumes '!AZ368</f>
        <v>0</v>
      </c>
      <c r="E314" s="779">
        <f>SUM('360 GRP volumes '!L368:V368)*'360 GRP volumes '!BA368</f>
        <v>0</v>
      </c>
      <c r="F314" s="779">
        <f>SUM('360 GRP volumes '!L368:V368)*'360 GRP volumes '!BB368</f>
        <v>0</v>
      </c>
      <c r="G314" s="779">
        <f>SUM('360 GRP volumes '!L368:V368)*'360 GRP volumes '!BC368</f>
        <v>0</v>
      </c>
      <c r="H314" s="779">
        <f>SUM('360 GRP volumes '!L368:V368)*'360 GRP volumes '!BD368</f>
        <v>0</v>
      </c>
      <c r="I314" s="779">
        <f>SUM('360 GRP volumes '!L368:V368)*'360 GRP volumes '!BE368</f>
        <v>0</v>
      </c>
      <c r="J314" s="779">
        <f>SUM('360 GRP volumes '!L368:V368)*'360 GRP volumes '!BF368</f>
        <v>0</v>
      </c>
      <c r="K314" s="779" t="str">
        <f>'360 GRP volumes '!BG368</f>
        <v/>
      </c>
      <c r="L314" s="779">
        <f>'360 GRP volumes '!I368*SUM('360 GRP volumes '!L368:V368)</f>
        <v>0</v>
      </c>
    </row>
    <row r="315">
      <c r="A315" s="2" t="str">
        <f>'360 GRP volumes '!#REF!</f>
        <v>#ERROR!</v>
      </c>
      <c r="B315" s="193">
        <f>SUM('360 GRP volumes '!L369:V369)*'360 GRP volumes '!AX369</f>
        <v>0</v>
      </c>
      <c r="C315" s="65">
        <f>SUM('360 GRP volumes '!L369:V369)*'360 GRP volumes '!AY369</f>
        <v>0</v>
      </c>
      <c r="D315" s="779">
        <f>SUM('360 GRP volumes '!L369:V369)*'360 GRP volumes '!AZ369</f>
        <v>0</v>
      </c>
      <c r="E315" s="779">
        <f>SUM('360 GRP volumes '!L369:V369)*'360 GRP volumes '!BA369</f>
        <v>0</v>
      </c>
      <c r="F315" s="779">
        <f>SUM('360 GRP volumes '!L369:V369)*'360 GRP volumes '!BB369</f>
        <v>0</v>
      </c>
      <c r="G315" s="779">
        <f>SUM('360 GRP volumes '!L369:V369)*'360 GRP volumes '!BC369</f>
        <v>0</v>
      </c>
      <c r="H315" s="779">
        <f>SUM('360 GRP volumes '!L369:V369)*'360 GRP volumes '!BD369</f>
        <v>0</v>
      </c>
      <c r="I315" s="779">
        <f>SUM('360 GRP volumes '!L369:V369)*'360 GRP volumes '!BE369</f>
        <v>0</v>
      </c>
      <c r="J315" s="779">
        <f>SUM('360 GRP volumes '!L369:V369)*'360 GRP volumes '!BF369</f>
        <v>0</v>
      </c>
      <c r="K315" s="779" t="str">
        <f>'360 GRP volumes '!BG369</f>
        <v/>
      </c>
      <c r="L315" s="779">
        <f>'360 GRP volumes '!I369*SUM('360 GRP volumes '!L369:V369)</f>
        <v>0</v>
      </c>
    </row>
    <row r="316">
      <c r="A316" s="2" t="str">
        <f>'360 GRP volumes '!#REF!</f>
        <v>#ERROR!</v>
      </c>
      <c r="B316" s="193">
        <f>SUM('360 GRP volumes '!L370:V370)*'360 GRP volumes '!AX370</f>
        <v>0</v>
      </c>
      <c r="C316" s="65">
        <f>SUM('360 GRP volumes '!L370:V370)*'360 GRP volumes '!AY370</f>
        <v>0</v>
      </c>
      <c r="D316" s="779">
        <f>SUM('360 GRP volumes '!L370:V370)*'360 GRP volumes '!AZ370</f>
        <v>0</v>
      </c>
      <c r="E316" s="779">
        <f>SUM('360 GRP volumes '!L370:V370)*'360 GRP volumes '!BA370</f>
        <v>0</v>
      </c>
      <c r="F316" s="779">
        <f>SUM('360 GRP volumes '!L370:V370)*'360 GRP volumes '!BB370</f>
        <v>0</v>
      </c>
      <c r="G316" s="779">
        <f>SUM('360 GRP volumes '!L370:V370)*'360 GRP volumes '!BC370</f>
        <v>0</v>
      </c>
      <c r="H316" s="779">
        <f>SUM('360 GRP volumes '!L370:V370)*'360 GRP volumes '!BD370</f>
        <v>0</v>
      </c>
      <c r="I316" s="779">
        <f>SUM('360 GRP volumes '!L370:V370)*'360 GRP volumes '!BE370</f>
        <v>0</v>
      </c>
      <c r="J316" s="779">
        <f>SUM('360 GRP volumes '!L370:V370)*'360 GRP volumes '!BF370</f>
        <v>0</v>
      </c>
      <c r="K316" s="779" t="str">
        <f>'360 GRP volumes '!BG370</f>
        <v/>
      </c>
      <c r="L316" s="779">
        <f>'360 GRP volumes '!I370*SUM('360 GRP volumes '!L370:V370)</f>
        <v>0</v>
      </c>
    </row>
    <row r="317">
      <c r="A317" s="2" t="str">
        <f>'360 GRP volumes '!#REF!</f>
        <v>#ERROR!</v>
      </c>
      <c r="B317" s="193">
        <f>SUM('360 GRP volumes '!L371:V371)*'360 GRP volumes '!AX371</f>
        <v>0</v>
      </c>
      <c r="C317" s="65">
        <f>SUM('360 GRP volumes '!L371:V371)*'360 GRP volumes '!AY371</f>
        <v>0</v>
      </c>
      <c r="D317" s="779">
        <f>SUM('360 GRP volumes '!L371:V371)*'360 GRP volumes '!AZ371</f>
        <v>0</v>
      </c>
      <c r="E317" s="779">
        <f>SUM('360 GRP volumes '!L371:V371)*'360 GRP volumes '!BA371</f>
        <v>0</v>
      </c>
      <c r="F317" s="779">
        <f>SUM('360 GRP volumes '!L371:V371)*'360 GRP volumes '!BB371</f>
        <v>0</v>
      </c>
      <c r="G317" s="779">
        <f>SUM('360 GRP volumes '!L371:V371)*'360 GRP volumes '!BC371</f>
        <v>0</v>
      </c>
      <c r="H317" s="779">
        <f>SUM('360 GRP volumes '!L371:V371)*'360 GRP volumes '!BD371</f>
        <v>0</v>
      </c>
      <c r="I317" s="779">
        <f>SUM('360 GRP volumes '!L371:V371)*'360 GRP volumes '!BE371</f>
        <v>0</v>
      </c>
      <c r="J317" s="779">
        <f>SUM('360 GRP volumes '!L371:V371)*'360 GRP volumes '!BF371</f>
        <v>0</v>
      </c>
      <c r="K317" s="779" t="str">
        <f>'360 GRP volumes '!BG371</f>
        <v/>
      </c>
      <c r="L317" s="779">
        <f>'360 GRP volumes '!I371*SUM('360 GRP volumes '!L371:V371)</f>
        <v>0</v>
      </c>
    </row>
    <row r="318">
      <c r="A318" s="2" t="str">
        <f>'360 GRP volumes '!#REF!</f>
        <v>#ERROR!</v>
      </c>
      <c r="B318" s="193">
        <f>SUM('360 GRP volumes '!L372:V372)*'360 GRP volumes '!AX372</f>
        <v>0</v>
      </c>
      <c r="C318" s="65">
        <f>SUM('360 GRP volumes '!L372:V372)*'360 GRP volumes '!AY372</f>
        <v>0</v>
      </c>
      <c r="D318" s="779">
        <f>SUM('360 GRP volumes '!L372:V372)*'360 GRP volumes '!AZ372</f>
        <v>0</v>
      </c>
      <c r="E318" s="779">
        <f>SUM('360 GRP volumes '!L372:V372)*'360 GRP volumes '!BA372</f>
        <v>0</v>
      </c>
      <c r="F318" s="779">
        <f>SUM('360 GRP volumes '!L372:V372)*'360 GRP volumes '!BB372</f>
        <v>0</v>
      </c>
      <c r="G318" s="779">
        <f>SUM('360 GRP volumes '!L372:V372)*'360 GRP volumes '!BC372</f>
        <v>0</v>
      </c>
      <c r="H318" s="779">
        <f>SUM('360 GRP volumes '!L372:V372)*'360 GRP volumes '!BD372</f>
        <v>0</v>
      </c>
      <c r="I318" s="779">
        <f>SUM('360 GRP volumes '!L372:V372)*'360 GRP volumes '!BE372</f>
        <v>0</v>
      </c>
      <c r="J318" s="779">
        <f>SUM('360 GRP volumes '!L372:V372)*'360 GRP volumes '!BF372</f>
        <v>0</v>
      </c>
      <c r="K318" s="779" t="str">
        <f>'360 GRP volumes '!BG372</f>
        <v/>
      </c>
      <c r="L318" s="779">
        <f>'360 GRP volumes '!I372*SUM('360 GRP volumes '!L372:V372)</f>
        <v>0</v>
      </c>
    </row>
    <row r="319">
      <c r="A319" s="2" t="str">
        <f>'360 GRP volumes '!#REF!</f>
        <v>#ERROR!</v>
      </c>
      <c r="B319" s="193">
        <f>SUM('360 GRP volumes '!L373:V373)*'360 GRP volumes '!AX373</f>
        <v>0</v>
      </c>
      <c r="C319" s="65">
        <f>SUM('360 GRP volumes '!L373:V373)*'360 GRP volumes '!AY373</f>
        <v>0</v>
      </c>
      <c r="D319" s="779">
        <f>SUM('360 GRP volumes '!L373:V373)*'360 GRP volumes '!AZ373</f>
        <v>0</v>
      </c>
      <c r="E319" s="779">
        <f>SUM('360 GRP volumes '!L373:V373)*'360 GRP volumes '!BA373</f>
        <v>0</v>
      </c>
      <c r="F319" s="779">
        <f>SUM('360 GRP volumes '!L373:V373)*'360 GRP volumes '!BB373</f>
        <v>0</v>
      </c>
      <c r="G319" s="779">
        <f>SUM('360 GRP volumes '!L373:V373)*'360 GRP volumes '!BC373</f>
        <v>0</v>
      </c>
      <c r="H319" s="779">
        <f>SUM('360 GRP volumes '!L373:V373)*'360 GRP volumes '!BD373</f>
        <v>0</v>
      </c>
      <c r="I319" s="779">
        <f>SUM('360 GRP volumes '!L373:V373)*'360 GRP volumes '!BE373</f>
        <v>0</v>
      </c>
      <c r="J319" s="779">
        <f>SUM('360 GRP volumes '!L373:V373)*'360 GRP volumes '!BF373</f>
        <v>0</v>
      </c>
      <c r="K319" s="779" t="str">
        <f>'360 GRP volumes '!BG373</f>
        <v/>
      </c>
      <c r="L319" s="779">
        <f>'360 GRP volumes '!I373*SUM('360 GRP volumes '!L373:V373)</f>
        <v>0</v>
      </c>
    </row>
    <row r="320">
      <c r="A320" s="2" t="str">
        <f>'360 GRP volumes '!#REF!</f>
        <v>#ERROR!</v>
      </c>
      <c r="B320" s="193">
        <f>SUM('360 GRP volumes '!L374:V374)*'360 GRP volumes '!AX374</f>
        <v>0</v>
      </c>
      <c r="C320" s="65">
        <f>SUM('360 GRP volumes '!L374:V374)*'360 GRP volumes '!AY374</f>
        <v>0</v>
      </c>
      <c r="D320" s="779">
        <f>SUM('360 GRP volumes '!L374:V374)*'360 GRP volumes '!AZ374</f>
        <v>0</v>
      </c>
      <c r="E320" s="779">
        <f>SUM('360 GRP volumes '!L374:V374)*'360 GRP volumes '!BA374</f>
        <v>0</v>
      </c>
      <c r="F320" s="779">
        <f>SUM('360 GRP volumes '!L374:V374)*'360 GRP volumes '!BB374</f>
        <v>0</v>
      </c>
      <c r="G320" s="779">
        <f>SUM('360 GRP volumes '!L374:V374)*'360 GRP volumes '!BC374</f>
        <v>0</v>
      </c>
      <c r="H320" s="779">
        <f>SUM('360 GRP volumes '!L374:V374)*'360 GRP volumes '!BD374</f>
        <v>0</v>
      </c>
      <c r="I320" s="779">
        <f>SUM('360 GRP volumes '!L374:V374)*'360 GRP volumes '!BE374</f>
        <v>0</v>
      </c>
      <c r="J320" s="779">
        <f>SUM('360 GRP volumes '!L374:V374)*'360 GRP volumes '!BF374</f>
        <v>0</v>
      </c>
      <c r="K320" s="779" t="str">
        <f>'360 GRP volumes '!BG374</f>
        <v/>
      </c>
      <c r="L320" s="779">
        <f>'360 GRP volumes '!I374*SUM('360 GRP volumes '!L374:V374)</f>
        <v>0</v>
      </c>
    </row>
    <row r="321">
      <c r="A321" s="2" t="str">
        <f>'360 GRP volumes '!#REF!</f>
        <v>#ERROR!</v>
      </c>
      <c r="B321" s="193">
        <f>SUM('360 GRP volumes '!L375:V375)*'360 GRP volumes '!AX375</f>
        <v>0</v>
      </c>
      <c r="C321" s="65">
        <f>SUM('360 GRP volumes '!L375:V375)*'360 GRP volumes '!AY375</f>
        <v>0</v>
      </c>
      <c r="D321" s="779">
        <f>SUM('360 GRP volumes '!L375:V375)*'360 GRP volumes '!AZ375</f>
        <v>0</v>
      </c>
      <c r="E321" s="779">
        <f>SUM('360 GRP volumes '!L375:V375)*'360 GRP volumes '!BA375</f>
        <v>0</v>
      </c>
      <c r="F321" s="779">
        <f>SUM('360 GRP volumes '!L375:V375)*'360 GRP volumes '!BB375</f>
        <v>0</v>
      </c>
      <c r="G321" s="779">
        <f>SUM('360 GRP volumes '!L375:V375)*'360 GRP volumes '!BC375</f>
        <v>0</v>
      </c>
      <c r="H321" s="779">
        <f>SUM('360 GRP volumes '!L375:V375)*'360 GRP volumes '!BD375</f>
        <v>0</v>
      </c>
      <c r="I321" s="779">
        <f>SUM('360 GRP volumes '!L375:V375)*'360 GRP volumes '!BE375</f>
        <v>0</v>
      </c>
      <c r="J321" s="779">
        <f>SUM('360 GRP volumes '!L375:V375)*'360 GRP volumes '!BF375</f>
        <v>0</v>
      </c>
      <c r="K321" s="779" t="str">
        <f>'360 GRP volumes '!BG375</f>
        <v/>
      </c>
      <c r="L321" s="779">
        <f>'360 GRP volumes '!I375*SUM('360 GRP volumes '!L375:V375)</f>
        <v>0</v>
      </c>
    </row>
    <row r="322">
      <c r="A322" s="2" t="str">
        <f>'360 GRP volumes '!#REF!</f>
        <v>#ERROR!</v>
      </c>
      <c r="B322" s="193">
        <f>SUM('360 GRP volumes '!L376:V376)*'360 GRP volumes '!AX376</f>
        <v>0</v>
      </c>
      <c r="C322" s="65">
        <f>SUM('360 GRP volumes '!L376:V376)*'360 GRP volumes '!AY376</f>
        <v>0</v>
      </c>
      <c r="D322" s="779">
        <f>SUM('360 GRP volumes '!L376:V376)*'360 GRP volumes '!AZ376</f>
        <v>0</v>
      </c>
      <c r="E322" s="779">
        <f>SUM('360 GRP volumes '!L376:V376)*'360 GRP volumes '!BA376</f>
        <v>0</v>
      </c>
      <c r="F322" s="779">
        <f>SUM('360 GRP volumes '!L376:V376)*'360 GRP volumes '!BB376</f>
        <v>0</v>
      </c>
      <c r="G322" s="779">
        <f>SUM('360 GRP volumes '!L376:V376)*'360 GRP volumes '!BC376</f>
        <v>0</v>
      </c>
      <c r="H322" s="779">
        <f>SUM('360 GRP volumes '!L376:V376)*'360 GRP volumes '!BD376</f>
        <v>0</v>
      </c>
      <c r="I322" s="779">
        <f>SUM('360 GRP volumes '!L376:V376)*'360 GRP volumes '!BE376</f>
        <v>0</v>
      </c>
      <c r="J322" s="779">
        <f>SUM('360 GRP volumes '!L376:V376)*'360 GRP volumes '!BF376</f>
        <v>0</v>
      </c>
      <c r="K322" s="779" t="str">
        <f>'360 GRP volumes '!BG376</f>
        <v/>
      </c>
      <c r="L322" s="779">
        <f>'360 GRP volumes '!I376*SUM('360 GRP volumes '!L376:V376)</f>
        <v>0</v>
      </c>
    </row>
    <row r="323">
      <c r="A323" s="2" t="str">
        <f>'360 GRP volumes '!#REF!</f>
        <v>#ERROR!</v>
      </c>
      <c r="B323" s="193">
        <f>SUM('360 GRP volumes '!L377:V377)*'360 GRP volumes '!AX377</f>
        <v>0</v>
      </c>
      <c r="C323" s="65">
        <f>SUM('360 GRP volumes '!L377:V377)*'360 GRP volumes '!AY377</f>
        <v>0</v>
      </c>
      <c r="D323" s="779">
        <f>SUM('360 GRP volumes '!L377:V377)*'360 GRP volumes '!AZ377</f>
        <v>0</v>
      </c>
      <c r="E323" s="779">
        <f>SUM('360 GRP volumes '!L377:V377)*'360 GRP volumes '!BA377</f>
        <v>0</v>
      </c>
      <c r="F323" s="779">
        <f>SUM('360 GRP volumes '!L377:V377)*'360 GRP volumes '!BB377</f>
        <v>0</v>
      </c>
      <c r="G323" s="779">
        <f>SUM('360 GRP volumes '!L377:V377)*'360 GRP volumes '!BC377</f>
        <v>0</v>
      </c>
      <c r="H323" s="779">
        <f>SUM('360 GRP volumes '!L377:V377)*'360 GRP volumes '!BD377</f>
        <v>0</v>
      </c>
      <c r="I323" s="779">
        <f>SUM('360 GRP volumes '!L377:V377)*'360 GRP volumes '!BE377</f>
        <v>0</v>
      </c>
      <c r="J323" s="779">
        <f>SUM('360 GRP volumes '!L377:V377)*'360 GRP volumes '!BF377</f>
        <v>0</v>
      </c>
      <c r="K323" s="779" t="str">
        <f>'360 GRP volumes '!BG377</f>
        <v/>
      </c>
      <c r="L323" s="779">
        <f>'360 GRP volumes '!I377*SUM('360 GRP volumes '!L377:V377)</f>
        <v>0</v>
      </c>
    </row>
    <row r="324">
      <c r="A324" s="2"/>
      <c r="B324" s="193">
        <f>SUM('360 GRP volumes '!L403:V403)*'360 GRP volumes '!AX403</f>
        <v>0</v>
      </c>
      <c r="C324" s="65">
        <f>SUM('360 GRP volumes '!L403:V403)*'360 GRP volumes '!AY403</f>
        <v>0</v>
      </c>
      <c r="D324" s="779">
        <f>SUM('360 GRP volumes '!L403:V403)*'360 GRP volumes '!AZ403</f>
        <v>0</v>
      </c>
      <c r="E324" s="779">
        <f>SUM('360 GRP volumes '!L403:V403)*'360 GRP volumes '!BA403</f>
        <v>0</v>
      </c>
      <c r="F324" s="779">
        <f>SUM('360 GRP volumes '!L403:V403)*'360 GRP volumes '!BB403</f>
        <v>0</v>
      </c>
      <c r="G324" s="779">
        <f>SUM('360 GRP volumes '!L403:V403)*'360 GRP volumes '!BC403</f>
        <v>0</v>
      </c>
      <c r="H324" s="779">
        <f>SUM('360 GRP volumes '!L403:V403)*'360 GRP volumes '!BD403</f>
        <v>0</v>
      </c>
      <c r="I324" s="779">
        <f>SUM('360 GRP volumes '!L403:V403)*'360 GRP volumes '!BE403</f>
        <v>0</v>
      </c>
      <c r="J324" s="779">
        <f>SUM('360 GRP volumes '!L403:V403)*'360 GRP volumes '!BF403</f>
        <v>0</v>
      </c>
      <c r="K324" s="779" t="str">
        <f>'360 GRP volumes '!BG403</f>
        <v/>
      </c>
      <c r="L324" s="779">
        <f>'360 GRP volumes '!I403*SUM('360 GRP volumes '!L403:V403)</f>
        <v>0</v>
      </c>
    </row>
    <row r="325">
      <c r="A325" s="2"/>
      <c r="B325" s="193">
        <f>SUM('360 GRP volumes '!L404:V404)*'360 GRP volumes '!AX404</f>
        <v>0</v>
      </c>
      <c r="C325" s="65">
        <f>SUM('360 GRP volumes '!L404:V404)*'360 GRP volumes '!AY404</f>
        <v>0</v>
      </c>
      <c r="D325" s="779">
        <f>SUM('360 GRP volumes '!L404:V404)*'360 GRP volumes '!AZ404</f>
        <v>0</v>
      </c>
      <c r="E325" s="779">
        <f>SUM('360 GRP volumes '!L404:V404)*'360 GRP volumes '!BA404</f>
        <v>0</v>
      </c>
      <c r="F325" s="779">
        <f>SUM('360 GRP volumes '!L404:V404)*'360 GRP volumes '!BB404</f>
        <v>0</v>
      </c>
      <c r="G325" s="779">
        <f>SUM('360 GRP volumes '!L404:V404)*'360 GRP volumes '!BC404</f>
        <v>0</v>
      </c>
      <c r="H325" s="779">
        <f>SUM('360 GRP volumes '!L404:V404)*'360 GRP volumes '!BD404</f>
        <v>0</v>
      </c>
      <c r="I325" s="779">
        <f>SUM('360 GRP volumes '!L404:V404)*'360 GRP volumes '!BE404</f>
        <v>0</v>
      </c>
      <c r="J325" s="779">
        <f>SUM('360 GRP volumes '!L404:V404)*'360 GRP volumes '!BF404</f>
        <v>0</v>
      </c>
      <c r="K325" s="779" t="str">
        <f>'360 GRP volumes '!BG404</f>
        <v/>
      </c>
      <c r="L325" s="779">
        <f>'360 GRP volumes '!I404*SUM('360 GRP volumes '!L404:V404)</f>
        <v>0</v>
      </c>
    </row>
    <row r="326">
      <c r="A326" s="2"/>
      <c r="B326" s="193">
        <f>SUM('360 GRP volumes '!L405:V405)*'360 GRP volumes '!AX405</f>
        <v>0</v>
      </c>
      <c r="C326" s="65">
        <f>SUM('360 GRP volumes '!L405:V405)*'360 GRP volumes '!AY405</f>
        <v>0</v>
      </c>
      <c r="D326" s="779">
        <f>SUM('360 GRP volumes '!L405:V405)*'360 GRP volumes '!AZ405</f>
        <v>0</v>
      </c>
      <c r="E326" s="779">
        <f>SUM('360 GRP volumes '!L405:V405)*'360 GRP volumes '!BA405</f>
        <v>0</v>
      </c>
      <c r="F326" s="779">
        <f>SUM('360 GRP volumes '!L405:V405)*'360 GRP volumes '!BB405</f>
        <v>0</v>
      </c>
      <c r="G326" s="779">
        <f>SUM('360 GRP volumes '!L405:V405)*'360 GRP volumes '!BC405</f>
        <v>0</v>
      </c>
      <c r="H326" s="779">
        <f>SUM('360 GRP volumes '!L405:V405)*'360 GRP volumes '!BD405</f>
        <v>0</v>
      </c>
      <c r="I326" s="779">
        <f>SUM('360 GRP volumes '!L405:V405)*'360 GRP volumes '!BE405</f>
        <v>0</v>
      </c>
      <c r="J326" s="779">
        <f>SUM('360 GRP volumes '!L405:V405)*'360 GRP volumes '!BF405</f>
        <v>0</v>
      </c>
      <c r="K326" s="779" t="str">
        <f>'360 GRP volumes '!BG405</f>
        <v/>
      </c>
      <c r="L326" s="779">
        <f>'360 GRP volumes '!I405*SUM('360 GRP volumes '!L405:V405)</f>
        <v>0</v>
      </c>
    </row>
    <row r="327">
      <c r="A327" s="2"/>
      <c r="B327" s="193">
        <f>SUM('360 GRP volumes '!L406:V406)*'360 GRP volumes '!AX406</f>
        <v>0</v>
      </c>
      <c r="C327" s="65">
        <f>SUM('360 GRP volumes '!L406:V406)*'360 GRP volumes '!AY406</f>
        <v>0</v>
      </c>
      <c r="D327" s="779">
        <f>SUM('360 GRP volumes '!L406:V406)*'360 GRP volumes '!AZ406</f>
        <v>0</v>
      </c>
      <c r="E327" s="779">
        <f>SUM('360 GRP volumes '!L406:V406)*'360 GRP volumes '!BA406</f>
        <v>0</v>
      </c>
      <c r="F327" s="779">
        <f>SUM('360 GRP volumes '!L406:V406)*'360 GRP volumes '!BB406</f>
        <v>0</v>
      </c>
      <c r="G327" s="779">
        <f>SUM('360 GRP volumes '!L406:V406)*'360 GRP volumes '!BC406</f>
        <v>0</v>
      </c>
      <c r="H327" s="779">
        <f>SUM('360 GRP volumes '!L406:V406)*'360 GRP volumes '!BD406</f>
        <v>0</v>
      </c>
      <c r="I327" s="779">
        <f>SUM('360 GRP volumes '!L406:V406)*'360 GRP volumes '!BE406</f>
        <v>0</v>
      </c>
      <c r="J327" s="779">
        <f>SUM('360 GRP volumes '!L406:V406)*'360 GRP volumes '!BF406</f>
        <v>0</v>
      </c>
      <c r="K327" s="779" t="str">
        <f>'360 GRP volumes '!BG406</f>
        <v/>
      </c>
      <c r="L327" s="779">
        <f>'360 GRP volumes '!I406*SUM('360 GRP volumes '!L406:V406)</f>
        <v>0</v>
      </c>
    </row>
    <row r="328">
      <c r="A328" s="2"/>
      <c r="B328" s="193">
        <f>SUM('360 GRP volumes '!L407:V407)*'360 GRP volumes '!AX407</f>
        <v>0</v>
      </c>
      <c r="C328" s="65">
        <f>SUM('360 GRP volumes '!L407:V407)*'360 GRP volumes '!AY407</f>
        <v>0</v>
      </c>
      <c r="D328" s="779">
        <f>SUM('360 GRP volumes '!L407:V407)*'360 GRP volumes '!AZ407</f>
        <v>0</v>
      </c>
      <c r="E328" s="779">
        <f>SUM('360 GRP volumes '!L407:V407)*'360 GRP volumes '!BA407</f>
        <v>0</v>
      </c>
      <c r="F328" s="779">
        <f>SUM('360 GRP volumes '!L407:V407)*'360 GRP volumes '!BB407</f>
        <v>0</v>
      </c>
      <c r="G328" s="779">
        <f>SUM('360 GRP volumes '!L407:V407)*'360 GRP volumes '!BC407</f>
        <v>0</v>
      </c>
      <c r="H328" s="779">
        <f>SUM('360 GRP volumes '!L407:V407)*'360 GRP volumes '!BD407</f>
        <v>0</v>
      </c>
      <c r="I328" s="779">
        <f>SUM('360 GRP volumes '!L407:V407)*'360 GRP volumes '!BE407</f>
        <v>0</v>
      </c>
      <c r="J328" s="779">
        <f>SUM('360 GRP volumes '!L407:V407)*'360 GRP volumes '!BF407</f>
        <v>0</v>
      </c>
      <c r="K328" s="779" t="str">
        <f>'360 GRP volumes '!BG407</f>
        <v/>
      </c>
      <c r="L328" s="779">
        <f>'360 GRP volumes '!I407*SUM('360 GRP volumes '!L407:V407)</f>
        <v>0</v>
      </c>
    </row>
    <row r="329">
      <c r="A329" s="2"/>
      <c r="B329" s="193">
        <f>SUM('360 GRP volumes '!L408:V408)*'360 GRP volumes '!AX408</f>
        <v>0</v>
      </c>
      <c r="C329" s="65">
        <f>SUM('360 GRP volumes '!L408:V408)*'360 GRP volumes '!AY408</f>
        <v>0</v>
      </c>
      <c r="D329" s="779">
        <f>SUM('360 GRP volumes '!L408:V408)*'360 GRP volumes '!AZ408</f>
        <v>0</v>
      </c>
      <c r="E329" s="779">
        <f>SUM('360 GRP volumes '!L408:V408)*'360 GRP volumes '!BA408</f>
        <v>0</v>
      </c>
      <c r="F329" s="779">
        <f>SUM('360 GRP volumes '!L408:V408)*'360 GRP volumes '!BB408</f>
        <v>0</v>
      </c>
      <c r="G329" s="779">
        <f>SUM('360 GRP volumes '!L408:V408)*'360 GRP volumes '!BC408</f>
        <v>0</v>
      </c>
      <c r="H329" s="779">
        <f>SUM('360 GRP volumes '!L408:V408)*'360 GRP volumes '!BD408</f>
        <v>0</v>
      </c>
      <c r="I329" s="779">
        <f>SUM('360 GRP volumes '!L408:V408)*'360 GRP volumes '!BE408</f>
        <v>0</v>
      </c>
      <c r="J329" s="779">
        <f>SUM('360 GRP volumes '!L408:V408)*'360 GRP volumes '!BF408</f>
        <v>0</v>
      </c>
      <c r="K329" s="779" t="str">
        <f>'360 GRP volumes '!BG408</f>
        <v/>
      </c>
      <c r="L329" s="779">
        <f>'360 GRP volumes '!I408*SUM('360 GRP volumes '!L408:V408)</f>
        <v>0</v>
      </c>
    </row>
    <row r="330">
      <c r="A330" s="2"/>
      <c r="B330" s="193">
        <f>SUM('360 GRP volumes '!L409:V409)*'360 GRP volumes '!AX409</f>
        <v>0</v>
      </c>
      <c r="C330" s="65">
        <f>SUM('360 GRP volumes '!L409:V409)*'360 GRP volumes '!AY409</f>
        <v>0</v>
      </c>
      <c r="D330" s="779">
        <f>SUM('360 GRP volumes '!L409:V409)*'360 GRP volumes '!AZ409</f>
        <v>0</v>
      </c>
      <c r="E330" s="779">
        <f>SUM('360 GRP volumes '!L409:V409)*'360 GRP volumes '!BA409</f>
        <v>0</v>
      </c>
      <c r="F330" s="779">
        <f>SUM('360 GRP volumes '!L409:V409)*'360 GRP volumes '!BB409</f>
        <v>0</v>
      </c>
      <c r="G330" s="779">
        <f>SUM('360 GRP volumes '!L409:V409)*'360 GRP volumes '!BC409</f>
        <v>0</v>
      </c>
      <c r="H330" s="779">
        <f>SUM('360 GRP volumes '!L409:V409)*'360 GRP volumes '!BD409</f>
        <v>0</v>
      </c>
      <c r="I330" s="779">
        <f>SUM('360 GRP volumes '!L409:V409)*'360 GRP volumes '!BE409</f>
        <v>0</v>
      </c>
      <c r="J330" s="779">
        <f>SUM('360 GRP volumes '!L409:V409)*'360 GRP volumes '!BF409</f>
        <v>0</v>
      </c>
      <c r="K330" s="779" t="str">
        <f>'360 GRP volumes '!BG409</f>
        <v/>
      </c>
      <c r="L330" s="779">
        <f>'360 GRP volumes '!I409*SUM('360 GRP volumes '!L409:V409)</f>
        <v>0</v>
      </c>
    </row>
    <row r="331">
      <c r="A331" s="2"/>
      <c r="B331" s="193">
        <f>SUM('360 GRP volumes '!L410:V410)*'360 GRP volumes '!AX410</f>
        <v>0</v>
      </c>
      <c r="C331" s="65">
        <f>SUM('360 GRP volumes '!L410:V410)*'360 GRP volumes '!AY410</f>
        <v>0</v>
      </c>
      <c r="D331" s="779">
        <f>SUM('360 GRP volumes '!L410:V410)*'360 GRP volumes '!AZ410</f>
        <v>0</v>
      </c>
      <c r="E331" s="779">
        <f>SUM('360 GRP volumes '!L410:V410)*'360 GRP volumes '!BA410</f>
        <v>0</v>
      </c>
      <c r="F331" s="779">
        <f>SUM('360 GRP volumes '!L410:V410)*'360 GRP volumes '!BB410</f>
        <v>0</v>
      </c>
      <c r="G331" s="779">
        <f>SUM('360 GRP volumes '!L410:V410)*'360 GRP volumes '!BC410</f>
        <v>0</v>
      </c>
      <c r="H331" s="779">
        <f>SUM('360 GRP volumes '!L410:V410)*'360 GRP volumes '!BD410</f>
        <v>0</v>
      </c>
      <c r="I331" s="779">
        <f>SUM('360 GRP volumes '!L410:V410)*'360 GRP volumes '!BE410</f>
        <v>0</v>
      </c>
      <c r="J331" s="779">
        <f>SUM('360 GRP volumes '!L410:V410)*'360 GRP volumes '!BF410</f>
        <v>0</v>
      </c>
      <c r="K331" s="779" t="str">
        <f>'360 GRP volumes '!BG410</f>
        <v/>
      </c>
      <c r="L331" s="779">
        <f>'360 GRP volumes '!I410*SUM('360 GRP volumes '!L410:V410)</f>
        <v>0</v>
      </c>
    </row>
    <row r="332">
      <c r="A332" s="2"/>
      <c r="B332" s="193">
        <f>SUM('360 GRP volumes '!L411:V411)*'360 GRP volumes '!AX411</f>
        <v>0</v>
      </c>
      <c r="C332" s="65">
        <f>SUM('360 GRP volumes '!L411:V411)*'360 GRP volumes '!AY411</f>
        <v>0</v>
      </c>
      <c r="D332" s="779">
        <f>SUM('360 GRP volumes '!L411:V411)*'360 GRP volumes '!AZ411</f>
        <v>0</v>
      </c>
      <c r="E332" s="779">
        <f>SUM('360 GRP volumes '!L411:V411)*'360 GRP volumes '!BA411</f>
        <v>0</v>
      </c>
      <c r="F332" s="779">
        <f>SUM('360 GRP volumes '!L411:V411)*'360 GRP volumes '!BB411</f>
        <v>0</v>
      </c>
      <c r="G332" s="779">
        <f>SUM('360 GRP volumes '!L411:V411)*'360 GRP volumes '!BC411</f>
        <v>0</v>
      </c>
      <c r="H332" s="779">
        <f>SUM('360 GRP volumes '!L411:V411)*'360 GRP volumes '!BD411</f>
        <v>0</v>
      </c>
      <c r="I332" s="779">
        <f>SUM('360 GRP volumes '!L411:V411)*'360 GRP volumes '!BE411</f>
        <v>0</v>
      </c>
      <c r="J332" s="779">
        <f>SUM('360 GRP volumes '!L411:V411)*'360 GRP volumes '!BF411</f>
        <v>0</v>
      </c>
      <c r="K332" s="779" t="str">
        <f>'360 GRP volumes '!BG411</f>
        <v/>
      </c>
      <c r="L332" s="779">
        <f>'360 GRP volumes '!I411*SUM('360 GRP volumes '!L411:V411)</f>
        <v>0</v>
      </c>
    </row>
    <row r="333">
      <c r="A333" s="2"/>
      <c r="B333" s="193">
        <f>SUM('360 GRP volumes '!L412:V412)*'360 GRP volumes '!AX412</f>
        <v>0</v>
      </c>
      <c r="C333" s="65">
        <f>SUM('360 GRP volumes '!L412:V412)*'360 GRP volumes '!AY412</f>
        <v>0</v>
      </c>
      <c r="D333" s="779">
        <f>SUM('360 GRP volumes '!L412:V412)*'360 GRP volumes '!AZ412</f>
        <v>0</v>
      </c>
      <c r="E333" s="779">
        <f>SUM('360 GRP volumes '!L412:V412)*'360 GRP volumes '!BA412</f>
        <v>0</v>
      </c>
      <c r="F333" s="779">
        <f>SUM('360 GRP volumes '!L412:V412)*'360 GRP volumes '!BB412</f>
        <v>0</v>
      </c>
      <c r="G333" s="779">
        <f>SUM('360 GRP volumes '!L412:V412)*'360 GRP volumes '!BC412</f>
        <v>0</v>
      </c>
      <c r="H333" s="779">
        <f>SUM('360 GRP volumes '!L412:V412)*'360 GRP volumes '!BD412</f>
        <v>0</v>
      </c>
      <c r="I333" s="779">
        <f>SUM('360 GRP volumes '!L412:V412)*'360 GRP volumes '!BE412</f>
        <v>0</v>
      </c>
      <c r="J333" s="779">
        <f>SUM('360 GRP volumes '!L412:V412)*'360 GRP volumes '!BF412</f>
        <v>0</v>
      </c>
      <c r="K333" s="779" t="str">
        <f>'360 GRP volumes '!BG412</f>
        <v/>
      </c>
      <c r="L333" s="779">
        <f>'360 GRP volumes '!I412*SUM('360 GRP volumes '!L412:V412)</f>
        <v>0</v>
      </c>
    </row>
    <row r="334">
      <c r="A334" s="2"/>
      <c r="B334" s="193">
        <f>SUM('360 GRP volumes '!L413:V413)*'360 GRP volumes '!AX413</f>
        <v>0</v>
      </c>
      <c r="C334" s="65">
        <f>SUM('360 GRP volumes '!L413:V413)*'360 GRP volumes '!AY413</f>
        <v>0</v>
      </c>
      <c r="D334" s="779">
        <f>SUM('360 GRP volumes '!L413:V413)*'360 GRP volumes '!AZ413</f>
        <v>0</v>
      </c>
      <c r="E334" s="779">
        <f>SUM('360 GRP volumes '!L413:V413)*'360 GRP volumes '!BA413</f>
        <v>0</v>
      </c>
      <c r="F334" s="779">
        <f>SUM('360 GRP volumes '!L413:V413)*'360 GRP volumes '!BB413</f>
        <v>0</v>
      </c>
      <c r="G334" s="779">
        <f>SUM('360 GRP volumes '!L413:V413)*'360 GRP volumes '!BC413</f>
        <v>0</v>
      </c>
      <c r="H334" s="779">
        <f>SUM('360 GRP volumes '!L413:V413)*'360 GRP volumes '!BD413</f>
        <v>0</v>
      </c>
      <c r="I334" s="779">
        <f>SUM('360 GRP volumes '!L413:V413)*'360 GRP volumes '!BE413</f>
        <v>0</v>
      </c>
      <c r="J334" s="779">
        <f>SUM('360 GRP volumes '!L413:V413)*'360 GRP volumes '!BF413</f>
        <v>0</v>
      </c>
      <c r="K334" s="779" t="str">
        <f>'360 GRP volumes '!BG413</f>
        <v/>
      </c>
      <c r="L334" s="779">
        <f>'360 GRP volumes '!I413*SUM('360 GRP volumes '!L413:V413)</f>
        <v>0</v>
      </c>
    </row>
    <row r="335">
      <c r="A335" s="2"/>
      <c r="B335" s="193">
        <f>SUM('360 GRP volumes '!L414:V414)*'360 GRP volumes '!AX414</f>
        <v>0</v>
      </c>
      <c r="C335" s="65">
        <f>SUM('360 GRP volumes '!L414:V414)*'360 GRP volumes '!AY414</f>
        <v>0</v>
      </c>
      <c r="D335" s="779">
        <f>SUM('360 GRP volumes '!L414:V414)*'360 GRP volumes '!AZ414</f>
        <v>0</v>
      </c>
      <c r="E335" s="779">
        <f>SUM('360 GRP volumes '!L414:V414)*'360 GRP volumes '!BA414</f>
        <v>0</v>
      </c>
      <c r="F335" s="779">
        <f>SUM('360 GRP volumes '!L414:V414)*'360 GRP volumes '!BB414</f>
        <v>0</v>
      </c>
      <c r="G335" s="779">
        <f>SUM('360 GRP volumes '!L414:V414)*'360 GRP volumes '!BC414</f>
        <v>0</v>
      </c>
      <c r="H335" s="779">
        <f>SUM('360 GRP volumes '!L414:V414)*'360 GRP volumes '!BD414</f>
        <v>0</v>
      </c>
      <c r="I335" s="779">
        <f>SUM('360 GRP volumes '!L414:V414)*'360 GRP volumes '!BE414</f>
        <v>0</v>
      </c>
      <c r="J335" s="779">
        <f>SUM('360 GRP volumes '!L414:V414)*'360 GRP volumes '!BF414</f>
        <v>0</v>
      </c>
      <c r="K335" s="779" t="str">
        <f>'360 GRP volumes '!BG414</f>
        <v/>
      </c>
      <c r="L335" s="779">
        <f>'360 GRP volumes '!I414*SUM('360 GRP volumes '!L414:V414)</f>
        <v>0</v>
      </c>
    </row>
    <row r="336">
      <c r="A336" s="2"/>
      <c r="B336" s="193">
        <f>SUM('360 GRP volumes '!L415:V415)*'360 GRP volumes '!AX415</f>
        <v>0</v>
      </c>
      <c r="C336" s="65">
        <f>SUM('360 GRP volumes '!L415:V415)*'360 GRP volumes '!AY415</f>
        <v>0</v>
      </c>
      <c r="D336" s="779">
        <f>SUM('360 GRP volumes '!L415:V415)*'360 GRP volumes '!AZ415</f>
        <v>0</v>
      </c>
      <c r="E336" s="779">
        <f>SUM('360 GRP volumes '!L415:V415)*'360 GRP volumes '!BA415</f>
        <v>0</v>
      </c>
      <c r="F336" s="779">
        <f>SUM('360 GRP volumes '!L415:V415)*'360 GRP volumes '!BB415</f>
        <v>0</v>
      </c>
      <c r="G336" s="779">
        <f>SUM('360 GRP volumes '!L415:V415)*'360 GRP volumes '!BC415</f>
        <v>0</v>
      </c>
      <c r="H336" s="779">
        <f>SUM('360 GRP volumes '!L415:V415)*'360 GRP volumes '!BD415</f>
        <v>0</v>
      </c>
      <c r="I336" s="779">
        <f>SUM('360 GRP volumes '!L415:V415)*'360 GRP volumes '!BE415</f>
        <v>0</v>
      </c>
      <c r="J336" s="779">
        <f>SUM('360 GRP volumes '!L415:V415)*'360 GRP volumes '!BF415</f>
        <v>0</v>
      </c>
      <c r="K336" s="779" t="str">
        <f>'360 GRP volumes '!BG415</f>
        <v/>
      </c>
      <c r="L336" s="779">
        <f>'360 GRP volumes '!I415*SUM('360 GRP volumes '!L415:V415)</f>
        <v>0</v>
      </c>
    </row>
    <row r="337">
      <c r="A337" s="2"/>
      <c r="B337" s="193">
        <f>SUM('360 GRP volumes '!L416:V416)*'360 GRP volumes '!AX416</f>
        <v>0</v>
      </c>
      <c r="C337" s="65">
        <f>SUM('360 GRP volumes '!L416:V416)*'360 GRP volumes '!AY416</f>
        <v>0</v>
      </c>
      <c r="D337" s="779">
        <f>SUM('360 GRP volumes '!L416:V416)*'360 GRP volumes '!AZ416</f>
        <v>0</v>
      </c>
      <c r="E337" s="779">
        <f>SUM('360 GRP volumes '!L416:V416)*'360 GRP volumes '!BA416</f>
        <v>0</v>
      </c>
      <c r="F337" s="779">
        <f>SUM('360 GRP volumes '!L416:V416)*'360 GRP volumes '!BB416</f>
        <v>0</v>
      </c>
      <c r="G337" s="779">
        <f>SUM('360 GRP volumes '!L416:V416)*'360 GRP volumes '!BC416</f>
        <v>0</v>
      </c>
      <c r="H337" s="779">
        <f>SUM('360 GRP volumes '!L416:V416)*'360 GRP volumes '!BD416</f>
        <v>0</v>
      </c>
      <c r="I337" s="779">
        <f>SUM('360 GRP volumes '!L416:V416)*'360 GRP volumes '!BE416</f>
        <v>0</v>
      </c>
      <c r="J337" s="779">
        <f>SUM('360 GRP volumes '!L416:V416)*'360 GRP volumes '!BF416</f>
        <v>0</v>
      </c>
      <c r="K337" s="779" t="str">
        <f>'360 GRP volumes '!BG416</f>
        <v/>
      </c>
      <c r="L337" s="779">
        <f>'360 GRP volumes '!I416*SUM('360 GRP volumes '!L416:V416)</f>
        <v>0</v>
      </c>
    </row>
    <row r="338">
      <c r="A338" s="2"/>
      <c r="B338" s="193">
        <f>SUM('360 GRP volumes '!L417:V417)*'360 GRP volumes '!AX417</f>
        <v>0</v>
      </c>
      <c r="C338" s="65">
        <f>SUM('360 GRP volumes '!L417:V417)*'360 GRP volumes '!AY417</f>
        <v>0</v>
      </c>
      <c r="D338" s="779">
        <f>SUM('360 GRP volumes '!L417:V417)*'360 GRP volumes '!AZ417</f>
        <v>0</v>
      </c>
      <c r="E338" s="779">
        <f>SUM('360 GRP volumes '!L417:V417)*'360 GRP volumes '!BA417</f>
        <v>0</v>
      </c>
      <c r="F338" s="779">
        <f>SUM('360 GRP volumes '!L417:V417)*'360 GRP volumes '!BB417</f>
        <v>0</v>
      </c>
      <c r="G338" s="779">
        <f>SUM('360 GRP volumes '!L417:V417)*'360 GRP volumes '!BC417</f>
        <v>0</v>
      </c>
      <c r="H338" s="779">
        <f>SUM('360 GRP volumes '!L417:V417)*'360 GRP volumes '!BD417</f>
        <v>0</v>
      </c>
      <c r="I338" s="779">
        <f>SUM('360 GRP volumes '!L417:V417)*'360 GRP volumes '!BE417</f>
        <v>0</v>
      </c>
      <c r="J338" s="779">
        <f>SUM('360 GRP volumes '!L417:V417)*'360 GRP volumes '!BF417</f>
        <v>0</v>
      </c>
      <c r="K338" s="779" t="str">
        <f>'360 GRP volumes '!BG417</f>
        <v/>
      </c>
      <c r="L338" s="779">
        <f>'360 GRP volumes '!I417*SUM('360 GRP volumes '!L417:V417)</f>
        <v>0</v>
      </c>
    </row>
    <row r="339">
      <c r="A339" s="2"/>
      <c r="B339" s="193">
        <f>SUM('360 GRP volumes '!L418:V418)*'360 GRP volumes '!AX418</f>
        <v>0</v>
      </c>
      <c r="C339" s="65">
        <f>SUM('360 GRP volumes '!L418:V418)*'360 GRP volumes '!AY418</f>
        <v>0</v>
      </c>
      <c r="D339" s="779">
        <f>SUM('360 GRP volumes '!L418:V418)*'360 GRP volumes '!AZ418</f>
        <v>0</v>
      </c>
      <c r="E339" s="779">
        <f>SUM('360 GRP volumes '!L418:V418)*'360 GRP volumes '!BA418</f>
        <v>0</v>
      </c>
      <c r="F339" s="779">
        <f>SUM('360 GRP volumes '!L418:V418)*'360 GRP volumes '!BB418</f>
        <v>0</v>
      </c>
      <c r="G339" s="779">
        <f>SUM('360 GRP volumes '!L418:V418)*'360 GRP volumes '!BC418</f>
        <v>0</v>
      </c>
      <c r="H339" s="779">
        <f>SUM('360 GRP volumes '!L418:V418)*'360 GRP volumes '!BD418</f>
        <v>0</v>
      </c>
      <c r="I339" s="779">
        <f>SUM('360 GRP volumes '!L418:V418)*'360 GRP volumes '!BE418</f>
        <v>0</v>
      </c>
      <c r="J339" s="779">
        <f>SUM('360 GRP volumes '!L418:V418)*'360 GRP volumes '!BF418</f>
        <v>0</v>
      </c>
      <c r="K339" s="779" t="str">
        <f>'360 GRP volumes '!BG418</f>
        <v/>
      </c>
      <c r="L339" s="779">
        <f>'360 GRP volumes '!I418*SUM('360 GRP volumes '!L418:V418)</f>
        <v>0</v>
      </c>
    </row>
    <row r="340">
      <c r="A340" s="2"/>
      <c r="B340" s="193">
        <f>SUM('360 GRP volumes '!L419:V419)*'360 GRP volumes '!AX419</f>
        <v>0</v>
      </c>
      <c r="C340" s="65">
        <f>SUM('360 GRP volumes '!L419:V419)*'360 GRP volumes '!AY419</f>
        <v>0</v>
      </c>
      <c r="D340" s="779">
        <f>SUM('360 GRP volumes '!L419:V419)*'360 GRP volumes '!AZ419</f>
        <v>0</v>
      </c>
      <c r="E340" s="779">
        <f>SUM('360 GRP volumes '!L419:V419)*'360 GRP volumes '!BA419</f>
        <v>0</v>
      </c>
      <c r="F340" s="779">
        <f>SUM('360 GRP volumes '!L419:V419)*'360 GRP volumes '!BB419</f>
        <v>0</v>
      </c>
      <c r="G340" s="779">
        <f>SUM('360 GRP volumes '!L419:V419)*'360 GRP volumes '!BC419</f>
        <v>0</v>
      </c>
      <c r="H340" s="779">
        <f>SUM('360 GRP volumes '!L419:V419)*'360 GRP volumes '!BD419</f>
        <v>0</v>
      </c>
      <c r="I340" s="779">
        <f>SUM('360 GRP volumes '!L419:V419)*'360 GRP volumes '!BE419</f>
        <v>0</v>
      </c>
      <c r="J340" s="779">
        <f>SUM('360 GRP volumes '!L419:V419)*'360 GRP volumes '!BF419</f>
        <v>0</v>
      </c>
      <c r="K340" s="779" t="str">
        <f>'360 GRP volumes '!BG419</f>
        <v/>
      </c>
      <c r="L340" s="779">
        <f>'360 GRP volumes '!I419*SUM('360 GRP volumes '!L419:V419)</f>
        <v>0</v>
      </c>
    </row>
    <row r="341">
      <c r="A341" s="2"/>
      <c r="B341" s="193">
        <f>SUM('360 GRP volumes '!L420:V420)*'360 GRP volumes '!AX420</f>
        <v>0</v>
      </c>
      <c r="C341" s="65">
        <f>SUM('360 GRP volumes '!L420:V420)*'360 GRP volumes '!AY420</f>
        <v>0</v>
      </c>
      <c r="D341" s="779">
        <f>SUM('360 GRP volumes '!L420:V420)*'360 GRP volumes '!AZ420</f>
        <v>0</v>
      </c>
      <c r="E341" s="779">
        <f>SUM('360 GRP volumes '!L420:V420)*'360 GRP volumes '!BA420</f>
        <v>0</v>
      </c>
      <c r="F341" s="779">
        <f>SUM('360 GRP volumes '!L420:V420)*'360 GRP volumes '!BB420</f>
        <v>0</v>
      </c>
      <c r="G341" s="779">
        <f>SUM('360 GRP volumes '!L420:V420)*'360 GRP volumes '!BC420</f>
        <v>0</v>
      </c>
      <c r="H341" s="779">
        <f>SUM('360 GRP volumes '!L420:V420)*'360 GRP volumes '!BD420</f>
        <v>0</v>
      </c>
      <c r="I341" s="779">
        <f>SUM('360 GRP volumes '!L420:V420)*'360 GRP volumes '!BE420</f>
        <v>0</v>
      </c>
      <c r="J341" s="779">
        <f>SUM('360 GRP volumes '!L420:V420)*'360 GRP volumes '!BF420</f>
        <v>0</v>
      </c>
      <c r="K341" s="779" t="str">
        <f>'360 GRP volumes '!BG420</f>
        <v/>
      </c>
      <c r="L341" s="779">
        <f>'360 GRP volumes '!I420*SUM('360 GRP volumes '!L420:V420)</f>
        <v>0</v>
      </c>
    </row>
    <row r="342">
      <c r="A342" s="2"/>
      <c r="B342" s="193">
        <f>SUM('360 GRP volumes '!L421:V421)*'360 GRP volumes '!AX421</f>
        <v>0</v>
      </c>
      <c r="C342" s="65">
        <f>SUM('360 GRP volumes '!L421:V421)*'360 GRP volumes '!AY421</f>
        <v>0</v>
      </c>
      <c r="D342" s="779">
        <f>SUM('360 GRP volumes '!L421:V421)*'360 GRP volumes '!AZ421</f>
        <v>0</v>
      </c>
      <c r="E342" s="779">
        <f>SUM('360 GRP volumes '!L421:V421)*'360 GRP volumes '!BA421</f>
        <v>0</v>
      </c>
      <c r="F342" s="779">
        <f>SUM('360 GRP volumes '!L421:V421)*'360 GRP volumes '!BB421</f>
        <v>0</v>
      </c>
      <c r="G342" s="779">
        <f>SUM('360 GRP volumes '!L421:V421)*'360 GRP volumes '!BC421</f>
        <v>0</v>
      </c>
      <c r="H342" s="779">
        <f>SUM('360 GRP volumes '!L421:V421)*'360 GRP volumes '!BD421</f>
        <v>0</v>
      </c>
      <c r="I342" s="779">
        <f>SUM('360 GRP volumes '!L421:V421)*'360 GRP volumes '!BE421</f>
        <v>0</v>
      </c>
      <c r="J342" s="779">
        <f>SUM('360 GRP volumes '!L421:V421)*'360 GRP volumes '!BF421</f>
        <v>0</v>
      </c>
      <c r="K342" s="779" t="str">
        <f>'360 GRP volumes '!BG421</f>
        <v/>
      </c>
      <c r="L342" s="779">
        <f>'360 GRP volumes '!I421*SUM('360 GRP volumes '!L421:V421)</f>
        <v>0</v>
      </c>
    </row>
    <row r="343">
      <c r="A343" s="2"/>
      <c r="B343" s="193">
        <f>SUM('360 GRP volumes '!L422:V422)*'360 GRP volumes '!AX422</f>
        <v>0</v>
      </c>
      <c r="C343" s="65">
        <f>SUM('360 GRP volumes '!L422:V422)*'360 GRP volumes '!AY422</f>
        <v>0</v>
      </c>
      <c r="D343" s="779">
        <f>SUM('360 GRP volumes '!L422:V422)*'360 GRP volumes '!AZ422</f>
        <v>0</v>
      </c>
      <c r="E343" s="779">
        <f>SUM('360 GRP volumes '!L422:V422)*'360 GRP volumes '!BA422</f>
        <v>0</v>
      </c>
      <c r="F343" s="779">
        <f>SUM('360 GRP volumes '!L422:V422)*'360 GRP volumes '!BB422</f>
        <v>0</v>
      </c>
      <c r="G343" s="779">
        <f>SUM('360 GRP volumes '!L422:V422)*'360 GRP volumes '!BC422</f>
        <v>0</v>
      </c>
      <c r="H343" s="779">
        <f>SUM('360 GRP volumes '!L422:V422)*'360 GRP volumes '!BD422</f>
        <v>0</v>
      </c>
      <c r="I343" s="779">
        <f>SUM('360 GRP volumes '!L422:V422)*'360 GRP volumes '!BE422</f>
        <v>0</v>
      </c>
      <c r="J343" s="779">
        <f>SUM('360 GRP volumes '!L422:V422)*'360 GRP volumes '!BF422</f>
        <v>0</v>
      </c>
      <c r="K343" s="779" t="str">
        <f>'360 GRP volumes '!BG422</f>
        <v/>
      </c>
      <c r="L343" s="779">
        <f>'360 GRP volumes '!I422*SUM('360 GRP volumes '!L422:V422)</f>
        <v>0</v>
      </c>
    </row>
    <row r="344">
      <c r="A344" s="2"/>
      <c r="B344" s="193">
        <f>SUM('360 GRP volumes '!L423:V423)*'360 GRP volumes '!AX423</f>
        <v>0</v>
      </c>
      <c r="C344" s="65">
        <f>SUM('360 GRP volumes '!L423:V423)*'360 GRP volumes '!AY423</f>
        <v>0</v>
      </c>
      <c r="D344" s="779">
        <f>SUM('360 GRP volumes '!L423:V423)*'360 GRP volumes '!AZ423</f>
        <v>0</v>
      </c>
      <c r="E344" s="779">
        <f>SUM('360 GRP volumes '!L423:V423)*'360 GRP volumes '!BA423</f>
        <v>0</v>
      </c>
      <c r="F344" s="779">
        <f>SUM('360 GRP volumes '!L423:V423)*'360 GRP volumes '!BB423</f>
        <v>0</v>
      </c>
      <c r="G344" s="779">
        <f>SUM('360 GRP volumes '!L423:V423)*'360 GRP volumes '!BC423</f>
        <v>0</v>
      </c>
      <c r="H344" s="779">
        <f>SUM('360 GRP volumes '!L423:V423)*'360 GRP volumes '!BD423</f>
        <v>0</v>
      </c>
      <c r="I344" s="779">
        <f>SUM('360 GRP volumes '!L423:V423)*'360 GRP volumes '!BE423</f>
        <v>0</v>
      </c>
      <c r="J344" s="779">
        <f>SUM('360 GRP volumes '!L423:V423)*'360 GRP volumes '!BF423</f>
        <v>0</v>
      </c>
      <c r="K344" s="779" t="str">
        <f>'360 GRP volumes '!BG423</f>
        <v/>
      </c>
      <c r="L344" s="779">
        <f>'360 GRP volumes '!I423*SUM('360 GRP volumes '!L423:V423)</f>
        <v>0</v>
      </c>
    </row>
    <row r="345">
      <c r="A345" s="2"/>
      <c r="B345" s="193">
        <f>SUM('360 GRP volumes '!L424:V424)*'360 GRP volumes '!AX424</f>
        <v>0</v>
      </c>
      <c r="C345" s="65">
        <f>SUM('360 GRP volumes '!L424:V424)*'360 GRP volumes '!AY424</f>
        <v>0</v>
      </c>
      <c r="D345" s="779">
        <f>SUM('360 GRP volumes '!L424:V424)*'360 GRP volumes '!AZ424</f>
        <v>0</v>
      </c>
      <c r="E345" s="779">
        <f>SUM('360 GRP volumes '!L424:V424)*'360 GRP volumes '!BA424</f>
        <v>0</v>
      </c>
      <c r="F345" s="779">
        <f>SUM('360 GRP volumes '!L424:V424)*'360 GRP volumes '!BB424</f>
        <v>0</v>
      </c>
      <c r="G345" s="779">
        <f>SUM('360 GRP volumes '!L424:V424)*'360 GRP volumes '!BC424</f>
        <v>0</v>
      </c>
      <c r="H345" s="779">
        <f>SUM('360 GRP volumes '!L424:V424)*'360 GRP volumes '!BD424</f>
        <v>0</v>
      </c>
      <c r="I345" s="779">
        <f>SUM('360 GRP volumes '!L424:V424)*'360 GRP volumes '!BE424</f>
        <v>0</v>
      </c>
      <c r="J345" s="779">
        <f>SUM('360 GRP volumes '!L424:V424)*'360 GRP volumes '!BF424</f>
        <v>0</v>
      </c>
      <c r="K345" s="779" t="str">
        <f>'360 GRP volumes '!BG424</f>
        <v/>
      </c>
      <c r="L345" s="779">
        <f>'360 GRP volumes '!I424*SUM('360 GRP volumes '!L424:V424)</f>
        <v>0</v>
      </c>
    </row>
    <row r="346">
      <c r="A346" s="2"/>
      <c r="B346" s="193">
        <f>SUM('360 GRP volumes '!L425:V425)*'360 GRP volumes '!AX425</f>
        <v>0</v>
      </c>
      <c r="C346" s="65">
        <f>SUM('360 GRP volumes '!L425:V425)*'360 GRP volumes '!AY425</f>
        <v>0</v>
      </c>
      <c r="D346" s="779">
        <f>SUM('360 GRP volumes '!L425:V425)*'360 GRP volumes '!AZ425</f>
        <v>0</v>
      </c>
      <c r="E346" s="779">
        <f>SUM('360 GRP volumes '!L425:V425)*'360 GRP volumes '!BA425</f>
        <v>0</v>
      </c>
      <c r="F346" s="779">
        <f>SUM('360 GRP volumes '!L425:V425)*'360 GRP volumes '!BB425</f>
        <v>0</v>
      </c>
      <c r="G346" s="779">
        <f>SUM('360 GRP volumes '!L425:V425)*'360 GRP volumes '!BC425</f>
        <v>0</v>
      </c>
      <c r="H346" s="779">
        <f>SUM('360 GRP volumes '!L425:V425)*'360 GRP volumes '!BD425</f>
        <v>0</v>
      </c>
      <c r="I346" s="779">
        <f>SUM('360 GRP volumes '!L425:V425)*'360 GRP volumes '!BE425</f>
        <v>0</v>
      </c>
      <c r="J346" s="779">
        <f>SUM('360 GRP volumes '!L425:V425)*'360 GRP volumes '!BF425</f>
        <v>0</v>
      </c>
      <c r="K346" s="779" t="str">
        <f>'360 GRP volumes '!BG425</f>
        <v/>
      </c>
      <c r="L346" s="779">
        <f>'360 GRP volumes '!I425*SUM('360 GRP volumes '!L425:V425)</f>
        <v>0</v>
      </c>
    </row>
    <row r="347">
      <c r="A347" s="2"/>
      <c r="B347" s="193">
        <f>SUM('360 GRP volumes '!L426:V426)*'360 GRP volumes '!AX426</f>
        <v>0</v>
      </c>
      <c r="C347" s="65">
        <f>SUM('360 GRP volumes '!L426:V426)*'360 GRP volumes '!AY426</f>
        <v>0</v>
      </c>
      <c r="D347" s="779">
        <f>SUM('360 GRP volumes '!L426:V426)*'360 GRP volumes '!AZ426</f>
        <v>0</v>
      </c>
      <c r="E347" s="779">
        <f>SUM('360 GRP volumes '!L426:V426)*'360 GRP volumes '!BA426</f>
        <v>0</v>
      </c>
      <c r="F347" s="779">
        <f>SUM('360 GRP volumes '!L426:V426)*'360 GRP volumes '!BB426</f>
        <v>0</v>
      </c>
      <c r="G347" s="779">
        <f>SUM('360 GRP volumes '!L426:V426)*'360 GRP volumes '!BC426</f>
        <v>0</v>
      </c>
      <c r="H347" s="779">
        <f>SUM('360 GRP volumes '!L426:V426)*'360 GRP volumes '!BD426</f>
        <v>0</v>
      </c>
      <c r="I347" s="779">
        <f>SUM('360 GRP volumes '!L426:V426)*'360 GRP volumes '!BE426</f>
        <v>0</v>
      </c>
      <c r="J347" s="779">
        <f>SUM('360 GRP volumes '!L426:V426)*'360 GRP volumes '!BF426</f>
        <v>0</v>
      </c>
      <c r="K347" s="779" t="str">
        <f>'360 GRP volumes '!BG426</f>
        <v/>
      </c>
      <c r="L347" s="779">
        <f>'360 GRP volumes '!I426*SUM('360 GRP volumes '!L426:V426)</f>
        <v>0</v>
      </c>
    </row>
    <row r="348">
      <c r="A348" s="2"/>
      <c r="B348" s="193">
        <f>SUM('360 GRP volumes '!L427:V427)*'360 GRP volumes '!AX427</f>
        <v>0</v>
      </c>
      <c r="C348" s="65">
        <f>SUM('360 GRP volumes '!L427:V427)*'360 GRP volumes '!AY427</f>
        <v>0</v>
      </c>
      <c r="D348" s="779">
        <f>SUM('360 GRP volumes '!L427:V427)*'360 GRP volumes '!AZ427</f>
        <v>0</v>
      </c>
      <c r="E348" s="779">
        <f>SUM('360 GRP volumes '!L427:V427)*'360 GRP volumes '!BA427</f>
        <v>0</v>
      </c>
      <c r="F348" s="779">
        <f>SUM('360 GRP volumes '!L427:V427)*'360 GRP volumes '!BB427</f>
        <v>0</v>
      </c>
      <c r="G348" s="779">
        <f>SUM('360 GRP volumes '!L427:V427)*'360 GRP volumes '!BC427</f>
        <v>0</v>
      </c>
      <c r="H348" s="779">
        <f>SUM('360 GRP volumes '!L427:V427)*'360 GRP volumes '!BD427</f>
        <v>0</v>
      </c>
      <c r="I348" s="779">
        <f>SUM('360 GRP volumes '!L427:V427)*'360 GRP volumes '!BE427</f>
        <v>0</v>
      </c>
      <c r="J348" s="779">
        <f>SUM('360 GRP volumes '!L427:V427)*'360 GRP volumes '!BF427</f>
        <v>0</v>
      </c>
      <c r="K348" s="779" t="str">
        <f>'360 GRP volumes '!BG427</f>
        <v/>
      </c>
      <c r="L348" s="779">
        <f>'360 GRP volumes '!I427*SUM('360 GRP volumes '!L427:V427)</f>
        <v>0</v>
      </c>
    </row>
    <row r="349">
      <c r="A349" s="2"/>
      <c r="B349" s="193">
        <f>SUM('360 GRP volumes '!L428:V428)*'360 GRP volumes '!AX428</f>
        <v>0</v>
      </c>
      <c r="C349" s="65">
        <f>SUM('360 GRP volumes '!L428:V428)*'360 GRP volumes '!AY428</f>
        <v>0</v>
      </c>
      <c r="D349" s="779">
        <f>SUM('360 GRP volumes '!L428:V428)*'360 GRP volumes '!AZ428</f>
        <v>0</v>
      </c>
      <c r="E349" s="779">
        <f>SUM('360 GRP volumes '!L428:V428)*'360 GRP volumes '!BA428</f>
        <v>0</v>
      </c>
      <c r="F349" s="779">
        <f>SUM('360 GRP volumes '!L428:V428)*'360 GRP volumes '!BB428</f>
        <v>0</v>
      </c>
      <c r="G349" s="779">
        <f>SUM('360 GRP volumes '!L428:V428)*'360 GRP volumes '!BC428</f>
        <v>0</v>
      </c>
      <c r="H349" s="779">
        <f>SUM('360 GRP volumes '!L428:V428)*'360 GRP volumes '!BD428</f>
        <v>0</v>
      </c>
      <c r="I349" s="779">
        <f>SUM('360 GRP volumes '!L428:V428)*'360 GRP volumes '!BE428</f>
        <v>0</v>
      </c>
      <c r="J349" s="779">
        <f>SUM('360 GRP volumes '!L428:V428)*'360 GRP volumes '!BF428</f>
        <v>0</v>
      </c>
      <c r="K349" s="779" t="str">
        <f>'360 GRP volumes '!BG428</f>
        <v/>
      </c>
      <c r="L349" s="779">
        <f>'360 GRP volumes '!I428*SUM('360 GRP volumes '!L428:V428)</f>
        <v>0</v>
      </c>
    </row>
    <row r="350">
      <c r="A350" s="2"/>
      <c r="B350" s="193">
        <f>SUM('360 GRP volumes '!L429:V429)*'360 GRP volumes '!AX429</f>
        <v>0</v>
      </c>
      <c r="C350" s="65">
        <f>SUM('360 GRP volumes '!L429:V429)*'360 GRP volumes '!AY429</f>
        <v>0</v>
      </c>
      <c r="D350" s="779">
        <f>SUM('360 GRP volumes '!L429:V429)*'360 GRP volumes '!AZ429</f>
        <v>0</v>
      </c>
      <c r="E350" s="779">
        <f>SUM('360 GRP volumes '!L429:V429)*'360 GRP volumes '!BA429</f>
        <v>0</v>
      </c>
      <c r="F350" s="779">
        <f>SUM('360 GRP volumes '!L429:V429)*'360 GRP volumes '!BB429</f>
        <v>0</v>
      </c>
      <c r="G350" s="779">
        <f>SUM('360 GRP volumes '!L429:V429)*'360 GRP volumes '!BC429</f>
        <v>0</v>
      </c>
      <c r="H350" s="779">
        <f>SUM('360 GRP volumes '!L429:V429)*'360 GRP volumes '!BD429</f>
        <v>0</v>
      </c>
      <c r="I350" s="779">
        <f>SUM('360 GRP volumes '!L429:V429)*'360 GRP volumes '!BE429</f>
        <v>0</v>
      </c>
      <c r="J350" s="779">
        <f>SUM('360 GRP volumes '!L429:V429)*'360 GRP volumes '!BF429</f>
        <v>0</v>
      </c>
      <c r="K350" s="779" t="str">
        <f>'360 GRP volumes '!BG429</f>
        <v/>
      </c>
      <c r="L350" s="779">
        <f>'360 GRP volumes '!I429*SUM('360 GRP volumes '!L429:V429)</f>
        <v>0</v>
      </c>
    </row>
    <row r="351">
      <c r="A351" s="2"/>
      <c r="B351" s="193">
        <f>SUM('360 GRP volumes '!L430:V430)*'360 GRP volumes '!AX430</f>
        <v>0</v>
      </c>
      <c r="C351" s="65">
        <f>SUM('360 GRP volumes '!L430:V430)*'360 GRP volumes '!AY430</f>
        <v>0</v>
      </c>
      <c r="D351" s="779">
        <f>SUM('360 GRP volumes '!L430:V430)*'360 GRP volumes '!AZ430</f>
        <v>0</v>
      </c>
      <c r="E351" s="779">
        <f>SUM('360 GRP volumes '!L430:V430)*'360 GRP volumes '!BA430</f>
        <v>0</v>
      </c>
      <c r="F351" s="779">
        <f>SUM('360 GRP volumes '!L430:V430)*'360 GRP volumes '!BB430</f>
        <v>0</v>
      </c>
      <c r="G351" s="779">
        <f>SUM('360 GRP volumes '!L430:V430)*'360 GRP volumes '!BC430</f>
        <v>0</v>
      </c>
      <c r="H351" s="779">
        <f>SUM('360 GRP volumes '!L430:V430)*'360 GRP volumes '!BD430</f>
        <v>0</v>
      </c>
      <c r="I351" s="779">
        <f>SUM('360 GRP volumes '!L430:V430)*'360 GRP volumes '!BE430</f>
        <v>0</v>
      </c>
      <c r="J351" s="779">
        <f>SUM('360 GRP volumes '!L430:V430)*'360 GRP volumes '!BF430</f>
        <v>0</v>
      </c>
      <c r="K351" s="779" t="str">
        <f>'360 GRP volumes '!BG430</f>
        <v/>
      </c>
      <c r="L351" s="779">
        <f>'360 GRP volumes '!I430*SUM('360 GRP volumes '!L430:V430)</f>
        <v>0</v>
      </c>
    </row>
    <row r="352">
      <c r="A352" s="2"/>
      <c r="B352" s="193">
        <f>SUM('360 GRP volumes '!L431:V431)*'360 GRP volumes '!AX431</f>
        <v>0</v>
      </c>
      <c r="C352" s="65">
        <f>SUM('360 GRP volumes '!L431:V431)*'360 GRP volumes '!AY431</f>
        <v>0</v>
      </c>
      <c r="D352" s="779">
        <f>SUM('360 GRP volumes '!L431:V431)*'360 GRP volumes '!AZ431</f>
        <v>0</v>
      </c>
      <c r="E352" s="779">
        <f>SUM('360 GRP volumes '!L431:V431)*'360 GRP volumes '!BA431</f>
        <v>0</v>
      </c>
      <c r="F352" s="779">
        <f>SUM('360 GRP volumes '!L431:V431)*'360 GRP volumes '!BB431</f>
        <v>0</v>
      </c>
      <c r="G352" s="779">
        <f>SUM('360 GRP volumes '!L431:V431)*'360 GRP volumes '!BC431</f>
        <v>0</v>
      </c>
      <c r="H352" s="779">
        <f>SUM('360 GRP volumes '!L431:V431)*'360 GRP volumes '!BD431</f>
        <v>0</v>
      </c>
      <c r="I352" s="779">
        <f>SUM('360 GRP volumes '!L431:V431)*'360 GRP volumes '!BE431</f>
        <v>0</v>
      </c>
      <c r="J352" s="779">
        <f>SUM('360 GRP volumes '!L431:V431)*'360 GRP volumes '!BF431</f>
        <v>0</v>
      </c>
      <c r="K352" s="779" t="str">
        <f>'360 GRP volumes '!BG431</f>
        <v/>
      </c>
      <c r="L352" s="779">
        <f>'360 GRP volumes '!I431*SUM('360 GRP volumes '!L431:V431)</f>
        <v>0</v>
      </c>
    </row>
    <row r="353">
      <c r="A353" s="2"/>
      <c r="B353" s="193">
        <f>SUM('360 GRP volumes '!L432:V432)*'360 GRP volumes '!AX432</f>
        <v>0</v>
      </c>
      <c r="C353" s="65">
        <f>SUM('360 GRP volumes '!L432:V432)*'360 GRP volumes '!AY432</f>
        <v>0</v>
      </c>
      <c r="D353" s="779">
        <f>SUM('360 GRP volumes '!L432:V432)*'360 GRP volumes '!AZ432</f>
        <v>0</v>
      </c>
      <c r="E353" s="779">
        <f>SUM('360 GRP volumes '!L432:V432)*'360 GRP volumes '!BA432</f>
        <v>0</v>
      </c>
      <c r="F353" s="779">
        <f>SUM('360 GRP volumes '!L432:V432)*'360 GRP volumes '!BB432</f>
        <v>0</v>
      </c>
      <c r="G353" s="779">
        <f>SUM('360 GRP volumes '!L432:V432)*'360 GRP volumes '!BC432</f>
        <v>0</v>
      </c>
      <c r="H353" s="779">
        <f>SUM('360 GRP volumes '!L432:V432)*'360 GRP volumes '!BD432</f>
        <v>0</v>
      </c>
      <c r="I353" s="779">
        <f>SUM('360 GRP volumes '!L432:V432)*'360 GRP volumes '!BE432</f>
        <v>0</v>
      </c>
      <c r="J353" s="779">
        <f>SUM('360 GRP volumes '!L432:V432)*'360 GRP volumes '!BF432</f>
        <v>0</v>
      </c>
      <c r="K353" s="779" t="str">
        <f>'360 GRP volumes '!BG432</f>
        <v/>
      </c>
      <c r="L353" s="779">
        <f>'360 GRP volumes '!I432*SUM('360 GRP volumes '!L432:V432)</f>
        <v>0</v>
      </c>
    </row>
    <row r="354">
      <c r="A354" s="2"/>
      <c r="B354" s="193">
        <f>SUM('360 GRP volumes '!L433:V433)*'360 GRP volumes '!AX433</f>
        <v>0</v>
      </c>
      <c r="C354" s="65">
        <f>SUM('360 GRP volumes '!L433:V433)*'360 GRP volumes '!AY433</f>
        <v>0</v>
      </c>
      <c r="D354" s="779">
        <f>SUM('360 GRP volumes '!L433:V433)*'360 GRP volumes '!AZ433</f>
        <v>0</v>
      </c>
      <c r="E354" s="779">
        <f>SUM('360 GRP volumes '!L433:V433)*'360 GRP volumes '!BA433</f>
        <v>0</v>
      </c>
      <c r="F354" s="779">
        <f>SUM('360 GRP volumes '!L433:V433)*'360 GRP volumes '!BB433</f>
        <v>0</v>
      </c>
      <c r="G354" s="779">
        <f>SUM('360 GRP volumes '!L433:V433)*'360 GRP volumes '!BC433</f>
        <v>0</v>
      </c>
      <c r="H354" s="779">
        <f>SUM('360 GRP volumes '!L433:V433)*'360 GRP volumes '!BD433</f>
        <v>0</v>
      </c>
      <c r="I354" s="779">
        <f>SUM('360 GRP volumes '!L433:V433)*'360 GRP volumes '!BE433</f>
        <v>0</v>
      </c>
      <c r="J354" s="779">
        <f>SUM('360 GRP volumes '!L433:V433)*'360 GRP volumes '!BF433</f>
        <v>0</v>
      </c>
      <c r="K354" s="779" t="str">
        <f>'360 GRP volumes '!BG433</f>
        <v/>
      </c>
      <c r="L354" s="779">
        <f>'360 GRP volumes '!I433*SUM('360 GRP volumes '!L433:V433)</f>
        <v>0</v>
      </c>
    </row>
    <row r="355">
      <c r="A355" s="2"/>
      <c r="B355" s="193">
        <f>SUM('360 GRP volumes '!L434:V434)*'360 GRP volumes '!AX434</f>
        <v>0</v>
      </c>
      <c r="C355" s="65">
        <f>SUM('360 GRP volumes '!L434:V434)*'360 GRP volumes '!AY434</f>
        <v>0</v>
      </c>
      <c r="D355" s="779">
        <f>SUM('360 GRP volumes '!L434:V434)*'360 GRP volumes '!AZ434</f>
        <v>0</v>
      </c>
      <c r="E355" s="779">
        <f>SUM('360 GRP volumes '!L434:V434)*'360 GRP volumes '!BA434</f>
        <v>0</v>
      </c>
      <c r="F355" s="779">
        <f>SUM('360 GRP volumes '!L434:V434)*'360 GRP volumes '!BB434</f>
        <v>0</v>
      </c>
      <c r="G355" s="779">
        <f>SUM('360 GRP volumes '!L434:V434)*'360 GRP volumes '!BC434</f>
        <v>0</v>
      </c>
      <c r="H355" s="779">
        <f>SUM('360 GRP volumes '!L434:V434)*'360 GRP volumes '!BD434</f>
        <v>0</v>
      </c>
      <c r="I355" s="779">
        <f>SUM('360 GRP volumes '!L434:V434)*'360 GRP volumes '!BE434</f>
        <v>0</v>
      </c>
      <c r="J355" s="779">
        <f>SUM('360 GRP volumes '!L434:V434)*'360 GRP volumes '!BF434</f>
        <v>0</v>
      </c>
      <c r="K355" s="779" t="str">
        <f>'360 GRP volumes '!BG434</f>
        <v/>
      </c>
      <c r="L355" s="779">
        <f>'360 GRP volumes '!I434*SUM('360 GRP volumes '!L434:V434)</f>
        <v>0</v>
      </c>
    </row>
    <row r="356">
      <c r="A356" s="2"/>
      <c r="B356" s="193">
        <f>SUM('360 GRP volumes '!L435:V435)*'360 GRP volumes '!AX435</f>
        <v>0</v>
      </c>
      <c r="C356" s="65">
        <f>SUM('360 GRP volumes '!L435:V435)*'360 GRP volumes '!AY435</f>
        <v>0</v>
      </c>
      <c r="D356" s="779">
        <f>SUM('360 GRP volumes '!L435:V435)*'360 GRP volumes '!AZ435</f>
        <v>0</v>
      </c>
      <c r="E356" s="779">
        <f>SUM('360 GRP volumes '!L435:V435)*'360 GRP volumes '!BA435</f>
        <v>0</v>
      </c>
      <c r="F356" s="779">
        <f>SUM('360 GRP volumes '!L435:V435)*'360 GRP volumes '!BB435</f>
        <v>0</v>
      </c>
      <c r="G356" s="779">
        <f>SUM('360 GRP volumes '!L435:V435)*'360 GRP volumes '!BC435</f>
        <v>0</v>
      </c>
      <c r="H356" s="779">
        <f>SUM('360 GRP volumes '!L435:V435)*'360 GRP volumes '!BD435</f>
        <v>0</v>
      </c>
      <c r="I356" s="779">
        <f>SUM('360 GRP volumes '!L435:V435)*'360 GRP volumes '!BE435</f>
        <v>0</v>
      </c>
      <c r="J356" s="779">
        <f>SUM('360 GRP volumes '!L435:V435)*'360 GRP volumes '!BF435</f>
        <v>0</v>
      </c>
      <c r="K356" s="779" t="str">
        <f>'360 GRP volumes '!BG435</f>
        <v/>
      </c>
      <c r="L356" s="779">
        <f>'360 GRP volumes '!I435*SUM('360 GRP volumes '!L435:V435)</f>
        <v>0</v>
      </c>
    </row>
    <row r="357">
      <c r="A357" s="2"/>
      <c r="B357" s="193">
        <f>SUM('360 GRP volumes '!L436:V436)*'360 GRP volumes '!AX436</f>
        <v>0</v>
      </c>
      <c r="C357" s="65">
        <f>SUM('360 GRP volumes '!L436:V436)*'360 GRP volumes '!AY436</f>
        <v>0</v>
      </c>
      <c r="D357" s="779">
        <f>SUM('360 GRP volumes '!L436:V436)*'360 GRP volumes '!AZ436</f>
        <v>0</v>
      </c>
      <c r="E357" s="779">
        <f>SUM('360 GRP volumes '!L436:V436)*'360 GRP volumes '!BA436</f>
        <v>0</v>
      </c>
      <c r="F357" s="779">
        <f>SUM('360 GRP volumes '!L436:V436)*'360 GRP volumes '!BB436</f>
        <v>0</v>
      </c>
      <c r="G357" s="779">
        <f>SUM('360 GRP volumes '!L436:V436)*'360 GRP volumes '!BC436</f>
        <v>0</v>
      </c>
      <c r="H357" s="779">
        <f>SUM('360 GRP volumes '!L436:V436)*'360 GRP volumes '!BD436</f>
        <v>0</v>
      </c>
      <c r="I357" s="779">
        <f>SUM('360 GRP volumes '!L436:V436)*'360 GRP volumes '!BE436</f>
        <v>0</v>
      </c>
      <c r="J357" s="779">
        <f>SUM('360 GRP volumes '!L436:V436)*'360 GRP volumes '!BF436</f>
        <v>0</v>
      </c>
      <c r="K357" s="779" t="str">
        <f>'360 GRP volumes '!BG436</f>
        <v/>
      </c>
      <c r="L357" s="779">
        <f>'360 GRP volumes '!I436*SUM('360 GRP volumes '!L436:V436)</f>
        <v>0</v>
      </c>
    </row>
    <row r="358">
      <c r="A358" s="2"/>
      <c r="B358" s="193">
        <f>SUM('360 GRP volumes '!L437:V437)*'360 GRP volumes '!AX437</f>
        <v>0</v>
      </c>
      <c r="C358" s="65">
        <f>SUM('360 GRP volumes '!L437:V437)*'360 GRP volumes '!AY437</f>
        <v>0</v>
      </c>
      <c r="D358" s="779">
        <f>SUM('360 GRP volumes '!L437:V437)*'360 GRP volumes '!AZ437</f>
        <v>0</v>
      </c>
      <c r="E358" s="779">
        <f>SUM('360 GRP volumes '!L437:V437)*'360 GRP volumes '!BA437</f>
        <v>0</v>
      </c>
      <c r="F358" s="779">
        <f>SUM('360 GRP volumes '!L437:V437)*'360 GRP volumes '!BB437</f>
        <v>0</v>
      </c>
      <c r="G358" s="779">
        <f>SUM('360 GRP volumes '!L437:V437)*'360 GRP volumes '!BC437</f>
        <v>0</v>
      </c>
      <c r="H358" s="779">
        <f>SUM('360 GRP volumes '!L437:V437)*'360 GRP volumes '!BD437</f>
        <v>0</v>
      </c>
      <c r="I358" s="779">
        <f>SUM('360 GRP volumes '!L437:V437)*'360 GRP volumes '!BE437</f>
        <v>0</v>
      </c>
      <c r="J358" s="779">
        <f>SUM('360 GRP volumes '!L437:V437)*'360 GRP volumes '!BF437</f>
        <v>0</v>
      </c>
      <c r="K358" s="779" t="str">
        <f>'360 GRP volumes '!BG437</f>
        <v/>
      </c>
      <c r="L358" s="779">
        <f>'360 GRP volumes '!I437*SUM('360 GRP volumes '!L437:V437)</f>
        <v>0</v>
      </c>
    </row>
    <row r="359">
      <c r="A359" s="2"/>
      <c r="B359" s="193">
        <f>SUM('360 GRP volumes '!L438:V438)*'360 GRP volumes '!AX438</f>
        <v>0</v>
      </c>
      <c r="C359" s="65">
        <f>SUM('360 GRP volumes '!L438:V438)*'360 GRP volumes '!AY438</f>
        <v>0</v>
      </c>
      <c r="D359" s="779">
        <f>SUM('360 GRP volumes '!L438:V438)*'360 GRP volumes '!AZ438</f>
        <v>0</v>
      </c>
      <c r="E359" s="779">
        <f>SUM('360 GRP volumes '!L438:V438)*'360 GRP volumes '!BA438</f>
        <v>0</v>
      </c>
      <c r="F359" s="779">
        <f>SUM('360 GRP volumes '!L438:V438)*'360 GRP volumes '!BB438</f>
        <v>0</v>
      </c>
      <c r="G359" s="779">
        <f>SUM('360 GRP volumes '!L438:V438)*'360 GRP volumes '!BC438</f>
        <v>0</v>
      </c>
      <c r="H359" s="779">
        <f>SUM('360 GRP volumes '!L438:V438)*'360 GRP volumes '!BD438</f>
        <v>0</v>
      </c>
      <c r="I359" s="779">
        <f>SUM('360 GRP volumes '!L438:V438)*'360 GRP volumes '!BE438</f>
        <v>0</v>
      </c>
      <c r="J359" s="779">
        <f>SUM('360 GRP volumes '!L438:V438)*'360 GRP volumes '!BF438</f>
        <v>0</v>
      </c>
      <c r="K359" s="779" t="str">
        <f>'360 GRP volumes '!BG438</f>
        <v/>
      </c>
      <c r="L359" s="779">
        <f>'360 GRP volumes '!I438*SUM('360 GRP volumes '!L438:V438)</f>
        <v>0</v>
      </c>
    </row>
    <row r="360">
      <c r="A360" s="2"/>
      <c r="B360" s="193">
        <f>SUM('360 GRP volumes '!L439:V439)*'360 GRP volumes '!AX439</f>
        <v>0</v>
      </c>
      <c r="C360" s="65">
        <f>SUM('360 GRP volumes '!L439:V439)*'360 GRP volumes '!AY439</f>
        <v>0</v>
      </c>
      <c r="D360" s="779">
        <f>SUM('360 GRP volumes '!L439:V439)*'360 GRP volumes '!AZ439</f>
        <v>0</v>
      </c>
      <c r="E360" s="779">
        <f>SUM('360 GRP volumes '!L439:V439)*'360 GRP volumes '!BA439</f>
        <v>0</v>
      </c>
      <c r="F360" s="779">
        <f>SUM('360 GRP volumes '!L439:V439)*'360 GRP volumes '!BB439</f>
        <v>0</v>
      </c>
      <c r="G360" s="779">
        <f>SUM('360 GRP volumes '!L439:V439)*'360 GRP volumes '!BC439</f>
        <v>0</v>
      </c>
      <c r="H360" s="779">
        <f>SUM('360 GRP volumes '!L439:V439)*'360 GRP volumes '!BD439</f>
        <v>0</v>
      </c>
      <c r="I360" s="779">
        <f>SUM('360 GRP volumes '!L439:V439)*'360 GRP volumes '!BE439</f>
        <v>0</v>
      </c>
      <c r="J360" s="779">
        <f>SUM('360 GRP volumes '!L439:V439)*'360 GRP volumes '!BF439</f>
        <v>0</v>
      </c>
      <c r="K360" s="779" t="str">
        <f>'360 GRP volumes '!BG439</f>
        <v/>
      </c>
      <c r="L360" s="779">
        <f>'360 GRP volumes '!I439*SUM('360 GRP volumes '!L439:V439)</f>
        <v>0</v>
      </c>
    </row>
    <row r="361">
      <c r="A361" s="2"/>
      <c r="B361" s="193">
        <f>SUM('360 GRP volumes '!L440:V440)*'360 GRP volumes '!AX440</f>
        <v>0</v>
      </c>
      <c r="C361" s="65">
        <f>SUM('360 GRP volumes '!L440:V440)*'360 GRP volumes '!AY440</f>
        <v>0</v>
      </c>
      <c r="D361" s="779">
        <f>SUM('360 GRP volumes '!L440:V440)*'360 GRP volumes '!AZ440</f>
        <v>0</v>
      </c>
      <c r="E361" s="779">
        <f>SUM('360 GRP volumes '!L440:V440)*'360 GRP volumes '!BA440</f>
        <v>0</v>
      </c>
      <c r="F361" s="779">
        <f>SUM('360 GRP volumes '!L440:V440)*'360 GRP volumes '!BB440</f>
        <v>0</v>
      </c>
      <c r="G361" s="779">
        <f>SUM('360 GRP volumes '!L440:V440)*'360 GRP volumes '!BC440</f>
        <v>0</v>
      </c>
      <c r="H361" s="779">
        <f>SUM('360 GRP volumes '!L440:V440)*'360 GRP volumes '!BD440</f>
        <v>0</v>
      </c>
      <c r="I361" s="779">
        <f>SUM('360 GRP volumes '!L440:V440)*'360 GRP volumes '!BE440</f>
        <v>0</v>
      </c>
      <c r="J361" s="779">
        <f>SUM('360 GRP volumes '!L440:V440)*'360 GRP volumes '!BF440</f>
        <v>0</v>
      </c>
      <c r="K361" s="779" t="str">
        <f>'360 GRP volumes '!BG440</f>
        <v/>
      </c>
      <c r="L361" s="779">
        <f>'360 GRP volumes '!I440*SUM('360 GRP volumes '!L440:V440)</f>
        <v>0</v>
      </c>
    </row>
    <row r="362">
      <c r="A362" s="2"/>
      <c r="B362" s="193">
        <f>SUM('360 GRP volumes '!L441:V441)*'360 GRP volumes '!AX441</f>
        <v>0</v>
      </c>
      <c r="C362" s="65">
        <f>SUM('360 GRP volumes '!L441:V441)*'360 GRP volumes '!AY441</f>
        <v>0</v>
      </c>
      <c r="D362" s="779">
        <f>SUM('360 GRP volumes '!L441:V441)*'360 GRP volumes '!AZ441</f>
        <v>0</v>
      </c>
      <c r="E362" s="779">
        <f>SUM('360 GRP volumes '!L441:V441)*'360 GRP volumes '!BA441</f>
        <v>0</v>
      </c>
      <c r="F362" s="779">
        <f>SUM('360 GRP volumes '!L441:V441)*'360 GRP volumes '!BB441</f>
        <v>0</v>
      </c>
      <c r="G362" s="779">
        <f>SUM('360 GRP volumes '!L441:V441)*'360 GRP volumes '!BC441</f>
        <v>0</v>
      </c>
      <c r="H362" s="779">
        <f>SUM('360 GRP volumes '!L441:V441)*'360 GRP volumes '!BD441</f>
        <v>0</v>
      </c>
      <c r="I362" s="779">
        <f>SUM('360 GRP volumes '!L441:V441)*'360 GRP volumes '!BE441</f>
        <v>0</v>
      </c>
      <c r="J362" s="779">
        <f>SUM('360 GRP volumes '!L441:V441)*'360 GRP volumes '!BF441</f>
        <v>0</v>
      </c>
      <c r="K362" s="779" t="str">
        <f>'360 GRP volumes '!BG441</f>
        <v/>
      </c>
      <c r="L362" s="779">
        <f>'360 GRP volumes '!I441*SUM('360 GRP volumes '!L441:V441)</f>
        <v>0</v>
      </c>
    </row>
    <row r="363">
      <c r="A363" s="2"/>
      <c r="B363" s="193">
        <f>SUM('360 GRP volumes '!L442:V442)*'360 GRP volumes '!AX442</f>
        <v>0</v>
      </c>
      <c r="C363" s="65">
        <f>SUM('360 GRP volumes '!L442:V442)*'360 GRP volumes '!AY442</f>
        <v>0</v>
      </c>
      <c r="D363" s="779">
        <f>SUM('360 GRP volumes '!L442:V442)*'360 GRP volumes '!AZ442</f>
        <v>0</v>
      </c>
      <c r="E363" s="779">
        <f>SUM('360 GRP volumes '!L442:V442)*'360 GRP volumes '!BA442</f>
        <v>0</v>
      </c>
      <c r="F363" s="779">
        <f>SUM('360 GRP volumes '!L442:V442)*'360 GRP volumes '!BB442</f>
        <v>0</v>
      </c>
      <c r="G363" s="779">
        <f>SUM('360 GRP volumes '!L442:V442)*'360 GRP volumes '!BC442</f>
        <v>0</v>
      </c>
      <c r="H363" s="779">
        <f>SUM('360 GRP volumes '!L442:V442)*'360 GRP volumes '!BD442</f>
        <v>0</v>
      </c>
      <c r="I363" s="779">
        <f>SUM('360 GRP volumes '!L442:V442)*'360 GRP volumes '!BE442</f>
        <v>0</v>
      </c>
      <c r="J363" s="779">
        <f>SUM('360 GRP volumes '!L442:V442)*'360 GRP volumes '!BF442</f>
        <v>0</v>
      </c>
      <c r="K363" s="779" t="str">
        <f>'360 GRP volumes '!BG442</f>
        <v/>
      </c>
      <c r="L363" s="779">
        <f>'360 GRP volumes '!I442*SUM('360 GRP volumes '!L442:V442)</f>
        <v>0</v>
      </c>
    </row>
    <row r="364">
      <c r="A364" s="2"/>
      <c r="B364" s="193">
        <f>SUM('360 GRP volumes '!L443:V443)*'360 GRP volumes '!AX443</f>
        <v>0</v>
      </c>
      <c r="C364" s="65">
        <f>SUM('360 GRP volumes '!L443:V443)*'360 GRP volumes '!AY443</f>
        <v>0</v>
      </c>
      <c r="D364" s="779">
        <f>SUM('360 GRP volumes '!L443:V443)*'360 GRP volumes '!AZ443</f>
        <v>0</v>
      </c>
      <c r="E364" s="779">
        <f>SUM('360 GRP volumes '!L443:V443)*'360 GRP volumes '!BA443</f>
        <v>0</v>
      </c>
      <c r="F364" s="779">
        <f>SUM('360 GRP volumes '!L443:V443)*'360 GRP volumes '!BB443</f>
        <v>0</v>
      </c>
      <c r="G364" s="779">
        <f>SUM('360 GRP volumes '!L443:V443)*'360 GRP volumes '!BC443</f>
        <v>0</v>
      </c>
      <c r="H364" s="779">
        <f>SUM('360 GRP volumes '!L443:V443)*'360 GRP volumes '!BD443</f>
        <v>0</v>
      </c>
      <c r="I364" s="779">
        <f>SUM('360 GRP volumes '!L443:V443)*'360 GRP volumes '!BE443</f>
        <v>0</v>
      </c>
      <c r="J364" s="779">
        <f>SUM('360 GRP volumes '!L443:V443)*'360 GRP volumes '!BF443</f>
        <v>0</v>
      </c>
      <c r="K364" s="779" t="str">
        <f>'360 GRP volumes '!BG443</f>
        <v/>
      </c>
      <c r="L364" s="779">
        <f>'360 GRP volumes '!I443*SUM('360 GRP volumes '!L443:V443)</f>
        <v>0</v>
      </c>
    </row>
    <row r="365">
      <c r="A365" s="2"/>
      <c r="B365" s="193">
        <f>SUM('360 GRP volumes '!L444:V444)*'360 GRP volumes '!AX444</f>
        <v>0</v>
      </c>
      <c r="C365" s="65">
        <f>SUM('360 GRP volumes '!L444:V444)*'360 GRP volumes '!AY444</f>
        <v>0</v>
      </c>
      <c r="D365" s="779">
        <f>SUM('360 GRP volumes '!L444:V444)*'360 GRP volumes '!AZ444</f>
        <v>0</v>
      </c>
      <c r="E365" s="779">
        <f>SUM('360 GRP volumes '!L444:V444)*'360 GRP volumes '!BA444</f>
        <v>0</v>
      </c>
      <c r="F365" s="779">
        <f>SUM('360 GRP volumes '!L444:V444)*'360 GRP volumes '!BB444</f>
        <v>0</v>
      </c>
      <c r="G365" s="779">
        <f>SUM('360 GRP volumes '!L444:V444)*'360 GRP volumes '!BC444</f>
        <v>0</v>
      </c>
      <c r="H365" s="779">
        <f>SUM('360 GRP volumes '!L444:V444)*'360 GRP volumes '!BD444</f>
        <v>0</v>
      </c>
      <c r="I365" s="779">
        <f>SUM('360 GRP volumes '!L444:V444)*'360 GRP volumes '!BE444</f>
        <v>0</v>
      </c>
      <c r="J365" s="779">
        <f>SUM('360 GRP volumes '!L444:V444)*'360 GRP volumes '!BF444</f>
        <v>0</v>
      </c>
      <c r="K365" s="779" t="str">
        <f>'360 GRP volumes '!BG444</f>
        <v/>
      </c>
      <c r="L365" s="779">
        <f>'360 GRP volumes '!I444*SUM('360 GRP volumes '!L444:V444)</f>
        <v>0</v>
      </c>
    </row>
    <row r="366">
      <c r="A366" s="2"/>
      <c r="B366" s="193">
        <f>SUM('360 GRP volumes '!L445:V445)*'360 GRP volumes '!AX445</f>
        <v>0</v>
      </c>
      <c r="C366" s="65">
        <f>SUM('360 GRP volumes '!L445:V445)*'360 GRP volumes '!AY445</f>
        <v>0</v>
      </c>
      <c r="D366" s="779">
        <f>SUM('360 GRP volumes '!L445:V445)*'360 GRP volumes '!AZ445</f>
        <v>0</v>
      </c>
      <c r="E366" s="779">
        <f>SUM('360 GRP volumes '!L445:V445)*'360 GRP volumes '!BA445</f>
        <v>0</v>
      </c>
      <c r="F366" s="779">
        <f>SUM('360 GRP volumes '!L445:V445)*'360 GRP volumes '!BB445</f>
        <v>0</v>
      </c>
      <c r="G366" s="779">
        <f>SUM('360 GRP volumes '!L445:V445)*'360 GRP volumes '!BC445</f>
        <v>0</v>
      </c>
      <c r="H366" s="779">
        <f>SUM('360 GRP volumes '!L445:V445)*'360 GRP volumes '!BD445</f>
        <v>0</v>
      </c>
      <c r="I366" s="779">
        <f>SUM('360 GRP volumes '!L445:V445)*'360 GRP volumes '!BE445</f>
        <v>0</v>
      </c>
      <c r="J366" s="779">
        <f>SUM('360 GRP volumes '!L445:V445)*'360 GRP volumes '!BF445</f>
        <v>0</v>
      </c>
      <c r="K366" s="779" t="str">
        <f>'360 GRP volumes '!BG445</f>
        <v/>
      </c>
      <c r="L366" s="779">
        <f>'360 GRP volumes '!I445*SUM('360 GRP volumes '!L445:V445)</f>
        <v>0</v>
      </c>
    </row>
    <row r="367">
      <c r="A367" s="2"/>
      <c r="B367" s="193">
        <f>SUM('360 GRP volumes '!L446:V446)*'360 GRP volumes '!AX446</f>
        <v>0</v>
      </c>
      <c r="C367" s="65">
        <f>SUM('360 GRP volumes '!L446:V446)*'360 GRP volumes '!AY446</f>
        <v>0</v>
      </c>
      <c r="D367" s="779">
        <f>SUM('360 GRP volumes '!L446:V446)*'360 GRP volumes '!AZ446</f>
        <v>0</v>
      </c>
      <c r="E367" s="779">
        <f>SUM('360 GRP volumes '!L446:V446)*'360 GRP volumes '!BA446</f>
        <v>0</v>
      </c>
      <c r="F367" s="779">
        <f>SUM('360 GRP volumes '!L446:V446)*'360 GRP volumes '!BB446</f>
        <v>0</v>
      </c>
      <c r="G367" s="779">
        <f>SUM('360 GRP volumes '!L446:V446)*'360 GRP volumes '!BC446</f>
        <v>0</v>
      </c>
      <c r="H367" s="779">
        <f>SUM('360 GRP volumes '!L446:V446)*'360 GRP volumes '!BD446</f>
        <v>0</v>
      </c>
      <c r="I367" s="779">
        <f>SUM('360 GRP volumes '!L446:V446)*'360 GRP volumes '!BE446</f>
        <v>0</v>
      </c>
      <c r="J367" s="779">
        <f>SUM('360 GRP volumes '!L446:V446)*'360 GRP volumes '!BF446</f>
        <v>0</v>
      </c>
      <c r="K367" s="779" t="str">
        <f>'360 GRP volumes '!BG446</f>
        <v/>
      </c>
      <c r="L367" s="779">
        <f>'360 GRP volumes '!I446*SUM('360 GRP volumes '!L446:V446)</f>
        <v>0</v>
      </c>
    </row>
    <row r="368">
      <c r="A368" s="2"/>
      <c r="B368" s="193">
        <f>SUM('360 GRP volumes '!L447:V447)*'360 GRP volumes '!AX447</f>
        <v>0</v>
      </c>
      <c r="C368" s="65">
        <f>SUM('360 GRP volumes '!L447:V447)*'360 GRP volumes '!AY447</f>
        <v>0</v>
      </c>
      <c r="D368" s="779">
        <f>SUM('360 GRP volumes '!L447:V447)*'360 GRP volumes '!AZ447</f>
        <v>0</v>
      </c>
      <c r="E368" s="779">
        <f>SUM('360 GRP volumes '!L447:V447)*'360 GRP volumes '!BA447</f>
        <v>0</v>
      </c>
      <c r="F368" s="779">
        <f>SUM('360 GRP volumes '!L447:V447)*'360 GRP volumes '!BB447</f>
        <v>0</v>
      </c>
      <c r="G368" s="779">
        <f>SUM('360 GRP volumes '!L447:V447)*'360 GRP volumes '!BC447</f>
        <v>0</v>
      </c>
      <c r="H368" s="779">
        <f>SUM('360 GRP volumes '!L447:V447)*'360 GRP volumes '!BD447</f>
        <v>0</v>
      </c>
      <c r="I368" s="779">
        <f>SUM('360 GRP volumes '!L447:V447)*'360 GRP volumes '!BE447</f>
        <v>0</v>
      </c>
      <c r="J368" s="779">
        <f>SUM('360 GRP volumes '!L447:V447)*'360 GRP volumes '!BF447</f>
        <v>0</v>
      </c>
      <c r="K368" s="779" t="str">
        <f>'360 GRP volumes '!BG447</f>
        <v/>
      </c>
      <c r="L368" s="779">
        <f>'360 GRP volumes '!I447*SUM('360 GRP volumes '!L447:V447)</f>
        <v>0</v>
      </c>
    </row>
    <row r="369">
      <c r="A369" s="2"/>
      <c r="B369" s="193">
        <f>SUM('360 GRP volumes '!L448:V448)*'360 GRP volumes '!AX448</f>
        <v>0</v>
      </c>
      <c r="C369" s="65">
        <f>SUM('360 GRP volumes '!L448:V448)*'360 GRP volumes '!AY448</f>
        <v>0</v>
      </c>
      <c r="D369" s="779">
        <f>SUM('360 GRP volumes '!L448:V448)*'360 GRP volumes '!AZ448</f>
        <v>0</v>
      </c>
      <c r="E369" s="779">
        <f>SUM('360 GRP volumes '!L448:V448)*'360 GRP volumes '!BA448</f>
        <v>0</v>
      </c>
      <c r="F369" s="779">
        <f>SUM('360 GRP volumes '!L448:V448)*'360 GRP volumes '!BB448</f>
        <v>0</v>
      </c>
      <c r="G369" s="779">
        <f>SUM('360 GRP volumes '!L448:V448)*'360 GRP volumes '!BC448</f>
        <v>0</v>
      </c>
      <c r="H369" s="779">
        <f>SUM('360 GRP volumes '!L448:V448)*'360 GRP volumes '!BD448</f>
        <v>0</v>
      </c>
      <c r="I369" s="779">
        <f>SUM('360 GRP volumes '!L448:V448)*'360 GRP volumes '!BE448</f>
        <v>0</v>
      </c>
      <c r="J369" s="779">
        <f>SUM('360 GRP volumes '!L448:V448)*'360 GRP volumes '!BF448</f>
        <v>0</v>
      </c>
      <c r="K369" s="779" t="str">
        <f>'360 GRP volumes '!BG448</f>
        <v/>
      </c>
      <c r="L369" s="779">
        <f>'360 GRP volumes '!I448*SUM('360 GRP volumes '!L448:V448)</f>
        <v>0</v>
      </c>
    </row>
    <row r="370">
      <c r="A370" s="2"/>
      <c r="B370" s="193">
        <f>SUM('360 GRP volumes '!L449:V449)*'360 GRP volumes '!AX449</f>
        <v>0</v>
      </c>
      <c r="C370" s="65">
        <f>SUM('360 GRP volumes '!L449:V449)*'360 GRP volumes '!AY449</f>
        <v>0</v>
      </c>
      <c r="D370" s="779">
        <f>SUM('360 GRP volumes '!L449:V449)*'360 GRP volumes '!AZ449</f>
        <v>0</v>
      </c>
      <c r="E370" s="779">
        <f>SUM('360 GRP volumes '!L449:V449)*'360 GRP volumes '!BA449</f>
        <v>0</v>
      </c>
      <c r="F370" s="779">
        <f>SUM('360 GRP volumes '!L449:V449)*'360 GRP volumes '!BB449</f>
        <v>0</v>
      </c>
      <c r="G370" s="779">
        <f>SUM('360 GRP volumes '!L449:V449)*'360 GRP volumes '!BC449</f>
        <v>0</v>
      </c>
      <c r="H370" s="779">
        <f>SUM('360 GRP volumes '!L449:V449)*'360 GRP volumes '!BD449</f>
        <v>0</v>
      </c>
      <c r="I370" s="779">
        <f>SUM('360 GRP volumes '!L449:V449)*'360 GRP volumes '!BE449</f>
        <v>0</v>
      </c>
      <c r="J370" s="779">
        <f>SUM('360 GRP volumes '!L449:V449)*'360 GRP volumes '!BF449</f>
        <v>0</v>
      </c>
      <c r="K370" s="779" t="str">
        <f>'360 GRP volumes '!BG449</f>
        <v/>
      </c>
      <c r="L370" s="779">
        <f>'360 GRP volumes '!I449*SUM('360 GRP volumes '!L449:V449)</f>
        <v>0</v>
      </c>
    </row>
    <row r="371">
      <c r="A371" s="2"/>
      <c r="B371" s="193">
        <f>SUM('360 GRP volumes '!L450:V450)*'360 GRP volumes '!AX450</f>
        <v>0</v>
      </c>
      <c r="C371" s="65">
        <f>SUM('360 GRP volumes '!L450:V450)*'360 GRP volumes '!AY450</f>
        <v>0</v>
      </c>
      <c r="D371" s="779">
        <f>SUM('360 GRP volumes '!L450:V450)*'360 GRP volumes '!AZ450</f>
        <v>0</v>
      </c>
      <c r="E371" s="779">
        <f>SUM('360 GRP volumes '!L450:V450)*'360 GRP volumes '!BA450</f>
        <v>0</v>
      </c>
      <c r="F371" s="779">
        <f>SUM('360 GRP volumes '!L450:V450)*'360 GRP volumes '!BB450</f>
        <v>0</v>
      </c>
      <c r="G371" s="779">
        <f>SUM('360 GRP volumes '!L450:V450)*'360 GRP volumes '!BC450</f>
        <v>0</v>
      </c>
      <c r="H371" s="779">
        <f>SUM('360 GRP volumes '!L450:V450)*'360 GRP volumes '!BD450</f>
        <v>0</v>
      </c>
      <c r="I371" s="779">
        <f>SUM('360 GRP volumes '!L450:V450)*'360 GRP volumes '!BE450</f>
        <v>0</v>
      </c>
      <c r="J371" s="779">
        <f>SUM('360 GRP volumes '!L450:V450)*'360 GRP volumes '!BF450</f>
        <v>0</v>
      </c>
      <c r="K371" s="779" t="str">
        <f>'360 GRP volumes '!BG450</f>
        <v/>
      </c>
      <c r="L371" s="779">
        <f>'360 GRP volumes '!I450*SUM('360 GRP volumes '!L450:V450)</f>
        <v>0</v>
      </c>
    </row>
    <row r="372">
      <c r="A372" s="2"/>
      <c r="B372" s="193">
        <f>SUM('360 GRP volumes '!L451:V451)*'360 GRP volumes '!AX451</f>
        <v>0</v>
      </c>
      <c r="C372" s="65">
        <f>SUM('360 GRP volumes '!L451:V451)*'360 GRP volumes '!AY451</f>
        <v>0</v>
      </c>
      <c r="D372" s="779">
        <f>SUM('360 GRP volumes '!L451:V451)*'360 GRP volumes '!AZ451</f>
        <v>0</v>
      </c>
      <c r="E372" s="779">
        <f>SUM('360 GRP volumes '!L451:V451)*'360 GRP volumes '!BA451</f>
        <v>0</v>
      </c>
      <c r="F372" s="779">
        <f>SUM('360 GRP volumes '!L451:V451)*'360 GRP volumes '!BB451</f>
        <v>0</v>
      </c>
      <c r="G372" s="779">
        <f>SUM('360 GRP volumes '!L451:V451)*'360 GRP volumes '!BC451</f>
        <v>0</v>
      </c>
      <c r="H372" s="779">
        <f>SUM('360 GRP volumes '!L451:V451)*'360 GRP volumes '!BD451</f>
        <v>0</v>
      </c>
      <c r="I372" s="779">
        <f>SUM('360 GRP volumes '!L451:V451)*'360 GRP volumes '!BE451</f>
        <v>0</v>
      </c>
      <c r="J372" s="779">
        <f>SUM('360 GRP volumes '!L451:V451)*'360 GRP volumes '!BF451</f>
        <v>0</v>
      </c>
      <c r="K372" s="779" t="str">
        <f>'360 GRP volumes '!BG451</f>
        <v/>
      </c>
      <c r="L372" s="779">
        <f>'360 GRP volumes '!I451*SUM('360 GRP volumes '!L451:V451)</f>
        <v>0</v>
      </c>
    </row>
    <row r="373">
      <c r="A373" s="2"/>
      <c r="B373" s="193">
        <f>SUM('360 GRP volumes '!L452:V452)*'360 GRP volumes '!AX452</f>
        <v>0</v>
      </c>
      <c r="C373" s="65">
        <f>SUM('360 GRP volumes '!L452:V452)*'360 GRP volumes '!AY452</f>
        <v>0</v>
      </c>
      <c r="D373" s="779">
        <f>SUM('360 GRP volumes '!L452:V452)*'360 GRP volumes '!AZ452</f>
        <v>0</v>
      </c>
      <c r="E373" s="779">
        <f>SUM('360 GRP volumes '!L452:V452)*'360 GRP volumes '!BA452</f>
        <v>0</v>
      </c>
      <c r="F373" s="779">
        <f>SUM('360 GRP volumes '!L452:V452)*'360 GRP volumes '!BB452</f>
        <v>0</v>
      </c>
      <c r="G373" s="779">
        <f>SUM('360 GRP volumes '!L452:V452)*'360 GRP volumes '!BC452</f>
        <v>0</v>
      </c>
      <c r="H373" s="779">
        <f>SUM('360 GRP volumes '!L452:V452)*'360 GRP volumes '!BD452</f>
        <v>0</v>
      </c>
      <c r="I373" s="779">
        <f>SUM('360 GRP volumes '!L452:V452)*'360 GRP volumes '!BE452</f>
        <v>0</v>
      </c>
      <c r="J373" s="779">
        <f>SUM('360 GRP volumes '!L452:V452)*'360 GRP volumes '!BF452</f>
        <v>0</v>
      </c>
      <c r="K373" s="779" t="str">
        <f>'360 GRP volumes '!BG452</f>
        <v/>
      </c>
      <c r="L373" s="779">
        <f>'360 GRP volumes '!I452*SUM('360 GRP volumes '!L452:V452)</f>
        <v>0</v>
      </c>
    </row>
    <row r="374">
      <c r="A374" s="2"/>
      <c r="B374" s="193">
        <f>SUM('360 GRP volumes '!L453:V453)*'360 GRP volumes '!AX453</f>
        <v>0</v>
      </c>
      <c r="C374" s="65">
        <f>SUM('360 GRP volumes '!L453:V453)*'360 GRP volumes '!AY453</f>
        <v>0</v>
      </c>
      <c r="D374" s="779">
        <f>SUM('360 GRP volumes '!L453:V453)*'360 GRP volumes '!AZ453</f>
        <v>0</v>
      </c>
      <c r="E374" s="779">
        <f>SUM('360 GRP volumes '!L453:V453)*'360 GRP volumes '!BA453</f>
        <v>0</v>
      </c>
      <c r="F374" s="779">
        <f>SUM('360 GRP volumes '!L453:V453)*'360 GRP volumes '!BB453</f>
        <v>0</v>
      </c>
      <c r="G374" s="779">
        <f>SUM('360 GRP volumes '!L453:V453)*'360 GRP volumes '!BC453</f>
        <v>0</v>
      </c>
      <c r="H374" s="779">
        <f>SUM('360 GRP volumes '!L453:V453)*'360 GRP volumes '!BD453</f>
        <v>0</v>
      </c>
      <c r="I374" s="779">
        <f>SUM('360 GRP volumes '!L453:V453)*'360 GRP volumes '!BE453</f>
        <v>0</v>
      </c>
      <c r="J374" s="779">
        <f>SUM('360 GRP volumes '!L453:V453)*'360 GRP volumes '!BF453</f>
        <v>0</v>
      </c>
      <c r="K374" s="779" t="str">
        <f>'360 GRP volumes '!BG453</f>
        <v/>
      </c>
      <c r="L374" s="779">
        <f>'360 GRP volumes '!I453*SUM('360 GRP volumes '!L453:V453)</f>
        <v>0</v>
      </c>
    </row>
    <row r="375">
      <c r="A375" s="2"/>
      <c r="B375" s="193">
        <f>SUM('360 GRP volumes '!L454:V454)*'360 GRP volumes '!AX454</f>
        <v>0</v>
      </c>
      <c r="C375" s="65">
        <f>SUM('360 GRP volumes '!L454:V454)*'360 GRP volumes '!AY454</f>
        <v>0</v>
      </c>
      <c r="D375" s="779">
        <f>SUM('360 GRP volumes '!L454:V454)*'360 GRP volumes '!AZ454</f>
        <v>0</v>
      </c>
      <c r="E375" s="779">
        <f>SUM('360 GRP volumes '!L454:V454)*'360 GRP volumes '!BA454</f>
        <v>0</v>
      </c>
      <c r="F375" s="779">
        <f>SUM('360 GRP volumes '!L454:V454)*'360 GRP volumes '!BB454</f>
        <v>0</v>
      </c>
      <c r="G375" s="779">
        <f>SUM('360 GRP volumes '!L454:V454)*'360 GRP volumes '!BC454</f>
        <v>0</v>
      </c>
      <c r="H375" s="779">
        <f>SUM('360 GRP volumes '!L454:V454)*'360 GRP volumes '!BD454</f>
        <v>0</v>
      </c>
      <c r="I375" s="779">
        <f>SUM('360 GRP volumes '!L454:V454)*'360 GRP volumes '!BE454</f>
        <v>0</v>
      </c>
      <c r="J375" s="779">
        <f>SUM('360 GRP volumes '!L454:V454)*'360 GRP volumes '!BF454</f>
        <v>0</v>
      </c>
      <c r="K375" s="779" t="str">
        <f>'360 GRP volumes '!BG454</f>
        <v/>
      </c>
      <c r="L375" s="779">
        <f>'360 GRP volumes '!I454*SUM('360 GRP volumes '!L454:V454)</f>
        <v>0</v>
      </c>
    </row>
    <row r="376">
      <c r="A376" s="2"/>
      <c r="B376" s="193">
        <f>SUM('360 GRP volumes '!L455:V455)*'360 GRP volumes '!AX455</f>
        <v>0</v>
      </c>
      <c r="C376" s="65">
        <f>SUM('360 GRP volumes '!L455:V455)*'360 GRP volumes '!AY455</f>
        <v>0</v>
      </c>
      <c r="D376" s="779">
        <f>SUM('360 GRP volumes '!L455:V455)*'360 GRP volumes '!AZ455</f>
        <v>0</v>
      </c>
      <c r="E376" s="779">
        <f>SUM('360 GRP volumes '!L455:V455)*'360 GRP volumes '!BA455</f>
        <v>0</v>
      </c>
      <c r="F376" s="779">
        <f>SUM('360 GRP volumes '!L455:V455)*'360 GRP volumes '!BB455</f>
        <v>0</v>
      </c>
      <c r="G376" s="779">
        <f>SUM('360 GRP volumes '!L455:V455)*'360 GRP volumes '!BC455</f>
        <v>0</v>
      </c>
      <c r="H376" s="779">
        <f>SUM('360 GRP volumes '!L455:V455)*'360 GRP volumes '!BD455</f>
        <v>0</v>
      </c>
      <c r="I376" s="779">
        <f>SUM('360 GRP volumes '!L455:V455)*'360 GRP volumes '!BE455</f>
        <v>0</v>
      </c>
      <c r="J376" s="779">
        <f>SUM('360 GRP volumes '!L455:V455)*'360 GRP volumes '!BF455</f>
        <v>0</v>
      </c>
      <c r="K376" s="779" t="str">
        <f>'360 GRP volumes '!BG455</f>
        <v/>
      </c>
      <c r="L376" s="779">
        <f>'360 GRP volumes '!I455*SUM('360 GRP volumes '!L455:V455)</f>
        <v>0</v>
      </c>
    </row>
    <row r="377">
      <c r="A377" s="2"/>
      <c r="B377" s="193">
        <f>SUM('360 GRP volumes '!L456:V456)*'360 GRP volumes '!AX456</f>
        <v>0</v>
      </c>
      <c r="C377" s="65">
        <f>SUM('360 GRP volumes '!L456:V456)*'360 GRP volumes '!AY456</f>
        <v>0</v>
      </c>
      <c r="D377" s="779">
        <f>SUM('360 GRP volumes '!L456:V456)*'360 GRP volumes '!AZ456</f>
        <v>0</v>
      </c>
      <c r="E377" s="779">
        <f>SUM('360 GRP volumes '!L456:V456)*'360 GRP volumes '!BA456</f>
        <v>0</v>
      </c>
      <c r="F377" s="779">
        <f>SUM('360 GRP volumes '!L456:V456)*'360 GRP volumes '!BB456</f>
        <v>0</v>
      </c>
      <c r="G377" s="779">
        <f>SUM('360 GRP volumes '!L456:V456)*'360 GRP volumes '!BC456</f>
        <v>0</v>
      </c>
      <c r="H377" s="779">
        <f>SUM('360 GRP volumes '!L456:V456)*'360 GRP volumes '!BD456</f>
        <v>0</v>
      </c>
      <c r="I377" s="779">
        <f>SUM('360 GRP volumes '!L456:V456)*'360 GRP volumes '!BE456</f>
        <v>0</v>
      </c>
      <c r="J377" s="779">
        <f>SUM('360 GRP volumes '!L456:V456)*'360 GRP volumes '!BF456</f>
        <v>0</v>
      </c>
      <c r="K377" s="779" t="str">
        <f>'360 GRP volumes '!BG456</f>
        <v/>
      </c>
      <c r="L377" s="779">
        <f>'360 GRP volumes '!I456*SUM('360 GRP volumes '!L456:V456)</f>
        <v>0</v>
      </c>
    </row>
    <row r="378">
      <c r="A378" s="2"/>
      <c r="B378" s="193">
        <f>SUM('360 GRP volumes '!L457:V457)*'360 GRP volumes '!AX457</f>
        <v>0</v>
      </c>
      <c r="C378" s="65">
        <f>SUM('360 GRP volumes '!L457:V457)*'360 GRP volumes '!AY457</f>
        <v>0</v>
      </c>
      <c r="D378" s="779">
        <f>SUM('360 GRP volumes '!L457:V457)*'360 GRP volumes '!AZ457</f>
        <v>0</v>
      </c>
      <c r="E378" s="779">
        <f>SUM('360 GRP volumes '!L457:V457)*'360 GRP volumes '!BA457</f>
        <v>0</v>
      </c>
      <c r="F378" s="779">
        <f>SUM('360 GRP volumes '!L457:V457)*'360 GRP volumes '!BB457</f>
        <v>0</v>
      </c>
      <c r="G378" s="779">
        <f>SUM('360 GRP volumes '!L457:V457)*'360 GRP volumes '!BC457</f>
        <v>0</v>
      </c>
      <c r="H378" s="779">
        <f>SUM('360 GRP volumes '!L457:V457)*'360 GRP volumes '!BD457</f>
        <v>0</v>
      </c>
      <c r="I378" s="779">
        <f>SUM('360 GRP volumes '!L457:V457)*'360 GRP volumes '!BE457</f>
        <v>0</v>
      </c>
      <c r="J378" s="779">
        <f>SUM('360 GRP volumes '!L457:V457)*'360 GRP volumes '!BF457</f>
        <v>0</v>
      </c>
      <c r="K378" s="779" t="str">
        <f>'360 GRP volumes '!BG457</f>
        <v/>
      </c>
      <c r="L378" s="779">
        <f>'360 GRP volumes '!I457*SUM('360 GRP volumes '!L457:V457)</f>
        <v>0</v>
      </c>
    </row>
    <row r="379">
      <c r="A379" s="2"/>
      <c r="B379" s="193">
        <f>SUM('360 GRP volumes '!L458:V458)*'360 GRP volumes '!AX458</f>
        <v>0</v>
      </c>
      <c r="C379" s="65">
        <f>SUM('360 GRP volumes '!L458:V458)*'360 GRP volumes '!AY458</f>
        <v>0</v>
      </c>
      <c r="D379" s="779">
        <f>SUM('360 GRP volumes '!L458:V458)*'360 GRP volumes '!AZ458</f>
        <v>0</v>
      </c>
      <c r="E379" s="779">
        <f>SUM('360 GRP volumes '!L458:V458)*'360 GRP volumes '!BA458</f>
        <v>0</v>
      </c>
      <c r="F379" s="779">
        <f>SUM('360 GRP volumes '!L458:V458)*'360 GRP volumes '!BB458</f>
        <v>0</v>
      </c>
      <c r="G379" s="779">
        <f>SUM('360 GRP volumes '!L458:V458)*'360 GRP volumes '!BC458</f>
        <v>0</v>
      </c>
      <c r="H379" s="779">
        <f>SUM('360 GRP volumes '!L458:V458)*'360 GRP volumes '!BD458</f>
        <v>0</v>
      </c>
      <c r="I379" s="779">
        <f>SUM('360 GRP volumes '!L458:V458)*'360 GRP volumes '!BE458</f>
        <v>0</v>
      </c>
      <c r="J379" s="779">
        <f>SUM('360 GRP volumes '!L458:V458)*'360 GRP volumes '!BF458</f>
        <v>0</v>
      </c>
      <c r="K379" s="779" t="str">
        <f>'360 GRP volumes '!BG458</f>
        <v/>
      </c>
      <c r="L379" s="779">
        <f>'360 GRP volumes '!I458*SUM('360 GRP volumes '!L458:V458)</f>
        <v>0</v>
      </c>
    </row>
    <row r="380">
      <c r="A380" s="2"/>
      <c r="B380" s="193">
        <f>SUM('360 GRP volumes '!L459:V459)*'360 GRP volumes '!AX459</f>
        <v>0</v>
      </c>
      <c r="C380" s="65">
        <f>SUM('360 GRP volumes '!L459:V459)*'360 GRP volumes '!AY459</f>
        <v>0</v>
      </c>
      <c r="D380" s="779">
        <f>SUM('360 GRP volumes '!L459:V459)*'360 GRP volumes '!AZ459</f>
        <v>0</v>
      </c>
      <c r="E380" s="779">
        <f>SUM('360 GRP volumes '!L459:V459)*'360 GRP volumes '!BA459</f>
        <v>0</v>
      </c>
      <c r="F380" s="779">
        <f>SUM('360 GRP volumes '!L459:V459)*'360 GRP volumes '!BB459</f>
        <v>0</v>
      </c>
      <c r="G380" s="779">
        <f>SUM('360 GRP volumes '!L459:V459)*'360 GRP volumes '!BC459</f>
        <v>0</v>
      </c>
      <c r="H380" s="779">
        <f>SUM('360 GRP volumes '!L459:V459)*'360 GRP volumes '!BD459</f>
        <v>0</v>
      </c>
      <c r="I380" s="779">
        <f>SUM('360 GRP volumes '!L459:V459)*'360 GRP volumes '!BE459</f>
        <v>0</v>
      </c>
      <c r="J380" s="779">
        <f>SUM('360 GRP volumes '!L459:V459)*'360 GRP volumes '!BF459</f>
        <v>0</v>
      </c>
      <c r="K380" s="779" t="str">
        <f>'360 GRP volumes '!BG459</f>
        <v/>
      </c>
      <c r="L380" s="779">
        <f>'360 GRP volumes '!I459*SUM('360 GRP volumes '!L459:V459)</f>
        <v>0</v>
      </c>
    </row>
    <row r="381">
      <c r="A381" s="2"/>
      <c r="B381" s="193">
        <f>SUM('360 GRP volumes '!L460:V460)*'360 GRP volumes '!AX460</f>
        <v>0</v>
      </c>
      <c r="C381" s="65">
        <f>SUM('360 GRP volumes '!L460:V460)*'360 GRP volumes '!AY460</f>
        <v>0</v>
      </c>
      <c r="D381" s="779">
        <f>SUM('360 GRP volumes '!L460:V460)*'360 GRP volumes '!AZ460</f>
        <v>0</v>
      </c>
      <c r="E381" s="779">
        <f>SUM('360 GRP volumes '!L460:V460)*'360 GRP volumes '!BA460</f>
        <v>0</v>
      </c>
      <c r="F381" s="779">
        <f>SUM('360 GRP volumes '!L460:V460)*'360 GRP volumes '!BB460</f>
        <v>0</v>
      </c>
      <c r="G381" s="779">
        <f>SUM('360 GRP volumes '!L460:V460)*'360 GRP volumes '!BC460</f>
        <v>0</v>
      </c>
      <c r="H381" s="779">
        <f>SUM('360 GRP volumes '!L460:V460)*'360 GRP volumes '!BD460</f>
        <v>0</v>
      </c>
      <c r="I381" s="779">
        <f>SUM('360 GRP volumes '!L460:V460)*'360 GRP volumes '!BE460</f>
        <v>0</v>
      </c>
      <c r="J381" s="779">
        <f>SUM('360 GRP volumes '!L460:V460)*'360 GRP volumes '!BF460</f>
        <v>0</v>
      </c>
      <c r="K381" s="779" t="str">
        <f>'360 GRP volumes '!BG460</f>
        <v/>
      </c>
      <c r="L381" s="779">
        <f>'360 GRP volumes '!I460*SUM('360 GRP volumes '!L460:V460)</f>
        <v>0</v>
      </c>
    </row>
    <row r="382">
      <c r="A382" s="2"/>
      <c r="B382" s="193">
        <f>SUM('360 GRP volumes '!L461:V461)*'360 GRP volumes '!AX461</f>
        <v>0</v>
      </c>
      <c r="C382" s="65">
        <f>SUM('360 GRP volumes '!L461:V461)*'360 GRP volumes '!AY461</f>
        <v>0</v>
      </c>
      <c r="D382" s="779">
        <f>SUM('360 GRP volumes '!L461:V461)*'360 GRP volumes '!AZ461</f>
        <v>0</v>
      </c>
      <c r="E382" s="779">
        <f>SUM('360 GRP volumes '!L461:V461)*'360 GRP volumes '!BA461</f>
        <v>0</v>
      </c>
      <c r="F382" s="779">
        <f>SUM('360 GRP volumes '!L461:V461)*'360 GRP volumes '!BB461</f>
        <v>0</v>
      </c>
      <c r="G382" s="779">
        <f>SUM('360 GRP volumes '!L461:V461)*'360 GRP volumes '!BC461</f>
        <v>0</v>
      </c>
      <c r="H382" s="779">
        <f>SUM('360 GRP volumes '!L461:V461)*'360 GRP volumes '!BD461</f>
        <v>0</v>
      </c>
      <c r="I382" s="779">
        <f>SUM('360 GRP volumes '!L461:V461)*'360 GRP volumes '!BE461</f>
        <v>0</v>
      </c>
      <c r="J382" s="779">
        <f>SUM('360 GRP volumes '!L461:V461)*'360 GRP volumes '!BF461</f>
        <v>0</v>
      </c>
      <c r="K382" s="779" t="str">
        <f>'360 GRP volumes '!BG461</f>
        <v/>
      </c>
      <c r="L382" s="779">
        <f>'360 GRP volumes '!I461*SUM('360 GRP volumes '!L461:V461)</f>
        <v>0</v>
      </c>
    </row>
    <row r="383">
      <c r="A383" s="2"/>
      <c r="B383" s="193">
        <f>SUM('360 GRP volumes '!L462:V462)*'360 GRP volumes '!AX462</f>
        <v>0</v>
      </c>
      <c r="C383" s="65">
        <f>SUM('360 GRP volumes '!L462:V462)*'360 GRP volumes '!AY462</f>
        <v>0</v>
      </c>
      <c r="D383" s="779">
        <f>SUM('360 GRP volumes '!L462:V462)*'360 GRP volumes '!AZ462</f>
        <v>0</v>
      </c>
      <c r="E383" s="779">
        <f>SUM('360 GRP volumes '!L462:V462)*'360 GRP volumes '!BA462</f>
        <v>0</v>
      </c>
      <c r="F383" s="779">
        <f>SUM('360 GRP volumes '!L462:V462)*'360 GRP volumes '!BB462</f>
        <v>0</v>
      </c>
      <c r="G383" s="779">
        <f>SUM('360 GRP volumes '!L462:V462)*'360 GRP volumes '!BC462</f>
        <v>0</v>
      </c>
      <c r="H383" s="779">
        <f>SUM('360 GRP volumes '!L462:V462)*'360 GRP volumes '!BD462</f>
        <v>0</v>
      </c>
      <c r="I383" s="779">
        <f>SUM('360 GRP volumes '!L462:V462)*'360 GRP volumes '!BE462</f>
        <v>0</v>
      </c>
      <c r="J383" s="779">
        <f>SUM('360 GRP volumes '!L462:V462)*'360 GRP volumes '!BF462</f>
        <v>0</v>
      </c>
      <c r="K383" s="779" t="str">
        <f>'360 GRP volumes '!BG462</f>
        <v/>
      </c>
      <c r="L383" s="779">
        <f>'360 GRP volumes '!I462*SUM('360 GRP volumes '!L462:V462)</f>
        <v>0</v>
      </c>
    </row>
    <row r="384">
      <c r="A384" s="2"/>
      <c r="B384" s="193">
        <f>SUM('360 GRP volumes '!L463:V463)*'360 GRP volumes '!AX463</f>
        <v>0</v>
      </c>
      <c r="C384" s="65">
        <f>SUM('360 GRP volumes '!L463:V463)*'360 GRP volumes '!AY463</f>
        <v>0</v>
      </c>
      <c r="D384" s="779">
        <f>SUM('360 GRP volumes '!L463:V463)*'360 GRP volumes '!AZ463</f>
        <v>0</v>
      </c>
      <c r="E384" s="779">
        <f>SUM('360 GRP volumes '!L463:V463)*'360 GRP volumes '!BA463</f>
        <v>0</v>
      </c>
      <c r="F384" s="779">
        <f>SUM('360 GRP volumes '!L463:V463)*'360 GRP volumes '!BB463</f>
        <v>0</v>
      </c>
      <c r="G384" s="779">
        <f>SUM('360 GRP volumes '!L463:V463)*'360 GRP volumes '!BC463</f>
        <v>0</v>
      </c>
      <c r="H384" s="779">
        <f>SUM('360 GRP volumes '!L463:V463)*'360 GRP volumes '!BD463</f>
        <v>0</v>
      </c>
      <c r="I384" s="779">
        <f>SUM('360 GRP volumes '!L463:V463)*'360 GRP volumes '!BE463</f>
        <v>0</v>
      </c>
      <c r="J384" s="779">
        <f>SUM('360 GRP volumes '!L463:V463)*'360 GRP volumes '!BF463</f>
        <v>0</v>
      </c>
      <c r="K384" s="779" t="str">
        <f>'360 GRP volumes '!BG463</f>
        <v/>
      </c>
      <c r="L384" s="779">
        <f>'360 GRP volumes '!I463*SUM('360 GRP volumes '!L463:V463)</f>
        <v>0</v>
      </c>
    </row>
    <row r="385">
      <c r="A385" s="2"/>
      <c r="B385" s="193">
        <f>SUM('360 GRP volumes '!L464:V464)*'360 GRP volumes '!AX464</f>
        <v>0</v>
      </c>
      <c r="C385" s="65">
        <f>SUM('360 GRP volumes '!L464:V464)*'360 GRP volumes '!AY464</f>
        <v>0</v>
      </c>
      <c r="D385" s="779">
        <f>SUM('360 GRP volumes '!L464:V464)*'360 GRP volumes '!AZ464</f>
        <v>0</v>
      </c>
      <c r="E385" s="779">
        <f>SUM('360 GRP volumes '!L464:V464)*'360 GRP volumes '!BA464</f>
        <v>0</v>
      </c>
      <c r="F385" s="779">
        <f>SUM('360 GRP volumes '!L464:V464)*'360 GRP volumes '!BB464</f>
        <v>0</v>
      </c>
      <c r="G385" s="779">
        <f>SUM('360 GRP volumes '!L464:V464)*'360 GRP volumes '!BC464</f>
        <v>0</v>
      </c>
      <c r="H385" s="779">
        <f>SUM('360 GRP volumes '!L464:V464)*'360 GRP volumes '!BD464</f>
        <v>0</v>
      </c>
      <c r="I385" s="779">
        <f>SUM('360 GRP volumes '!L464:V464)*'360 GRP volumes '!BE464</f>
        <v>0</v>
      </c>
      <c r="J385" s="779">
        <f>SUM('360 GRP volumes '!L464:V464)*'360 GRP volumes '!BF464</f>
        <v>0</v>
      </c>
      <c r="K385" s="779" t="str">
        <f>'360 GRP volumes '!BG464</f>
        <v/>
      </c>
      <c r="L385" s="779">
        <f>'360 GRP volumes '!I464*SUM('360 GRP volumes '!L464:V464)</f>
        <v>0</v>
      </c>
    </row>
    <row r="386">
      <c r="A386" s="2"/>
      <c r="B386" s="193">
        <f>SUM('360 GRP volumes '!L465:V465)*'360 GRP volumes '!AX465</f>
        <v>0</v>
      </c>
      <c r="C386" s="65">
        <f>SUM('360 GRP volumes '!L465:V465)*'360 GRP volumes '!AY465</f>
        <v>0</v>
      </c>
      <c r="D386" s="779">
        <f>SUM('360 GRP volumes '!L465:V465)*'360 GRP volumes '!AZ465</f>
        <v>0</v>
      </c>
      <c r="E386" s="779">
        <f>SUM('360 GRP volumes '!L465:V465)*'360 GRP volumes '!BA465</f>
        <v>0</v>
      </c>
      <c r="F386" s="779">
        <f>SUM('360 GRP volumes '!L465:V465)*'360 GRP volumes '!BB465</f>
        <v>0</v>
      </c>
      <c r="G386" s="779">
        <f>SUM('360 GRP volumes '!L465:V465)*'360 GRP volumes '!BC465</f>
        <v>0</v>
      </c>
      <c r="H386" s="779">
        <f>SUM('360 GRP volumes '!L465:V465)*'360 GRP volumes '!BD465</f>
        <v>0</v>
      </c>
      <c r="I386" s="779">
        <f>SUM('360 GRP volumes '!L465:V465)*'360 GRP volumes '!BE465</f>
        <v>0</v>
      </c>
      <c r="J386" s="779">
        <f>SUM('360 GRP volumes '!L465:V465)*'360 GRP volumes '!BF465</f>
        <v>0</v>
      </c>
      <c r="K386" s="779" t="str">
        <f>'360 GRP volumes '!BG465</f>
        <v/>
      </c>
      <c r="L386" s="779">
        <f>'360 GRP volumes '!I465*SUM('360 GRP volumes '!L465:V465)</f>
        <v>0</v>
      </c>
    </row>
    <row r="387">
      <c r="A387" s="2"/>
      <c r="B387" s="193">
        <f>SUM('360 GRP volumes '!L466:V466)*'360 GRP volumes '!AX466</f>
        <v>0</v>
      </c>
      <c r="C387" s="65">
        <f>SUM('360 GRP volumes '!L466:V466)*'360 GRP volumes '!AY466</f>
        <v>0</v>
      </c>
      <c r="D387" s="779">
        <f>SUM('360 GRP volumes '!L466:V466)*'360 GRP volumes '!AZ466</f>
        <v>0</v>
      </c>
      <c r="E387" s="779">
        <f>SUM('360 GRP volumes '!L466:V466)*'360 GRP volumes '!BA466</f>
        <v>0</v>
      </c>
      <c r="F387" s="779">
        <f>SUM('360 GRP volumes '!L466:V466)*'360 GRP volumes '!BB466</f>
        <v>0</v>
      </c>
      <c r="G387" s="779">
        <f>SUM('360 GRP volumes '!L466:V466)*'360 GRP volumes '!BC466</f>
        <v>0</v>
      </c>
      <c r="H387" s="779">
        <f>SUM('360 GRP volumes '!L466:V466)*'360 GRP volumes '!BD466</f>
        <v>0</v>
      </c>
      <c r="I387" s="779">
        <f>SUM('360 GRP volumes '!L466:V466)*'360 GRP volumes '!BE466</f>
        <v>0</v>
      </c>
      <c r="J387" s="779">
        <f>SUM('360 GRP volumes '!L466:V466)*'360 GRP volumes '!BF466</f>
        <v>0</v>
      </c>
      <c r="K387" s="779" t="str">
        <f>'360 GRP volumes '!BG466</f>
        <v/>
      </c>
      <c r="L387" s="779">
        <f>'360 GRP volumes '!I466*SUM('360 GRP volumes '!L466:V466)</f>
        <v>0</v>
      </c>
    </row>
    <row r="388">
      <c r="A388" s="2"/>
      <c r="B388" s="193">
        <f>SUM('360 GRP volumes '!L467:V467)*'360 GRP volumes '!AX467</f>
        <v>0</v>
      </c>
      <c r="C388" s="65">
        <f>SUM('360 GRP volumes '!L467:V467)*'360 GRP volumes '!AY467</f>
        <v>0</v>
      </c>
      <c r="D388" s="779">
        <f>SUM('360 GRP volumes '!L467:V467)*'360 GRP volumes '!AZ467</f>
        <v>0</v>
      </c>
      <c r="E388" s="779">
        <f>SUM('360 GRP volumes '!L467:V467)*'360 GRP volumes '!BA467</f>
        <v>0</v>
      </c>
      <c r="F388" s="779">
        <f>SUM('360 GRP volumes '!L467:V467)*'360 GRP volumes '!BB467</f>
        <v>0</v>
      </c>
      <c r="G388" s="779">
        <f>SUM('360 GRP volumes '!L467:V467)*'360 GRP volumes '!BC467</f>
        <v>0</v>
      </c>
      <c r="H388" s="779">
        <f>SUM('360 GRP volumes '!L467:V467)*'360 GRP volumes '!BD467</f>
        <v>0</v>
      </c>
      <c r="I388" s="779">
        <f>SUM('360 GRP volumes '!L467:V467)*'360 GRP volumes '!BE467</f>
        <v>0</v>
      </c>
      <c r="J388" s="779">
        <f>SUM('360 GRP volumes '!L467:V467)*'360 GRP volumes '!BF467</f>
        <v>0</v>
      </c>
      <c r="K388" s="779" t="str">
        <f>'360 GRP volumes '!BG467</f>
        <v/>
      </c>
      <c r="L388" s="779">
        <f>'360 GRP volumes '!I467*SUM('360 GRP volumes '!L467:V467)</f>
        <v>0</v>
      </c>
    </row>
    <row r="389">
      <c r="A389" s="2"/>
      <c r="B389" s="193">
        <f>SUM('360 GRP volumes '!L468:V468)*'360 GRP volumes '!AX468</f>
        <v>0</v>
      </c>
      <c r="C389" s="65">
        <f>SUM('360 GRP volumes '!L468:V468)*'360 GRP volumes '!AY468</f>
        <v>0</v>
      </c>
      <c r="D389" s="779">
        <f>SUM('360 GRP volumes '!L468:V468)*'360 GRP volumes '!AZ468</f>
        <v>0</v>
      </c>
      <c r="E389" s="779">
        <f>SUM('360 GRP volumes '!L468:V468)*'360 GRP volumes '!BA468</f>
        <v>0</v>
      </c>
      <c r="F389" s="779">
        <f>SUM('360 GRP volumes '!L468:V468)*'360 GRP volumes '!BB468</f>
        <v>0</v>
      </c>
      <c r="G389" s="779">
        <f>SUM('360 GRP volumes '!L468:V468)*'360 GRP volumes '!BC468</f>
        <v>0</v>
      </c>
      <c r="H389" s="779">
        <f>SUM('360 GRP volumes '!L468:V468)*'360 GRP volumes '!BD468</f>
        <v>0</v>
      </c>
      <c r="I389" s="779">
        <f>SUM('360 GRP volumes '!L468:V468)*'360 GRP volumes '!BE468</f>
        <v>0</v>
      </c>
      <c r="J389" s="779">
        <f>SUM('360 GRP volumes '!L468:V468)*'360 GRP volumes '!BF468</f>
        <v>0</v>
      </c>
      <c r="K389" s="779" t="str">
        <f>'360 GRP volumes '!BG468</f>
        <v/>
      </c>
      <c r="L389" s="779">
        <f>'360 GRP volumes '!I468*SUM('360 GRP volumes '!L468:V468)</f>
        <v>0</v>
      </c>
    </row>
    <row r="390">
      <c r="A390" s="2"/>
      <c r="B390" s="193">
        <f>SUM('360 GRP volumes '!L469:V469)*'360 GRP volumes '!AX469</f>
        <v>0</v>
      </c>
      <c r="C390" s="65">
        <f>SUM('360 GRP volumes '!L469:V469)*'360 GRP volumes '!AY469</f>
        <v>0</v>
      </c>
      <c r="D390" s="779">
        <f>SUM('360 GRP volumes '!L469:V469)*'360 GRP volumes '!AZ469</f>
        <v>0</v>
      </c>
      <c r="E390" s="779">
        <f>SUM('360 GRP volumes '!L469:V469)*'360 GRP volumes '!BA469</f>
        <v>0</v>
      </c>
      <c r="F390" s="779">
        <f>SUM('360 GRP volumes '!L469:V469)*'360 GRP volumes '!BB469</f>
        <v>0</v>
      </c>
      <c r="G390" s="779">
        <f>SUM('360 GRP volumes '!L469:V469)*'360 GRP volumes '!BC469</f>
        <v>0</v>
      </c>
      <c r="H390" s="779">
        <f>SUM('360 GRP volumes '!L469:V469)*'360 GRP volumes '!BD469</f>
        <v>0</v>
      </c>
      <c r="I390" s="779">
        <f>SUM('360 GRP volumes '!L469:V469)*'360 GRP volumes '!BE469</f>
        <v>0</v>
      </c>
      <c r="J390" s="779">
        <f>SUM('360 GRP volumes '!L469:V469)*'360 GRP volumes '!BF469</f>
        <v>0</v>
      </c>
      <c r="K390" s="779" t="str">
        <f>'360 GRP volumes '!BG469</f>
        <v/>
      </c>
      <c r="L390" s="779">
        <f>'360 GRP volumes '!I469*SUM('360 GRP volumes '!L469:V469)</f>
        <v>0</v>
      </c>
    </row>
    <row r="391">
      <c r="A391" s="2"/>
      <c r="B391" s="193">
        <f>SUM('360 GRP volumes '!L470:V470)*'360 GRP volumes '!AX470</f>
        <v>0</v>
      </c>
      <c r="C391" s="65">
        <f>SUM('360 GRP volumes '!L470:V470)*'360 GRP volumes '!AY470</f>
        <v>0</v>
      </c>
      <c r="D391" s="779">
        <f>SUM('360 GRP volumes '!L470:V470)*'360 GRP volumes '!AZ470</f>
        <v>0</v>
      </c>
      <c r="E391" s="779">
        <f>SUM('360 GRP volumes '!L470:V470)*'360 GRP volumes '!BA470</f>
        <v>0</v>
      </c>
      <c r="F391" s="779">
        <f>SUM('360 GRP volumes '!L470:V470)*'360 GRP volumes '!BB470</f>
        <v>0</v>
      </c>
      <c r="G391" s="779">
        <f>SUM('360 GRP volumes '!L470:V470)*'360 GRP volumes '!BC470</f>
        <v>0</v>
      </c>
      <c r="H391" s="779">
        <f>SUM('360 GRP volumes '!L470:V470)*'360 GRP volumes '!BD470</f>
        <v>0</v>
      </c>
      <c r="I391" s="779">
        <f>SUM('360 GRP volumes '!L470:V470)*'360 GRP volumes '!BE470</f>
        <v>0</v>
      </c>
      <c r="J391" s="779">
        <f>SUM('360 GRP volumes '!L470:V470)*'360 GRP volumes '!BF470</f>
        <v>0</v>
      </c>
      <c r="K391" s="779" t="str">
        <f>'360 GRP volumes '!BG470</f>
        <v/>
      </c>
      <c r="L391" s="779">
        <f>'360 GRP volumes '!I470*SUM('360 GRP volumes '!L470:V470)</f>
        <v>0</v>
      </c>
    </row>
    <row r="392">
      <c r="A392" s="2"/>
      <c r="B392" s="193">
        <f>SUM('360 GRP volumes '!L471:V471)*'360 GRP volumes '!AX471</f>
        <v>0</v>
      </c>
      <c r="C392" s="65">
        <f>SUM('360 GRP volumes '!L471:V471)*'360 GRP volumes '!AY471</f>
        <v>0</v>
      </c>
      <c r="D392" s="779">
        <f>SUM('360 GRP volumes '!L471:V471)*'360 GRP volumes '!AZ471</f>
        <v>0</v>
      </c>
      <c r="E392" s="779">
        <f>SUM('360 GRP volumes '!L471:V471)*'360 GRP volumes '!BA471</f>
        <v>0</v>
      </c>
      <c r="F392" s="779">
        <f>SUM('360 GRP volumes '!L471:V471)*'360 GRP volumes '!BB471</f>
        <v>0</v>
      </c>
      <c r="G392" s="779">
        <f>SUM('360 GRP volumes '!L471:V471)*'360 GRP volumes '!BC471</f>
        <v>0</v>
      </c>
      <c r="H392" s="779">
        <f>SUM('360 GRP volumes '!L471:V471)*'360 GRP volumes '!BD471</f>
        <v>0</v>
      </c>
      <c r="I392" s="779">
        <f>SUM('360 GRP volumes '!L471:V471)*'360 GRP volumes '!BE471</f>
        <v>0</v>
      </c>
      <c r="J392" s="779">
        <f>SUM('360 GRP volumes '!L471:V471)*'360 GRP volumes '!BF471</f>
        <v>0</v>
      </c>
      <c r="K392" s="779" t="str">
        <f>'360 GRP volumes '!BG471</f>
        <v/>
      </c>
      <c r="L392" s="779">
        <f>'360 GRP volumes '!I471*SUM('360 GRP volumes '!L471:V471)</f>
        <v>0</v>
      </c>
    </row>
    <row r="393">
      <c r="A393" s="2"/>
      <c r="B393" s="193">
        <f>SUM('360 GRP volumes '!L472:V472)*'360 GRP volumes '!AX472</f>
        <v>0</v>
      </c>
      <c r="C393" s="65">
        <f>SUM('360 GRP volumes '!L472:V472)*'360 GRP volumes '!AY472</f>
        <v>0</v>
      </c>
      <c r="D393" s="779">
        <f>SUM('360 GRP volumes '!L472:V472)*'360 GRP volumes '!AZ472</f>
        <v>0</v>
      </c>
      <c r="E393" s="779">
        <f>SUM('360 GRP volumes '!L472:V472)*'360 GRP volumes '!BA472</f>
        <v>0</v>
      </c>
      <c r="F393" s="779">
        <f>SUM('360 GRP volumes '!L472:V472)*'360 GRP volumes '!BB472</f>
        <v>0</v>
      </c>
      <c r="G393" s="779">
        <f>SUM('360 GRP volumes '!L472:V472)*'360 GRP volumes '!BC472</f>
        <v>0</v>
      </c>
      <c r="H393" s="779">
        <f>SUM('360 GRP volumes '!L472:V472)*'360 GRP volumes '!BD472</f>
        <v>0</v>
      </c>
      <c r="I393" s="779">
        <f>SUM('360 GRP volumes '!L472:V472)*'360 GRP volumes '!BE472</f>
        <v>0</v>
      </c>
      <c r="J393" s="779">
        <f>SUM('360 GRP volumes '!L472:V472)*'360 GRP volumes '!BF472</f>
        <v>0</v>
      </c>
      <c r="K393" s="779" t="str">
        <f>'360 GRP volumes '!BG472</f>
        <v/>
      </c>
      <c r="L393" s="779">
        <f>'360 GRP volumes '!I472*SUM('360 GRP volumes '!L472:V472)</f>
        <v>0</v>
      </c>
    </row>
    <row r="394">
      <c r="A394" s="2"/>
      <c r="B394" s="193">
        <f>SUM('360 GRP volumes '!L473:V473)*'360 GRP volumes '!AX473</f>
        <v>0</v>
      </c>
      <c r="C394" s="65">
        <f>SUM('360 GRP volumes '!L473:V473)*'360 GRP volumes '!AY473</f>
        <v>0</v>
      </c>
      <c r="D394" s="779">
        <f>SUM('360 GRP volumes '!L473:V473)*'360 GRP volumes '!AZ473</f>
        <v>0</v>
      </c>
      <c r="E394" s="779">
        <f>SUM('360 GRP volumes '!L473:V473)*'360 GRP volumes '!BA473</f>
        <v>0</v>
      </c>
      <c r="F394" s="779">
        <f>SUM('360 GRP volumes '!L473:V473)*'360 GRP volumes '!BB473</f>
        <v>0</v>
      </c>
      <c r="G394" s="779">
        <f>SUM('360 GRP volumes '!L473:V473)*'360 GRP volumes '!BC473</f>
        <v>0</v>
      </c>
      <c r="H394" s="779">
        <f>SUM('360 GRP volumes '!L473:V473)*'360 GRP volumes '!BD473</f>
        <v>0</v>
      </c>
      <c r="I394" s="779">
        <f>SUM('360 GRP volumes '!L473:V473)*'360 GRP volumes '!BE473</f>
        <v>0</v>
      </c>
      <c r="J394" s="779">
        <f>SUM('360 GRP volumes '!L473:V473)*'360 GRP volumes '!BF473</f>
        <v>0</v>
      </c>
      <c r="K394" s="779" t="str">
        <f>'360 GRP volumes '!BG473</f>
        <v/>
      </c>
      <c r="L394" s="779">
        <f>'360 GRP volumes '!I473*SUM('360 GRP volumes '!L473:V473)</f>
        <v>0</v>
      </c>
    </row>
    <row r="395">
      <c r="A395" s="2"/>
      <c r="B395" s="193">
        <f>SUM('360 GRP volumes '!L474:V474)*'360 GRP volumes '!AX474</f>
        <v>0</v>
      </c>
      <c r="C395" s="65">
        <f>SUM('360 GRP volumes '!L474:V474)*'360 GRP volumes '!AY474</f>
        <v>0</v>
      </c>
      <c r="D395" s="779">
        <f>SUM('360 GRP volumes '!L474:V474)*'360 GRP volumes '!AZ474</f>
        <v>0</v>
      </c>
      <c r="E395" s="779">
        <f>SUM('360 GRP volumes '!L474:V474)*'360 GRP volumes '!BA474</f>
        <v>0</v>
      </c>
      <c r="F395" s="779">
        <f>SUM('360 GRP volumes '!L474:V474)*'360 GRP volumes '!BB474</f>
        <v>0</v>
      </c>
      <c r="G395" s="779">
        <f>SUM('360 GRP volumes '!L474:V474)*'360 GRP volumes '!BC474</f>
        <v>0</v>
      </c>
      <c r="H395" s="779">
        <f>SUM('360 GRP volumes '!L474:V474)*'360 GRP volumes '!BD474</f>
        <v>0</v>
      </c>
      <c r="I395" s="779">
        <f>SUM('360 GRP volumes '!L474:V474)*'360 GRP volumes '!BE474</f>
        <v>0</v>
      </c>
      <c r="J395" s="779">
        <f>SUM('360 GRP volumes '!L474:V474)*'360 GRP volumes '!BF474</f>
        <v>0</v>
      </c>
      <c r="K395" s="779" t="str">
        <f>'360 GRP volumes '!BG474</f>
        <v/>
      </c>
      <c r="L395" s="779">
        <f>'360 GRP volumes '!I474*SUM('360 GRP volumes '!L474:V474)</f>
        <v>0</v>
      </c>
    </row>
    <row r="396">
      <c r="A396" s="2"/>
      <c r="B396" s="193">
        <f>SUM('360 GRP volumes '!L475:V475)*'360 GRP volumes '!AX475</f>
        <v>0</v>
      </c>
      <c r="C396" s="65">
        <f>SUM('360 GRP volumes '!L475:V475)*'360 GRP volumes '!AY475</f>
        <v>0</v>
      </c>
      <c r="D396" s="779">
        <f>SUM('360 GRP volumes '!L475:V475)*'360 GRP volumes '!AZ475</f>
        <v>0</v>
      </c>
      <c r="E396" s="779">
        <f>SUM('360 GRP volumes '!L475:V475)*'360 GRP volumes '!BA475</f>
        <v>0</v>
      </c>
      <c r="F396" s="779">
        <f>SUM('360 GRP volumes '!L475:V475)*'360 GRP volumes '!BB475</f>
        <v>0</v>
      </c>
      <c r="G396" s="779">
        <f>SUM('360 GRP volumes '!L475:V475)*'360 GRP volumes '!BC475</f>
        <v>0</v>
      </c>
      <c r="H396" s="779">
        <f>SUM('360 GRP volumes '!L475:V475)*'360 GRP volumes '!BD475</f>
        <v>0</v>
      </c>
      <c r="I396" s="779">
        <f>SUM('360 GRP volumes '!L475:V475)*'360 GRP volumes '!BE475</f>
        <v>0</v>
      </c>
      <c r="J396" s="779">
        <f>SUM('360 GRP volumes '!L475:V475)*'360 GRP volumes '!BF475</f>
        <v>0</v>
      </c>
      <c r="K396" s="779" t="str">
        <f>'360 GRP volumes '!BG475</f>
        <v/>
      </c>
      <c r="L396" s="779">
        <f>'360 GRP volumes '!I475*SUM('360 GRP volumes '!L475:V475)</f>
        <v>0</v>
      </c>
    </row>
    <row r="397">
      <c r="A397" s="2"/>
      <c r="B397" s="193">
        <f>SUM('360 GRP volumes '!L476:V476)*'360 GRP volumes '!AX476</f>
        <v>0</v>
      </c>
      <c r="C397" s="65">
        <f>SUM('360 GRP volumes '!L476:V476)*'360 GRP volumes '!AY476</f>
        <v>0</v>
      </c>
      <c r="D397" s="779">
        <f>SUM('360 GRP volumes '!L476:V476)*'360 GRP volumes '!AZ476</f>
        <v>0</v>
      </c>
      <c r="E397" s="779">
        <f>SUM('360 GRP volumes '!L476:V476)*'360 GRP volumes '!BA476</f>
        <v>0</v>
      </c>
      <c r="F397" s="779">
        <f>SUM('360 GRP volumes '!L476:V476)*'360 GRP volumes '!BB476</f>
        <v>0</v>
      </c>
      <c r="G397" s="779">
        <f>SUM('360 GRP volumes '!L476:V476)*'360 GRP volumes '!BC476</f>
        <v>0</v>
      </c>
      <c r="H397" s="779">
        <f>SUM('360 GRP volumes '!L476:V476)*'360 GRP volumes '!BD476</f>
        <v>0</v>
      </c>
      <c r="I397" s="779">
        <f>SUM('360 GRP volumes '!L476:V476)*'360 GRP volumes '!BE476</f>
        <v>0</v>
      </c>
      <c r="J397" s="779">
        <f>SUM('360 GRP volumes '!L476:V476)*'360 GRP volumes '!BF476</f>
        <v>0</v>
      </c>
      <c r="K397" s="779" t="str">
        <f>'360 GRP volumes '!BG476</f>
        <v/>
      </c>
      <c r="L397" s="779">
        <f>'360 GRP volumes '!I476*SUM('360 GRP volumes '!L476:V476)</f>
        <v>0</v>
      </c>
    </row>
    <row r="398">
      <c r="A398" s="2"/>
      <c r="B398" s="193">
        <f>SUM('360 GRP volumes '!L477:V477)*'360 GRP volumes '!AX477</f>
        <v>0</v>
      </c>
      <c r="C398" s="65">
        <f>SUM('360 GRP volumes '!L477:V477)*'360 GRP volumes '!AY477</f>
        <v>0</v>
      </c>
      <c r="D398" s="779">
        <f>SUM('360 GRP volumes '!L477:V477)*'360 GRP volumes '!AZ477</f>
        <v>0</v>
      </c>
      <c r="E398" s="779">
        <f>SUM('360 GRP volumes '!L477:V477)*'360 GRP volumes '!BA477</f>
        <v>0</v>
      </c>
      <c r="F398" s="779">
        <f>SUM('360 GRP volumes '!L477:V477)*'360 GRP volumes '!BB477</f>
        <v>0</v>
      </c>
      <c r="G398" s="779">
        <f>SUM('360 GRP volumes '!L477:V477)*'360 GRP volumes '!BC477</f>
        <v>0</v>
      </c>
      <c r="H398" s="779">
        <f>SUM('360 GRP volumes '!L477:V477)*'360 GRP volumes '!BD477</f>
        <v>0</v>
      </c>
      <c r="I398" s="779">
        <f>SUM('360 GRP volumes '!L477:V477)*'360 GRP volumes '!BE477</f>
        <v>0</v>
      </c>
      <c r="J398" s="779">
        <f>SUM('360 GRP volumes '!L477:V477)*'360 GRP volumes '!BF477</f>
        <v>0</v>
      </c>
      <c r="K398" s="779" t="str">
        <f>'360 GRP volumes '!BG477</f>
        <v/>
      </c>
      <c r="L398" s="779">
        <f>'360 GRP volumes '!I477*SUM('360 GRP volumes '!L477:V477)</f>
        <v>0</v>
      </c>
    </row>
    <row r="399">
      <c r="A399" s="2"/>
      <c r="B399" s="193">
        <f>SUM('360 GRP volumes '!L478:V478)*'360 GRP volumes '!AX478</f>
        <v>0</v>
      </c>
      <c r="C399" s="65">
        <f>SUM('360 GRP volumes '!L478:V478)*'360 GRP volumes '!AY478</f>
        <v>0</v>
      </c>
      <c r="D399" s="779">
        <f>SUM('360 GRP volumes '!L478:V478)*'360 GRP volumes '!AZ478</f>
        <v>0</v>
      </c>
      <c r="E399" s="779">
        <f>SUM('360 GRP volumes '!L478:V478)*'360 GRP volumes '!BA478</f>
        <v>0</v>
      </c>
      <c r="F399" s="779">
        <f>SUM('360 GRP volumes '!L478:V478)*'360 GRP volumes '!BB478</f>
        <v>0</v>
      </c>
      <c r="G399" s="779">
        <f>SUM('360 GRP volumes '!L478:V478)*'360 GRP volumes '!BC478</f>
        <v>0</v>
      </c>
      <c r="H399" s="779">
        <f>SUM('360 GRP volumes '!L478:V478)*'360 GRP volumes '!BD478</f>
        <v>0</v>
      </c>
      <c r="I399" s="779">
        <f>SUM('360 GRP volumes '!L478:V478)*'360 GRP volumes '!BE478</f>
        <v>0</v>
      </c>
      <c r="J399" s="779">
        <f>SUM('360 GRP volumes '!L478:V478)*'360 GRP volumes '!BF478</f>
        <v>0</v>
      </c>
      <c r="K399" s="779" t="str">
        <f>'360 GRP volumes '!BG478</f>
        <v/>
      </c>
      <c r="L399" s="779">
        <f>'360 GRP volumes '!I478*SUM('360 GRP volumes '!L478:V478)</f>
        <v>0</v>
      </c>
    </row>
    <row r="400">
      <c r="A400" s="2"/>
      <c r="B400" s="193">
        <f>SUM('360 GRP volumes '!L479:V479)*'360 GRP volumes '!AX479</f>
        <v>0</v>
      </c>
      <c r="C400" s="65">
        <f>SUM('360 GRP volumes '!L479:V479)*'360 GRP volumes '!AY479</f>
        <v>0</v>
      </c>
      <c r="D400" s="779">
        <f>SUM('360 GRP volumes '!L479:V479)*'360 GRP volumes '!AZ479</f>
        <v>0</v>
      </c>
      <c r="E400" s="779">
        <f>SUM('360 GRP volumes '!L479:V479)*'360 GRP volumes '!BA479</f>
        <v>0</v>
      </c>
      <c r="F400" s="779">
        <f>SUM('360 GRP volumes '!L479:V479)*'360 GRP volumes '!BB479</f>
        <v>0</v>
      </c>
      <c r="G400" s="779">
        <f>SUM('360 GRP volumes '!L479:V479)*'360 GRP volumes '!BC479</f>
        <v>0</v>
      </c>
      <c r="H400" s="779">
        <f>SUM('360 GRP volumes '!L479:V479)*'360 GRP volumes '!BD479</f>
        <v>0</v>
      </c>
      <c r="I400" s="779">
        <f>SUM('360 GRP volumes '!L479:V479)*'360 GRP volumes '!BE479</f>
        <v>0</v>
      </c>
      <c r="J400" s="779">
        <f>SUM('360 GRP volumes '!L479:V479)*'360 GRP volumes '!BF479</f>
        <v>0</v>
      </c>
      <c r="K400" s="779" t="str">
        <f>'360 GRP volumes '!BG479</f>
        <v/>
      </c>
      <c r="L400" s="779">
        <f>'360 GRP volumes '!I479*SUM('360 GRP volumes '!L479:V479)</f>
        <v>0</v>
      </c>
    </row>
    <row r="401">
      <c r="A401" s="2"/>
      <c r="B401" s="193">
        <f>SUM('360 GRP volumes '!L480:V480)*'360 GRP volumes '!AX480</f>
        <v>0</v>
      </c>
      <c r="C401" s="65">
        <f>SUM('360 GRP volumes '!L480:V480)*'360 GRP volumes '!AY480</f>
        <v>0</v>
      </c>
      <c r="D401" s="779">
        <f>SUM('360 GRP volumes '!L480:V480)*'360 GRP volumes '!AZ480</f>
        <v>0</v>
      </c>
      <c r="E401" s="779">
        <f>SUM('360 GRP volumes '!L480:V480)*'360 GRP volumes '!BA480</f>
        <v>0</v>
      </c>
      <c r="F401" s="779">
        <f>SUM('360 GRP volumes '!L480:V480)*'360 GRP volumes '!BB480</f>
        <v>0</v>
      </c>
      <c r="G401" s="779">
        <f>SUM('360 GRP volumes '!L480:V480)*'360 GRP volumes '!BC480</f>
        <v>0</v>
      </c>
      <c r="H401" s="779">
        <f>SUM('360 GRP volumes '!L480:V480)*'360 GRP volumes '!BD480</f>
        <v>0</v>
      </c>
      <c r="I401" s="779">
        <f>SUM('360 GRP volumes '!L480:V480)*'360 GRP volumes '!BE480</f>
        <v>0</v>
      </c>
      <c r="J401" s="779">
        <f>SUM('360 GRP volumes '!L480:V480)*'360 GRP volumes '!BF480</f>
        <v>0</v>
      </c>
      <c r="K401" s="779" t="str">
        <f>'360 GRP volumes '!BG480</f>
        <v/>
      </c>
      <c r="L401" s="779">
        <f>'360 GRP volumes '!I480*SUM('360 GRP volumes '!L480:V480)</f>
        <v>0</v>
      </c>
    </row>
    <row r="402">
      <c r="A402" s="2"/>
      <c r="B402" s="193">
        <f>SUM('360 GRP volumes '!L481:V481)*'360 GRP volumes '!AX481</f>
        <v>0</v>
      </c>
      <c r="C402" s="65">
        <f>SUM('360 GRP volumes '!L481:V481)*'360 GRP volumes '!AY481</f>
        <v>0</v>
      </c>
      <c r="D402" s="779">
        <f>SUM('360 GRP volumes '!L481:V481)*'360 GRP volumes '!AZ481</f>
        <v>0</v>
      </c>
      <c r="E402" s="779">
        <f>SUM('360 GRP volumes '!L481:V481)*'360 GRP volumes '!BA481</f>
        <v>0</v>
      </c>
      <c r="F402" s="779">
        <f>SUM('360 GRP volumes '!L481:V481)*'360 GRP volumes '!BB481</f>
        <v>0</v>
      </c>
      <c r="G402" s="779">
        <f>SUM('360 GRP volumes '!L481:V481)*'360 GRP volumes '!BC481</f>
        <v>0</v>
      </c>
      <c r="H402" s="779">
        <f>SUM('360 GRP volumes '!L481:V481)*'360 GRP volumes '!BD481</f>
        <v>0</v>
      </c>
      <c r="I402" s="779">
        <f>SUM('360 GRP volumes '!L481:V481)*'360 GRP volumes '!BE481</f>
        <v>0</v>
      </c>
      <c r="J402" s="779">
        <f>SUM('360 GRP volumes '!L481:V481)*'360 GRP volumes '!BF481</f>
        <v>0</v>
      </c>
      <c r="K402" s="779" t="str">
        <f>'360 GRP volumes '!BG481</f>
        <v/>
      </c>
      <c r="L402" s="779">
        <f>'360 GRP volumes '!I481*SUM('360 GRP volumes '!L481:V481)</f>
        <v>0</v>
      </c>
    </row>
    <row r="403">
      <c r="A403" s="2"/>
      <c r="B403" s="193">
        <f>SUM('360 GRP volumes '!L482:V482)*'360 GRP volumes '!AX482</f>
        <v>0</v>
      </c>
      <c r="C403" s="65">
        <f>SUM('360 GRP volumes '!L482:V482)*'360 GRP volumes '!AY482</f>
        <v>0</v>
      </c>
      <c r="D403" s="779">
        <f>SUM('360 GRP volumes '!L482:V482)*'360 GRP volumes '!AZ482</f>
        <v>0</v>
      </c>
      <c r="E403" s="779">
        <f>SUM('360 GRP volumes '!L482:V482)*'360 GRP volumes '!BA482</f>
        <v>0</v>
      </c>
      <c r="F403" s="779">
        <f>SUM('360 GRP volumes '!L482:V482)*'360 GRP volumes '!BB482</f>
        <v>0</v>
      </c>
      <c r="G403" s="779">
        <f>SUM('360 GRP volumes '!L482:V482)*'360 GRP volumes '!BC482</f>
        <v>0</v>
      </c>
      <c r="H403" s="779">
        <f>SUM('360 GRP volumes '!L482:V482)*'360 GRP volumes '!BD482</f>
        <v>0</v>
      </c>
      <c r="I403" s="779">
        <f>SUM('360 GRP volumes '!L482:V482)*'360 GRP volumes '!BE482</f>
        <v>0</v>
      </c>
      <c r="J403" s="779">
        <f>SUM('360 GRP volumes '!L482:V482)*'360 GRP volumes '!BF482</f>
        <v>0</v>
      </c>
      <c r="K403" s="779" t="str">
        <f>'360 GRP volumes '!BG482</f>
        <v/>
      </c>
      <c r="L403" s="779">
        <f>'360 GRP volumes '!I482*SUM('360 GRP volumes '!L482:V482)</f>
        <v>0</v>
      </c>
    </row>
    <row r="404">
      <c r="A404" s="2"/>
      <c r="B404" s="193">
        <f>SUM('360 GRP volumes '!L483:V483)*'360 GRP volumes '!AX483</f>
        <v>0</v>
      </c>
      <c r="C404" s="65">
        <f>SUM('360 GRP volumes '!L483:V483)*'360 GRP volumes '!AY483</f>
        <v>0</v>
      </c>
      <c r="D404" s="779">
        <f>SUM('360 GRP volumes '!L483:V483)*'360 GRP volumes '!AZ483</f>
        <v>0</v>
      </c>
      <c r="E404" s="779">
        <f>SUM('360 GRP volumes '!L483:V483)*'360 GRP volumes '!BA483</f>
        <v>0</v>
      </c>
      <c r="F404" s="779">
        <f>SUM('360 GRP volumes '!L483:V483)*'360 GRP volumes '!BB483</f>
        <v>0</v>
      </c>
      <c r="G404" s="779">
        <f>SUM('360 GRP volumes '!L483:V483)*'360 GRP volumes '!BC483</f>
        <v>0</v>
      </c>
      <c r="H404" s="779">
        <f>SUM('360 GRP volumes '!L483:V483)*'360 GRP volumes '!BD483</f>
        <v>0</v>
      </c>
      <c r="I404" s="779">
        <f>SUM('360 GRP volumes '!L483:V483)*'360 GRP volumes '!BE483</f>
        <v>0</v>
      </c>
      <c r="J404" s="779">
        <f>SUM('360 GRP volumes '!L483:V483)*'360 GRP volumes '!BF483</f>
        <v>0</v>
      </c>
      <c r="K404" s="779" t="str">
        <f>'360 GRP volumes '!BG483</f>
        <v/>
      </c>
      <c r="L404" s="779">
        <f>'360 GRP volumes '!I483*SUM('360 GRP volumes '!L483:V483)</f>
        <v>0</v>
      </c>
    </row>
    <row r="405">
      <c r="A405" s="2"/>
      <c r="B405" s="193">
        <f>SUM('360 GRP volumes '!L484:V484)*'360 GRP volumes '!AX484</f>
        <v>0</v>
      </c>
      <c r="C405" s="65">
        <f>SUM('360 GRP volumes '!L484:V484)*'360 GRP volumes '!AY484</f>
        <v>0</v>
      </c>
      <c r="D405" s="779">
        <f>SUM('360 GRP volumes '!L484:V484)*'360 GRP volumes '!AZ484</f>
        <v>0</v>
      </c>
      <c r="E405" s="779">
        <f>SUM('360 GRP volumes '!L484:V484)*'360 GRP volumes '!BA484</f>
        <v>0</v>
      </c>
      <c r="F405" s="779">
        <f>SUM('360 GRP volumes '!L484:V484)*'360 GRP volumes '!BB484</f>
        <v>0</v>
      </c>
      <c r="G405" s="779">
        <f>SUM('360 GRP volumes '!L484:V484)*'360 GRP volumes '!BC484</f>
        <v>0</v>
      </c>
      <c r="H405" s="779">
        <f>SUM('360 GRP volumes '!L484:V484)*'360 GRP volumes '!BD484</f>
        <v>0</v>
      </c>
      <c r="I405" s="779">
        <f>SUM('360 GRP volumes '!L484:V484)*'360 GRP volumes '!BE484</f>
        <v>0</v>
      </c>
      <c r="J405" s="779">
        <f>SUM('360 GRP volumes '!L484:V484)*'360 GRP volumes '!BF484</f>
        <v>0</v>
      </c>
      <c r="K405" s="779" t="str">
        <f>'360 GRP volumes '!BG484</f>
        <v/>
      </c>
      <c r="L405" s="779">
        <f>'360 GRP volumes '!I484*SUM('360 GRP volumes '!L484:V484)</f>
        <v>0</v>
      </c>
    </row>
    <row r="406">
      <c r="A406" s="2"/>
      <c r="B406" s="193">
        <f>SUM('360 GRP volumes '!L485:V485)*'360 GRP volumes '!AX485</f>
        <v>0</v>
      </c>
      <c r="C406" s="65">
        <f>SUM('360 GRP volumes '!L485:V485)*'360 GRP volumes '!AY485</f>
        <v>0</v>
      </c>
      <c r="D406" s="779">
        <f>SUM('360 GRP volumes '!L485:V485)*'360 GRP volumes '!AZ485</f>
        <v>0</v>
      </c>
      <c r="E406" s="779">
        <f>SUM('360 GRP volumes '!L485:V485)*'360 GRP volumes '!BA485</f>
        <v>0</v>
      </c>
      <c r="F406" s="779">
        <f>SUM('360 GRP volumes '!L485:V485)*'360 GRP volumes '!BB485</f>
        <v>0</v>
      </c>
      <c r="G406" s="779">
        <f>SUM('360 GRP volumes '!L485:V485)*'360 GRP volumes '!BC485</f>
        <v>0</v>
      </c>
      <c r="H406" s="779">
        <f>SUM('360 GRP volumes '!L485:V485)*'360 GRP volumes '!BD485</f>
        <v>0</v>
      </c>
      <c r="I406" s="779">
        <f>SUM('360 GRP volumes '!L485:V485)*'360 GRP volumes '!BE485</f>
        <v>0</v>
      </c>
      <c r="J406" s="779">
        <f>SUM('360 GRP volumes '!L485:V485)*'360 GRP volumes '!BF485</f>
        <v>0</v>
      </c>
      <c r="K406" s="779" t="str">
        <f>'360 GRP volumes '!BG485</f>
        <v/>
      </c>
      <c r="L406" s="779">
        <f>'360 GRP volumes '!I485*SUM('360 GRP volumes '!L485:V485)</f>
        <v>0</v>
      </c>
    </row>
    <row r="407">
      <c r="A407" s="2"/>
      <c r="B407" s="193">
        <f>SUM('360 GRP volumes '!L486:V486)*'360 GRP volumes '!AX486</f>
        <v>0</v>
      </c>
      <c r="C407" s="65">
        <f>SUM('360 GRP volumes '!L486:V486)*'360 GRP volumes '!AY486</f>
        <v>0</v>
      </c>
      <c r="D407" s="779">
        <f>SUM('360 GRP volumes '!L486:V486)*'360 GRP volumes '!AZ486</f>
        <v>0</v>
      </c>
      <c r="E407" s="779">
        <f>SUM('360 GRP volumes '!L486:V486)*'360 GRP volumes '!BA486</f>
        <v>0</v>
      </c>
      <c r="F407" s="779">
        <f>SUM('360 GRP volumes '!L486:V486)*'360 GRP volumes '!BB486</f>
        <v>0</v>
      </c>
      <c r="G407" s="779">
        <f>SUM('360 GRP volumes '!L486:V486)*'360 GRP volumes '!BC486</f>
        <v>0</v>
      </c>
      <c r="H407" s="779">
        <f>SUM('360 GRP volumes '!L486:V486)*'360 GRP volumes '!BD486</f>
        <v>0</v>
      </c>
      <c r="I407" s="779">
        <f>SUM('360 GRP volumes '!L486:V486)*'360 GRP volumes '!BE486</f>
        <v>0</v>
      </c>
      <c r="J407" s="779">
        <f>SUM('360 GRP volumes '!L486:V486)*'360 GRP volumes '!BF486</f>
        <v>0</v>
      </c>
      <c r="K407" s="779" t="str">
        <f>'360 GRP volumes '!BG486</f>
        <v/>
      </c>
      <c r="L407" s="779">
        <f>'360 GRP volumes '!I486*SUM('360 GRP volumes '!L486:V486)</f>
        <v>0</v>
      </c>
    </row>
    <row r="408">
      <c r="A408" s="2"/>
      <c r="B408" s="193">
        <f>SUM('360 GRP volumes '!L487:V487)*'360 GRP volumes '!AX487</f>
        <v>0</v>
      </c>
      <c r="C408" s="65">
        <f>SUM('360 GRP volumes '!L487:V487)*'360 GRP volumes '!AY487</f>
        <v>0</v>
      </c>
      <c r="D408" s="779">
        <f>SUM('360 GRP volumes '!L487:V487)*'360 GRP volumes '!AZ487</f>
        <v>0</v>
      </c>
      <c r="E408" s="779">
        <f>SUM('360 GRP volumes '!L487:V487)*'360 GRP volumes '!BA487</f>
        <v>0</v>
      </c>
      <c r="F408" s="779">
        <f>SUM('360 GRP volumes '!L487:V487)*'360 GRP volumes '!BB487</f>
        <v>0</v>
      </c>
      <c r="G408" s="779">
        <f>SUM('360 GRP volumes '!L487:V487)*'360 GRP volumes '!BC487</f>
        <v>0</v>
      </c>
      <c r="H408" s="779">
        <f>SUM('360 GRP volumes '!L487:V487)*'360 GRP volumes '!BD487</f>
        <v>0</v>
      </c>
      <c r="I408" s="779">
        <f>SUM('360 GRP volumes '!L487:V487)*'360 GRP volumes '!BE487</f>
        <v>0</v>
      </c>
      <c r="J408" s="779">
        <f>SUM('360 GRP volumes '!L487:V487)*'360 GRP volumes '!BF487</f>
        <v>0</v>
      </c>
      <c r="K408" s="779" t="str">
        <f>'360 GRP volumes '!BG487</f>
        <v/>
      </c>
      <c r="L408" s="779">
        <f>'360 GRP volumes '!I487*SUM('360 GRP volumes '!L487:V487)</f>
        <v>0</v>
      </c>
    </row>
    <row r="409">
      <c r="A409" s="2"/>
      <c r="B409" s="193">
        <f>SUM('360 GRP volumes '!L488:V488)*'360 GRP volumes '!AX488</f>
        <v>0</v>
      </c>
      <c r="C409" s="65">
        <f>SUM('360 GRP volumes '!L488:V488)*'360 GRP volumes '!AY488</f>
        <v>0</v>
      </c>
      <c r="D409" s="779">
        <f>SUM('360 GRP volumes '!L488:V488)*'360 GRP volumes '!AZ488</f>
        <v>0</v>
      </c>
      <c r="E409" s="779">
        <f>SUM('360 GRP volumes '!L488:V488)*'360 GRP volumes '!BA488</f>
        <v>0</v>
      </c>
      <c r="F409" s="779">
        <f>SUM('360 GRP volumes '!L488:V488)*'360 GRP volumes '!BB488</f>
        <v>0</v>
      </c>
      <c r="G409" s="779">
        <f>SUM('360 GRP volumes '!L488:V488)*'360 GRP volumes '!BC488</f>
        <v>0</v>
      </c>
      <c r="H409" s="779">
        <f>SUM('360 GRP volumes '!L488:V488)*'360 GRP volumes '!BD488</f>
        <v>0</v>
      </c>
      <c r="I409" s="779">
        <f>SUM('360 GRP volumes '!L488:V488)*'360 GRP volumes '!BE488</f>
        <v>0</v>
      </c>
      <c r="J409" s="779">
        <f>SUM('360 GRP volumes '!L488:V488)*'360 GRP volumes '!BF488</f>
        <v>0</v>
      </c>
      <c r="K409" s="779" t="str">
        <f>'360 GRP volumes '!BG488</f>
        <v/>
      </c>
      <c r="L409" s="779">
        <f>'360 GRP volumes '!I488*SUM('360 GRP volumes '!L488:V488)</f>
        <v>0</v>
      </c>
    </row>
    <row r="410">
      <c r="A410" s="2"/>
      <c r="B410" s="193">
        <f>SUM('360 GRP volumes '!L489:V489)*'360 GRP volumes '!AX489</f>
        <v>0</v>
      </c>
      <c r="C410" s="65">
        <f>SUM('360 GRP volumes '!L489:V489)*'360 GRP volumes '!AY489</f>
        <v>0</v>
      </c>
      <c r="D410" s="779">
        <f>SUM('360 GRP volumes '!L489:V489)*'360 GRP volumes '!AZ489</f>
        <v>0</v>
      </c>
      <c r="E410" s="779">
        <f>SUM('360 GRP volumes '!L489:V489)*'360 GRP volumes '!BA489</f>
        <v>0</v>
      </c>
      <c r="F410" s="779">
        <f>SUM('360 GRP volumes '!L489:V489)*'360 GRP volumes '!BB489</f>
        <v>0</v>
      </c>
      <c r="G410" s="779">
        <f>SUM('360 GRP volumes '!L489:V489)*'360 GRP volumes '!BC489</f>
        <v>0</v>
      </c>
      <c r="H410" s="779">
        <f>SUM('360 GRP volumes '!L489:V489)*'360 GRP volumes '!BD489</f>
        <v>0</v>
      </c>
      <c r="I410" s="779">
        <f>SUM('360 GRP volumes '!L489:V489)*'360 GRP volumes '!BE489</f>
        <v>0</v>
      </c>
      <c r="J410" s="779">
        <f>SUM('360 GRP volumes '!L489:V489)*'360 GRP volumes '!BF489</f>
        <v>0</v>
      </c>
      <c r="K410" s="779" t="str">
        <f>'360 GRP volumes '!BG489</f>
        <v/>
      </c>
      <c r="L410" s="779">
        <f>'360 GRP volumes '!I489*SUM('360 GRP volumes '!L489:V489)</f>
        <v>0</v>
      </c>
    </row>
    <row r="411">
      <c r="A411" s="2"/>
      <c r="B411" s="193">
        <f>SUM('360 GRP volumes '!L490:V490)*'360 GRP volumes '!AX490</f>
        <v>0</v>
      </c>
      <c r="C411" s="65">
        <f>SUM('360 GRP volumes '!L490:V490)*'360 GRP volumes '!AY490</f>
        <v>0</v>
      </c>
      <c r="D411" s="779">
        <f>SUM('360 GRP volumes '!L490:V490)*'360 GRP volumes '!AZ490</f>
        <v>0</v>
      </c>
      <c r="E411" s="779">
        <f>SUM('360 GRP volumes '!L490:V490)*'360 GRP volumes '!BA490</f>
        <v>0</v>
      </c>
      <c r="F411" s="779">
        <f>SUM('360 GRP volumes '!L490:V490)*'360 GRP volumes '!BB490</f>
        <v>0</v>
      </c>
      <c r="G411" s="779">
        <f>SUM('360 GRP volumes '!L490:V490)*'360 GRP volumes '!BC490</f>
        <v>0</v>
      </c>
      <c r="H411" s="779">
        <f>SUM('360 GRP volumes '!L490:V490)*'360 GRP volumes '!BD490</f>
        <v>0</v>
      </c>
      <c r="I411" s="779">
        <f>SUM('360 GRP volumes '!L490:V490)*'360 GRP volumes '!BE490</f>
        <v>0</v>
      </c>
      <c r="J411" s="779">
        <f>SUM('360 GRP volumes '!L490:V490)*'360 GRP volumes '!BF490</f>
        <v>0</v>
      </c>
      <c r="K411" s="779" t="str">
        <f>'360 GRP volumes '!BG490</f>
        <v/>
      </c>
      <c r="L411" s="779">
        <f>'360 GRP volumes '!I490*SUM('360 GRP volumes '!L490:V490)</f>
        <v>0</v>
      </c>
    </row>
    <row r="412">
      <c r="A412" s="2"/>
      <c r="B412" s="193">
        <f>SUM('360 GRP volumes '!L491:V491)*'360 GRP volumes '!AX491</f>
        <v>0</v>
      </c>
      <c r="C412" s="65">
        <f>SUM('360 GRP volumes '!L491:V491)*'360 GRP volumes '!AY491</f>
        <v>0</v>
      </c>
      <c r="D412" s="779">
        <f>SUM('360 GRP volumes '!L491:V491)*'360 GRP volumes '!AZ491</f>
        <v>0</v>
      </c>
      <c r="E412" s="779">
        <f>SUM('360 GRP volumes '!L491:V491)*'360 GRP volumes '!BA491</f>
        <v>0</v>
      </c>
      <c r="F412" s="779">
        <f>SUM('360 GRP volumes '!L491:V491)*'360 GRP volumes '!BB491</f>
        <v>0</v>
      </c>
      <c r="G412" s="779">
        <f>SUM('360 GRP volumes '!L491:V491)*'360 GRP volumes '!BC491</f>
        <v>0</v>
      </c>
      <c r="H412" s="779">
        <f>SUM('360 GRP volumes '!L491:V491)*'360 GRP volumes '!BD491</f>
        <v>0</v>
      </c>
      <c r="I412" s="779">
        <f>SUM('360 GRP volumes '!L491:V491)*'360 GRP volumes '!BE491</f>
        <v>0</v>
      </c>
      <c r="J412" s="779">
        <f>SUM('360 GRP volumes '!L491:V491)*'360 GRP volumes '!BF491</f>
        <v>0</v>
      </c>
      <c r="K412" s="779" t="str">
        <f>'360 GRP volumes '!BG491</f>
        <v/>
      </c>
      <c r="L412" s="779">
        <f>'360 GRP volumes '!I491*SUM('360 GRP volumes '!L491:V491)</f>
        <v>0</v>
      </c>
    </row>
    <row r="413">
      <c r="A413" s="2"/>
      <c r="B413" s="193">
        <f>SUM('360 GRP volumes '!L492:V492)*'360 GRP volumes '!AX492</f>
        <v>0</v>
      </c>
      <c r="C413" s="65">
        <f>SUM('360 GRP volumes '!L492:V492)*'360 GRP volumes '!AY492</f>
        <v>0</v>
      </c>
      <c r="D413" s="779">
        <f>SUM('360 GRP volumes '!L492:V492)*'360 GRP volumes '!AZ492</f>
        <v>0</v>
      </c>
      <c r="E413" s="779">
        <f>SUM('360 GRP volumes '!L492:V492)*'360 GRP volumes '!BA492</f>
        <v>0</v>
      </c>
      <c r="F413" s="779">
        <f>SUM('360 GRP volumes '!L492:V492)*'360 GRP volumes '!BB492</f>
        <v>0</v>
      </c>
      <c r="G413" s="779">
        <f>SUM('360 GRP volumes '!L492:V492)*'360 GRP volumes '!BC492</f>
        <v>0</v>
      </c>
      <c r="H413" s="779">
        <f>SUM('360 GRP volumes '!L492:V492)*'360 GRP volumes '!BD492</f>
        <v>0</v>
      </c>
      <c r="I413" s="779">
        <f>SUM('360 GRP volumes '!L492:V492)*'360 GRP volumes '!BE492</f>
        <v>0</v>
      </c>
      <c r="J413" s="779">
        <f>SUM('360 GRP volumes '!L492:V492)*'360 GRP volumes '!BF492</f>
        <v>0</v>
      </c>
      <c r="K413" s="779" t="str">
        <f>'360 GRP volumes '!BG492</f>
        <v/>
      </c>
      <c r="L413" s="779">
        <f>'360 GRP volumes '!I492*SUM('360 GRP volumes '!L492:V492)</f>
        <v>0</v>
      </c>
    </row>
    <row r="414">
      <c r="A414" s="2"/>
      <c r="B414" s="193">
        <f>SUM('360 GRP volumes '!L493:V493)*'360 GRP volumes '!AX493</f>
        <v>0</v>
      </c>
      <c r="C414" s="65">
        <f>SUM('360 GRP volumes '!L493:V493)*'360 GRP volumes '!AY493</f>
        <v>0</v>
      </c>
      <c r="D414" s="779">
        <f>SUM('360 GRP volumes '!L493:V493)*'360 GRP volumes '!AZ493</f>
        <v>0</v>
      </c>
      <c r="E414" s="779">
        <f>SUM('360 GRP volumes '!L493:V493)*'360 GRP volumes '!BA493</f>
        <v>0</v>
      </c>
      <c r="F414" s="779">
        <f>SUM('360 GRP volumes '!L493:V493)*'360 GRP volumes '!BB493</f>
        <v>0</v>
      </c>
      <c r="G414" s="779">
        <f>SUM('360 GRP volumes '!L493:V493)*'360 GRP volumes '!BC493</f>
        <v>0</v>
      </c>
      <c r="H414" s="779">
        <f>SUM('360 GRP volumes '!L493:V493)*'360 GRP volumes '!BD493</f>
        <v>0</v>
      </c>
      <c r="I414" s="779">
        <f>SUM('360 GRP volumes '!L493:V493)*'360 GRP volumes '!BE493</f>
        <v>0</v>
      </c>
      <c r="J414" s="779">
        <f>SUM('360 GRP volumes '!L493:V493)*'360 GRP volumes '!BF493</f>
        <v>0</v>
      </c>
      <c r="K414" s="779" t="str">
        <f>'360 GRP volumes '!BG493</f>
        <v/>
      </c>
      <c r="L414" s="779">
        <f>'360 GRP volumes '!I493*SUM('360 GRP volumes '!L493:V493)</f>
        <v>0</v>
      </c>
    </row>
    <row r="415">
      <c r="A415" s="2"/>
      <c r="B415" s="193">
        <f>SUM('360 GRP volumes '!L494:V494)*'360 GRP volumes '!AX494</f>
        <v>0</v>
      </c>
      <c r="C415" s="65">
        <f>SUM('360 GRP volumes '!L494:V494)*'360 GRP volumes '!AY494</f>
        <v>0</v>
      </c>
      <c r="D415" s="779">
        <f>SUM('360 GRP volumes '!L494:V494)*'360 GRP volumes '!AZ494</f>
        <v>0</v>
      </c>
      <c r="E415" s="779">
        <f>SUM('360 GRP volumes '!L494:V494)*'360 GRP volumes '!BA494</f>
        <v>0</v>
      </c>
      <c r="F415" s="779">
        <f>SUM('360 GRP volumes '!L494:V494)*'360 GRP volumes '!BB494</f>
        <v>0</v>
      </c>
      <c r="G415" s="779">
        <f>SUM('360 GRP volumes '!L494:V494)*'360 GRP volumes '!BC494</f>
        <v>0</v>
      </c>
      <c r="H415" s="779">
        <f>SUM('360 GRP volumes '!L494:V494)*'360 GRP volumes '!BD494</f>
        <v>0</v>
      </c>
      <c r="I415" s="779">
        <f>SUM('360 GRP volumes '!L494:V494)*'360 GRP volumes '!BE494</f>
        <v>0</v>
      </c>
      <c r="J415" s="779">
        <f>SUM('360 GRP volumes '!L494:V494)*'360 GRP volumes '!BF494</f>
        <v>0</v>
      </c>
      <c r="K415" s="779" t="str">
        <f>'360 GRP volumes '!BG494</f>
        <v/>
      </c>
      <c r="L415" s="779">
        <f>'360 GRP volumes '!I494*SUM('360 GRP volumes '!L494:V494)</f>
        <v>0</v>
      </c>
    </row>
    <row r="416">
      <c r="A416" s="2"/>
      <c r="B416" s="193">
        <f>SUM('360 GRP volumes '!L495:V495)*'360 GRP volumes '!AX495</f>
        <v>0</v>
      </c>
      <c r="C416" s="65">
        <f>SUM('360 GRP volumes '!L495:V495)*'360 GRP volumes '!AY495</f>
        <v>0</v>
      </c>
      <c r="D416" s="779">
        <f>SUM('360 GRP volumes '!L495:V495)*'360 GRP volumes '!AZ495</f>
        <v>0</v>
      </c>
      <c r="E416" s="779">
        <f>SUM('360 GRP volumes '!L495:V495)*'360 GRP volumes '!BA495</f>
        <v>0</v>
      </c>
      <c r="F416" s="779">
        <f>SUM('360 GRP volumes '!L495:V495)*'360 GRP volumes '!BB495</f>
        <v>0</v>
      </c>
      <c r="G416" s="779">
        <f>SUM('360 GRP volumes '!L495:V495)*'360 GRP volumes '!BC495</f>
        <v>0</v>
      </c>
      <c r="H416" s="779">
        <f>SUM('360 GRP volumes '!L495:V495)*'360 GRP volumes '!BD495</f>
        <v>0</v>
      </c>
      <c r="I416" s="779">
        <f>SUM('360 GRP volumes '!L495:V495)*'360 GRP volumes '!BE495</f>
        <v>0</v>
      </c>
      <c r="J416" s="779">
        <f>SUM('360 GRP volumes '!L495:V495)*'360 GRP volumes '!BF495</f>
        <v>0</v>
      </c>
      <c r="K416" s="779" t="str">
        <f>'360 GRP volumes '!BG495</f>
        <v/>
      </c>
      <c r="L416" s="779">
        <f>'360 GRP volumes '!I495*SUM('360 GRP volumes '!L495:V495)</f>
        <v>0</v>
      </c>
    </row>
    <row r="417">
      <c r="A417" s="2"/>
      <c r="B417" s="193">
        <f>SUM('360 GRP volumes '!L496:V496)*'360 GRP volumes '!AX496</f>
        <v>0</v>
      </c>
      <c r="C417" s="65">
        <f>SUM('360 GRP volumes '!L496:V496)*'360 GRP volumes '!AY496</f>
        <v>0</v>
      </c>
      <c r="D417" s="779">
        <f>SUM('360 GRP volumes '!L496:V496)*'360 GRP volumes '!AZ496</f>
        <v>0</v>
      </c>
      <c r="E417" s="779">
        <f>SUM('360 GRP volumes '!L496:V496)*'360 GRP volumes '!BA496</f>
        <v>0</v>
      </c>
      <c r="F417" s="779">
        <f>SUM('360 GRP volumes '!L496:V496)*'360 GRP volumes '!BB496</f>
        <v>0</v>
      </c>
      <c r="G417" s="779">
        <f>SUM('360 GRP volumes '!L496:V496)*'360 GRP volumes '!BC496</f>
        <v>0</v>
      </c>
      <c r="H417" s="779">
        <f>SUM('360 GRP volumes '!L496:V496)*'360 GRP volumes '!BD496</f>
        <v>0</v>
      </c>
      <c r="I417" s="779">
        <f>SUM('360 GRP volumes '!L496:V496)*'360 GRP volumes '!BE496</f>
        <v>0</v>
      </c>
      <c r="J417" s="779">
        <f>SUM('360 GRP volumes '!L496:V496)*'360 GRP volumes '!BF496</f>
        <v>0</v>
      </c>
      <c r="K417" s="779" t="str">
        <f>'360 GRP volumes '!BG496</f>
        <v/>
      </c>
      <c r="L417" s="779">
        <f>'360 GRP volumes '!I496*SUM('360 GRP volumes '!L496:V496)</f>
        <v>0</v>
      </c>
    </row>
    <row r="418">
      <c r="A418" s="2"/>
      <c r="B418" s="193">
        <f>SUM('360 GRP volumes '!L497:V497)*'360 GRP volumes '!AX497</f>
        <v>0</v>
      </c>
      <c r="C418" s="65">
        <f>SUM('360 GRP volumes '!L497:V497)*'360 GRP volumes '!AY497</f>
        <v>0</v>
      </c>
      <c r="D418" s="779">
        <f>SUM('360 GRP volumes '!L497:V497)*'360 GRP volumes '!AZ497</f>
        <v>0</v>
      </c>
      <c r="E418" s="779">
        <f>SUM('360 GRP volumes '!L497:V497)*'360 GRP volumes '!BA497</f>
        <v>0</v>
      </c>
      <c r="F418" s="779">
        <f>SUM('360 GRP volumes '!L497:V497)*'360 GRP volumes '!BB497</f>
        <v>0</v>
      </c>
      <c r="G418" s="779">
        <f>SUM('360 GRP volumes '!L497:V497)*'360 GRP volumes '!BC497</f>
        <v>0</v>
      </c>
      <c r="H418" s="779">
        <f>SUM('360 GRP volumes '!L497:V497)*'360 GRP volumes '!BD497</f>
        <v>0</v>
      </c>
      <c r="I418" s="779">
        <f>SUM('360 GRP volumes '!L497:V497)*'360 GRP volumes '!BE497</f>
        <v>0</v>
      </c>
      <c r="J418" s="779">
        <f>SUM('360 GRP volumes '!L497:V497)*'360 GRP volumes '!BF497</f>
        <v>0</v>
      </c>
      <c r="K418" s="779" t="str">
        <f>'360 GRP volumes '!BG497</f>
        <v/>
      </c>
      <c r="L418" s="779">
        <f>'360 GRP volumes '!I497*SUM('360 GRP volumes '!L497:V497)</f>
        <v>0</v>
      </c>
    </row>
    <row r="419">
      <c r="A419" s="2"/>
      <c r="B419" s="193">
        <f>SUM('360 GRP volumes '!L498:V498)*'360 GRP volumes '!AX498</f>
        <v>0</v>
      </c>
      <c r="C419" s="65">
        <f>SUM('360 GRP volumes '!L498:V498)*'360 GRP volumes '!AY498</f>
        <v>0</v>
      </c>
      <c r="D419" s="779">
        <f>SUM('360 GRP volumes '!L498:V498)*'360 GRP volumes '!AZ498</f>
        <v>0</v>
      </c>
      <c r="E419" s="779">
        <f>SUM('360 GRP volumes '!L498:V498)*'360 GRP volumes '!BA498</f>
        <v>0</v>
      </c>
      <c r="F419" s="779">
        <f>SUM('360 GRP volumes '!L498:V498)*'360 GRP volumes '!BB498</f>
        <v>0</v>
      </c>
      <c r="G419" s="779">
        <f>SUM('360 GRP volumes '!L498:V498)*'360 GRP volumes '!BC498</f>
        <v>0</v>
      </c>
      <c r="H419" s="779">
        <f>SUM('360 GRP volumes '!L498:V498)*'360 GRP volumes '!BD498</f>
        <v>0</v>
      </c>
      <c r="I419" s="779">
        <f>SUM('360 GRP volumes '!L498:V498)*'360 GRP volumes '!BE498</f>
        <v>0</v>
      </c>
      <c r="J419" s="779">
        <f>SUM('360 GRP volumes '!L498:V498)*'360 GRP volumes '!BF498</f>
        <v>0</v>
      </c>
      <c r="K419" s="779" t="str">
        <f>'360 GRP volumes '!BG498</f>
        <v/>
      </c>
      <c r="L419" s="779">
        <f>'360 GRP volumes '!I498*SUM('360 GRP volumes '!L498:V498)</f>
        <v>0</v>
      </c>
    </row>
    <row r="420">
      <c r="A420" s="2"/>
      <c r="B420" s="193">
        <f>SUM('360 GRP volumes '!L499:V499)*'360 GRP volumes '!AX499</f>
        <v>0</v>
      </c>
      <c r="C420" s="65">
        <f>SUM('360 GRP volumes '!L499:V499)*'360 GRP volumes '!AY499</f>
        <v>0</v>
      </c>
      <c r="D420" s="779">
        <f>SUM('360 GRP volumes '!L499:V499)*'360 GRP volumes '!AZ499</f>
        <v>0</v>
      </c>
      <c r="E420" s="779">
        <f>SUM('360 GRP volumes '!L499:V499)*'360 GRP volumes '!BA499</f>
        <v>0</v>
      </c>
      <c r="F420" s="779">
        <f>SUM('360 GRP volumes '!L499:V499)*'360 GRP volumes '!BB499</f>
        <v>0</v>
      </c>
      <c r="G420" s="779">
        <f>SUM('360 GRP volumes '!L499:V499)*'360 GRP volumes '!BC499</f>
        <v>0</v>
      </c>
      <c r="H420" s="779">
        <f>SUM('360 GRP volumes '!L499:V499)*'360 GRP volumes '!BD499</f>
        <v>0</v>
      </c>
      <c r="I420" s="779">
        <f>SUM('360 GRP volumes '!L499:V499)*'360 GRP volumes '!BE499</f>
        <v>0</v>
      </c>
      <c r="J420" s="779">
        <f>SUM('360 GRP volumes '!L499:V499)*'360 GRP volumes '!BF499</f>
        <v>0</v>
      </c>
      <c r="K420" s="779" t="str">
        <f>'360 GRP volumes '!BG499</f>
        <v/>
      </c>
      <c r="L420" s="779">
        <f>'360 GRP volumes '!I499*SUM('360 GRP volumes '!L499:V499)</f>
        <v>0</v>
      </c>
    </row>
    <row r="421">
      <c r="A421" s="2"/>
      <c r="B421" s="193">
        <f>SUM('360 GRP volumes '!L500:V500)*'360 GRP volumes '!AX500</f>
        <v>0</v>
      </c>
      <c r="C421" s="65">
        <f>SUM('360 GRP volumes '!L500:V500)*'360 GRP volumes '!AY500</f>
        <v>0</v>
      </c>
      <c r="D421" s="779">
        <f>SUM('360 GRP volumes '!L500:V500)*'360 GRP volumes '!AZ500</f>
        <v>0</v>
      </c>
      <c r="E421" s="779">
        <f>SUM('360 GRP volumes '!L500:V500)*'360 GRP volumes '!BA500</f>
        <v>0</v>
      </c>
      <c r="F421" s="779">
        <f>SUM('360 GRP volumes '!L500:V500)*'360 GRP volumes '!BB500</f>
        <v>0</v>
      </c>
      <c r="G421" s="779">
        <f>SUM('360 GRP volumes '!L500:V500)*'360 GRP volumes '!BC500</f>
        <v>0</v>
      </c>
      <c r="H421" s="779">
        <f>SUM('360 GRP volumes '!L500:V500)*'360 GRP volumes '!BD500</f>
        <v>0</v>
      </c>
      <c r="I421" s="779">
        <f>SUM('360 GRP volumes '!L500:V500)*'360 GRP volumes '!BE500</f>
        <v>0</v>
      </c>
      <c r="J421" s="779">
        <f>SUM('360 GRP volumes '!L500:V500)*'360 GRP volumes '!BF500</f>
        <v>0</v>
      </c>
      <c r="K421" s="779" t="str">
        <f>'360 GRP volumes '!BG500</f>
        <v/>
      </c>
      <c r="L421" s="779">
        <f>'360 GRP volumes '!I500*SUM('360 GRP volumes '!L500:V500)</f>
        <v>0</v>
      </c>
    </row>
    <row r="422">
      <c r="A422" s="2"/>
      <c r="B422" s="193">
        <f>SUM('360 GRP volumes '!L501:V501)*'360 GRP volumes '!AX501</f>
        <v>0</v>
      </c>
      <c r="C422" s="65">
        <f>SUM('360 GRP volumes '!L501:V501)*'360 GRP volumes '!AY501</f>
        <v>0</v>
      </c>
      <c r="D422" s="779">
        <f>SUM('360 GRP volumes '!L501:V501)*'360 GRP volumes '!AZ501</f>
        <v>0</v>
      </c>
      <c r="E422" s="779">
        <f>SUM('360 GRP volumes '!L501:V501)*'360 GRP volumes '!BA501</f>
        <v>0</v>
      </c>
      <c r="F422" s="779">
        <f>SUM('360 GRP volumes '!L501:V501)*'360 GRP volumes '!BB501</f>
        <v>0</v>
      </c>
      <c r="G422" s="779">
        <f>SUM('360 GRP volumes '!L501:V501)*'360 GRP volumes '!BC501</f>
        <v>0</v>
      </c>
      <c r="H422" s="779">
        <f>SUM('360 GRP volumes '!L501:V501)*'360 GRP volumes '!BD501</f>
        <v>0</v>
      </c>
      <c r="I422" s="779">
        <f>SUM('360 GRP volumes '!L501:V501)*'360 GRP volumes '!BE501</f>
        <v>0</v>
      </c>
      <c r="J422" s="779">
        <f>SUM('360 GRP volumes '!L501:V501)*'360 GRP volumes '!BF501</f>
        <v>0</v>
      </c>
      <c r="K422" s="779" t="str">
        <f>'360 GRP volumes '!BG501</f>
        <v/>
      </c>
      <c r="L422" s="779">
        <f>'360 GRP volumes '!I501*SUM('360 GRP volumes '!L501:V501)</f>
        <v>0</v>
      </c>
    </row>
    <row r="423">
      <c r="A423" s="2"/>
      <c r="B423" s="193">
        <f>SUM('360 GRP volumes '!L502:V502)*'360 GRP volumes '!AX502</f>
        <v>0</v>
      </c>
      <c r="C423" s="65">
        <f>SUM('360 GRP volumes '!L502:V502)*'360 GRP volumes '!AY502</f>
        <v>0</v>
      </c>
      <c r="D423" s="779">
        <f>SUM('360 GRP volumes '!L502:V502)*'360 GRP volumes '!AZ502</f>
        <v>0</v>
      </c>
      <c r="E423" s="779">
        <f>SUM('360 GRP volumes '!L502:V502)*'360 GRP volumes '!BA502</f>
        <v>0</v>
      </c>
      <c r="F423" s="779">
        <f>SUM('360 GRP volumes '!L502:V502)*'360 GRP volumes '!BB502</f>
        <v>0</v>
      </c>
      <c r="G423" s="779">
        <f>SUM('360 GRP volumes '!L502:V502)*'360 GRP volumes '!BC502</f>
        <v>0</v>
      </c>
      <c r="H423" s="779">
        <f>SUM('360 GRP volumes '!L502:V502)*'360 GRP volumes '!BD502</f>
        <v>0</v>
      </c>
      <c r="I423" s="779">
        <f>SUM('360 GRP volumes '!L502:V502)*'360 GRP volumes '!BE502</f>
        <v>0</v>
      </c>
      <c r="J423" s="779">
        <f>SUM('360 GRP volumes '!L502:V502)*'360 GRP volumes '!BF502</f>
        <v>0</v>
      </c>
      <c r="K423" s="779" t="str">
        <f>'360 GRP volumes '!BG502</f>
        <v/>
      </c>
      <c r="L423" s="779">
        <f>'360 GRP volumes '!I502*SUM('360 GRP volumes '!L502:V502)</f>
        <v>0</v>
      </c>
    </row>
    <row r="424">
      <c r="A424" s="2"/>
      <c r="B424" s="193">
        <f>SUM('360 GRP volumes '!L503:V503)*'360 GRP volumes '!AX503</f>
        <v>0</v>
      </c>
      <c r="C424" s="65">
        <f>SUM('360 GRP volumes '!L503:V503)*'360 GRP volumes '!AY503</f>
        <v>0</v>
      </c>
      <c r="D424" s="779">
        <f>SUM('360 GRP volumes '!L503:V503)*'360 GRP volumes '!AZ503</f>
        <v>0</v>
      </c>
      <c r="E424" s="779">
        <f>SUM('360 GRP volumes '!L503:V503)*'360 GRP volumes '!BA503</f>
        <v>0</v>
      </c>
      <c r="F424" s="779">
        <f>SUM('360 GRP volumes '!L503:V503)*'360 GRP volumes '!BB503</f>
        <v>0</v>
      </c>
      <c r="G424" s="779">
        <f>SUM('360 GRP volumes '!L503:V503)*'360 GRP volumes '!BC503</f>
        <v>0</v>
      </c>
      <c r="H424" s="779">
        <f>SUM('360 GRP volumes '!L503:V503)*'360 GRP volumes '!BD503</f>
        <v>0</v>
      </c>
      <c r="I424" s="779">
        <f>SUM('360 GRP volumes '!L503:V503)*'360 GRP volumes '!BE503</f>
        <v>0</v>
      </c>
      <c r="J424" s="779">
        <f>SUM('360 GRP volumes '!L503:V503)*'360 GRP volumes '!BF503</f>
        <v>0</v>
      </c>
      <c r="K424" s="779" t="str">
        <f>'360 GRP volumes '!BG503</f>
        <v/>
      </c>
      <c r="L424" s="779">
        <f>'360 GRP volumes '!I503*SUM('360 GRP volumes '!L503:V503)</f>
        <v>0</v>
      </c>
    </row>
    <row r="425">
      <c r="A425" s="2"/>
      <c r="B425" s="193">
        <f>SUM('360 GRP volumes '!L504:V504)*'360 GRP volumes '!AX504</f>
        <v>0</v>
      </c>
      <c r="C425" s="65">
        <f>SUM('360 GRP volumes '!L504:V504)*'360 GRP volumes '!AY504</f>
        <v>0</v>
      </c>
      <c r="D425" s="779">
        <f>SUM('360 GRP volumes '!L504:V504)*'360 GRP volumes '!AZ504</f>
        <v>0</v>
      </c>
      <c r="E425" s="779">
        <f>SUM('360 GRP volumes '!L504:V504)*'360 GRP volumes '!BA504</f>
        <v>0</v>
      </c>
      <c r="F425" s="779">
        <f>SUM('360 GRP volumes '!L504:V504)*'360 GRP volumes '!BB504</f>
        <v>0</v>
      </c>
      <c r="G425" s="779">
        <f>SUM('360 GRP volumes '!L504:V504)*'360 GRP volumes '!BC504</f>
        <v>0</v>
      </c>
      <c r="H425" s="779">
        <f>SUM('360 GRP volumes '!L504:V504)*'360 GRP volumes '!BD504</f>
        <v>0</v>
      </c>
      <c r="I425" s="779">
        <f>SUM('360 GRP volumes '!L504:V504)*'360 GRP volumes '!BE504</f>
        <v>0</v>
      </c>
      <c r="J425" s="779">
        <f>SUM('360 GRP volumes '!L504:V504)*'360 GRP volumes '!BF504</f>
        <v>0</v>
      </c>
      <c r="K425" s="779" t="str">
        <f>'360 GRP volumes '!BG504</f>
        <v/>
      </c>
      <c r="L425" s="779">
        <f>'360 GRP volumes '!I504*SUM('360 GRP volumes '!L504:V504)</f>
        <v>0</v>
      </c>
    </row>
    <row r="426">
      <c r="A426" s="2"/>
      <c r="B426" s="193">
        <f>SUM('360 GRP volumes '!L505:V505)*'360 GRP volumes '!AX505</f>
        <v>0</v>
      </c>
      <c r="C426" s="65">
        <f>SUM('360 GRP volumes '!L505:V505)*'360 GRP volumes '!AY505</f>
        <v>0</v>
      </c>
      <c r="D426" s="779">
        <f>SUM('360 GRP volumes '!L505:V505)*'360 GRP volumes '!AZ505</f>
        <v>0</v>
      </c>
      <c r="E426" s="779">
        <f>SUM('360 GRP volumes '!L505:V505)*'360 GRP volumes '!BA505</f>
        <v>0</v>
      </c>
      <c r="F426" s="779">
        <f>SUM('360 GRP volumes '!L505:V505)*'360 GRP volumes '!BB505</f>
        <v>0</v>
      </c>
      <c r="G426" s="779">
        <f>SUM('360 GRP volumes '!L505:V505)*'360 GRP volumes '!BC505</f>
        <v>0</v>
      </c>
      <c r="H426" s="779">
        <f>SUM('360 GRP volumes '!L505:V505)*'360 GRP volumes '!BD505</f>
        <v>0</v>
      </c>
      <c r="I426" s="779">
        <f>SUM('360 GRP volumes '!L505:V505)*'360 GRP volumes '!BE505</f>
        <v>0</v>
      </c>
      <c r="J426" s="779">
        <f>SUM('360 GRP volumes '!L505:V505)*'360 GRP volumes '!BF505</f>
        <v>0</v>
      </c>
      <c r="K426" s="779" t="str">
        <f>'360 GRP volumes '!BG505</f>
        <v/>
      </c>
      <c r="L426" s="779">
        <f>'360 GRP volumes '!I505*SUM('360 GRP volumes '!L505:V505)</f>
        <v>0</v>
      </c>
    </row>
    <row r="427">
      <c r="A427" s="2"/>
      <c r="B427" s="193">
        <f>SUM('360 GRP volumes '!L506:V506)*'360 GRP volumes '!AX506</f>
        <v>0</v>
      </c>
      <c r="C427" s="65">
        <f>SUM('360 GRP volumes '!L506:V506)*'360 GRP volumes '!AY506</f>
        <v>0</v>
      </c>
      <c r="D427" s="779">
        <f>SUM('360 GRP volumes '!L506:V506)*'360 GRP volumes '!AZ506</f>
        <v>0</v>
      </c>
      <c r="E427" s="779">
        <f>SUM('360 GRP volumes '!L506:V506)*'360 GRP volumes '!BA506</f>
        <v>0</v>
      </c>
      <c r="F427" s="779">
        <f>SUM('360 GRP volumes '!L506:V506)*'360 GRP volumes '!BB506</f>
        <v>0</v>
      </c>
      <c r="G427" s="779">
        <f>SUM('360 GRP volumes '!L506:V506)*'360 GRP volumes '!BC506</f>
        <v>0</v>
      </c>
      <c r="H427" s="779">
        <f>SUM('360 GRP volumes '!L506:V506)*'360 GRP volumes '!BD506</f>
        <v>0</v>
      </c>
      <c r="I427" s="779">
        <f>SUM('360 GRP volumes '!L506:V506)*'360 GRP volumes '!BE506</f>
        <v>0</v>
      </c>
      <c r="J427" s="779">
        <f>SUM('360 GRP volumes '!L506:V506)*'360 GRP volumes '!BF506</f>
        <v>0</v>
      </c>
      <c r="K427" s="779" t="str">
        <f>'360 GRP volumes '!BG506</f>
        <v/>
      </c>
      <c r="L427" s="779">
        <f>'360 GRP volumes '!I506*SUM('360 GRP volumes '!L506:V506)</f>
        <v>0</v>
      </c>
    </row>
    <row r="428">
      <c r="A428" s="2"/>
      <c r="B428" s="193">
        <f>SUM('360 GRP volumes '!L507:V507)*'360 GRP volumes '!AX507</f>
        <v>0</v>
      </c>
      <c r="C428" s="65">
        <f>SUM('360 GRP volumes '!L507:V507)*'360 GRP volumes '!AY507</f>
        <v>0</v>
      </c>
      <c r="D428" s="779">
        <f>SUM('360 GRP volumes '!L507:V507)*'360 GRP volumes '!AZ507</f>
        <v>0</v>
      </c>
      <c r="E428" s="779">
        <f>SUM('360 GRP volumes '!L507:V507)*'360 GRP volumes '!BA507</f>
        <v>0</v>
      </c>
      <c r="F428" s="779">
        <f>SUM('360 GRP volumes '!L507:V507)*'360 GRP volumes '!BB507</f>
        <v>0</v>
      </c>
      <c r="G428" s="779">
        <f>SUM('360 GRP volumes '!L507:V507)*'360 GRP volumes '!BC507</f>
        <v>0</v>
      </c>
      <c r="H428" s="779">
        <f>SUM('360 GRP volumes '!L507:V507)*'360 GRP volumes '!BD507</f>
        <v>0</v>
      </c>
      <c r="I428" s="779">
        <f>SUM('360 GRP volumes '!L507:V507)*'360 GRP volumes '!BE507</f>
        <v>0</v>
      </c>
      <c r="J428" s="779">
        <f>SUM('360 GRP volumes '!L507:V507)*'360 GRP volumes '!BF507</f>
        <v>0</v>
      </c>
      <c r="K428" s="779" t="str">
        <f>'360 GRP volumes '!BG507</f>
        <v/>
      </c>
      <c r="L428" s="779">
        <f>'360 GRP volumes '!I507*SUM('360 GRP volumes '!L507:V507)</f>
        <v>0</v>
      </c>
    </row>
    <row r="429">
      <c r="A429" s="2"/>
      <c r="B429" s="193">
        <f>SUM('360 GRP volumes '!L508:V508)*'360 GRP volumes '!AX508</f>
        <v>0</v>
      </c>
      <c r="C429" s="65">
        <f>SUM('360 GRP volumes '!L508:V508)*'360 GRP volumes '!AY508</f>
        <v>0</v>
      </c>
      <c r="D429" s="779">
        <f>SUM('360 GRP volumes '!L508:V508)*'360 GRP volumes '!AZ508</f>
        <v>0</v>
      </c>
      <c r="E429" s="779">
        <f>SUM('360 GRP volumes '!L508:V508)*'360 GRP volumes '!BA508</f>
        <v>0</v>
      </c>
      <c r="F429" s="779">
        <f>SUM('360 GRP volumes '!L508:V508)*'360 GRP volumes '!BB508</f>
        <v>0</v>
      </c>
      <c r="G429" s="779">
        <f>SUM('360 GRP volumes '!L508:V508)*'360 GRP volumes '!BC508</f>
        <v>0</v>
      </c>
      <c r="H429" s="779">
        <f>SUM('360 GRP volumes '!L508:V508)*'360 GRP volumes '!BD508</f>
        <v>0</v>
      </c>
      <c r="I429" s="779">
        <f>SUM('360 GRP volumes '!L508:V508)*'360 GRP volumes '!BE508</f>
        <v>0</v>
      </c>
      <c r="J429" s="779">
        <f>SUM('360 GRP volumes '!L508:V508)*'360 GRP volumes '!BF508</f>
        <v>0</v>
      </c>
      <c r="K429" s="779" t="str">
        <f>'360 GRP volumes '!BG508</f>
        <v/>
      </c>
      <c r="L429" s="779">
        <f>'360 GRP volumes '!I508*SUM('360 GRP volumes '!L508:V508)</f>
        <v>0</v>
      </c>
    </row>
    <row r="430">
      <c r="A430" s="2"/>
      <c r="B430" s="193">
        <f>SUM('360 GRP volumes '!L509:V509)*'360 GRP volumes '!AX509</f>
        <v>0</v>
      </c>
      <c r="C430" s="65">
        <f>SUM('360 GRP volumes '!L509:V509)*'360 GRP volumes '!AY509</f>
        <v>0</v>
      </c>
      <c r="D430" s="779">
        <f>SUM('360 GRP volumes '!L509:V509)*'360 GRP volumes '!AZ509</f>
        <v>0</v>
      </c>
      <c r="E430" s="779">
        <f>SUM('360 GRP volumes '!L509:V509)*'360 GRP volumes '!BA509</f>
        <v>0</v>
      </c>
      <c r="F430" s="779">
        <f>SUM('360 GRP volumes '!L509:V509)*'360 GRP volumes '!BB509</f>
        <v>0</v>
      </c>
      <c r="G430" s="779">
        <f>SUM('360 GRP volumes '!L509:V509)*'360 GRP volumes '!BC509</f>
        <v>0</v>
      </c>
      <c r="H430" s="779">
        <f>SUM('360 GRP volumes '!L509:V509)*'360 GRP volumes '!BD509</f>
        <v>0</v>
      </c>
      <c r="I430" s="779">
        <f>SUM('360 GRP volumes '!L509:V509)*'360 GRP volumes '!BE509</f>
        <v>0</v>
      </c>
      <c r="J430" s="779">
        <f>SUM('360 GRP volumes '!L509:V509)*'360 GRP volumes '!BF509</f>
        <v>0</v>
      </c>
      <c r="K430" s="779" t="str">
        <f>'360 GRP volumes '!BG509</f>
        <v/>
      </c>
      <c r="L430" s="779">
        <f>'360 GRP volumes '!I509*SUM('360 GRP volumes '!L509:V509)</f>
        <v>0</v>
      </c>
    </row>
    <row r="431">
      <c r="A431" s="2"/>
      <c r="B431" s="193">
        <f>SUM('360 GRP volumes '!L510:V510)*'360 GRP volumes '!AX510</f>
        <v>0</v>
      </c>
      <c r="C431" s="65">
        <f>SUM('360 GRP volumes '!L510:V510)*'360 GRP volumes '!AY510</f>
        <v>0</v>
      </c>
      <c r="D431" s="779">
        <f>SUM('360 GRP volumes '!L510:V510)*'360 GRP volumes '!AZ510</f>
        <v>0</v>
      </c>
      <c r="E431" s="779">
        <f>SUM('360 GRP volumes '!L510:V510)*'360 GRP volumes '!BA510</f>
        <v>0</v>
      </c>
      <c r="F431" s="779">
        <f>SUM('360 GRP volumes '!L510:V510)*'360 GRP volumes '!BB510</f>
        <v>0</v>
      </c>
      <c r="G431" s="779">
        <f>SUM('360 GRP volumes '!L510:V510)*'360 GRP volumes '!BC510</f>
        <v>0</v>
      </c>
      <c r="H431" s="779">
        <f>SUM('360 GRP volumes '!L510:V510)*'360 GRP volumes '!BD510</f>
        <v>0</v>
      </c>
      <c r="I431" s="779">
        <f>SUM('360 GRP volumes '!L510:V510)*'360 GRP volumes '!BE510</f>
        <v>0</v>
      </c>
      <c r="J431" s="779">
        <f>SUM('360 GRP volumes '!L510:V510)*'360 GRP volumes '!BF510</f>
        <v>0</v>
      </c>
      <c r="K431" s="779" t="str">
        <f>'360 GRP volumes '!BG510</f>
        <v/>
      </c>
      <c r="L431" s="779">
        <f>'360 GRP volumes '!I510*SUM('360 GRP volumes '!L510:V510)</f>
        <v>0</v>
      </c>
    </row>
    <row r="432">
      <c r="A432" s="2"/>
      <c r="B432" s="193">
        <f>SUM('360 GRP volumes '!L511:V511)*'360 GRP volumes '!AX511</f>
        <v>0</v>
      </c>
      <c r="C432" s="65">
        <f>SUM('360 GRP volumes '!L511:V511)*'360 GRP volumes '!AY511</f>
        <v>0</v>
      </c>
      <c r="D432" s="779">
        <f>SUM('360 GRP volumes '!L511:V511)*'360 GRP volumes '!AZ511</f>
        <v>0</v>
      </c>
      <c r="E432" s="779">
        <f>SUM('360 GRP volumes '!L511:V511)*'360 GRP volumes '!BA511</f>
        <v>0</v>
      </c>
      <c r="F432" s="779">
        <f>SUM('360 GRP volumes '!L511:V511)*'360 GRP volumes '!BB511</f>
        <v>0</v>
      </c>
      <c r="G432" s="779">
        <f>SUM('360 GRP volumes '!L511:V511)*'360 GRP volumes '!BC511</f>
        <v>0</v>
      </c>
      <c r="H432" s="779">
        <f>SUM('360 GRP volumes '!L511:V511)*'360 GRP volumes '!BD511</f>
        <v>0</v>
      </c>
      <c r="I432" s="779">
        <f>SUM('360 GRP volumes '!L511:V511)*'360 GRP volumes '!BE511</f>
        <v>0</v>
      </c>
      <c r="J432" s="779">
        <f>SUM('360 GRP volumes '!L511:V511)*'360 GRP volumes '!BF511</f>
        <v>0</v>
      </c>
      <c r="K432" s="779" t="str">
        <f>'360 GRP volumes '!BG511</f>
        <v/>
      </c>
      <c r="L432" s="779">
        <f>'360 GRP volumes '!I511*SUM('360 GRP volumes '!L511:V511)</f>
        <v>0</v>
      </c>
    </row>
    <row r="433">
      <c r="A433" s="2"/>
      <c r="B433" s="193">
        <f>SUM('360 GRP volumes '!L512:V512)*'360 GRP volumes '!AX512</f>
        <v>0</v>
      </c>
      <c r="C433" s="65">
        <f>SUM('360 GRP volumes '!L512:V512)*'360 GRP volumes '!AY512</f>
        <v>0</v>
      </c>
      <c r="D433" s="779">
        <f>SUM('360 GRP volumes '!L512:V512)*'360 GRP volumes '!AZ512</f>
        <v>0</v>
      </c>
      <c r="E433" s="779">
        <f>SUM('360 GRP volumes '!L512:V512)*'360 GRP volumes '!BA512</f>
        <v>0</v>
      </c>
      <c r="F433" s="779">
        <f>SUM('360 GRP volumes '!L512:V512)*'360 GRP volumes '!BB512</f>
        <v>0</v>
      </c>
      <c r="G433" s="779">
        <f>SUM('360 GRP volumes '!L512:V512)*'360 GRP volumes '!BC512</f>
        <v>0</v>
      </c>
      <c r="H433" s="779">
        <f>SUM('360 GRP volumes '!L512:V512)*'360 GRP volumes '!BD512</f>
        <v>0</v>
      </c>
      <c r="I433" s="779">
        <f>SUM('360 GRP volumes '!L512:V512)*'360 GRP volumes '!BE512</f>
        <v>0</v>
      </c>
      <c r="J433" s="779">
        <f>SUM('360 GRP volumes '!L512:V512)*'360 GRP volumes '!BF512</f>
        <v>0</v>
      </c>
      <c r="K433" s="779" t="str">
        <f>'360 GRP volumes '!BG512</f>
        <v/>
      </c>
      <c r="L433" s="779">
        <f>'360 GRP volumes '!I512*SUM('360 GRP volumes '!L512:V512)</f>
        <v>0</v>
      </c>
    </row>
    <row r="434">
      <c r="A434" s="2"/>
      <c r="B434" s="193">
        <f>SUM('360 GRP volumes '!L513:V513)*'360 GRP volumes '!AX513</f>
        <v>0</v>
      </c>
      <c r="C434" s="65">
        <f>SUM('360 GRP volumes '!L513:V513)*'360 GRP volumes '!AY513</f>
        <v>0</v>
      </c>
      <c r="D434" s="779">
        <f>SUM('360 GRP volumes '!L513:V513)*'360 GRP volumes '!AZ513</f>
        <v>0</v>
      </c>
      <c r="E434" s="779">
        <f>SUM('360 GRP volumes '!L513:V513)*'360 GRP volumes '!BA513</f>
        <v>0</v>
      </c>
      <c r="F434" s="779">
        <f>SUM('360 GRP volumes '!L513:V513)*'360 GRP volumes '!BB513</f>
        <v>0</v>
      </c>
      <c r="G434" s="779">
        <f>SUM('360 GRP volumes '!L513:V513)*'360 GRP volumes '!BC513</f>
        <v>0</v>
      </c>
      <c r="H434" s="779">
        <f>SUM('360 GRP volumes '!L513:V513)*'360 GRP volumes '!BD513</f>
        <v>0</v>
      </c>
      <c r="I434" s="779">
        <f>SUM('360 GRP volumes '!L513:V513)*'360 GRP volumes '!BE513</f>
        <v>0</v>
      </c>
      <c r="J434" s="779">
        <f>SUM('360 GRP volumes '!L513:V513)*'360 GRP volumes '!BF513</f>
        <v>0</v>
      </c>
      <c r="K434" s="779" t="str">
        <f>'360 GRP volumes '!BG513</f>
        <v/>
      </c>
      <c r="L434" s="779">
        <f>'360 GRP volumes '!I513*SUM('360 GRP volumes '!L513:V513)</f>
        <v>0</v>
      </c>
    </row>
    <row r="435">
      <c r="A435" s="2"/>
      <c r="B435" s="193">
        <f>SUM('360 GRP volumes '!L514:V514)*'360 GRP volumes '!AX514</f>
        <v>0</v>
      </c>
      <c r="C435" s="65">
        <f>SUM('360 GRP volumes '!L514:V514)*'360 GRP volumes '!AY514</f>
        <v>0</v>
      </c>
      <c r="D435" s="779">
        <f>SUM('360 GRP volumes '!L514:V514)*'360 GRP volumes '!AZ514</f>
        <v>0</v>
      </c>
      <c r="E435" s="779">
        <f>SUM('360 GRP volumes '!L514:V514)*'360 GRP volumes '!BA514</f>
        <v>0</v>
      </c>
      <c r="F435" s="779">
        <f>SUM('360 GRP volumes '!L514:V514)*'360 GRP volumes '!BB514</f>
        <v>0</v>
      </c>
      <c r="G435" s="779">
        <f>SUM('360 GRP volumes '!L514:V514)*'360 GRP volumes '!BC514</f>
        <v>0</v>
      </c>
      <c r="H435" s="779">
        <f>SUM('360 GRP volumes '!L514:V514)*'360 GRP volumes '!BD514</f>
        <v>0</v>
      </c>
      <c r="I435" s="779">
        <f>SUM('360 GRP volumes '!L514:V514)*'360 GRP volumes '!BE514</f>
        <v>0</v>
      </c>
      <c r="J435" s="779">
        <f>SUM('360 GRP volumes '!L514:V514)*'360 GRP volumes '!BF514</f>
        <v>0</v>
      </c>
      <c r="K435" s="779" t="str">
        <f>'360 GRP volumes '!BG514</f>
        <v/>
      </c>
      <c r="L435" s="779">
        <f>'360 GRP volumes '!I514*SUM('360 GRP volumes '!L514:V514)</f>
        <v>0</v>
      </c>
    </row>
    <row r="436">
      <c r="A436" s="2"/>
      <c r="B436" s="193">
        <f>SUM('360 GRP volumes '!L515:V515)*'360 GRP volumes '!AX515</f>
        <v>0</v>
      </c>
      <c r="C436" s="65">
        <f>SUM('360 GRP volumes '!L515:V515)*'360 GRP volumes '!AY515</f>
        <v>0</v>
      </c>
      <c r="D436" s="779">
        <f>SUM('360 GRP volumes '!L515:V515)*'360 GRP volumes '!AZ515</f>
        <v>0</v>
      </c>
      <c r="E436" s="779">
        <f>SUM('360 GRP volumes '!L515:V515)*'360 GRP volumes '!BA515</f>
        <v>0</v>
      </c>
      <c r="F436" s="779">
        <f>SUM('360 GRP volumes '!L515:V515)*'360 GRP volumes '!BB515</f>
        <v>0</v>
      </c>
      <c r="G436" s="779">
        <f>SUM('360 GRP volumes '!L515:V515)*'360 GRP volumes '!BC515</f>
        <v>0</v>
      </c>
      <c r="H436" s="779">
        <f>SUM('360 GRP volumes '!L515:V515)*'360 GRP volumes '!BD515</f>
        <v>0</v>
      </c>
      <c r="I436" s="779">
        <f>SUM('360 GRP volumes '!L515:V515)*'360 GRP volumes '!BE515</f>
        <v>0</v>
      </c>
      <c r="J436" s="779">
        <f>SUM('360 GRP volumes '!L515:V515)*'360 GRP volumes '!BF515</f>
        <v>0</v>
      </c>
      <c r="K436" s="779" t="str">
        <f>'360 GRP volumes '!BG515</f>
        <v/>
      </c>
      <c r="L436" s="779">
        <f>'360 GRP volumes '!I515*SUM('360 GRP volumes '!L515:V515)</f>
        <v>0</v>
      </c>
    </row>
    <row r="437">
      <c r="A437" s="2"/>
      <c r="B437" s="193">
        <f>SUM('360 GRP volumes '!L516:V516)*'360 GRP volumes '!AX516</f>
        <v>0</v>
      </c>
      <c r="C437" s="65">
        <f>SUM('360 GRP volumes '!L516:V516)*'360 GRP volumes '!AY516</f>
        <v>0</v>
      </c>
      <c r="D437" s="779">
        <f>SUM('360 GRP volumes '!L516:V516)*'360 GRP volumes '!AZ516</f>
        <v>0</v>
      </c>
      <c r="E437" s="779">
        <f>SUM('360 GRP volumes '!L516:V516)*'360 GRP volumes '!BA516</f>
        <v>0</v>
      </c>
      <c r="F437" s="779">
        <f>SUM('360 GRP volumes '!L516:V516)*'360 GRP volumes '!BB516</f>
        <v>0</v>
      </c>
      <c r="G437" s="779">
        <f>SUM('360 GRP volumes '!L516:V516)*'360 GRP volumes '!BC516</f>
        <v>0</v>
      </c>
      <c r="H437" s="779">
        <f>SUM('360 GRP volumes '!L516:V516)*'360 GRP volumes '!BD516</f>
        <v>0</v>
      </c>
      <c r="I437" s="779">
        <f>SUM('360 GRP volumes '!L516:V516)*'360 GRP volumes '!BE516</f>
        <v>0</v>
      </c>
      <c r="J437" s="779">
        <f>SUM('360 GRP volumes '!L516:V516)*'360 GRP volumes '!BF516</f>
        <v>0</v>
      </c>
      <c r="K437" s="779" t="str">
        <f>'360 GRP volumes '!BG516</f>
        <v/>
      </c>
      <c r="L437" s="779">
        <f>'360 GRP volumes '!I516*SUM('360 GRP volumes '!L516:V516)</f>
        <v>0</v>
      </c>
    </row>
    <row r="438">
      <c r="A438" s="2"/>
      <c r="B438" s="193">
        <f>SUM('360 GRP volumes '!L517:V517)*'360 GRP volumes '!AX517</f>
        <v>0</v>
      </c>
      <c r="C438" s="65">
        <f>SUM('360 GRP volumes '!L517:V517)*'360 GRP volumes '!AY517</f>
        <v>0</v>
      </c>
      <c r="D438" s="779">
        <f>SUM('360 GRP volumes '!L517:V517)*'360 GRP volumes '!AZ517</f>
        <v>0</v>
      </c>
      <c r="E438" s="779">
        <f>SUM('360 GRP volumes '!L517:V517)*'360 GRP volumes '!BA517</f>
        <v>0</v>
      </c>
      <c r="F438" s="779">
        <f>SUM('360 GRP volumes '!L517:V517)*'360 GRP volumes '!BB517</f>
        <v>0</v>
      </c>
      <c r="G438" s="779">
        <f>SUM('360 GRP volumes '!L517:V517)*'360 GRP volumes '!BC517</f>
        <v>0</v>
      </c>
      <c r="H438" s="779">
        <f>SUM('360 GRP volumes '!L517:V517)*'360 GRP volumes '!BD517</f>
        <v>0</v>
      </c>
      <c r="I438" s="779">
        <f>SUM('360 GRP volumes '!L517:V517)*'360 GRP volumes '!BE517</f>
        <v>0</v>
      </c>
      <c r="J438" s="779">
        <f>SUM('360 GRP volumes '!L517:V517)*'360 GRP volumes '!BF517</f>
        <v>0</v>
      </c>
      <c r="K438" s="779" t="str">
        <f>'360 GRP volumes '!BG517</f>
        <v/>
      </c>
      <c r="L438" s="779">
        <f>'360 GRP volumes '!I517*SUM('360 GRP volumes '!L517:V517)</f>
        <v>0</v>
      </c>
    </row>
    <row r="439">
      <c r="A439" s="2"/>
      <c r="B439" s="193">
        <f>SUM('360 GRP volumes '!L518:V518)*'360 GRP volumes '!AX518</f>
        <v>0</v>
      </c>
      <c r="C439" s="65">
        <f>SUM('360 GRP volumes '!L518:V518)*'360 GRP volumes '!AY518</f>
        <v>0</v>
      </c>
      <c r="D439" s="779">
        <f>SUM('360 GRP volumes '!L518:V518)*'360 GRP volumes '!AZ518</f>
        <v>0</v>
      </c>
      <c r="E439" s="779">
        <f>SUM('360 GRP volumes '!L518:V518)*'360 GRP volumes '!BA518</f>
        <v>0</v>
      </c>
      <c r="F439" s="779">
        <f>SUM('360 GRP volumes '!L518:V518)*'360 GRP volumes '!BB518</f>
        <v>0</v>
      </c>
      <c r="G439" s="779">
        <f>SUM('360 GRP volumes '!L518:V518)*'360 GRP volumes '!BC518</f>
        <v>0</v>
      </c>
      <c r="H439" s="779">
        <f>SUM('360 GRP volumes '!L518:V518)*'360 GRP volumes '!BD518</f>
        <v>0</v>
      </c>
      <c r="I439" s="779">
        <f>SUM('360 GRP volumes '!L518:V518)*'360 GRP volumes '!BE518</f>
        <v>0</v>
      </c>
      <c r="J439" s="779">
        <f>SUM('360 GRP volumes '!L518:V518)*'360 GRP volumes '!BF518</f>
        <v>0</v>
      </c>
      <c r="K439" s="779" t="str">
        <f>'360 GRP volumes '!BG518</f>
        <v/>
      </c>
      <c r="L439" s="779">
        <f>'360 GRP volumes '!I518*SUM('360 GRP volumes '!L518:V518)</f>
        <v>0</v>
      </c>
    </row>
    <row r="440">
      <c r="A440" s="2"/>
      <c r="B440" s="193">
        <f>SUM('360 GRP volumes '!L519:V519)*'360 GRP volumes '!AX519</f>
        <v>0</v>
      </c>
      <c r="C440" s="65">
        <f>SUM('360 GRP volumes '!L519:V519)*'360 GRP volumes '!AY519</f>
        <v>0</v>
      </c>
      <c r="D440" s="779">
        <f>SUM('360 GRP volumes '!L519:V519)*'360 GRP volumes '!AZ519</f>
        <v>0</v>
      </c>
      <c r="E440" s="779">
        <f>SUM('360 GRP volumes '!L519:V519)*'360 GRP volumes '!BA519</f>
        <v>0</v>
      </c>
      <c r="F440" s="779">
        <f>SUM('360 GRP volumes '!L519:V519)*'360 GRP volumes '!BB519</f>
        <v>0</v>
      </c>
      <c r="G440" s="779">
        <f>SUM('360 GRP volumes '!L519:V519)*'360 GRP volumes '!BC519</f>
        <v>0</v>
      </c>
      <c r="H440" s="779">
        <f>SUM('360 GRP volumes '!L519:V519)*'360 GRP volumes '!BD519</f>
        <v>0</v>
      </c>
      <c r="I440" s="779">
        <f>SUM('360 GRP volumes '!L519:V519)*'360 GRP volumes '!BE519</f>
        <v>0</v>
      </c>
      <c r="J440" s="779">
        <f>SUM('360 GRP volumes '!L519:V519)*'360 GRP volumes '!BF519</f>
        <v>0</v>
      </c>
      <c r="K440" s="779" t="str">
        <f>'360 GRP volumes '!BG519</f>
        <v/>
      </c>
      <c r="L440" s="779">
        <f>'360 GRP volumes '!I519*SUM('360 GRP volumes '!L519:V519)</f>
        <v>0</v>
      </c>
    </row>
    <row r="441">
      <c r="A441" s="2"/>
      <c r="B441" s="193">
        <f>SUM('360 GRP volumes '!L520:V520)*'360 GRP volumes '!AX520</f>
        <v>0</v>
      </c>
      <c r="C441" s="65">
        <f>SUM('360 GRP volumes '!L520:V520)*'360 GRP volumes '!AY520</f>
        <v>0</v>
      </c>
      <c r="D441" s="779">
        <f>SUM('360 GRP volumes '!L520:V520)*'360 GRP volumes '!AZ520</f>
        <v>0</v>
      </c>
      <c r="E441" s="779">
        <f>SUM('360 GRP volumes '!L520:V520)*'360 GRP volumes '!BA520</f>
        <v>0</v>
      </c>
      <c r="F441" s="779">
        <f>SUM('360 GRP volumes '!L520:V520)*'360 GRP volumes '!BB520</f>
        <v>0</v>
      </c>
      <c r="G441" s="779">
        <f>SUM('360 GRP volumes '!L520:V520)*'360 GRP volumes '!BC520</f>
        <v>0</v>
      </c>
      <c r="H441" s="779">
        <f>SUM('360 GRP volumes '!L520:V520)*'360 GRP volumes '!BD520</f>
        <v>0</v>
      </c>
      <c r="I441" s="779">
        <f>SUM('360 GRP volumes '!L520:V520)*'360 GRP volumes '!BE520</f>
        <v>0</v>
      </c>
      <c r="J441" s="779">
        <f>SUM('360 GRP volumes '!L520:V520)*'360 GRP volumes '!BF520</f>
        <v>0</v>
      </c>
      <c r="K441" s="779" t="str">
        <f>'360 GRP volumes '!BG520</f>
        <v/>
      </c>
      <c r="L441" s="779">
        <f>'360 GRP volumes '!I520*SUM('360 GRP volumes '!L520:V520)</f>
        <v>0</v>
      </c>
    </row>
    <row r="442">
      <c r="A442" s="2"/>
      <c r="B442" s="193">
        <f>SUM('360 GRP volumes '!L521:V521)*'360 GRP volumes '!AX521</f>
        <v>0</v>
      </c>
      <c r="C442" s="65">
        <f>SUM('360 GRP volumes '!L521:V521)*'360 GRP volumes '!AY521</f>
        <v>0</v>
      </c>
      <c r="D442" s="779">
        <f>SUM('360 GRP volumes '!L521:V521)*'360 GRP volumes '!AZ521</f>
        <v>0</v>
      </c>
      <c r="E442" s="779">
        <f>SUM('360 GRP volumes '!L521:V521)*'360 GRP volumes '!BA521</f>
        <v>0</v>
      </c>
      <c r="F442" s="779">
        <f>SUM('360 GRP volumes '!L521:V521)*'360 GRP volumes '!BB521</f>
        <v>0</v>
      </c>
      <c r="G442" s="779">
        <f>SUM('360 GRP volumes '!L521:V521)*'360 GRP volumes '!BC521</f>
        <v>0</v>
      </c>
      <c r="H442" s="779">
        <f>SUM('360 GRP volumes '!L521:V521)*'360 GRP volumes '!BD521</f>
        <v>0</v>
      </c>
      <c r="I442" s="779">
        <f>SUM('360 GRP volumes '!L521:V521)*'360 GRP volumes '!BE521</f>
        <v>0</v>
      </c>
      <c r="J442" s="779">
        <f>SUM('360 GRP volumes '!L521:V521)*'360 GRP volumes '!BF521</f>
        <v>0</v>
      </c>
      <c r="K442" s="779" t="str">
        <f>'360 GRP volumes '!BG521</f>
        <v/>
      </c>
      <c r="L442" s="779">
        <f>'360 GRP volumes '!I521*SUM('360 GRP volumes '!L521:V521)</f>
        <v>0</v>
      </c>
    </row>
    <row r="443">
      <c r="A443" s="2"/>
      <c r="B443" s="193">
        <f>SUM('360 GRP volumes '!L522:V522)*'360 GRP volumes '!AX522</f>
        <v>0</v>
      </c>
      <c r="C443" s="65">
        <f>SUM('360 GRP volumes '!L522:V522)*'360 GRP volumes '!AY522</f>
        <v>0</v>
      </c>
      <c r="D443" s="779">
        <f>SUM('360 GRP volumes '!L522:V522)*'360 GRP volumes '!AZ522</f>
        <v>0</v>
      </c>
      <c r="E443" s="779">
        <f>SUM('360 GRP volumes '!L522:V522)*'360 GRP volumes '!BA522</f>
        <v>0</v>
      </c>
      <c r="F443" s="779">
        <f>SUM('360 GRP volumes '!L522:V522)*'360 GRP volumes '!BB522</f>
        <v>0</v>
      </c>
      <c r="G443" s="779">
        <f>SUM('360 GRP volumes '!L522:V522)*'360 GRP volumes '!BC522</f>
        <v>0</v>
      </c>
      <c r="H443" s="779">
        <f>SUM('360 GRP volumes '!L522:V522)*'360 GRP volumes '!BD522</f>
        <v>0</v>
      </c>
      <c r="I443" s="779">
        <f>SUM('360 GRP volumes '!L522:V522)*'360 GRP volumes '!BE522</f>
        <v>0</v>
      </c>
      <c r="J443" s="779">
        <f>SUM('360 GRP volumes '!L522:V522)*'360 GRP volumes '!BF522</f>
        <v>0</v>
      </c>
      <c r="K443" s="779" t="str">
        <f>'360 GRP volumes '!BG522</f>
        <v/>
      </c>
      <c r="L443" s="779">
        <f>'360 GRP volumes '!I522*SUM('360 GRP volumes '!L522:V522)</f>
        <v>0</v>
      </c>
    </row>
    <row r="444">
      <c r="A444" s="2"/>
      <c r="B444" s="193">
        <f>SUM('360 GRP volumes '!L523:V523)*'360 GRP volumes '!AX523</f>
        <v>0</v>
      </c>
      <c r="C444" s="65">
        <f>SUM('360 GRP volumes '!L523:V523)*'360 GRP volumes '!AY523</f>
        <v>0</v>
      </c>
      <c r="D444" s="779">
        <f>SUM('360 GRP volumes '!L523:V523)*'360 GRP volumes '!AZ523</f>
        <v>0</v>
      </c>
      <c r="E444" s="779">
        <f>SUM('360 GRP volumes '!L523:V523)*'360 GRP volumes '!BA523</f>
        <v>0</v>
      </c>
      <c r="F444" s="779">
        <f>SUM('360 GRP volumes '!L523:V523)*'360 GRP volumes '!BB523</f>
        <v>0</v>
      </c>
      <c r="G444" s="779">
        <f>SUM('360 GRP volumes '!L523:V523)*'360 GRP volumes '!BC523</f>
        <v>0</v>
      </c>
      <c r="H444" s="779">
        <f>SUM('360 GRP volumes '!L523:V523)*'360 GRP volumes '!BD523</f>
        <v>0</v>
      </c>
      <c r="I444" s="779">
        <f>SUM('360 GRP volumes '!L523:V523)*'360 GRP volumes '!BE523</f>
        <v>0</v>
      </c>
      <c r="J444" s="779">
        <f>SUM('360 GRP volumes '!L523:V523)*'360 GRP volumes '!BF523</f>
        <v>0</v>
      </c>
      <c r="K444" s="779" t="str">
        <f>'360 GRP volumes '!BG523</f>
        <v/>
      </c>
      <c r="L444" s="779">
        <f>'360 GRP volumes '!I523*SUM('360 GRP volumes '!L523:V523)</f>
        <v>0</v>
      </c>
    </row>
    <row r="445">
      <c r="A445" s="2"/>
      <c r="B445" s="193">
        <f>SUM('360 GRP volumes '!L524:V524)*'360 GRP volumes '!AX524</f>
        <v>0</v>
      </c>
      <c r="C445" s="65">
        <f>SUM('360 GRP volumes '!L524:V524)*'360 GRP volumes '!AY524</f>
        <v>0</v>
      </c>
      <c r="D445" s="779">
        <f>SUM('360 GRP volumes '!L524:V524)*'360 GRP volumes '!AZ524</f>
        <v>0</v>
      </c>
      <c r="E445" s="779">
        <f>SUM('360 GRP volumes '!L524:V524)*'360 GRP volumes '!BA524</f>
        <v>0</v>
      </c>
      <c r="F445" s="779">
        <f>SUM('360 GRP volumes '!L524:V524)*'360 GRP volumes '!BB524</f>
        <v>0</v>
      </c>
      <c r="G445" s="779">
        <f>SUM('360 GRP volumes '!L524:V524)*'360 GRP volumes '!BC524</f>
        <v>0</v>
      </c>
      <c r="H445" s="779">
        <f>SUM('360 GRP volumes '!L524:V524)*'360 GRP volumes '!BD524</f>
        <v>0</v>
      </c>
      <c r="I445" s="779">
        <f>SUM('360 GRP volumes '!L524:V524)*'360 GRP volumes '!BE524</f>
        <v>0</v>
      </c>
      <c r="J445" s="779">
        <f>SUM('360 GRP volumes '!L524:V524)*'360 GRP volumes '!BF524</f>
        <v>0</v>
      </c>
      <c r="K445" s="779" t="str">
        <f>'360 GRP volumes '!BG524</f>
        <v/>
      </c>
      <c r="L445" s="779">
        <f>'360 GRP volumes '!I524*SUM('360 GRP volumes '!L524:V524)</f>
        <v>0</v>
      </c>
    </row>
    <row r="446">
      <c r="A446" s="2"/>
      <c r="B446" s="193">
        <f>SUM('360 GRP volumes '!L525:V525)*'360 GRP volumes '!AX525</f>
        <v>0</v>
      </c>
      <c r="C446" s="65">
        <f>SUM('360 GRP volumes '!L525:V525)*'360 GRP volumes '!AY525</f>
        <v>0</v>
      </c>
      <c r="D446" s="779">
        <f>SUM('360 GRP volumes '!L525:V525)*'360 GRP volumes '!AZ525</f>
        <v>0</v>
      </c>
      <c r="E446" s="779">
        <f>SUM('360 GRP volumes '!L525:V525)*'360 GRP volumes '!BA525</f>
        <v>0</v>
      </c>
      <c r="F446" s="779">
        <f>SUM('360 GRP volumes '!L525:V525)*'360 GRP volumes '!BB525</f>
        <v>0</v>
      </c>
      <c r="G446" s="779">
        <f>SUM('360 GRP volumes '!L525:V525)*'360 GRP volumes '!BC525</f>
        <v>0</v>
      </c>
      <c r="H446" s="779">
        <f>SUM('360 GRP volumes '!L525:V525)*'360 GRP volumes '!BD525</f>
        <v>0</v>
      </c>
      <c r="I446" s="779">
        <f>SUM('360 GRP volumes '!L525:V525)*'360 GRP volumes '!BE525</f>
        <v>0</v>
      </c>
      <c r="J446" s="779">
        <f>SUM('360 GRP volumes '!L525:V525)*'360 GRP volumes '!BF525</f>
        <v>0</v>
      </c>
      <c r="K446" s="779" t="str">
        <f>'360 GRP volumes '!BG525</f>
        <v/>
      </c>
      <c r="L446" s="779">
        <f>'360 GRP volumes '!I525*SUM('360 GRP volumes '!L525:V525)</f>
        <v>0</v>
      </c>
    </row>
    <row r="447">
      <c r="A447" s="2"/>
      <c r="B447" s="193">
        <f>SUM('360 GRP volumes '!L526:V526)*'360 GRP volumes '!AX526</f>
        <v>0</v>
      </c>
      <c r="C447" s="65">
        <f>SUM('360 GRP volumes '!L526:V526)*'360 GRP volumes '!AY526</f>
        <v>0</v>
      </c>
      <c r="D447" s="779">
        <f>SUM('360 GRP volumes '!L526:V526)*'360 GRP volumes '!AZ526</f>
        <v>0</v>
      </c>
      <c r="E447" s="779">
        <f>SUM('360 GRP volumes '!L526:V526)*'360 GRP volumes '!BA526</f>
        <v>0</v>
      </c>
      <c r="F447" s="779">
        <f>SUM('360 GRP volumes '!L526:V526)*'360 GRP volumes '!BB526</f>
        <v>0</v>
      </c>
      <c r="G447" s="779">
        <f>SUM('360 GRP volumes '!L526:V526)*'360 GRP volumes '!BC526</f>
        <v>0</v>
      </c>
      <c r="H447" s="779">
        <f>SUM('360 GRP volumes '!L526:V526)*'360 GRP volumes '!BD526</f>
        <v>0</v>
      </c>
      <c r="I447" s="779">
        <f>SUM('360 GRP volumes '!L526:V526)*'360 GRP volumes '!BE526</f>
        <v>0</v>
      </c>
      <c r="J447" s="779">
        <f>SUM('360 GRP volumes '!L526:V526)*'360 GRP volumes '!BF526</f>
        <v>0</v>
      </c>
      <c r="K447" s="779" t="str">
        <f>'360 GRP volumes '!BG526</f>
        <v/>
      </c>
      <c r="L447" s="779">
        <f>'360 GRP volumes '!I526*SUM('360 GRP volumes '!L526:V526)</f>
        <v>0</v>
      </c>
    </row>
    <row r="448">
      <c r="A448" s="2"/>
      <c r="B448" s="193">
        <f>SUM('360 GRP volumes '!L527:V527)*'360 GRP volumes '!AX527</f>
        <v>0</v>
      </c>
      <c r="C448" s="65">
        <f>SUM('360 GRP volumes '!L527:V527)*'360 GRP volumes '!AY527</f>
        <v>0</v>
      </c>
      <c r="D448" s="779">
        <f>SUM('360 GRP volumes '!L527:V527)*'360 GRP volumes '!AZ527</f>
        <v>0</v>
      </c>
      <c r="E448" s="779">
        <f>SUM('360 GRP volumes '!L527:V527)*'360 GRP volumes '!BA527</f>
        <v>0</v>
      </c>
      <c r="F448" s="779">
        <f>SUM('360 GRP volumes '!L527:V527)*'360 GRP volumes '!BB527</f>
        <v>0</v>
      </c>
      <c r="G448" s="779">
        <f>SUM('360 GRP volumes '!L527:V527)*'360 GRP volumes '!BC527</f>
        <v>0</v>
      </c>
      <c r="H448" s="779">
        <f>SUM('360 GRP volumes '!L527:V527)*'360 GRP volumes '!BD527</f>
        <v>0</v>
      </c>
      <c r="I448" s="779">
        <f>SUM('360 GRP volumes '!L527:V527)*'360 GRP volumes '!BE527</f>
        <v>0</v>
      </c>
      <c r="J448" s="779">
        <f>SUM('360 GRP volumes '!L527:V527)*'360 GRP volumes '!BF527</f>
        <v>0</v>
      </c>
      <c r="K448" s="779" t="str">
        <f>'360 GRP volumes '!BG527</f>
        <v/>
      </c>
      <c r="L448" s="779">
        <f>'360 GRP volumes '!I527*SUM('360 GRP volumes '!L527:V527)</f>
        <v>0</v>
      </c>
    </row>
    <row r="449">
      <c r="A449" s="2"/>
      <c r="B449" s="193">
        <f>SUM('360 GRP volumes '!L528:V528)*'360 GRP volumes '!AX528</f>
        <v>0</v>
      </c>
      <c r="C449" s="65">
        <f>SUM('360 GRP volumes '!L528:V528)*'360 GRP volumes '!AY528</f>
        <v>0</v>
      </c>
      <c r="D449" s="779">
        <f>SUM('360 GRP volumes '!L528:V528)*'360 GRP volumes '!AZ528</f>
        <v>0</v>
      </c>
      <c r="E449" s="779">
        <f>SUM('360 GRP volumes '!L528:V528)*'360 GRP volumes '!BA528</f>
        <v>0</v>
      </c>
      <c r="F449" s="779">
        <f>SUM('360 GRP volumes '!L528:V528)*'360 GRP volumes '!BB528</f>
        <v>0</v>
      </c>
      <c r="G449" s="779">
        <f>SUM('360 GRP volumes '!L528:V528)*'360 GRP volumes '!BC528</f>
        <v>0</v>
      </c>
      <c r="H449" s="779">
        <f>SUM('360 GRP volumes '!L528:V528)*'360 GRP volumes '!BD528</f>
        <v>0</v>
      </c>
      <c r="I449" s="779">
        <f>SUM('360 GRP volumes '!L528:V528)*'360 GRP volumes '!BE528</f>
        <v>0</v>
      </c>
      <c r="J449" s="779">
        <f>SUM('360 GRP volumes '!L528:V528)*'360 GRP volumes '!BF528</f>
        <v>0</v>
      </c>
      <c r="K449" s="779" t="str">
        <f>'360 GRP volumes '!BG528</f>
        <v/>
      </c>
      <c r="L449" s="779">
        <f>'360 GRP volumes '!I528*SUM('360 GRP volumes '!L528:V528)</f>
        <v>0</v>
      </c>
    </row>
    <row r="450">
      <c r="A450" s="2"/>
      <c r="B450" s="193">
        <f>SUM('360 GRP volumes '!L529:V529)*'360 GRP volumes '!AX529</f>
        <v>0</v>
      </c>
      <c r="C450" s="65">
        <f>SUM('360 GRP volumes '!L529:V529)*'360 GRP volumes '!AY529</f>
        <v>0</v>
      </c>
      <c r="D450" s="779">
        <f>SUM('360 GRP volumes '!L529:V529)*'360 GRP volumes '!AZ529</f>
        <v>0</v>
      </c>
      <c r="E450" s="779">
        <f>SUM('360 GRP volumes '!L529:V529)*'360 GRP volumes '!BA529</f>
        <v>0</v>
      </c>
      <c r="F450" s="779">
        <f>SUM('360 GRP volumes '!L529:V529)*'360 GRP volumes '!BB529</f>
        <v>0</v>
      </c>
      <c r="G450" s="779">
        <f>SUM('360 GRP volumes '!L529:V529)*'360 GRP volumes '!BC529</f>
        <v>0</v>
      </c>
      <c r="H450" s="779">
        <f>SUM('360 GRP volumes '!L529:V529)*'360 GRP volumes '!BD529</f>
        <v>0</v>
      </c>
      <c r="I450" s="779">
        <f>SUM('360 GRP volumes '!L529:V529)*'360 GRP volumes '!BE529</f>
        <v>0</v>
      </c>
      <c r="J450" s="779">
        <f>SUM('360 GRP volumes '!L529:V529)*'360 GRP volumes '!BF529</f>
        <v>0</v>
      </c>
      <c r="K450" s="779" t="str">
        <f>'360 GRP volumes '!BG529</f>
        <v/>
      </c>
      <c r="L450" s="779">
        <f>'360 GRP volumes '!I529*SUM('360 GRP volumes '!L529:V529)</f>
        <v>0</v>
      </c>
    </row>
    <row r="451">
      <c r="A451" s="2"/>
      <c r="B451" s="193">
        <f>SUM('360 GRP volumes '!L530:V530)*'360 GRP volumes '!AX530</f>
        <v>0</v>
      </c>
      <c r="C451" s="65">
        <f>SUM('360 GRP volumes '!L530:V530)*'360 GRP volumes '!AY530</f>
        <v>0</v>
      </c>
      <c r="D451" s="779">
        <f>SUM('360 GRP volumes '!L530:V530)*'360 GRP volumes '!AZ530</f>
        <v>0</v>
      </c>
      <c r="E451" s="779">
        <f>SUM('360 GRP volumes '!L530:V530)*'360 GRP volumes '!BA530</f>
        <v>0</v>
      </c>
      <c r="F451" s="779">
        <f>SUM('360 GRP volumes '!L530:V530)*'360 GRP volumes '!BB530</f>
        <v>0</v>
      </c>
      <c r="G451" s="779">
        <f>SUM('360 GRP volumes '!L530:V530)*'360 GRP volumes '!BC530</f>
        <v>0</v>
      </c>
      <c r="H451" s="779">
        <f>SUM('360 GRP volumes '!L530:V530)*'360 GRP volumes '!BD530</f>
        <v>0</v>
      </c>
      <c r="I451" s="779">
        <f>SUM('360 GRP volumes '!L530:V530)*'360 GRP volumes '!BE530</f>
        <v>0</v>
      </c>
      <c r="J451" s="779">
        <f>SUM('360 GRP volumes '!L530:V530)*'360 GRP volumes '!BF530</f>
        <v>0</v>
      </c>
      <c r="K451" s="779" t="str">
        <f>'360 GRP volumes '!BG530</f>
        <v/>
      </c>
      <c r="L451" s="779">
        <f>'360 GRP volumes '!I530*SUM('360 GRP volumes '!L530:V530)</f>
        <v>0</v>
      </c>
    </row>
    <row r="452">
      <c r="A452" s="2"/>
      <c r="B452" s="193">
        <f>SUM('360 GRP volumes '!L531:V531)*'360 GRP volumes '!AX531</f>
        <v>0</v>
      </c>
      <c r="C452" s="65">
        <f>SUM('360 GRP volumes '!L531:V531)*'360 GRP volumes '!AY531</f>
        <v>0</v>
      </c>
      <c r="D452" s="779">
        <f>SUM('360 GRP volumes '!L531:V531)*'360 GRP volumes '!AZ531</f>
        <v>0</v>
      </c>
      <c r="E452" s="779">
        <f>SUM('360 GRP volumes '!L531:V531)*'360 GRP volumes '!BA531</f>
        <v>0</v>
      </c>
      <c r="F452" s="779">
        <f>SUM('360 GRP volumes '!L531:V531)*'360 GRP volumes '!BB531</f>
        <v>0</v>
      </c>
      <c r="G452" s="779">
        <f>SUM('360 GRP volumes '!L531:V531)*'360 GRP volumes '!BC531</f>
        <v>0</v>
      </c>
      <c r="H452" s="779">
        <f>SUM('360 GRP volumes '!L531:V531)*'360 GRP volumes '!BD531</f>
        <v>0</v>
      </c>
      <c r="I452" s="779">
        <f>SUM('360 GRP volumes '!L531:V531)*'360 GRP volumes '!BE531</f>
        <v>0</v>
      </c>
      <c r="J452" s="779">
        <f>SUM('360 GRP volumes '!L531:V531)*'360 GRP volumes '!BF531</f>
        <v>0</v>
      </c>
      <c r="K452" s="779" t="str">
        <f>'360 GRP volumes '!BG531</f>
        <v/>
      </c>
      <c r="L452" s="779">
        <f>'360 GRP volumes '!I531*SUM('360 GRP volumes '!L531:V531)</f>
        <v>0</v>
      </c>
    </row>
    <row r="453">
      <c r="A453" s="2"/>
      <c r="B453" s="193">
        <f>SUM('360 GRP volumes '!L532:V532)*'360 GRP volumes '!AX532</f>
        <v>0</v>
      </c>
      <c r="C453" s="65">
        <f>SUM('360 GRP volumes '!L532:V532)*'360 GRP volumes '!AY532</f>
        <v>0</v>
      </c>
      <c r="D453" s="779">
        <f>SUM('360 GRP volumes '!L532:V532)*'360 GRP volumes '!AZ532</f>
        <v>0</v>
      </c>
      <c r="E453" s="779">
        <f>SUM('360 GRP volumes '!L532:V532)*'360 GRP volumes '!BA532</f>
        <v>0</v>
      </c>
      <c r="F453" s="779">
        <f>SUM('360 GRP volumes '!L532:V532)*'360 GRP volumes '!BB532</f>
        <v>0</v>
      </c>
      <c r="G453" s="779">
        <f>SUM('360 GRP volumes '!L532:V532)*'360 GRP volumes '!BC532</f>
        <v>0</v>
      </c>
      <c r="H453" s="779">
        <f>SUM('360 GRP volumes '!L532:V532)*'360 GRP volumes '!BD532</f>
        <v>0</v>
      </c>
      <c r="I453" s="779">
        <f>SUM('360 GRP volumes '!L532:V532)*'360 GRP volumes '!BE532</f>
        <v>0</v>
      </c>
      <c r="J453" s="779">
        <f>SUM('360 GRP volumes '!L532:V532)*'360 GRP volumes '!BF532</f>
        <v>0</v>
      </c>
      <c r="K453" s="779" t="str">
        <f>'360 GRP volumes '!BG532</f>
        <v/>
      </c>
      <c r="L453" s="779">
        <f>'360 GRP volumes '!I532*SUM('360 GRP volumes '!L532:V532)</f>
        <v>0</v>
      </c>
    </row>
    <row r="454">
      <c r="A454" s="2"/>
      <c r="B454" s="193">
        <f>SUM('360 GRP volumes '!L533:V533)*'360 GRP volumes '!AX533</f>
        <v>0</v>
      </c>
      <c r="C454" s="65">
        <f>SUM('360 GRP volumes '!L533:V533)*'360 GRP volumes '!AY533</f>
        <v>0</v>
      </c>
      <c r="D454" s="779">
        <f>SUM('360 GRP volumes '!L533:V533)*'360 GRP volumes '!AZ533</f>
        <v>0</v>
      </c>
      <c r="E454" s="779">
        <f>SUM('360 GRP volumes '!L533:V533)*'360 GRP volumes '!BA533</f>
        <v>0</v>
      </c>
      <c r="F454" s="779">
        <f>SUM('360 GRP volumes '!L533:V533)*'360 GRP volumes '!BB533</f>
        <v>0</v>
      </c>
      <c r="G454" s="779">
        <f>SUM('360 GRP volumes '!L533:V533)*'360 GRP volumes '!BC533</f>
        <v>0</v>
      </c>
      <c r="H454" s="779">
        <f>SUM('360 GRP volumes '!L533:V533)*'360 GRP volumes '!BD533</f>
        <v>0</v>
      </c>
      <c r="I454" s="779">
        <f>SUM('360 GRP volumes '!L533:V533)*'360 GRP volumes '!BE533</f>
        <v>0</v>
      </c>
      <c r="J454" s="779">
        <f>SUM('360 GRP volumes '!L533:V533)*'360 GRP volumes '!BF533</f>
        <v>0</v>
      </c>
      <c r="K454" s="779" t="str">
        <f>'360 GRP volumes '!BG533</f>
        <v/>
      </c>
      <c r="L454" s="779">
        <f>'360 GRP volumes '!I533*SUM('360 GRP volumes '!L533:V533)</f>
        <v>0</v>
      </c>
    </row>
    <row r="455">
      <c r="A455" s="2"/>
      <c r="B455" s="193">
        <f>SUM('360 GRP volumes '!L534:V534)*'360 GRP volumes '!AX534</f>
        <v>0</v>
      </c>
      <c r="C455" s="65">
        <f>SUM('360 GRP volumes '!L534:V534)*'360 GRP volumes '!AY534</f>
        <v>0</v>
      </c>
      <c r="D455" s="779">
        <f>SUM('360 GRP volumes '!L534:V534)*'360 GRP volumes '!AZ534</f>
        <v>0</v>
      </c>
      <c r="E455" s="779">
        <f>SUM('360 GRP volumes '!L534:V534)*'360 GRP volumes '!BA534</f>
        <v>0</v>
      </c>
      <c r="F455" s="779">
        <f>SUM('360 GRP volumes '!L534:V534)*'360 GRP volumes '!BB534</f>
        <v>0</v>
      </c>
      <c r="G455" s="779">
        <f>SUM('360 GRP volumes '!L534:V534)*'360 GRP volumes '!BC534</f>
        <v>0</v>
      </c>
      <c r="H455" s="779">
        <f>SUM('360 GRP volumes '!L534:V534)*'360 GRP volumes '!BD534</f>
        <v>0</v>
      </c>
      <c r="I455" s="779">
        <f>SUM('360 GRP volumes '!L534:V534)*'360 GRP volumes '!BE534</f>
        <v>0</v>
      </c>
      <c r="J455" s="779">
        <f>SUM('360 GRP volumes '!L534:V534)*'360 GRP volumes '!BF534</f>
        <v>0</v>
      </c>
      <c r="K455" s="779" t="str">
        <f>'360 GRP volumes '!BG534</f>
        <v/>
      </c>
      <c r="L455" s="779">
        <f>'360 GRP volumes '!I534*SUM('360 GRP volumes '!L534:V534)</f>
        <v>0</v>
      </c>
    </row>
    <row r="456">
      <c r="A456" s="2"/>
      <c r="B456" s="193">
        <f>SUM('360 GRP volumes '!L535:V535)*'360 GRP volumes '!AX535</f>
        <v>0</v>
      </c>
      <c r="C456" s="65">
        <f>SUM('360 GRP volumes '!L535:V535)*'360 GRP volumes '!AY535</f>
        <v>0</v>
      </c>
      <c r="D456" s="779">
        <f>SUM('360 GRP volumes '!L535:V535)*'360 GRP volumes '!AZ535</f>
        <v>0</v>
      </c>
      <c r="E456" s="779">
        <f>SUM('360 GRP volumes '!L535:V535)*'360 GRP volumes '!BA535</f>
        <v>0</v>
      </c>
      <c r="F456" s="779">
        <f>SUM('360 GRP volumes '!L535:V535)*'360 GRP volumes '!BB535</f>
        <v>0</v>
      </c>
      <c r="G456" s="779">
        <f>SUM('360 GRP volumes '!L535:V535)*'360 GRP volumes '!BC535</f>
        <v>0</v>
      </c>
      <c r="H456" s="779">
        <f>SUM('360 GRP volumes '!L535:V535)*'360 GRP volumes '!BD535</f>
        <v>0</v>
      </c>
      <c r="I456" s="779">
        <f>SUM('360 GRP volumes '!L535:V535)*'360 GRP volumes '!BE535</f>
        <v>0</v>
      </c>
      <c r="J456" s="779">
        <f>SUM('360 GRP volumes '!L535:V535)*'360 GRP volumes '!BF535</f>
        <v>0</v>
      </c>
      <c r="K456" s="779" t="str">
        <f>'360 GRP volumes '!BG535</f>
        <v/>
      </c>
      <c r="L456" s="779">
        <f>'360 GRP volumes '!I535*SUM('360 GRP volumes '!L535:V535)</f>
        <v>0</v>
      </c>
    </row>
    <row r="457">
      <c r="A457" s="2"/>
      <c r="B457" s="193">
        <f>SUM('360 GRP volumes '!L536:V536)*'360 GRP volumes '!AX536</f>
        <v>0</v>
      </c>
      <c r="C457" s="65">
        <f>SUM('360 GRP volumes '!L536:V536)*'360 GRP volumes '!AY536</f>
        <v>0</v>
      </c>
      <c r="D457" s="779">
        <f>SUM('360 GRP volumes '!L536:V536)*'360 GRP volumes '!AZ536</f>
        <v>0</v>
      </c>
      <c r="E457" s="779">
        <f>SUM('360 GRP volumes '!L536:V536)*'360 GRP volumes '!BA536</f>
        <v>0</v>
      </c>
      <c r="F457" s="779">
        <f>SUM('360 GRP volumes '!L536:V536)*'360 GRP volumes '!BB536</f>
        <v>0</v>
      </c>
      <c r="G457" s="779">
        <f>SUM('360 GRP volumes '!L536:V536)*'360 GRP volumes '!BC536</f>
        <v>0</v>
      </c>
      <c r="H457" s="779">
        <f>SUM('360 GRP volumes '!L536:V536)*'360 GRP volumes '!BD536</f>
        <v>0</v>
      </c>
      <c r="I457" s="779">
        <f>SUM('360 GRP volumes '!L536:V536)*'360 GRP volumes '!BE536</f>
        <v>0</v>
      </c>
      <c r="J457" s="779">
        <f>SUM('360 GRP volumes '!L536:V536)*'360 GRP volumes '!BF536</f>
        <v>0</v>
      </c>
      <c r="K457" s="779" t="str">
        <f>'360 GRP volumes '!BG536</f>
        <v/>
      </c>
      <c r="L457" s="779">
        <f>'360 GRP volumes '!I536*SUM('360 GRP volumes '!L536:V536)</f>
        <v>0</v>
      </c>
    </row>
    <row r="458">
      <c r="A458" s="2"/>
      <c r="B458" s="193">
        <f>SUM('360 GRP volumes '!L537:V537)*'360 GRP volumes '!AX537</f>
        <v>0</v>
      </c>
      <c r="C458" s="65">
        <f>SUM('360 GRP volumes '!L537:V537)*'360 GRP volumes '!AY537</f>
        <v>0</v>
      </c>
      <c r="D458" s="779">
        <f>SUM('360 GRP volumes '!L537:V537)*'360 GRP volumes '!AZ537</f>
        <v>0</v>
      </c>
      <c r="E458" s="779">
        <f>SUM('360 GRP volumes '!L537:V537)*'360 GRP volumes '!BA537</f>
        <v>0</v>
      </c>
      <c r="F458" s="779">
        <f>SUM('360 GRP volumes '!L537:V537)*'360 GRP volumes '!BB537</f>
        <v>0</v>
      </c>
      <c r="G458" s="779">
        <f>SUM('360 GRP volumes '!L537:V537)*'360 GRP volumes '!BC537</f>
        <v>0</v>
      </c>
      <c r="H458" s="779">
        <f>SUM('360 GRP volumes '!L537:V537)*'360 GRP volumes '!BD537</f>
        <v>0</v>
      </c>
      <c r="I458" s="779">
        <f>SUM('360 GRP volumes '!L537:V537)*'360 GRP volumes '!BE537</f>
        <v>0</v>
      </c>
      <c r="J458" s="779">
        <f>SUM('360 GRP volumes '!L537:V537)*'360 GRP volumes '!BF537</f>
        <v>0</v>
      </c>
      <c r="K458" s="779" t="str">
        <f>'360 GRP volumes '!BG537</f>
        <v/>
      </c>
      <c r="L458" s="779">
        <f>'360 GRP volumes '!I537*SUM('360 GRP volumes '!L537:V537)</f>
        <v>0</v>
      </c>
    </row>
    <row r="459">
      <c r="A459" s="2"/>
      <c r="B459" s="193">
        <f>SUM('360 GRP volumes '!L538:V538)*'360 GRP volumes '!AX538</f>
        <v>0</v>
      </c>
      <c r="C459" s="65">
        <f>SUM('360 GRP volumes '!L538:V538)*'360 GRP volumes '!AY538</f>
        <v>0</v>
      </c>
      <c r="D459" s="779">
        <f>SUM('360 GRP volumes '!L538:V538)*'360 GRP volumes '!AZ538</f>
        <v>0</v>
      </c>
      <c r="E459" s="779">
        <f>SUM('360 GRP volumes '!L538:V538)*'360 GRP volumes '!BA538</f>
        <v>0</v>
      </c>
      <c r="F459" s="779">
        <f>SUM('360 GRP volumes '!L538:V538)*'360 GRP volumes '!BB538</f>
        <v>0</v>
      </c>
      <c r="G459" s="779">
        <f>SUM('360 GRP volumes '!L538:V538)*'360 GRP volumes '!BC538</f>
        <v>0</v>
      </c>
      <c r="H459" s="779">
        <f>SUM('360 GRP volumes '!L538:V538)*'360 GRP volumes '!BD538</f>
        <v>0</v>
      </c>
      <c r="I459" s="779">
        <f>SUM('360 GRP volumes '!L538:V538)*'360 GRP volumes '!BE538</f>
        <v>0</v>
      </c>
      <c r="J459" s="779">
        <f>SUM('360 GRP volumes '!L538:V538)*'360 GRP volumes '!BF538</f>
        <v>0</v>
      </c>
      <c r="K459" s="779" t="str">
        <f>'360 GRP volumes '!BG538</f>
        <v/>
      </c>
      <c r="L459" s="779">
        <f>'360 GRP volumes '!I538*SUM('360 GRP volumes '!L538:V538)</f>
        <v>0</v>
      </c>
    </row>
    <row r="460">
      <c r="A460" s="2"/>
      <c r="B460" s="193">
        <f>SUM('360 GRP volumes '!L539:V539)*'360 GRP volumes '!AX539</f>
        <v>0</v>
      </c>
      <c r="C460" s="65">
        <f>SUM('360 GRP volumes '!L539:V539)*'360 GRP volumes '!AY539</f>
        <v>0</v>
      </c>
      <c r="D460" s="779">
        <f>SUM('360 GRP volumes '!L539:V539)*'360 GRP volumes '!AZ539</f>
        <v>0</v>
      </c>
      <c r="E460" s="779">
        <f>SUM('360 GRP volumes '!L539:V539)*'360 GRP volumes '!BA539</f>
        <v>0</v>
      </c>
      <c r="F460" s="779">
        <f>SUM('360 GRP volumes '!L539:V539)*'360 GRP volumes '!BB539</f>
        <v>0</v>
      </c>
      <c r="G460" s="779">
        <f>SUM('360 GRP volumes '!L539:V539)*'360 GRP volumes '!BC539</f>
        <v>0</v>
      </c>
      <c r="H460" s="779">
        <f>SUM('360 GRP volumes '!L539:V539)*'360 GRP volumes '!BD539</f>
        <v>0</v>
      </c>
      <c r="I460" s="779">
        <f>SUM('360 GRP volumes '!L539:V539)*'360 GRP volumes '!BE539</f>
        <v>0</v>
      </c>
      <c r="J460" s="779">
        <f>SUM('360 GRP volumes '!L539:V539)*'360 GRP volumes '!BF539</f>
        <v>0</v>
      </c>
      <c r="K460" s="779" t="str">
        <f>'360 GRP volumes '!BG539</f>
        <v/>
      </c>
      <c r="L460" s="779">
        <f>'360 GRP volumes '!I539*SUM('360 GRP volumes '!L539:V539)</f>
        <v>0</v>
      </c>
    </row>
    <row r="461">
      <c r="A461" s="2"/>
      <c r="B461" s="193">
        <f>SUM('360 GRP volumes '!L540:V540)*'360 GRP volumes '!AX540</f>
        <v>0</v>
      </c>
      <c r="C461" s="65">
        <f>SUM('360 GRP volumes '!L540:V540)*'360 GRP volumes '!AY540</f>
        <v>0</v>
      </c>
      <c r="D461" s="779">
        <f>SUM('360 GRP volumes '!L540:V540)*'360 GRP volumes '!AZ540</f>
        <v>0</v>
      </c>
      <c r="E461" s="779">
        <f>SUM('360 GRP volumes '!L540:V540)*'360 GRP volumes '!BA540</f>
        <v>0</v>
      </c>
      <c r="F461" s="779">
        <f>SUM('360 GRP volumes '!L540:V540)*'360 GRP volumes '!BB540</f>
        <v>0</v>
      </c>
      <c r="G461" s="779">
        <f>SUM('360 GRP volumes '!L540:V540)*'360 GRP volumes '!BC540</f>
        <v>0</v>
      </c>
      <c r="H461" s="779">
        <f>SUM('360 GRP volumes '!L540:V540)*'360 GRP volumes '!BD540</f>
        <v>0</v>
      </c>
      <c r="I461" s="779">
        <f>SUM('360 GRP volumes '!L540:V540)*'360 GRP volumes '!BE540</f>
        <v>0</v>
      </c>
      <c r="J461" s="779">
        <f>SUM('360 GRP volumes '!L540:V540)*'360 GRP volumes '!BF540</f>
        <v>0</v>
      </c>
      <c r="K461" s="779" t="str">
        <f>'360 GRP volumes '!BG540</f>
        <v/>
      </c>
      <c r="L461" s="779">
        <f>'360 GRP volumes '!I540*SUM('360 GRP volumes '!L540:V540)</f>
        <v>0</v>
      </c>
    </row>
    <row r="462">
      <c r="A462" s="2"/>
      <c r="B462" s="193">
        <f>SUM('360 GRP volumes '!L541:V541)*'360 GRP volumes '!AX541</f>
        <v>0</v>
      </c>
      <c r="C462" s="65">
        <f>SUM('360 GRP volumes '!L541:V541)*'360 GRP volumes '!AY541</f>
        <v>0</v>
      </c>
      <c r="D462" s="779">
        <f>SUM('360 GRP volumes '!L541:V541)*'360 GRP volumes '!AZ541</f>
        <v>0</v>
      </c>
      <c r="E462" s="779">
        <f>SUM('360 GRP volumes '!L541:V541)*'360 GRP volumes '!BA541</f>
        <v>0</v>
      </c>
      <c r="F462" s="779">
        <f>SUM('360 GRP volumes '!L541:V541)*'360 GRP volumes '!BB541</f>
        <v>0</v>
      </c>
      <c r="G462" s="779">
        <f>SUM('360 GRP volumes '!L541:V541)*'360 GRP volumes '!BC541</f>
        <v>0</v>
      </c>
      <c r="H462" s="779">
        <f>SUM('360 GRP volumes '!L541:V541)*'360 GRP volumes '!BD541</f>
        <v>0</v>
      </c>
      <c r="I462" s="779">
        <f>SUM('360 GRP volumes '!L541:V541)*'360 GRP volumes '!BE541</f>
        <v>0</v>
      </c>
      <c r="J462" s="779">
        <f>SUM('360 GRP volumes '!L541:V541)*'360 GRP volumes '!BF541</f>
        <v>0</v>
      </c>
      <c r="K462" s="779" t="str">
        <f>'360 GRP volumes '!BG541</f>
        <v/>
      </c>
      <c r="L462" s="779">
        <f>'360 GRP volumes '!I541*SUM('360 GRP volumes '!L541:V541)</f>
        <v>0</v>
      </c>
    </row>
    <row r="463">
      <c r="A463" s="2"/>
      <c r="B463" s="193">
        <f>SUM('360 GRP volumes '!L542:V542)*'360 GRP volumes '!AX542</f>
        <v>0</v>
      </c>
      <c r="C463" s="65">
        <f>SUM('360 GRP volumes '!L542:V542)*'360 GRP volumes '!AY542</f>
        <v>0</v>
      </c>
      <c r="D463" s="779">
        <f>SUM('360 GRP volumes '!L542:V542)*'360 GRP volumes '!AZ542</f>
        <v>0</v>
      </c>
      <c r="E463" s="779">
        <f>SUM('360 GRP volumes '!L542:V542)*'360 GRP volumes '!BA542</f>
        <v>0</v>
      </c>
      <c r="F463" s="779">
        <f>SUM('360 GRP volumes '!L542:V542)*'360 GRP volumes '!BB542</f>
        <v>0</v>
      </c>
      <c r="G463" s="779">
        <f>SUM('360 GRP volumes '!L542:V542)*'360 GRP volumes '!BC542</f>
        <v>0</v>
      </c>
      <c r="H463" s="779">
        <f>SUM('360 GRP volumes '!L542:V542)*'360 GRP volumes '!BD542</f>
        <v>0</v>
      </c>
      <c r="I463" s="779">
        <f>SUM('360 GRP volumes '!L542:V542)*'360 GRP volumes '!BE542</f>
        <v>0</v>
      </c>
      <c r="J463" s="779">
        <f>SUM('360 GRP volumes '!L542:V542)*'360 GRP volumes '!BF542</f>
        <v>0</v>
      </c>
      <c r="K463" s="779" t="str">
        <f>'360 GRP volumes '!BG542</f>
        <v/>
      </c>
      <c r="L463" s="779">
        <f>'360 GRP volumes '!I542*SUM('360 GRP volumes '!L542:V542)</f>
        <v>0</v>
      </c>
    </row>
    <row r="464">
      <c r="A464" s="2"/>
      <c r="B464" s="193">
        <f>SUM('360 GRP volumes '!L543:V543)*'360 GRP volumes '!AX543</f>
        <v>0</v>
      </c>
      <c r="C464" s="65">
        <f>SUM('360 GRP volumes '!L543:V543)*'360 GRP volumes '!AY543</f>
        <v>0</v>
      </c>
      <c r="D464" s="779">
        <f>SUM('360 GRP volumes '!L543:V543)*'360 GRP volumes '!AZ543</f>
        <v>0</v>
      </c>
      <c r="E464" s="779">
        <f>SUM('360 GRP volumes '!L543:V543)*'360 GRP volumes '!BA543</f>
        <v>0</v>
      </c>
      <c r="F464" s="779">
        <f>SUM('360 GRP volumes '!L543:V543)*'360 GRP volumes '!BB543</f>
        <v>0</v>
      </c>
      <c r="G464" s="779">
        <f>SUM('360 GRP volumes '!L543:V543)*'360 GRP volumes '!BC543</f>
        <v>0</v>
      </c>
      <c r="H464" s="779">
        <f>SUM('360 GRP volumes '!L543:V543)*'360 GRP volumes '!BD543</f>
        <v>0</v>
      </c>
      <c r="I464" s="779">
        <f>SUM('360 GRP volumes '!L543:V543)*'360 GRP volumes '!BE543</f>
        <v>0</v>
      </c>
      <c r="J464" s="779">
        <f>SUM('360 GRP volumes '!L543:V543)*'360 GRP volumes '!BF543</f>
        <v>0</v>
      </c>
      <c r="K464" s="779" t="str">
        <f>'360 GRP volumes '!BG543</f>
        <v/>
      </c>
      <c r="L464" s="779">
        <f>'360 GRP volumes '!I543*SUM('360 GRP volumes '!L543:V543)</f>
        <v>0</v>
      </c>
    </row>
    <row r="465">
      <c r="A465" s="2"/>
      <c r="B465" s="193">
        <f>SUM('360 GRP volumes '!L544:V544)*'360 GRP volumes '!AX544</f>
        <v>0</v>
      </c>
      <c r="C465" s="65">
        <f>SUM('360 GRP volumes '!L544:V544)*'360 GRP volumes '!AY544</f>
        <v>0</v>
      </c>
      <c r="D465" s="779">
        <f>SUM('360 GRP volumes '!L544:V544)*'360 GRP volumes '!AZ544</f>
        <v>0</v>
      </c>
      <c r="E465" s="779">
        <f>SUM('360 GRP volumes '!L544:V544)*'360 GRP volumes '!BA544</f>
        <v>0</v>
      </c>
      <c r="F465" s="779">
        <f>SUM('360 GRP volumes '!L544:V544)*'360 GRP volumes '!BB544</f>
        <v>0</v>
      </c>
      <c r="G465" s="779">
        <f>SUM('360 GRP volumes '!L544:V544)*'360 GRP volumes '!BC544</f>
        <v>0</v>
      </c>
      <c r="H465" s="779">
        <f>SUM('360 GRP volumes '!L544:V544)*'360 GRP volumes '!BD544</f>
        <v>0</v>
      </c>
      <c r="I465" s="779">
        <f>SUM('360 GRP volumes '!L544:V544)*'360 GRP volumes '!BE544</f>
        <v>0</v>
      </c>
      <c r="J465" s="779">
        <f>SUM('360 GRP volumes '!L544:V544)*'360 GRP volumes '!BF544</f>
        <v>0</v>
      </c>
      <c r="K465" s="779" t="str">
        <f>'360 GRP volumes '!BG544</f>
        <v/>
      </c>
      <c r="L465" s="779">
        <f>'360 GRP volumes '!I544*SUM('360 GRP volumes '!L544:V544)</f>
        <v>0</v>
      </c>
    </row>
    <row r="466">
      <c r="A466" s="2"/>
      <c r="B466" s="193">
        <f>SUM('360 GRP volumes '!L545:V545)*'360 GRP volumes '!AX545</f>
        <v>0</v>
      </c>
      <c r="C466" s="65">
        <f>SUM('360 GRP volumes '!L545:V545)*'360 GRP volumes '!AY545</f>
        <v>0</v>
      </c>
      <c r="D466" s="779">
        <f>SUM('360 GRP volumes '!L545:V545)*'360 GRP volumes '!AZ545</f>
        <v>0</v>
      </c>
      <c r="E466" s="779">
        <f>SUM('360 GRP volumes '!L545:V545)*'360 GRP volumes '!BA545</f>
        <v>0</v>
      </c>
      <c r="F466" s="779">
        <f>SUM('360 GRP volumes '!L545:V545)*'360 GRP volumes '!BB545</f>
        <v>0</v>
      </c>
      <c r="G466" s="779">
        <f>SUM('360 GRP volumes '!L545:V545)*'360 GRP volumes '!BC545</f>
        <v>0</v>
      </c>
      <c r="H466" s="779">
        <f>SUM('360 GRP volumes '!L545:V545)*'360 GRP volumes '!BD545</f>
        <v>0</v>
      </c>
      <c r="I466" s="779">
        <f>SUM('360 GRP volumes '!L545:V545)*'360 GRP volumes '!BE545</f>
        <v>0</v>
      </c>
      <c r="J466" s="779">
        <f>SUM('360 GRP volumes '!L545:V545)*'360 GRP volumes '!BF545</f>
        <v>0</v>
      </c>
      <c r="K466" s="779" t="str">
        <f>'360 GRP volumes '!BG545</f>
        <v/>
      </c>
      <c r="L466" s="779">
        <f>'360 GRP volumes '!I545*SUM('360 GRP volumes '!L545:V545)</f>
        <v>0</v>
      </c>
    </row>
    <row r="467">
      <c r="A467" s="2"/>
      <c r="B467" s="193">
        <f>SUM('360 GRP volumes '!L546:V546)*'360 GRP volumes '!AX546</f>
        <v>0</v>
      </c>
      <c r="C467" s="65">
        <f>SUM('360 GRP volumes '!L546:V546)*'360 GRP volumes '!AY546</f>
        <v>0</v>
      </c>
      <c r="D467" s="779">
        <f>SUM('360 GRP volumes '!L546:V546)*'360 GRP volumes '!AZ546</f>
        <v>0</v>
      </c>
      <c r="E467" s="779">
        <f>SUM('360 GRP volumes '!L546:V546)*'360 GRP volumes '!BA546</f>
        <v>0</v>
      </c>
      <c r="F467" s="779">
        <f>SUM('360 GRP volumes '!L546:V546)*'360 GRP volumes '!BB546</f>
        <v>0</v>
      </c>
      <c r="G467" s="779">
        <f>SUM('360 GRP volumes '!L546:V546)*'360 GRP volumes '!BC546</f>
        <v>0</v>
      </c>
      <c r="H467" s="779">
        <f>SUM('360 GRP volumes '!L546:V546)*'360 GRP volumes '!BD546</f>
        <v>0</v>
      </c>
      <c r="I467" s="779">
        <f>SUM('360 GRP volumes '!L546:V546)*'360 GRP volumes '!BE546</f>
        <v>0</v>
      </c>
      <c r="J467" s="779">
        <f>SUM('360 GRP volumes '!L546:V546)*'360 GRP volumes '!BF546</f>
        <v>0</v>
      </c>
      <c r="K467" s="779" t="str">
        <f>'360 GRP volumes '!BG546</f>
        <v/>
      </c>
      <c r="L467" s="779">
        <f>'360 GRP volumes '!I546*SUM('360 GRP volumes '!L546:V546)</f>
        <v>0</v>
      </c>
    </row>
    <row r="468">
      <c r="A468" s="2"/>
      <c r="B468" s="193">
        <f>SUM('360 GRP volumes '!L547:V547)*'360 GRP volumes '!AX547</f>
        <v>0</v>
      </c>
      <c r="C468" s="65">
        <f>SUM('360 GRP volumes '!L547:V547)*'360 GRP volumes '!AY547</f>
        <v>0</v>
      </c>
      <c r="D468" s="779">
        <f>SUM('360 GRP volumes '!L547:V547)*'360 GRP volumes '!AZ547</f>
        <v>0</v>
      </c>
      <c r="E468" s="779">
        <f>SUM('360 GRP volumes '!L547:V547)*'360 GRP volumes '!BA547</f>
        <v>0</v>
      </c>
      <c r="F468" s="779">
        <f>SUM('360 GRP volumes '!L547:V547)*'360 GRP volumes '!BB547</f>
        <v>0</v>
      </c>
      <c r="G468" s="779">
        <f>SUM('360 GRP volumes '!L547:V547)*'360 GRP volumes '!BC547</f>
        <v>0</v>
      </c>
      <c r="H468" s="779">
        <f>SUM('360 GRP volumes '!L547:V547)*'360 GRP volumes '!BD547</f>
        <v>0</v>
      </c>
      <c r="I468" s="779">
        <f>SUM('360 GRP volumes '!L547:V547)*'360 GRP volumes '!BE547</f>
        <v>0</v>
      </c>
      <c r="J468" s="779">
        <f>SUM('360 GRP volumes '!L547:V547)*'360 GRP volumes '!BF547</f>
        <v>0</v>
      </c>
      <c r="K468" s="779" t="str">
        <f>'360 GRP volumes '!BG547</f>
        <v/>
      </c>
      <c r="L468" s="779">
        <f>'360 GRP volumes '!I547*SUM('360 GRP volumes '!L547:V547)</f>
        <v>0</v>
      </c>
    </row>
    <row r="469">
      <c r="A469" s="2"/>
      <c r="B469" s="193">
        <f>SUM('360 GRP volumes '!L548:V548)*'360 GRP volumes '!AX548</f>
        <v>0</v>
      </c>
      <c r="C469" s="65">
        <f>SUM('360 GRP volumes '!L548:V548)*'360 GRP volumes '!AY548</f>
        <v>0</v>
      </c>
      <c r="D469" s="779">
        <f>SUM('360 GRP volumes '!L548:V548)*'360 GRP volumes '!AZ548</f>
        <v>0</v>
      </c>
      <c r="E469" s="779">
        <f>SUM('360 GRP volumes '!L548:V548)*'360 GRP volumes '!BA548</f>
        <v>0</v>
      </c>
      <c r="F469" s="779">
        <f>SUM('360 GRP volumes '!L548:V548)*'360 GRP volumes '!BB548</f>
        <v>0</v>
      </c>
      <c r="G469" s="779">
        <f>SUM('360 GRP volumes '!L548:V548)*'360 GRP volumes '!BC548</f>
        <v>0</v>
      </c>
      <c r="H469" s="779">
        <f>SUM('360 GRP volumes '!L548:V548)*'360 GRP volumes '!BD548</f>
        <v>0</v>
      </c>
      <c r="I469" s="779">
        <f>SUM('360 GRP volumes '!L548:V548)*'360 GRP volumes '!BE548</f>
        <v>0</v>
      </c>
      <c r="J469" s="779">
        <f>SUM('360 GRP volumes '!L548:V548)*'360 GRP volumes '!BF548</f>
        <v>0</v>
      </c>
      <c r="K469" s="779" t="str">
        <f>'360 GRP volumes '!BG548</f>
        <v/>
      </c>
      <c r="L469" s="779">
        <f>'360 GRP volumes '!I548*SUM('360 GRP volumes '!L548:V548)</f>
        <v>0</v>
      </c>
    </row>
    <row r="470">
      <c r="A470" s="2"/>
      <c r="B470" s="193">
        <f>SUM('360 GRP volumes '!L549:V549)*'360 GRP volumes '!AX549</f>
        <v>0</v>
      </c>
      <c r="C470" s="65">
        <f>SUM('360 GRP volumes '!L549:V549)*'360 GRP volumes '!AY549</f>
        <v>0</v>
      </c>
      <c r="D470" s="779">
        <f>SUM('360 GRP volumes '!L549:V549)*'360 GRP volumes '!AZ549</f>
        <v>0</v>
      </c>
      <c r="E470" s="779">
        <f>SUM('360 GRP volumes '!L549:V549)*'360 GRP volumes '!BA549</f>
        <v>0</v>
      </c>
      <c r="F470" s="779">
        <f>SUM('360 GRP volumes '!L549:V549)*'360 GRP volumes '!BB549</f>
        <v>0</v>
      </c>
      <c r="G470" s="779">
        <f>SUM('360 GRP volumes '!L549:V549)*'360 GRP volumes '!BC549</f>
        <v>0</v>
      </c>
      <c r="H470" s="779">
        <f>SUM('360 GRP volumes '!L549:V549)*'360 GRP volumes '!BD549</f>
        <v>0</v>
      </c>
      <c r="I470" s="779">
        <f>SUM('360 GRP volumes '!L549:V549)*'360 GRP volumes '!BE549</f>
        <v>0</v>
      </c>
      <c r="J470" s="779">
        <f>SUM('360 GRP volumes '!L549:V549)*'360 GRP volumes '!BF549</f>
        <v>0</v>
      </c>
      <c r="K470" s="779" t="str">
        <f>'360 GRP volumes '!BG549</f>
        <v/>
      </c>
      <c r="L470" s="779">
        <f>'360 GRP volumes '!I549*SUM('360 GRP volumes '!L549:V549)</f>
        <v>0</v>
      </c>
    </row>
    <row r="471">
      <c r="A471" s="2"/>
      <c r="B471" s="193">
        <f>SUM('360 GRP volumes '!L550:V550)*'360 GRP volumes '!AX550</f>
        <v>0</v>
      </c>
      <c r="C471" s="65">
        <f>SUM('360 GRP volumes '!L550:V550)*'360 GRP volumes '!AY550</f>
        <v>0</v>
      </c>
      <c r="D471" s="779">
        <f>SUM('360 GRP volumes '!L550:V550)*'360 GRP volumes '!AZ550</f>
        <v>0</v>
      </c>
      <c r="E471" s="779">
        <f>SUM('360 GRP volumes '!L550:V550)*'360 GRP volumes '!BA550</f>
        <v>0</v>
      </c>
      <c r="F471" s="779">
        <f>SUM('360 GRP volumes '!L550:V550)*'360 GRP volumes '!BB550</f>
        <v>0</v>
      </c>
      <c r="G471" s="779">
        <f>SUM('360 GRP volumes '!L550:V550)*'360 GRP volumes '!BC550</f>
        <v>0</v>
      </c>
      <c r="H471" s="779">
        <f>SUM('360 GRP volumes '!L550:V550)*'360 GRP volumes '!BD550</f>
        <v>0</v>
      </c>
      <c r="I471" s="779">
        <f>SUM('360 GRP volumes '!L550:V550)*'360 GRP volumes '!BE550</f>
        <v>0</v>
      </c>
      <c r="J471" s="779">
        <f>SUM('360 GRP volumes '!L550:V550)*'360 GRP volumes '!BF550</f>
        <v>0</v>
      </c>
      <c r="K471" s="779" t="str">
        <f>'360 GRP volumes '!BG550</f>
        <v/>
      </c>
      <c r="L471" s="779">
        <f>'360 GRP volumes '!I550*SUM('360 GRP volumes '!L550:V550)</f>
        <v>0</v>
      </c>
    </row>
    <row r="472">
      <c r="A472" s="2"/>
      <c r="B472" s="193">
        <f>SUM('360 GRP volumes '!L551:V551)*'360 GRP volumes '!AX551</f>
        <v>0</v>
      </c>
      <c r="C472" s="65">
        <f>SUM('360 GRP volumes '!L551:V551)*'360 GRP volumes '!AY551</f>
        <v>0</v>
      </c>
      <c r="D472" s="779">
        <f>SUM('360 GRP volumes '!L551:V551)*'360 GRP volumes '!AZ551</f>
        <v>0</v>
      </c>
      <c r="E472" s="779">
        <f>SUM('360 GRP volumes '!L551:V551)*'360 GRP volumes '!BA551</f>
        <v>0</v>
      </c>
      <c r="F472" s="779">
        <f>SUM('360 GRP volumes '!L551:V551)*'360 GRP volumes '!BB551</f>
        <v>0</v>
      </c>
      <c r="G472" s="779">
        <f>SUM('360 GRP volumes '!L551:V551)*'360 GRP volumes '!BC551</f>
        <v>0</v>
      </c>
      <c r="H472" s="779">
        <f>SUM('360 GRP volumes '!L551:V551)*'360 GRP volumes '!BD551</f>
        <v>0</v>
      </c>
      <c r="I472" s="779">
        <f>SUM('360 GRP volumes '!L551:V551)*'360 GRP volumes '!BE551</f>
        <v>0</v>
      </c>
      <c r="J472" s="779">
        <f>SUM('360 GRP volumes '!L551:V551)*'360 GRP volumes '!BF551</f>
        <v>0</v>
      </c>
      <c r="K472" s="779" t="str">
        <f>'360 GRP volumes '!BG551</f>
        <v/>
      </c>
      <c r="L472" s="779">
        <f>'360 GRP volumes '!I551*SUM('360 GRP volumes '!L551:V551)</f>
        <v>0</v>
      </c>
    </row>
    <row r="473">
      <c r="A473" s="2"/>
      <c r="B473" s="193">
        <f>SUM('360 GRP volumes '!L552:V552)*'360 GRP volumes '!AX552</f>
        <v>0</v>
      </c>
      <c r="C473" s="65">
        <f>SUM('360 GRP volumes '!L552:V552)*'360 GRP volumes '!AY552</f>
        <v>0</v>
      </c>
      <c r="D473" s="779">
        <f>SUM('360 GRP volumes '!L552:V552)*'360 GRP volumes '!AZ552</f>
        <v>0</v>
      </c>
      <c r="E473" s="779">
        <f>SUM('360 GRP volumes '!L552:V552)*'360 GRP volumes '!BA552</f>
        <v>0</v>
      </c>
      <c r="F473" s="779">
        <f>SUM('360 GRP volumes '!L552:V552)*'360 GRP volumes '!BB552</f>
        <v>0</v>
      </c>
      <c r="G473" s="779">
        <f>SUM('360 GRP volumes '!L552:V552)*'360 GRP volumes '!BC552</f>
        <v>0</v>
      </c>
      <c r="H473" s="779">
        <f>SUM('360 GRP volumes '!L552:V552)*'360 GRP volumes '!BD552</f>
        <v>0</v>
      </c>
      <c r="I473" s="779">
        <f>SUM('360 GRP volumes '!L552:V552)*'360 GRP volumes '!BE552</f>
        <v>0</v>
      </c>
      <c r="J473" s="779">
        <f>SUM('360 GRP volumes '!L552:V552)*'360 GRP volumes '!BF552</f>
        <v>0</v>
      </c>
      <c r="K473" s="779" t="str">
        <f>'360 GRP volumes '!BG552</f>
        <v/>
      </c>
      <c r="L473" s="779">
        <f>'360 GRP volumes '!I552*SUM('360 GRP volumes '!L552:V552)</f>
        <v>0</v>
      </c>
    </row>
    <row r="474">
      <c r="A474" s="2"/>
      <c r="B474" s="193">
        <f>SUM('360 GRP volumes '!L553:V553)*'360 GRP volumes '!AX553</f>
        <v>0</v>
      </c>
      <c r="C474" s="65">
        <f>SUM('360 GRP volumes '!L553:V553)*'360 GRP volumes '!AY553</f>
        <v>0</v>
      </c>
      <c r="D474" s="779">
        <f>SUM('360 GRP volumes '!L553:V553)*'360 GRP volumes '!AZ553</f>
        <v>0</v>
      </c>
      <c r="E474" s="779">
        <f>SUM('360 GRP volumes '!L553:V553)*'360 GRP volumes '!BA553</f>
        <v>0</v>
      </c>
      <c r="F474" s="779">
        <f>SUM('360 GRP volumes '!L553:V553)*'360 GRP volumes '!BB553</f>
        <v>0</v>
      </c>
      <c r="G474" s="779">
        <f>SUM('360 GRP volumes '!L553:V553)*'360 GRP volumes '!BC553</f>
        <v>0</v>
      </c>
      <c r="H474" s="779">
        <f>SUM('360 GRP volumes '!L553:V553)*'360 GRP volumes '!BD553</f>
        <v>0</v>
      </c>
      <c r="I474" s="779">
        <f>SUM('360 GRP volumes '!L553:V553)*'360 GRP volumes '!BE553</f>
        <v>0</v>
      </c>
      <c r="J474" s="779">
        <f>SUM('360 GRP volumes '!L553:V553)*'360 GRP volumes '!BF553</f>
        <v>0</v>
      </c>
      <c r="K474" s="779" t="str">
        <f>'360 GRP volumes '!BG553</f>
        <v/>
      </c>
      <c r="L474" s="779">
        <f>'360 GRP volumes '!I553*SUM('360 GRP volumes '!L553:V553)</f>
        <v>0</v>
      </c>
    </row>
    <row r="475">
      <c r="A475" s="2"/>
      <c r="B475" s="193">
        <f>SUM('360 GRP volumes '!L554:V554)*'360 GRP volumes '!AX554</f>
        <v>0</v>
      </c>
      <c r="C475" s="65">
        <f>SUM('360 GRP volumes '!L554:V554)*'360 GRP volumes '!AY554</f>
        <v>0</v>
      </c>
      <c r="D475" s="779">
        <f>SUM('360 GRP volumes '!L554:V554)*'360 GRP volumes '!AZ554</f>
        <v>0</v>
      </c>
      <c r="E475" s="779">
        <f>SUM('360 GRP volumes '!L554:V554)*'360 GRP volumes '!BA554</f>
        <v>0</v>
      </c>
      <c r="F475" s="779">
        <f>SUM('360 GRP volumes '!L554:V554)*'360 GRP volumes '!BB554</f>
        <v>0</v>
      </c>
      <c r="G475" s="779">
        <f>SUM('360 GRP volumes '!L554:V554)*'360 GRP volumes '!BC554</f>
        <v>0</v>
      </c>
      <c r="H475" s="779">
        <f>SUM('360 GRP volumes '!L554:V554)*'360 GRP volumes '!BD554</f>
        <v>0</v>
      </c>
      <c r="I475" s="779">
        <f>SUM('360 GRP volumes '!L554:V554)*'360 GRP volumes '!BE554</f>
        <v>0</v>
      </c>
      <c r="J475" s="779">
        <f>SUM('360 GRP volumes '!L554:V554)*'360 GRP volumes '!BF554</f>
        <v>0</v>
      </c>
      <c r="K475" s="779" t="str">
        <f>'360 GRP volumes '!BG554</f>
        <v/>
      </c>
      <c r="L475" s="779">
        <f>'360 GRP volumes '!I554*SUM('360 GRP volumes '!L554:V554)</f>
        <v>0</v>
      </c>
    </row>
    <row r="476">
      <c r="A476" s="2"/>
      <c r="B476" s="193">
        <f>SUM('360 GRP volumes '!L555:V555)*'360 GRP volumes '!AX555</f>
        <v>0</v>
      </c>
      <c r="C476" s="65">
        <f>SUM('360 GRP volumes '!L555:V555)*'360 GRP volumes '!AY555</f>
        <v>0</v>
      </c>
      <c r="D476" s="779">
        <f>SUM('360 GRP volumes '!L555:V555)*'360 GRP volumes '!AZ555</f>
        <v>0</v>
      </c>
      <c r="E476" s="779">
        <f>SUM('360 GRP volumes '!L555:V555)*'360 GRP volumes '!BA555</f>
        <v>0</v>
      </c>
      <c r="F476" s="779">
        <f>SUM('360 GRP volumes '!L555:V555)*'360 GRP volumes '!BB555</f>
        <v>0</v>
      </c>
      <c r="G476" s="779">
        <f>SUM('360 GRP volumes '!L555:V555)*'360 GRP volumes '!BC555</f>
        <v>0</v>
      </c>
      <c r="H476" s="779">
        <f>SUM('360 GRP volumes '!L555:V555)*'360 GRP volumes '!BD555</f>
        <v>0</v>
      </c>
      <c r="I476" s="779">
        <f>SUM('360 GRP volumes '!L555:V555)*'360 GRP volumes '!BE555</f>
        <v>0</v>
      </c>
      <c r="J476" s="779">
        <f>SUM('360 GRP volumes '!L555:V555)*'360 GRP volumes '!BF555</f>
        <v>0</v>
      </c>
      <c r="K476" s="779" t="str">
        <f>'360 GRP volumes '!BG555</f>
        <v/>
      </c>
      <c r="L476" s="779">
        <f>'360 GRP volumes '!I555*SUM('360 GRP volumes '!L555:V555)</f>
        <v>0</v>
      </c>
    </row>
    <row r="477">
      <c r="A477" s="2"/>
      <c r="B477" s="193">
        <f>SUM('360 GRP volumes '!L556:V556)*'360 GRP volumes '!AX556</f>
        <v>0</v>
      </c>
      <c r="C477" s="65">
        <f>SUM('360 GRP volumes '!L556:V556)*'360 GRP volumes '!AY556</f>
        <v>0</v>
      </c>
      <c r="D477" s="779">
        <f>SUM('360 GRP volumes '!L556:V556)*'360 GRP volumes '!AZ556</f>
        <v>0</v>
      </c>
      <c r="E477" s="779">
        <f>SUM('360 GRP volumes '!L556:V556)*'360 GRP volumes '!BA556</f>
        <v>0</v>
      </c>
      <c r="F477" s="779">
        <f>SUM('360 GRP volumes '!L556:V556)*'360 GRP volumes '!BB556</f>
        <v>0</v>
      </c>
      <c r="G477" s="779">
        <f>SUM('360 GRP volumes '!L556:V556)*'360 GRP volumes '!BC556</f>
        <v>0</v>
      </c>
      <c r="H477" s="779">
        <f>SUM('360 GRP volumes '!L556:V556)*'360 GRP volumes '!BD556</f>
        <v>0</v>
      </c>
      <c r="I477" s="779">
        <f>SUM('360 GRP volumes '!L556:V556)*'360 GRP volumes '!BE556</f>
        <v>0</v>
      </c>
      <c r="J477" s="779">
        <f>SUM('360 GRP volumes '!L556:V556)*'360 GRP volumes '!BF556</f>
        <v>0</v>
      </c>
      <c r="K477" s="779" t="str">
        <f>'360 GRP volumes '!BG556</f>
        <v/>
      </c>
      <c r="L477" s="779">
        <f>'360 GRP volumes '!I556*SUM('360 GRP volumes '!L556:V556)</f>
        <v>0</v>
      </c>
    </row>
    <row r="478">
      <c r="A478" s="2"/>
      <c r="B478" s="193">
        <f>SUM('360 GRP volumes '!L557:V557)*'360 GRP volumes '!AX557</f>
        <v>0</v>
      </c>
      <c r="C478" s="65">
        <f>SUM('360 GRP volumes '!L557:V557)*'360 GRP volumes '!AY557</f>
        <v>0</v>
      </c>
      <c r="D478" s="779">
        <f>SUM('360 GRP volumes '!L557:V557)*'360 GRP volumes '!AZ557</f>
        <v>0</v>
      </c>
      <c r="E478" s="779">
        <f>SUM('360 GRP volumes '!L557:V557)*'360 GRP volumes '!BA557</f>
        <v>0</v>
      </c>
      <c r="F478" s="779">
        <f>SUM('360 GRP volumes '!L557:V557)*'360 GRP volumes '!BB557</f>
        <v>0</v>
      </c>
      <c r="G478" s="779">
        <f>SUM('360 GRP volumes '!L557:V557)*'360 GRP volumes '!BC557</f>
        <v>0</v>
      </c>
      <c r="H478" s="779">
        <f>SUM('360 GRP volumes '!L557:V557)*'360 GRP volumes '!BD557</f>
        <v>0</v>
      </c>
      <c r="I478" s="779">
        <f>SUM('360 GRP volumes '!L557:V557)*'360 GRP volumes '!BE557</f>
        <v>0</v>
      </c>
      <c r="J478" s="779">
        <f>SUM('360 GRP volumes '!L557:V557)*'360 GRP volumes '!BF557</f>
        <v>0</v>
      </c>
      <c r="K478" s="779" t="str">
        <f>'360 GRP volumes '!BG557</f>
        <v/>
      </c>
      <c r="L478" s="779">
        <f>'360 GRP volumes '!I557*SUM('360 GRP volumes '!L557:V557)</f>
        <v>0</v>
      </c>
    </row>
    <row r="479">
      <c r="A479" s="2"/>
      <c r="B479" s="193">
        <f>SUM('360 GRP volumes '!L558:V558)*'360 GRP volumes '!AX558</f>
        <v>0</v>
      </c>
      <c r="C479" s="65">
        <f>SUM('360 GRP volumes '!L558:V558)*'360 GRP volumes '!AY558</f>
        <v>0</v>
      </c>
      <c r="D479" s="779">
        <f>SUM('360 GRP volumes '!L558:V558)*'360 GRP volumes '!AZ558</f>
        <v>0</v>
      </c>
      <c r="E479" s="779">
        <f>SUM('360 GRP volumes '!L558:V558)*'360 GRP volumes '!BA558</f>
        <v>0</v>
      </c>
      <c r="F479" s="779">
        <f>SUM('360 GRP volumes '!L558:V558)*'360 GRP volumes '!BB558</f>
        <v>0</v>
      </c>
      <c r="G479" s="779">
        <f>SUM('360 GRP volumes '!L558:V558)*'360 GRP volumes '!BC558</f>
        <v>0</v>
      </c>
      <c r="H479" s="779">
        <f>SUM('360 GRP volumes '!L558:V558)*'360 GRP volumes '!BD558</f>
        <v>0</v>
      </c>
      <c r="I479" s="779">
        <f>SUM('360 GRP volumes '!L558:V558)*'360 GRP volumes '!BE558</f>
        <v>0</v>
      </c>
      <c r="J479" s="779">
        <f>SUM('360 GRP volumes '!L558:V558)*'360 GRP volumes '!BF558</f>
        <v>0</v>
      </c>
      <c r="K479" s="779" t="str">
        <f>'360 GRP volumes '!BG558</f>
        <v/>
      </c>
      <c r="L479" s="779">
        <f>'360 GRP volumes '!I558*SUM('360 GRP volumes '!L558:V558)</f>
        <v>0</v>
      </c>
    </row>
    <row r="480">
      <c r="A480" s="2"/>
      <c r="B480" s="193">
        <f>SUM('360 GRP volumes '!L559:V559)*'360 GRP volumes '!AX559</f>
        <v>0</v>
      </c>
      <c r="C480" s="65">
        <f>SUM('360 GRP volumes '!L559:V559)*'360 GRP volumes '!AY559</f>
        <v>0</v>
      </c>
      <c r="D480" s="779">
        <f>SUM('360 GRP volumes '!L559:V559)*'360 GRP volumes '!AZ559</f>
        <v>0</v>
      </c>
      <c r="E480" s="779">
        <f>SUM('360 GRP volumes '!L559:V559)*'360 GRP volumes '!BA559</f>
        <v>0</v>
      </c>
      <c r="F480" s="779">
        <f>SUM('360 GRP volumes '!L559:V559)*'360 GRP volumes '!BB559</f>
        <v>0</v>
      </c>
      <c r="G480" s="779">
        <f>SUM('360 GRP volumes '!L559:V559)*'360 GRP volumes '!BC559</f>
        <v>0</v>
      </c>
      <c r="H480" s="779">
        <f>SUM('360 GRP volumes '!L559:V559)*'360 GRP volumes '!BD559</f>
        <v>0</v>
      </c>
      <c r="I480" s="779">
        <f>SUM('360 GRP volumes '!L559:V559)*'360 GRP volumes '!BE559</f>
        <v>0</v>
      </c>
      <c r="J480" s="779">
        <f>SUM('360 GRP volumes '!L559:V559)*'360 GRP volumes '!BF559</f>
        <v>0</v>
      </c>
      <c r="K480" s="779" t="str">
        <f>'360 GRP volumes '!BG559</f>
        <v/>
      </c>
      <c r="L480" s="779">
        <f>'360 GRP volumes '!I559*SUM('360 GRP volumes '!L559:V559)</f>
        <v>0</v>
      </c>
    </row>
    <row r="481">
      <c r="A481" s="2"/>
      <c r="B481" s="193">
        <f>SUM('360 GRP volumes '!L560:V560)*'360 GRP volumes '!AX560</f>
        <v>0</v>
      </c>
      <c r="C481" s="65">
        <f>SUM('360 GRP volumes '!L560:V560)*'360 GRP volumes '!AY560</f>
        <v>0</v>
      </c>
      <c r="D481" s="779">
        <f>SUM('360 GRP volumes '!L560:V560)*'360 GRP volumes '!AZ560</f>
        <v>0</v>
      </c>
      <c r="E481" s="779">
        <f>SUM('360 GRP volumes '!L560:V560)*'360 GRP volumes '!BA560</f>
        <v>0</v>
      </c>
      <c r="F481" s="779">
        <f>SUM('360 GRP volumes '!L560:V560)*'360 GRP volumes '!BB560</f>
        <v>0</v>
      </c>
      <c r="G481" s="779">
        <f>SUM('360 GRP volumes '!L560:V560)*'360 GRP volumes '!BC560</f>
        <v>0</v>
      </c>
      <c r="H481" s="779">
        <f>SUM('360 GRP volumes '!L560:V560)*'360 GRP volumes '!BD560</f>
        <v>0</v>
      </c>
      <c r="I481" s="779">
        <f>SUM('360 GRP volumes '!L560:V560)*'360 GRP volumes '!BE560</f>
        <v>0</v>
      </c>
      <c r="J481" s="779">
        <f>SUM('360 GRP volumes '!L560:V560)*'360 GRP volumes '!BF560</f>
        <v>0</v>
      </c>
      <c r="K481" s="779" t="str">
        <f>'360 GRP volumes '!BG560</f>
        <v/>
      </c>
      <c r="L481" s="779">
        <f>'360 GRP volumes '!I560*SUM('360 GRP volumes '!L560:V560)</f>
        <v>0</v>
      </c>
    </row>
    <row r="482">
      <c r="A482" s="2"/>
      <c r="B482" s="193">
        <f>SUM('360 GRP volumes '!L561:V561)*'360 GRP volumes '!AX561</f>
        <v>0</v>
      </c>
      <c r="C482" s="65">
        <f>SUM('360 GRP volumes '!L561:V561)*'360 GRP volumes '!AY561</f>
        <v>0</v>
      </c>
      <c r="D482" s="779">
        <f>SUM('360 GRP volumes '!L561:V561)*'360 GRP volumes '!AZ561</f>
        <v>0</v>
      </c>
      <c r="E482" s="779">
        <f>SUM('360 GRP volumes '!L561:V561)*'360 GRP volumes '!BA561</f>
        <v>0</v>
      </c>
      <c r="F482" s="779">
        <f>SUM('360 GRP volumes '!L561:V561)*'360 GRP volumes '!BB561</f>
        <v>0</v>
      </c>
      <c r="G482" s="779">
        <f>SUM('360 GRP volumes '!L561:V561)*'360 GRP volumes '!BC561</f>
        <v>0</v>
      </c>
      <c r="H482" s="779">
        <f>SUM('360 GRP volumes '!L561:V561)*'360 GRP volumes '!BD561</f>
        <v>0</v>
      </c>
      <c r="I482" s="779">
        <f>SUM('360 GRP volumes '!L561:V561)*'360 GRP volumes '!BE561</f>
        <v>0</v>
      </c>
      <c r="J482" s="779">
        <f>SUM('360 GRP volumes '!L561:V561)*'360 GRP volumes '!BF561</f>
        <v>0</v>
      </c>
      <c r="K482" s="779" t="str">
        <f>'360 GRP volumes '!BG561</f>
        <v/>
      </c>
      <c r="L482" s="779">
        <f>'360 GRP volumes '!I561*SUM('360 GRP volumes '!L561:V561)</f>
        <v>0</v>
      </c>
    </row>
    <row r="483">
      <c r="A483" s="2"/>
      <c r="B483" s="193">
        <f>SUM('360 GRP volumes '!L562:V562)*'360 GRP volumes '!AX562</f>
        <v>0</v>
      </c>
      <c r="C483" s="65">
        <f>SUM('360 GRP volumes '!L562:V562)*'360 GRP volumes '!AY562</f>
        <v>0</v>
      </c>
      <c r="D483" s="779">
        <f>SUM('360 GRP volumes '!L562:V562)*'360 GRP volumes '!AZ562</f>
        <v>0</v>
      </c>
      <c r="E483" s="779">
        <f>SUM('360 GRP volumes '!L562:V562)*'360 GRP volumes '!BA562</f>
        <v>0</v>
      </c>
      <c r="F483" s="779">
        <f>SUM('360 GRP volumes '!L562:V562)*'360 GRP volumes '!BB562</f>
        <v>0</v>
      </c>
      <c r="G483" s="779">
        <f>SUM('360 GRP volumes '!L562:V562)*'360 GRP volumes '!BC562</f>
        <v>0</v>
      </c>
      <c r="H483" s="779">
        <f>SUM('360 GRP volumes '!L562:V562)*'360 GRP volumes '!BD562</f>
        <v>0</v>
      </c>
      <c r="I483" s="779">
        <f>SUM('360 GRP volumes '!L562:V562)*'360 GRP volumes '!BE562</f>
        <v>0</v>
      </c>
      <c r="J483" s="779">
        <f>SUM('360 GRP volumes '!L562:V562)*'360 GRP volumes '!BF562</f>
        <v>0</v>
      </c>
      <c r="K483" s="779" t="str">
        <f>'360 GRP volumes '!BG562</f>
        <v/>
      </c>
      <c r="L483" s="779">
        <f>'360 GRP volumes '!I562*SUM('360 GRP volumes '!L562:V562)</f>
        <v>0</v>
      </c>
    </row>
    <row r="484">
      <c r="A484" s="2"/>
      <c r="B484" s="193">
        <f>SUM('360 GRP volumes '!L563:V563)*'360 GRP volumes '!AX563</f>
        <v>0</v>
      </c>
      <c r="C484" s="65">
        <f>SUM('360 GRP volumes '!L563:V563)*'360 GRP volumes '!AY563</f>
        <v>0</v>
      </c>
      <c r="D484" s="779">
        <f>SUM('360 GRP volumes '!L563:V563)*'360 GRP volumes '!AZ563</f>
        <v>0</v>
      </c>
      <c r="E484" s="779">
        <f>SUM('360 GRP volumes '!L563:V563)*'360 GRP volumes '!BA563</f>
        <v>0</v>
      </c>
      <c r="F484" s="779">
        <f>SUM('360 GRP volumes '!L563:V563)*'360 GRP volumes '!BB563</f>
        <v>0</v>
      </c>
      <c r="G484" s="779">
        <f>SUM('360 GRP volumes '!L563:V563)*'360 GRP volumes '!BC563</f>
        <v>0</v>
      </c>
      <c r="H484" s="779">
        <f>SUM('360 GRP volumes '!L563:V563)*'360 GRP volumes '!BD563</f>
        <v>0</v>
      </c>
      <c r="I484" s="779">
        <f>SUM('360 GRP volumes '!L563:V563)*'360 GRP volumes '!BE563</f>
        <v>0</v>
      </c>
      <c r="J484" s="779">
        <f>SUM('360 GRP volumes '!L563:V563)*'360 GRP volumes '!BF563</f>
        <v>0</v>
      </c>
      <c r="K484" s="779" t="str">
        <f>'360 GRP volumes '!BG563</f>
        <v/>
      </c>
      <c r="L484" s="779">
        <f>'360 GRP volumes '!I563*SUM('360 GRP volumes '!L563:V563)</f>
        <v>0</v>
      </c>
    </row>
    <row r="485">
      <c r="A485" s="2"/>
      <c r="B485" s="193">
        <f>SUM('360 GRP volumes '!L564:V564)*'360 GRP volumes '!AX564</f>
        <v>0</v>
      </c>
      <c r="C485" s="65">
        <f>SUM('360 GRP volumes '!L564:V564)*'360 GRP volumes '!AY564</f>
        <v>0</v>
      </c>
      <c r="D485" s="779">
        <f>SUM('360 GRP volumes '!L564:V564)*'360 GRP volumes '!AZ564</f>
        <v>0</v>
      </c>
      <c r="E485" s="779">
        <f>SUM('360 GRP volumes '!L564:V564)*'360 GRP volumes '!BA564</f>
        <v>0</v>
      </c>
      <c r="F485" s="779">
        <f>SUM('360 GRP volumes '!L564:V564)*'360 GRP volumes '!BB564</f>
        <v>0</v>
      </c>
      <c r="G485" s="779">
        <f>SUM('360 GRP volumes '!L564:V564)*'360 GRP volumes '!BC564</f>
        <v>0</v>
      </c>
      <c r="H485" s="779">
        <f>SUM('360 GRP volumes '!L564:V564)*'360 GRP volumes '!BD564</f>
        <v>0</v>
      </c>
      <c r="I485" s="779">
        <f>SUM('360 GRP volumes '!L564:V564)*'360 GRP volumes '!BE564</f>
        <v>0</v>
      </c>
      <c r="J485" s="779">
        <f>SUM('360 GRP volumes '!L564:V564)*'360 GRP volumes '!BF564</f>
        <v>0</v>
      </c>
      <c r="K485" s="779" t="str">
        <f>'360 GRP volumes '!BG564</f>
        <v/>
      </c>
      <c r="L485" s="779">
        <f>'360 GRP volumes '!I564*SUM('360 GRP volumes '!L564:V564)</f>
        <v>0</v>
      </c>
    </row>
    <row r="486">
      <c r="A486" s="2"/>
      <c r="B486" s="193">
        <f>SUM('360 GRP volumes '!L565:V565)*'360 GRP volumes '!AX565</f>
        <v>0</v>
      </c>
      <c r="C486" s="65">
        <f>SUM('360 GRP volumes '!L565:V565)*'360 GRP volumes '!AY565</f>
        <v>0</v>
      </c>
      <c r="D486" s="779">
        <f>SUM('360 GRP volumes '!L565:V565)*'360 GRP volumes '!AZ565</f>
        <v>0</v>
      </c>
      <c r="E486" s="779">
        <f>SUM('360 GRP volumes '!L565:V565)*'360 GRP volumes '!BA565</f>
        <v>0</v>
      </c>
      <c r="F486" s="779">
        <f>SUM('360 GRP volumes '!L565:V565)*'360 GRP volumes '!BB565</f>
        <v>0</v>
      </c>
      <c r="G486" s="779">
        <f>SUM('360 GRP volumes '!L565:V565)*'360 GRP volumes '!BC565</f>
        <v>0</v>
      </c>
      <c r="H486" s="779">
        <f>SUM('360 GRP volumes '!L565:V565)*'360 GRP volumes '!BD565</f>
        <v>0</v>
      </c>
      <c r="I486" s="779">
        <f>SUM('360 GRP volumes '!L565:V565)*'360 GRP volumes '!BE565</f>
        <v>0</v>
      </c>
      <c r="J486" s="779">
        <f>SUM('360 GRP volumes '!L565:V565)*'360 GRP volumes '!BF565</f>
        <v>0</v>
      </c>
      <c r="K486" s="779" t="str">
        <f>'360 GRP volumes '!BG565</f>
        <v/>
      </c>
      <c r="L486" s="779">
        <f>'360 GRP volumes '!I565*SUM('360 GRP volumes '!L565:V565)</f>
        <v>0</v>
      </c>
    </row>
    <row r="487">
      <c r="A487" s="2"/>
      <c r="B487" s="193">
        <f>SUM('360 GRP volumes '!L566:V566)*'360 GRP volumes '!AX566</f>
        <v>0</v>
      </c>
      <c r="C487" s="65">
        <f>SUM('360 GRP volumes '!L566:V566)*'360 GRP volumes '!AY566</f>
        <v>0</v>
      </c>
      <c r="D487" s="779">
        <f>SUM('360 GRP volumes '!L566:V566)*'360 GRP volumes '!AZ566</f>
        <v>0</v>
      </c>
      <c r="E487" s="779">
        <f>SUM('360 GRP volumes '!L566:V566)*'360 GRP volumes '!BA566</f>
        <v>0</v>
      </c>
      <c r="F487" s="779">
        <f>SUM('360 GRP volumes '!L566:V566)*'360 GRP volumes '!BB566</f>
        <v>0</v>
      </c>
      <c r="G487" s="779">
        <f>SUM('360 GRP volumes '!L566:V566)*'360 GRP volumes '!BC566</f>
        <v>0</v>
      </c>
      <c r="H487" s="779">
        <f>SUM('360 GRP volumes '!L566:V566)*'360 GRP volumes '!BD566</f>
        <v>0</v>
      </c>
      <c r="I487" s="779">
        <f>SUM('360 GRP volumes '!L566:V566)*'360 GRP volumes '!BE566</f>
        <v>0</v>
      </c>
      <c r="J487" s="779">
        <f>SUM('360 GRP volumes '!L566:V566)*'360 GRP volumes '!BF566</f>
        <v>0</v>
      </c>
      <c r="K487" s="779" t="str">
        <f>'360 GRP volumes '!BG566</f>
        <v/>
      </c>
      <c r="L487" s="779">
        <f>'360 GRP volumes '!I566*SUM('360 GRP volumes '!L566:V566)</f>
        <v>0</v>
      </c>
    </row>
    <row r="488">
      <c r="A488" s="2"/>
      <c r="B488" s="193">
        <f>SUM('360 GRP volumes '!L567:V567)*'360 GRP volumes '!AX567</f>
        <v>0</v>
      </c>
      <c r="C488" s="65">
        <f>SUM('360 GRP volumes '!L567:V567)*'360 GRP volumes '!AY567</f>
        <v>0</v>
      </c>
      <c r="D488" s="779">
        <f>SUM('360 GRP volumes '!L567:V567)*'360 GRP volumes '!AZ567</f>
        <v>0</v>
      </c>
      <c r="E488" s="779">
        <f>SUM('360 GRP volumes '!L567:V567)*'360 GRP volumes '!BA567</f>
        <v>0</v>
      </c>
      <c r="F488" s="779">
        <f>SUM('360 GRP volumes '!L567:V567)*'360 GRP volumes '!BB567</f>
        <v>0</v>
      </c>
      <c r="G488" s="779">
        <f>SUM('360 GRP volumes '!L567:V567)*'360 GRP volumes '!BC567</f>
        <v>0</v>
      </c>
      <c r="H488" s="779">
        <f>SUM('360 GRP volumes '!L567:V567)*'360 GRP volumes '!BD567</f>
        <v>0</v>
      </c>
      <c r="I488" s="779">
        <f>SUM('360 GRP volumes '!L567:V567)*'360 GRP volumes '!BE567</f>
        <v>0</v>
      </c>
      <c r="J488" s="779">
        <f>SUM('360 GRP volumes '!L567:V567)*'360 GRP volumes '!BF567</f>
        <v>0</v>
      </c>
      <c r="K488" s="779" t="str">
        <f>'360 GRP volumes '!BG567</f>
        <v/>
      </c>
      <c r="L488" s="779">
        <f>'360 GRP volumes '!I567*SUM('360 GRP volumes '!L567:V567)</f>
        <v>0</v>
      </c>
    </row>
    <row r="489">
      <c r="A489" s="2"/>
      <c r="B489" s="193">
        <f>SUM('360 GRP volumes '!L568:V568)*'360 GRP volumes '!AX568</f>
        <v>0</v>
      </c>
      <c r="C489" s="65">
        <f>SUM('360 GRP volumes '!L568:V568)*'360 GRP volumes '!AY568</f>
        <v>0</v>
      </c>
      <c r="D489" s="779">
        <f>SUM('360 GRP volumes '!L568:V568)*'360 GRP volumes '!AZ568</f>
        <v>0</v>
      </c>
      <c r="E489" s="779">
        <f>SUM('360 GRP volumes '!L568:V568)*'360 GRP volumes '!BA568</f>
        <v>0</v>
      </c>
      <c r="F489" s="779">
        <f>SUM('360 GRP volumes '!L568:V568)*'360 GRP volumes '!BB568</f>
        <v>0</v>
      </c>
      <c r="G489" s="779">
        <f>SUM('360 GRP volumes '!L568:V568)*'360 GRP volumes '!BC568</f>
        <v>0</v>
      </c>
      <c r="H489" s="779">
        <f>SUM('360 GRP volumes '!L568:V568)*'360 GRP volumes '!BD568</f>
        <v>0</v>
      </c>
      <c r="I489" s="779">
        <f>SUM('360 GRP volumes '!L568:V568)*'360 GRP volumes '!BE568</f>
        <v>0</v>
      </c>
      <c r="J489" s="779">
        <f>SUM('360 GRP volumes '!L568:V568)*'360 GRP volumes '!BF568</f>
        <v>0</v>
      </c>
      <c r="K489" s="779" t="str">
        <f>'360 GRP volumes '!BG568</f>
        <v/>
      </c>
      <c r="L489" s="779">
        <f>'360 GRP volumes '!I568*SUM('360 GRP volumes '!L568:V568)</f>
        <v>0</v>
      </c>
    </row>
    <row r="490">
      <c r="A490" s="2"/>
      <c r="B490" s="193">
        <f>SUM('360 GRP volumes '!L569:V569)*'360 GRP volumes '!AX569</f>
        <v>0</v>
      </c>
      <c r="C490" s="65">
        <f>SUM('360 GRP volumes '!L569:V569)*'360 GRP volumes '!AY569</f>
        <v>0</v>
      </c>
      <c r="D490" s="779">
        <f>SUM('360 GRP volumes '!L569:V569)*'360 GRP volumes '!AZ569</f>
        <v>0</v>
      </c>
      <c r="E490" s="779">
        <f>SUM('360 GRP volumes '!L569:V569)*'360 GRP volumes '!BA569</f>
        <v>0</v>
      </c>
      <c r="F490" s="779">
        <f>SUM('360 GRP volumes '!L569:V569)*'360 GRP volumes '!BB569</f>
        <v>0</v>
      </c>
      <c r="G490" s="779">
        <f>SUM('360 GRP volumes '!L569:V569)*'360 GRP volumes '!BC569</f>
        <v>0</v>
      </c>
      <c r="H490" s="779">
        <f>SUM('360 GRP volumes '!L569:V569)*'360 GRP volumes '!BD569</f>
        <v>0</v>
      </c>
      <c r="I490" s="779">
        <f>SUM('360 GRP volumes '!L569:V569)*'360 GRP volumes '!BE569</f>
        <v>0</v>
      </c>
      <c r="J490" s="779">
        <f>SUM('360 GRP volumes '!L569:V569)*'360 GRP volumes '!BF569</f>
        <v>0</v>
      </c>
      <c r="K490" s="779" t="str">
        <f>'360 GRP volumes '!BG569</f>
        <v/>
      </c>
      <c r="L490" s="779">
        <f>'360 GRP volumes '!I569*SUM('360 GRP volumes '!L569:V569)</f>
        <v>0</v>
      </c>
    </row>
    <row r="491">
      <c r="A491" s="2"/>
      <c r="B491" s="193">
        <f>SUM('360 GRP volumes '!L570:V570)*'360 GRP volumes '!AX570</f>
        <v>0</v>
      </c>
      <c r="C491" s="65">
        <f>SUM('360 GRP volumes '!L570:V570)*'360 GRP volumes '!AY570</f>
        <v>0</v>
      </c>
      <c r="D491" s="779">
        <f>SUM('360 GRP volumes '!L570:V570)*'360 GRP volumes '!AZ570</f>
        <v>0</v>
      </c>
      <c r="E491" s="779">
        <f>SUM('360 GRP volumes '!L570:V570)*'360 GRP volumes '!BA570</f>
        <v>0</v>
      </c>
      <c r="F491" s="779">
        <f>SUM('360 GRP volumes '!L570:V570)*'360 GRP volumes '!BB570</f>
        <v>0</v>
      </c>
      <c r="G491" s="779">
        <f>SUM('360 GRP volumes '!L570:V570)*'360 GRP volumes '!BC570</f>
        <v>0</v>
      </c>
      <c r="H491" s="779">
        <f>SUM('360 GRP volumes '!L570:V570)*'360 GRP volumes '!BD570</f>
        <v>0</v>
      </c>
      <c r="I491" s="779">
        <f>SUM('360 GRP volumes '!L570:V570)*'360 GRP volumes '!BE570</f>
        <v>0</v>
      </c>
      <c r="J491" s="779">
        <f>SUM('360 GRP volumes '!L570:V570)*'360 GRP volumes '!BF570</f>
        <v>0</v>
      </c>
      <c r="K491" s="779" t="str">
        <f>'360 GRP volumes '!BG570</f>
        <v/>
      </c>
      <c r="L491" s="779">
        <f>'360 GRP volumes '!I570*SUM('360 GRP volumes '!L570:V570)</f>
        <v>0</v>
      </c>
    </row>
    <row r="492">
      <c r="A492" s="2"/>
      <c r="B492" s="193">
        <f>SUM('360 GRP volumes '!L571:V571)*'360 GRP volumes '!AX571</f>
        <v>0</v>
      </c>
      <c r="C492" s="65">
        <f>SUM('360 GRP volumes '!L571:V571)*'360 GRP volumes '!AY571</f>
        <v>0</v>
      </c>
      <c r="D492" s="779">
        <f>SUM('360 GRP volumes '!L571:V571)*'360 GRP volumes '!AZ571</f>
        <v>0</v>
      </c>
      <c r="E492" s="779">
        <f>SUM('360 GRP volumes '!L571:V571)*'360 GRP volumes '!BA571</f>
        <v>0</v>
      </c>
      <c r="F492" s="779">
        <f>SUM('360 GRP volumes '!L571:V571)*'360 GRP volumes '!BB571</f>
        <v>0</v>
      </c>
      <c r="G492" s="779">
        <f>SUM('360 GRP volumes '!L571:V571)*'360 GRP volumes '!BC571</f>
        <v>0</v>
      </c>
      <c r="H492" s="779">
        <f>SUM('360 GRP volumes '!L571:V571)*'360 GRP volumes '!BD571</f>
        <v>0</v>
      </c>
      <c r="I492" s="779">
        <f>SUM('360 GRP volumes '!L571:V571)*'360 GRP volumes '!BE571</f>
        <v>0</v>
      </c>
      <c r="J492" s="779">
        <f>SUM('360 GRP volumes '!L571:V571)*'360 GRP volumes '!BF571</f>
        <v>0</v>
      </c>
      <c r="K492" s="779" t="str">
        <f>'360 GRP volumes '!BG571</f>
        <v/>
      </c>
      <c r="L492" s="779">
        <f>'360 GRP volumes '!I571*SUM('360 GRP volumes '!L571:V571)</f>
        <v>0</v>
      </c>
    </row>
    <row r="493">
      <c r="A493" s="2"/>
      <c r="B493" s="193">
        <f>SUM('360 GRP volumes '!L572:V572)*'360 GRP volumes '!AX572</f>
        <v>0</v>
      </c>
      <c r="C493" s="65">
        <f>SUM('360 GRP volumes '!L572:V572)*'360 GRP volumes '!AY572</f>
        <v>0</v>
      </c>
      <c r="D493" s="779">
        <f>SUM('360 GRP volumes '!L572:V572)*'360 GRP volumes '!AZ572</f>
        <v>0</v>
      </c>
      <c r="E493" s="779">
        <f>SUM('360 GRP volumes '!L572:V572)*'360 GRP volumes '!BA572</f>
        <v>0</v>
      </c>
      <c r="F493" s="779">
        <f>SUM('360 GRP volumes '!L572:V572)*'360 GRP volumes '!BB572</f>
        <v>0</v>
      </c>
      <c r="G493" s="779">
        <f>SUM('360 GRP volumes '!L572:V572)*'360 GRP volumes '!BC572</f>
        <v>0</v>
      </c>
      <c r="H493" s="779">
        <f>SUM('360 GRP volumes '!L572:V572)*'360 GRP volumes '!BD572</f>
        <v>0</v>
      </c>
      <c r="I493" s="779">
        <f>SUM('360 GRP volumes '!L572:V572)*'360 GRP volumes '!BE572</f>
        <v>0</v>
      </c>
      <c r="J493" s="779">
        <f>SUM('360 GRP volumes '!L572:V572)*'360 GRP volumes '!BF572</f>
        <v>0</v>
      </c>
      <c r="K493" s="779" t="str">
        <f>'360 GRP volumes '!BG572</f>
        <v/>
      </c>
      <c r="L493" s="779">
        <f>'360 GRP volumes '!I572*SUM('360 GRP volumes '!L572:V572)</f>
        <v>0</v>
      </c>
    </row>
    <row r="494">
      <c r="A494" s="2"/>
      <c r="B494" s="193">
        <f>SUM('360 GRP volumes '!L573:V573)*'360 GRP volumes '!AX573</f>
        <v>0</v>
      </c>
      <c r="C494" s="65">
        <f>SUM('360 GRP volumes '!L573:V573)*'360 GRP volumes '!AY573</f>
        <v>0</v>
      </c>
      <c r="D494" s="779">
        <f>SUM('360 GRP volumes '!L573:V573)*'360 GRP volumes '!AZ573</f>
        <v>0</v>
      </c>
      <c r="E494" s="779">
        <f>SUM('360 GRP volumes '!L573:V573)*'360 GRP volumes '!BA573</f>
        <v>0</v>
      </c>
      <c r="F494" s="779">
        <f>SUM('360 GRP volumes '!L573:V573)*'360 GRP volumes '!BB573</f>
        <v>0</v>
      </c>
      <c r="G494" s="779">
        <f>SUM('360 GRP volumes '!L573:V573)*'360 GRP volumes '!BC573</f>
        <v>0</v>
      </c>
      <c r="H494" s="779">
        <f>SUM('360 GRP volumes '!L573:V573)*'360 GRP volumes '!BD573</f>
        <v>0</v>
      </c>
      <c r="I494" s="779">
        <f>SUM('360 GRP volumes '!L573:V573)*'360 GRP volumes '!BE573</f>
        <v>0</v>
      </c>
      <c r="J494" s="779">
        <f>SUM('360 GRP volumes '!L573:V573)*'360 GRP volumes '!BF573</f>
        <v>0</v>
      </c>
      <c r="K494" s="779" t="str">
        <f>'360 GRP volumes '!BG573</f>
        <v/>
      </c>
      <c r="L494" s="779">
        <f>'360 GRP volumes '!I573*SUM('360 GRP volumes '!L573:V573)</f>
        <v>0</v>
      </c>
    </row>
    <row r="495">
      <c r="A495" s="2"/>
      <c r="B495" s="193">
        <f>SUM('360 GRP volumes '!L574:V574)*'360 GRP volumes '!AX574</f>
        <v>0</v>
      </c>
      <c r="C495" s="65">
        <f>SUM('360 GRP volumes '!L574:V574)*'360 GRP volumes '!AY574</f>
        <v>0</v>
      </c>
      <c r="D495" s="779">
        <f>SUM('360 GRP volumes '!L574:V574)*'360 GRP volumes '!AZ574</f>
        <v>0</v>
      </c>
      <c r="E495" s="779">
        <f>SUM('360 GRP volumes '!L574:V574)*'360 GRP volumes '!BA574</f>
        <v>0</v>
      </c>
      <c r="F495" s="779">
        <f>SUM('360 GRP volumes '!L574:V574)*'360 GRP volumes '!BB574</f>
        <v>0</v>
      </c>
      <c r="G495" s="779">
        <f>SUM('360 GRP volumes '!L574:V574)*'360 GRP volumes '!BC574</f>
        <v>0</v>
      </c>
      <c r="H495" s="779">
        <f>SUM('360 GRP volumes '!L574:V574)*'360 GRP volumes '!BD574</f>
        <v>0</v>
      </c>
      <c r="I495" s="779">
        <f>SUM('360 GRP volumes '!L574:V574)*'360 GRP volumes '!BE574</f>
        <v>0</v>
      </c>
      <c r="J495" s="779">
        <f>SUM('360 GRP volumes '!L574:V574)*'360 GRP volumes '!BF574</f>
        <v>0</v>
      </c>
      <c r="K495" s="779" t="str">
        <f>'360 GRP volumes '!BG574</f>
        <v/>
      </c>
      <c r="L495" s="779">
        <f>'360 GRP volumes '!I574*SUM('360 GRP volumes '!L574:V574)</f>
        <v>0</v>
      </c>
    </row>
    <row r="496">
      <c r="A496" s="2"/>
      <c r="B496" s="193">
        <f>SUM('360 GRP volumes '!L575:V575)*'360 GRP volumes '!AX575</f>
        <v>0</v>
      </c>
      <c r="C496" s="65">
        <f>SUM('360 GRP volumes '!L575:V575)*'360 GRP volumes '!AY575</f>
        <v>0</v>
      </c>
      <c r="D496" s="779">
        <f>SUM('360 GRP volumes '!L575:V575)*'360 GRP volumes '!AZ575</f>
        <v>0</v>
      </c>
      <c r="E496" s="779">
        <f>SUM('360 GRP volumes '!L575:V575)*'360 GRP volumes '!BA575</f>
        <v>0</v>
      </c>
      <c r="F496" s="779">
        <f>SUM('360 GRP volumes '!L575:V575)*'360 GRP volumes '!BB575</f>
        <v>0</v>
      </c>
      <c r="G496" s="779">
        <f>SUM('360 GRP volumes '!L575:V575)*'360 GRP volumes '!BC575</f>
        <v>0</v>
      </c>
      <c r="H496" s="779">
        <f>SUM('360 GRP volumes '!L575:V575)*'360 GRP volumes '!BD575</f>
        <v>0</v>
      </c>
      <c r="I496" s="779">
        <f>SUM('360 GRP volumes '!L575:V575)*'360 GRP volumes '!BE575</f>
        <v>0</v>
      </c>
      <c r="J496" s="779">
        <f>SUM('360 GRP volumes '!L575:V575)*'360 GRP volumes '!BF575</f>
        <v>0</v>
      </c>
      <c r="K496" s="779" t="str">
        <f>'360 GRP volumes '!BG575</f>
        <v/>
      </c>
      <c r="L496" s="779">
        <f>'360 GRP volumes '!I575*SUM('360 GRP volumes '!L575:V575)</f>
        <v>0</v>
      </c>
    </row>
    <row r="497">
      <c r="A497" s="2"/>
      <c r="B497" s="193">
        <f>SUM('360 GRP volumes '!L576:V576)*'360 GRP volumes '!AX576</f>
        <v>0</v>
      </c>
      <c r="C497" s="65">
        <f>SUM('360 GRP volumes '!L576:V576)*'360 GRP volumes '!AY576</f>
        <v>0</v>
      </c>
      <c r="D497" s="779">
        <f>SUM('360 GRP volumes '!L576:V576)*'360 GRP volumes '!AZ576</f>
        <v>0</v>
      </c>
      <c r="E497" s="779">
        <f>SUM('360 GRP volumes '!L576:V576)*'360 GRP volumes '!BA576</f>
        <v>0</v>
      </c>
      <c r="F497" s="779">
        <f>SUM('360 GRP volumes '!L576:V576)*'360 GRP volumes '!BB576</f>
        <v>0</v>
      </c>
      <c r="G497" s="779">
        <f>SUM('360 GRP volumes '!L576:V576)*'360 GRP volumes '!BC576</f>
        <v>0</v>
      </c>
      <c r="H497" s="779">
        <f>SUM('360 GRP volumes '!L576:V576)*'360 GRP volumes '!BD576</f>
        <v>0</v>
      </c>
      <c r="I497" s="779">
        <f>SUM('360 GRP volumes '!L576:V576)*'360 GRP volumes '!BE576</f>
        <v>0</v>
      </c>
      <c r="J497" s="779">
        <f>SUM('360 GRP volumes '!L576:V576)*'360 GRP volumes '!BF576</f>
        <v>0</v>
      </c>
      <c r="K497" s="779" t="str">
        <f>'360 GRP volumes '!BG576</f>
        <v/>
      </c>
      <c r="L497" s="779">
        <f>'360 GRP volumes '!I576*SUM('360 GRP volumes '!L576:V576)</f>
        <v>0</v>
      </c>
    </row>
    <row r="498">
      <c r="A498" s="2"/>
      <c r="B498" s="193">
        <f>SUM('360 GRP volumes '!L577:V577)*'360 GRP volumes '!AX577</f>
        <v>0</v>
      </c>
      <c r="C498" s="65">
        <f>SUM('360 GRP volumes '!L577:V577)*'360 GRP volumes '!AY577</f>
        <v>0</v>
      </c>
      <c r="D498" s="779">
        <f>SUM('360 GRP volumes '!L577:V577)*'360 GRP volumes '!AZ577</f>
        <v>0</v>
      </c>
      <c r="E498" s="779">
        <f>SUM('360 GRP volumes '!L577:V577)*'360 GRP volumes '!BA577</f>
        <v>0</v>
      </c>
      <c r="F498" s="779">
        <f>SUM('360 GRP volumes '!L577:V577)*'360 GRP volumes '!BB577</f>
        <v>0</v>
      </c>
      <c r="G498" s="779">
        <f>SUM('360 GRP volumes '!L577:V577)*'360 GRP volumes '!BC577</f>
        <v>0</v>
      </c>
      <c r="H498" s="779">
        <f>SUM('360 GRP volumes '!L577:V577)*'360 GRP volumes '!BD577</f>
        <v>0</v>
      </c>
      <c r="I498" s="779">
        <f>SUM('360 GRP volumes '!L577:V577)*'360 GRP volumes '!BE577</f>
        <v>0</v>
      </c>
      <c r="J498" s="779">
        <f>SUM('360 GRP volumes '!L577:V577)*'360 GRP volumes '!BF577</f>
        <v>0</v>
      </c>
      <c r="K498" s="779" t="str">
        <f>'360 GRP volumes '!BG577</f>
        <v/>
      </c>
      <c r="L498" s="779">
        <f>'360 GRP volumes '!I577*SUM('360 GRP volumes '!L577:V577)</f>
        <v>0</v>
      </c>
    </row>
    <row r="499">
      <c r="A499" s="2"/>
      <c r="B499" s="193">
        <f>SUM('360 GRP volumes '!L578:V578)*'360 GRP volumes '!AX578</f>
        <v>0</v>
      </c>
      <c r="C499" s="65">
        <f>SUM('360 GRP volumes '!L578:V578)*'360 GRP volumes '!AY578</f>
        <v>0</v>
      </c>
      <c r="D499" s="779">
        <f>SUM('360 GRP volumes '!L578:V578)*'360 GRP volumes '!AZ578</f>
        <v>0</v>
      </c>
      <c r="E499" s="779">
        <f>SUM('360 GRP volumes '!L578:V578)*'360 GRP volumes '!BA578</f>
        <v>0</v>
      </c>
      <c r="F499" s="779">
        <f>SUM('360 GRP volumes '!L578:V578)*'360 GRP volumes '!BB578</f>
        <v>0</v>
      </c>
      <c r="G499" s="779">
        <f>SUM('360 GRP volumes '!L578:V578)*'360 GRP volumes '!BC578</f>
        <v>0</v>
      </c>
      <c r="H499" s="779">
        <f>SUM('360 GRP volumes '!L578:V578)*'360 GRP volumes '!BD578</f>
        <v>0</v>
      </c>
      <c r="I499" s="779">
        <f>SUM('360 GRP volumes '!L578:V578)*'360 GRP volumes '!BE578</f>
        <v>0</v>
      </c>
      <c r="J499" s="779">
        <f>SUM('360 GRP volumes '!L578:V578)*'360 GRP volumes '!BF578</f>
        <v>0</v>
      </c>
      <c r="K499" s="779" t="str">
        <f>'360 GRP volumes '!BG578</f>
        <v/>
      </c>
      <c r="L499" s="779">
        <f>'360 GRP volumes '!I578*SUM('360 GRP volumes '!L578:V578)</f>
        <v>0</v>
      </c>
    </row>
    <row r="500">
      <c r="A500" s="2"/>
      <c r="B500" s="193">
        <f>SUM('360 GRP volumes '!L579:V579)*'360 GRP volumes '!AX579</f>
        <v>0</v>
      </c>
      <c r="C500" s="65">
        <f>SUM('360 GRP volumes '!L579:V579)*'360 GRP volumes '!AY579</f>
        <v>0</v>
      </c>
      <c r="D500" s="779">
        <f>SUM('360 GRP volumes '!L579:V579)*'360 GRP volumes '!AZ579</f>
        <v>0</v>
      </c>
      <c r="E500" s="779">
        <f>SUM('360 GRP volumes '!L579:V579)*'360 GRP volumes '!BA579</f>
        <v>0</v>
      </c>
      <c r="F500" s="779">
        <f>SUM('360 GRP volumes '!L579:V579)*'360 GRP volumes '!BB579</f>
        <v>0</v>
      </c>
      <c r="G500" s="779">
        <f>SUM('360 GRP volumes '!L579:V579)*'360 GRP volumes '!BC579</f>
        <v>0</v>
      </c>
      <c r="H500" s="779">
        <f>SUM('360 GRP volumes '!L579:V579)*'360 GRP volumes '!BD579</f>
        <v>0</v>
      </c>
      <c r="I500" s="779">
        <f>SUM('360 GRP volumes '!L579:V579)*'360 GRP volumes '!BE579</f>
        <v>0</v>
      </c>
      <c r="J500" s="779">
        <f>SUM('360 GRP volumes '!L579:V579)*'360 GRP volumes '!BF579</f>
        <v>0</v>
      </c>
      <c r="K500" s="779" t="str">
        <f>'360 GRP volumes '!BG579</f>
        <v/>
      </c>
      <c r="L500" s="779">
        <f>'360 GRP volumes '!I579*SUM('360 GRP volumes '!L579:V579)</f>
        <v>0</v>
      </c>
    </row>
    <row r="501">
      <c r="A501" s="2"/>
      <c r="B501" s="193">
        <f>SUM('360 GRP volumes '!L580:V580)*'360 GRP volumes '!AX580</f>
        <v>0</v>
      </c>
      <c r="C501" s="65">
        <f>SUM('360 GRP volumes '!L580:V580)*'360 GRP volumes '!AY580</f>
        <v>0</v>
      </c>
      <c r="D501" s="779">
        <f>SUM('360 GRP volumes '!L580:V580)*'360 GRP volumes '!AZ580</f>
        <v>0</v>
      </c>
      <c r="E501" s="779">
        <f>SUM('360 GRP volumes '!L580:V580)*'360 GRP volumes '!BA580</f>
        <v>0</v>
      </c>
      <c r="F501" s="779">
        <f>SUM('360 GRP volumes '!L580:V580)*'360 GRP volumes '!BB580</f>
        <v>0</v>
      </c>
      <c r="G501" s="779">
        <f>SUM('360 GRP volumes '!L580:V580)*'360 GRP volumes '!BC580</f>
        <v>0</v>
      </c>
      <c r="H501" s="779">
        <f>SUM('360 GRP volumes '!L580:V580)*'360 GRP volumes '!BD580</f>
        <v>0</v>
      </c>
      <c r="I501" s="779">
        <f>SUM('360 GRP volumes '!L580:V580)*'360 GRP volumes '!BE580</f>
        <v>0</v>
      </c>
      <c r="J501" s="779">
        <f>SUM('360 GRP volumes '!L580:V580)*'360 GRP volumes '!BF580</f>
        <v>0</v>
      </c>
      <c r="K501" s="779" t="str">
        <f>'360 GRP volumes '!BG580</f>
        <v/>
      </c>
      <c r="L501" s="779">
        <f>'360 GRP volumes '!I580*SUM('360 GRP volumes '!L580:V580)</f>
        <v>0</v>
      </c>
    </row>
    <row r="502">
      <c r="A502" s="2"/>
      <c r="B502" s="193">
        <f>SUM('360 GRP volumes '!L581:V581)*'360 GRP volumes '!AX581</f>
        <v>0</v>
      </c>
      <c r="C502" s="65">
        <f>SUM('360 GRP volumes '!L581:V581)*'360 GRP volumes '!AY581</f>
        <v>0</v>
      </c>
      <c r="D502" s="779">
        <f>SUM('360 GRP volumes '!L581:V581)*'360 GRP volumes '!AZ581</f>
        <v>0</v>
      </c>
      <c r="E502" s="779">
        <f>SUM('360 GRP volumes '!L581:V581)*'360 GRP volumes '!BA581</f>
        <v>0</v>
      </c>
      <c r="F502" s="779">
        <f>SUM('360 GRP volumes '!L581:V581)*'360 GRP volumes '!BB581</f>
        <v>0</v>
      </c>
      <c r="G502" s="779">
        <f>SUM('360 GRP volumes '!L581:V581)*'360 GRP volumes '!BC581</f>
        <v>0</v>
      </c>
      <c r="H502" s="779">
        <f>SUM('360 GRP volumes '!L581:V581)*'360 GRP volumes '!BD581</f>
        <v>0</v>
      </c>
      <c r="I502" s="779">
        <f>SUM('360 GRP volumes '!L581:V581)*'360 GRP volumes '!BE581</f>
        <v>0</v>
      </c>
      <c r="J502" s="779">
        <f>SUM('360 GRP volumes '!L581:V581)*'360 GRP volumes '!BF581</f>
        <v>0</v>
      </c>
      <c r="K502" s="779" t="str">
        <f>'360 GRP volumes '!BG581</f>
        <v/>
      </c>
      <c r="L502" s="779">
        <f>'360 GRP volumes '!I581*SUM('360 GRP volumes '!L581:V581)</f>
        <v>0</v>
      </c>
    </row>
    <row r="503">
      <c r="A503" s="2"/>
      <c r="B503" s="193">
        <f>SUM('360 GRP volumes '!L582:V582)*'360 GRP volumes '!AX582</f>
        <v>0</v>
      </c>
      <c r="C503" s="65">
        <f>SUM('360 GRP volumes '!L582:V582)*'360 GRP volumes '!AY582</f>
        <v>0</v>
      </c>
      <c r="D503" s="779">
        <f>SUM('360 GRP volumes '!L582:V582)*'360 GRP volumes '!AZ582</f>
        <v>0</v>
      </c>
      <c r="E503" s="779">
        <f>SUM('360 GRP volumes '!L582:V582)*'360 GRP volumes '!BA582</f>
        <v>0</v>
      </c>
      <c r="F503" s="779">
        <f>SUM('360 GRP volumes '!L582:V582)*'360 GRP volumes '!BB582</f>
        <v>0</v>
      </c>
      <c r="G503" s="779">
        <f>SUM('360 GRP volumes '!L582:V582)*'360 GRP volumes '!BC582</f>
        <v>0</v>
      </c>
      <c r="H503" s="779">
        <f>SUM('360 GRP volumes '!L582:V582)*'360 GRP volumes '!BD582</f>
        <v>0</v>
      </c>
      <c r="I503" s="779">
        <f>SUM('360 GRP volumes '!L582:V582)*'360 GRP volumes '!BE582</f>
        <v>0</v>
      </c>
      <c r="J503" s="779">
        <f>SUM('360 GRP volumes '!L582:V582)*'360 GRP volumes '!BF582</f>
        <v>0</v>
      </c>
      <c r="K503" s="779" t="str">
        <f>'360 GRP volumes '!BG582</f>
        <v/>
      </c>
      <c r="L503" s="779">
        <f>'360 GRP volumes '!I582*SUM('360 GRP volumes '!L582:V582)</f>
        <v>0</v>
      </c>
    </row>
    <row r="504">
      <c r="A504" s="2"/>
      <c r="B504" s="193">
        <f>SUM('360 GRP volumes '!L583:V583)*'360 GRP volumes '!AX583</f>
        <v>0</v>
      </c>
      <c r="C504" s="65">
        <f>SUM('360 GRP volumes '!L583:V583)*'360 GRP volumes '!AY583</f>
        <v>0</v>
      </c>
      <c r="D504" s="779">
        <f>SUM('360 GRP volumes '!L583:V583)*'360 GRP volumes '!AZ583</f>
        <v>0</v>
      </c>
      <c r="E504" s="779">
        <f>SUM('360 GRP volumes '!L583:V583)*'360 GRP volumes '!BA583</f>
        <v>0</v>
      </c>
      <c r="F504" s="779">
        <f>SUM('360 GRP volumes '!L583:V583)*'360 GRP volumes '!BB583</f>
        <v>0</v>
      </c>
      <c r="G504" s="779">
        <f>SUM('360 GRP volumes '!L583:V583)*'360 GRP volumes '!BC583</f>
        <v>0</v>
      </c>
      <c r="H504" s="779">
        <f>SUM('360 GRP volumes '!L583:V583)*'360 GRP volumes '!BD583</f>
        <v>0</v>
      </c>
      <c r="I504" s="779">
        <f>SUM('360 GRP volumes '!L583:V583)*'360 GRP volumes '!BE583</f>
        <v>0</v>
      </c>
      <c r="J504" s="779">
        <f>SUM('360 GRP volumes '!L583:V583)*'360 GRP volumes '!BF583</f>
        <v>0</v>
      </c>
      <c r="K504" s="779" t="str">
        <f>'360 GRP volumes '!BG583</f>
        <v/>
      </c>
      <c r="L504" s="779">
        <f>'360 GRP volumes '!I583*SUM('360 GRP volumes '!L583:V583)</f>
        <v>0</v>
      </c>
    </row>
    <row r="505">
      <c r="A505" s="2"/>
      <c r="B505" s="193">
        <f>SUM('360 GRP volumes '!L584:V584)*'360 GRP volumes '!AX584</f>
        <v>0</v>
      </c>
      <c r="C505" s="65">
        <f>SUM('360 GRP volumes '!L584:V584)*'360 GRP volumes '!AY584</f>
        <v>0</v>
      </c>
      <c r="D505" s="779">
        <f>SUM('360 GRP volumes '!L584:V584)*'360 GRP volumes '!AZ584</f>
        <v>0</v>
      </c>
      <c r="E505" s="779">
        <f>SUM('360 GRP volumes '!L584:V584)*'360 GRP volumes '!BA584</f>
        <v>0</v>
      </c>
      <c r="F505" s="779">
        <f>SUM('360 GRP volumes '!L584:V584)*'360 GRP volumes '!BB584</f>
        <v>0</v>
      </c>
      <c r="G505" s="779">
        <f>SUM('360 GRP volumes '!L584:V584)*'360 GRP volumes '!BC584</f>
        <v>0</v>
      </c>
      <c r="H505" s="779">
        <f>SUM('360 GRP volumes '!L584:V584)*'360 GRP volumes '!BD584</f>
        <v>0</v>
      </c>
      <c r="I505" s="779">
        <f>SUM('360 GRP volumes '!L584:V584)*'360 GRP volumes '!BE584</f>
        <v>0</v>
      </c>
      <c r="J505" s="779">
        <f>SUM('360 GRP volumes '!L584:V584)*'360 GRP volumes '!BF584</f>
        <v>0</v>
      </c>
      <c r="K505" s="779" t="str">
        <f>'360 GRP volumes '!BG584</f>
        <v/>
      </c>
      <c r="L505" s="779">
        <f>'360 GRP volumes '!I584*SUM('360 GRP volumes '!L584:V584)</f>
        <v>0</v>
      </c>
    </row>
    <row r="506">
      <c r="A506" s="2"/>
      <c r="B506" s="193">
        <f>SUM('360 GRP volumes '!L585:V585)*'360 GRP volumes '!AX585</f>
        <v>0</v>
      </c>
      <c r="C506" s="65">
        <f>SUM('360 GRP volumes '!L585:V585)*'360 GRP volumes '!AY585</f>
        <v>0</v>
      </c>
      <c r="D506" s="779">
        <f>SUM('360 GRP volumes '!L585:V585)*'360 GRP volumes '!AZ585</f>
        <v>0</v>
      </c>
      <c r="E506" s="779">
        <f>SUM('360 GRP volumes '!L585:V585)*'360 GRP volumes '!BA585</f>
        <v>0</v>
      </c>
      <c r="F506" s="779">
        <f>SUM('360 GRP volumes '!L585:V585)*'360 GRP volumes '!BB585</f>
        <v>0</v>
      </c>
      <c r="G506" s="779">
        <f>SUM('360 GRP volumes '!L585:V585)*'360 GRP volumes '!BC585</f>
        <v>0</v>
      </c>
      <c r="H506" s="779">
        <f>SUM('360 GRP volumes '!L585:V585)*'360 GRP volumes '!BD585</f>
        <v>0</v>
      </c>
      <c r="I506" s="779">
        <f>SUM('360 GRP volumes '!L585:V585)*'360 GRP volumes '!BE585</f>
        <v>0</v>
      </c>
      <c r="J506" s="779">
        <f>SUM('360 GRP volumes '!L585:V585)*'360 GRP volumes '!BF585</f>
        <v>0</v>
      </c>
      <c r="K506" s="779" t="str">
        <f>'360 GRP volumes '!BG585</f>
        <v/>
      </c>
      <c r="L506" s="779">
        <f>'360 GRP volumes '!I585*SUM('360 GRP volumes '!L585:V585)</f>
        <v>0</v>
      </c>
    </row>
    <row r="507">
      <c r="A507" s="2"/>
      <c r="B507" s="193">
        <f>SUM('360 GRP volumes '!L586:V586)*'360 GRP volumes '!AX586</f>
        <v>0</v>
      </c>
      <c r="C507" s="65">
        <f>SUM('360 GRP volumes '!L586:V586)*'360 GRP volumes '!AY586</f>
        <v>0</v>
      </c>
      <c r="D507" s="779">
        <f>SUM('360 GRP volumes '!L586:V586)*'360 GRP volumes '!AZ586</f>
        <v>0</v>
      </c>
      <c r="E507" s="779">
        <f>SUM('360 GRP volumes '!L586:V586)*'360 GRP volumes '!BA586</f>
        <v>0</v>
      </c>
      <c r="F507" s="779">
        <f>SUM('360 GRP volumes '!L586:V586)*'360 GRP volumes '!BB586</f>
        <v>0</v>
      </c>
      <c r="G507" s="779">
        <f>SUM('360 GRP volumes '!L586:V586)*'360 GRP volumes '!BC586</f>
        <v>0</v>
      </c>
      <c r="H507" s="779">
        <f>SUM('360 GRP volumes '!L586:V586)*'360 GRP volumes '!BD586</f>
        <v>0</v>
      </c>
      <c r="I507" s="779">
        <f>SUM('360 GRP volumes '!L586:V586)*'360 GRP volumes '!BE586</f>
        <v>0</v>
      </c>
      <c r="J507" s="779">
        <f>SUM('360 GRP volumes '!L586:V586)*'360 GRP volumes '!BF586</f>
        <v>0</v>
      </c>
      <c r="K507" s="779" t="str">
        <f>'360 GRP volumes '!BG586</f>
        <v/>
      </c>
      <c r="L507" s="779">
        <f>'360 GRP volumes '!I586*SUM('360 GRP volumes '!L586:V586)</f>
        <v>0</v>
      </c>
    </row>
    <row r="508">
      <c r="A508" s="2"/>
      <c r="B508" s="193">
        <f>SUM('360 GRP volumes '!L587:V587)*'360 GRP volumes '!AX587</f>
        <v>0</v>
      </c>
      <c r="C508" s="65">
        <f>SUM('360 GRP volumes '!L587:V587)*'360 GRP volumes '!AY587</f>
        <v>0</v>
      </c>
      <c r="D508" s="779">
        <f>SUM('360 GRP volumes '!L587:V587)*'360 GRP volumes '!AZ587</f>
        <v>0</v>
      </c>
      <c r="E508" s="779">
        <f>SUM('360 GRP volumes '!L587:V587)*'360 GRP volumes '!BA587</f>
        <v>0</v>
      </c>
      <c r="F508" s="779">
        <f>SUM('360 GRP volumes '!L587:V587)*'360 GRP volumes '!BB587</f>
        <v>0</v>
      </c>
      <c r="G508" s="779">
        <f>SUM('360 GRP volumes '!L587:V587)*'360 GRP volumes '!BC587</f>
        <v>0</v>
      </c>
      <c r="H508" s="779">
        <f>SUM('360 GRP volumes '!L587:V587)*'360 GRP volumes '!BD587</f>
        <v>0</v>
      </c>
      <c r="I508" s="779">
        <f>SUM('360 GRP volumes '!L587:V587)*'360 GRP volumes '!BE587</f>
        <v>0</v>
      </c>
      <c r="J508" s="779">
        <f>SUM('360 GRP volumes '!L587:V587)*'360 GRP volumes '!BF587</f>
        <v>0</v>
      </c>
      <c r="K508" s="779" t="str">
        <f>'360 GRP volumes '!BG587</f>
        <v/>
      </c>
      <c r="L508" s="779">
        <f>'360 GRP volumes '!I587*SUM('360 GRP volumes '!L587:V587)</f>
        <v>0</v>
      </c>
    </row>
    <row r="509">
      <c r="A509" s="2"/>
      <c r="B509" s="193">
        <f>SUM('360 GRP volumes '!L588:V588)*'360 GRP volumes '!AX588</f>
        <v>0</v>
      </c>
      <c r="C509" s="65">
        <f>SUM('360 GRP volumes '!L588:V588)*'360 GRP volumes '!AY588</f>
        <v>0</v>
      </c>
      <c r="D509" s="779">
        <f>SUM('360 GRP volumes '!L588:V588)*'360 GRP volumes '!AZ588</f>
        <v>0</v>
      </c>
      <c r="E509" s="779">
        <f>SUM('360 GRP volumes '!L588:V588)*'360 GRP volumes '!BA588</f>
        <v>0</v>
      </c>
      <c r="F509" s="779">
        <f>SUM('360 GRP volumes '!L588:V588)*'360 GRP volumes '!BB588</f>
        <v>0</v>
      </c>
      <c r="G509" s="779">
        <f>SUM('360 GRP volumes '!L588:V588)*'360 GRP volumes '!BC588</f>
        <v>0</v>
      </c>
      <c r="H509" s="779">
        <f>SUM('360 GRP volumes '!L588:V588)*'360 GRP volumes '!BD588</f>
        <v>0</v>
      </c>
      <c r="I509" s="779">
        <f>SUM('360 GRP volumes '!L588:V588)*'360 GRP volumes '!BE588</f>
        <v>0</v>
      </c>
      <c r="J509" s="779">
        <f>SUM('360 GRP volumes '!L588:V588)*'360 GRP volumes '!BF588</f>
        <v>0</v>
      </c>
      <c r="K509" s="779" t="str">
        <f>'360 GRP volumes '!BG588</f>
        <v/>
      </c>
      <c r="L509" s="779">
        <f>'360 GRP volumes '!I588*SUM('360 GRP volumes '!L588:V588)</f>
        <v>0</v>
      </c>
    </row>
    <row r="510">
      <c r="A510" s="2"/>
      <c r="B510" s="193">
        <f>SUM('360 GRP volumes '!L589:V589)*'360 GRP volumes '!AX589</f>
        <v>0</v>
      </c>
      <c r="C510" s="65">
        <f>SUM('360 GRP volumes '!L589:V589)*'360 GRP volumes '!AY589</f>
        <v>0</v>
      </c>
      <c r="D510" s="779">
        <f>SUM('360 GRP volumes '!L589:V589)*'360 GRP volumes '!AZ589</f>
        <v>0</v>
      </c>
      <c r="E510" s="779">
        <f>SUM('360 GRP volumes '!L589:V589)*'360 GRP volumes '!BA589</f>
        <v>0</v>
      </c>
      <c r="F510" s="779">
        <f>SUM('360 GRP volumes '!L589:V589)*'360 GRP volumes '!BB589</f>
        <v>0</v>
      </c>
      <c r="G510" s="779">
        <f>SUM('360 GRP volumes '!L589:V589)*'360 GRP volumes '!BC589</f>
        <v>0</v>
      </c>
      <c r="H510" s="779">
        <f>SUM('360 GRP volumes '!L589:V589)*'360 GRP volumes '!BD589</f>
        <v>0</v>
      </c>
      <c r="I510" s="779">
        <f>SUM('360 GRP volumes '!L589:V589)*'360 GRP volumes '!BE589</f>
        <v>0</v>
      </c>
      <c r="J510" s="779">
        <f>SUM('360 GRP volumes '!L589:V589)*'360 GRP volumes '!BF589</f>
        <v>0</v>
      </c>
      <c r="K510" s="779" t="str">
        <f>'360 GRP volumes '!BG589</f>
        <v/>
      </c>
      <c r="L510" s="779">
        <f>'360 GRP volumes '!I589*SUM('360 GRP volumes '!L589:V589)</f>
        <v>0</v>
      </c>
    </row>
    <row r="511">
      <c r="A511" s="2"/>
      <c r="B511" s="193">
        <f>SUM('360 GRP volumes '!L590:V590)*'360 GRP volumes '!AX590</f>
        <v>0</v>
      </c>
      <c r="C511" s="65">
        <f>SUM('360 GRP volumes '!L590:V590)*'360 GRP volumes '!AY590</f>
        <v>0</v>
      </c>
      <c r="D511" s="779">
        <f>SUM('360 GRP volumes '!L590:V590)*'360 GRP volumes '!AZ590</f>
        <v>0</v>
      </c>
      <c r="E511" s="779">
        <f>SUM('360 GRP volumes '!L590:V590)*'360 GRP volumes '!BA590</f>
        <v>0</v>
      </c>
      <c r="F511" s="779">
        <f>SUM('360 GRP volumes '!L590:V590)*'360 GRP volumes '!BB590</f>
        <v>0</v>
      </c>
      <c r="G511" s="779">
        <f>SUM('360 GRP volumes '!L590:V590)*'360 GRP volumes '!BC590</f>
        <v>0</v>
      </c>
      <c r="H511" s="779">
        <f>SUM('360 GRP volumes '!L590:V590)*'360 GRP volumes '!BD590</f>
        <v>0</v>
      </c>
      <c r="I511" s="779">
        <f>SUM('360 GRP volumes '!L590:V590)*'360 GRP volumes '!BE590</f>
        <v>0</v>
      </c>
      <c r="J511" s="779">
        <f>SUM('360 GRP volumes '!L590:V590)*'360 GRP volumes '!BF590</f>
        <v>0</v>
      </c>
      <c r="K511" s="779" t="str">
        <f>'360 GRP volumes '!BG590</f>
        <v/>
      </c>
      <c r="L511" s="779">
        <f>'360 GRP volumes '!I590*SUM('360 GRP volumes '!L590:V590)</f>
        <v>0</v>
      </c>
    </row>
    <row r="512">
      <c r="A512" s="2"/>
      <c r="B512" s="193">
        <f>SUM('360 GRP volumes '!L591:V591)*'360 GRP volumes '!AX591</f>
        <v>0</v>
      </c>
      <c r="C512" s="65">
        <f>SUM('360 GRP volumes '!L591:V591)*'360 GRP volumes '!AY591</f>
        <v>0</v>
      </c>
      <c r="D512" s="779">
        <f>SUM('360 GRP volumes '!L591:V591)*'360 GRP volumes '!AZ591</f>
        <v>0</v>
      </c>
      <c r="E512" s="779">
        <f>SUM('360 GRP volumes '!L591:V591)*'360 GRP volumes '!BA591</f>
        <v>0</v>
      </c>
      <c r="F512" s="779">
        <f>SUM('360 GRP volumes '!L591:V591)*'360 GRP volumes '!BB591</f>
        <v>0</v>
      </c>
      <c r="G512" s="779">
        <f>SUM('360 GRP volumes '!L591:V591)*'360 GRP volumes '!BC591</f>
        <v>0</v>
      </c>
      <c r="H512" s="779">
        <f>SUM('360 GRP volumes '!L591:V591)*'360 GRP volumes '!BD591</f>
        <v>0</v>
      </c>
      <c r="I512" s="779">
        <f>SUM('360 GRP volumes '!L591:V591)*'360 GRP volumes '!BE591</f>
        <v>0</v>
      </c>
      <c r="J512" s="779">
        <f>SUM('360 GRP volumes '!L591:V591)*'360 GRP volumes '!BF591</f>
        <v>0</v>
      </c>
      <c r="K512" s="779" t="str">
        <f>'360 GRP volumes '!BG591</f>
        <v/>
      </c>
      <c r="L512" s="779">
        <f>'360 GRP volumes '!I591*SUM('360 GRP volumes '!L591:V591)</f>
        <v>0</v>
      </c>
    </row>
    <row r="513">
      <c r="A513" s="2"/>
      <c r="B513" s="193">
        <f>SUM('360 GRP volumes '!L592:V592)*'360 GRP volumes '!AX592</f>
        <v>0</v>
      </c>
      <c r="C513" s="65">
        <f>SUM('360 GRP volumes '!L592:V592)*'360 GRP volumes '!AY592</f>
        <v>0</v>
      </c>
      <c r="D513" s="779">
        <f>SUM('360 GRP volumes '!L592:V592)*'360 GRP volumes '!AZ592</f>
        <v>0</v>
      </c>
      <c r="E513" s="779">
        <f>SUM('360 GRP volumes '!L592:V592)*'360 GRP volumes '!BA592</f>
        <v>0</v>
      </c>
      <c r="F513" s="779">
        <f>SUM('360 GRP volumes '!L592:V592)*'360 GRP volumes '!BB592</f>
        <v>0</v>
      </c>
      <c r="G513" s="779">
        <f>SUM('360 GRP volumes '!L592:V592)*'360 GRP volumes '!BC592</f>
        <v>0</v>
      </c>
      <c r="H513" s="779">
        <f>SUM('360 GRP volumes '!L592:V592)*'360 GRP volumes '!BD592</f>
        <v>0</v>
      </c>
      <c r="I513" s="779">
        <f>SUM('360 GRP volumes '!L592:V592)*'360 GRP volumes '!BE592</f>
        <v>0</v>
      </c>
      <c r="J513" s="779">
        <f>SUM('360 GRP volumes '!L592:V592)*'360 GRP volumes '!BF592</f>
        <v>0</v>
      </c>
      <c r="K513" s="779" t="str">
        <f>'360 GRP volumes '!BG592</f>
        <v/>
      </c>
      <c r="L513" s="779">
        <f>'360 GRP volumes '!I592*SUM('360 GRP volumes '!L592:V592)</f>
        <v>0</v>
      </c>
    </row>
    <row r="514">
      <c r="A514" s="2"/>
      <c r="B514" s="193">
        <f>SUM('360 GRP volumes '!L593:V593)*'360 GRP volumes '!AX593</f>
        <v>0</v>
      </c>
      <c r="C514" s="65">
        <f>SUM('360 GRP volumes '!L593:V593)*'360 GRP volumes '!AY593</f>
        <v>0</v>
      </c>
      <c r="D514" s="779">
        <f>SUM('360 GRP volumes '!L593:V593)*'360 GRP volumes '!AZ593</f>
        <v>0</v>
      </c>
      <c r="E514" s="779">
        <f>SUM('360 GRP volumes '!L593:V593)*'360 GRP volumes '!BA593</f>
        <v>0</v>
      </c>
      <c r="F514" s="779">
        <f>SUM('360 GRP volumes '!L593:V593)*'360 GRP volumes '!BB593</f>
        <v>0</v>
      </c>
      <c r="G514" s="779">
        <f>SUM('360 GRP volumes '!L593:V593)*'360 GRP volumes '!BC593</f>
        <v>0</v>
      </c>
      <c r="H514" s="779">
        <f>SUM('360 GRP volumes '!L593:V593)*'360 GRP volumes '!BD593</f>
        <v>0</v>
      </c>
      <c r="I514" s="779">
        <f>SUM('360 GRP volumes '!L593:V593)*'360 GRP volumes '!BE593</f>
        <v>0</v>
      </c>
      <c r="J514" s="779">
        <f>SUM('360 GRP volumes '!L593:V593)*'360 GRP volumes '!BF593</f>
        <v>0</v>
      </c>
      <c r="K514" s="779" t="str">
        <f>'360 GRP volumes '!BG593</f>
        <v/>
      </c>
      <c r="L514" s="779">
        <f>'360 GRP volumes '!I593*SUM('360 GRP volumes '!L593:V593)</f>
        <v>0</v>
      </c>
    </row>
    <row r="515">
      <c r="A515" s="2"/>
      <c r="B515" s="193">
        <f>SUM('360 GRP volumes '!L594:V594)*'360 GRP volumes '!AX594</f>
        <v>0</v>
      </c>
      <c r="C515" s="65">
        <f>SUM('360 GRP volumes '!L594:V594)*'360 GRP volumes '!AY594</f>
        <v>0</v>
      </c>
      <c r="D515" s="779">
        <f>SUM('360 GRP volumes '!L594:V594)*'360 GRP volumes '!AZ594</f>
        <v>0</v>
      </c>
      <c r="E515" s="779">
        <f>SUM('360 GRP volumes '!L594:V594)*'360 GRP volumes '!BA594</f>
        <v>0</v>
      </c>
      <c r="F515" s="779">
        <f>SUM('360 GRP volumes '!L594:V594)*'360 GRP volumes '!BB594</f>
        <v>0</v>
      </c>
      <c r="G515" s="779">
        <f>SUM('360 GRP volumes '!L594:V594)*'360 GRP volumes '!BC594</f>
        <v>0</v>
      </c>
      <c r="H515" s="779">
        <f>SUM('360 GRP volumes '!L594:V594)*'360 GRP volumes '!BD594</f>
        <v>0</v>
      </c>
      <c r="I515" s="779">
        <f>SUM('360 GRP volumes '!L594:V594)*'360 GRP volumes '!BE594</f>
        <v>0</v>
      </c>
      <c r="J515" s="779">
        <f>SUM('360 GRP volumes '!L594:V594)*'360 GRP volumes '!BF594</f>
        <v>0</v>
      </c>
      <c r="K515" s="779" t="str">
        <f>'360 GRP volumes '!BG594</f>
        <v/>
      </c>
      <c r="L515" s="779">
        <f>'360 GRP volumes '!I594*SUM('360 GRP volumes '!L594:V594)</f>
        <v>0</v>
      </c>
    </row>
    <row r="516">
      <c r="A516" s="2"/>
      <c r="B516" s="193">
        <f>SUM('360 GRP volumes '!L595:V595)*'360 GRP volumes '!AX595</f>
        <v>0</v>
      </c>
      <c r="C516" s="65">
        <f>SUM('360 GRP volumes '!L595:V595)*'360 GRP volumes '!AY595</f>
        <v>0</v>
      </c>
      <c r="D516" s="779">
        <f>SUM('360 GRP volumes '!L595:V595)*'360 GRP volumes '!AZ595</f>
        <v>0</v>
      </c>
      <c r="E516" s="779">
        <f>SUM('360 GRP volumes '!L595:V595)*'360 GRP volumes '!BA595</f>
        <v>0</v>
      </c>
      <c r="F516" s="779">
        <f>SUM('360 GRP volumes '!L595:V595)*'360 GRP volumes '!BB595</f>
        <v>0</v>
      </c>
      <c r="G516" s="779">
        <f>SUM('360 GRP volumes '!L595:V595)*'360 GRP volumes '!BC595</f>
        <v>0</v>
      </c>
      <c r="H516" s="779">
        <f>SUM('360 GRP volumes '!L595:V595)*'360 GRP volumes '!BD595</f>
        <v>0</v>
      </c>
      <c r="I516" s="779">
        <f>SUM('360 GRP volumes '!L595:V595)*'360 GRP volumes '!BE595</f>
        <v>0</v>
      </c>
      <c r="J516" s="779">
        <f>SUM('360 GRP volumes '!L595:V595)*'360 GRP volumes '!BF595</f>
        <v>0</v>
      </c>
      <c r="K516" s="779" t="str">
        <f>'360 GRP volumes '!BG595</f>
        <v/>
      </c>
      <c r="L516" s="779">
        <f>'360 GRP volumes '!I595*SUM('360 GRP volumes '!L595:V595)</f>
        <v>0</v>
      </c>
    </row>
    <row r="517">
      <c r="A517" s="2"/>
      <c r="B517" s="193">
        <f>SUM('360 GRP volumes '!L596:V596)*'360 GRP volumes '!AX596</f>
        <v>0</v>
      </c>
      <c r="C517" s="65">
        <f>SUM('360 GRP volumes '!L596:V596)*'360 GRP volumes '!AY596</f>
        <v>0</v>
      </c>
      <c r="D517" s="779">
        <f>SUM('360 GRP volumes '!L596:V596)*'360 GRP volumes '!AZ596</f>
        <v>0</v>
      </c>
      <c r="E517" s="779">
        <f>SUM('360 GRP volumes '!L596:V596)*'360 GRP volumes '!BA596</f>
        <v>0</v>
      </c>
      <c r="F517" s="779">
        <f>SUM('360 GRP volumes '!L596:V596)*'360 GRP volumes '!BB596</f>
        <v>0</v>
      </c>
      <c r="G517" s="779">
        <f>SUM('360 GRP volumes '!L596:V596)*'360 GRP volumes '!BC596</f>
        <v>0</v>
      </c>
      <c r="H517" s="779">
        <f>SUM('360 GRP volumes '!L596:V596)*'360 GRP volumes '!BD596</f>
        <v>0</v>
      </c>
      <c r="I517" s="779">
        <f>SUM('360 GRP volumes '!L596:V596)*'360 GRP volumes '!BE596</f>
        <v>0</v>
      </c>
      <c r="J517" s="779">
        <f>SUM('360 GRP volumes '!L596:V596)*'360 GRP volumes '!BF596</f>
        <v>0</v>
      </c>
      <c r="K517" s="779" t="str">
        <f>'360 GRP volumes '!BG596</f>
        <v/>
      </c>
      <c r="L517" s="779">
        <f>'360 GRP volumes '!I596*SUM('360 GRP volumes '!L596:V596)</f>
        <v>0</v>
      </c>
    </row>
    <row r="518">
      <c r="A518" s="2"/>
      <c r="B518" s="193">
        <f>SUM('360 GRP volumes '!L597:V597)*'360 GRP volumes '!AX597</f>
        <v>0</v>
      </c>
      <c r="C518" s="65">
        <f>SUM('360 GRP volumes '!L597:V597)*'360 GRP volumes '!AY597</f>
        <v>0</v>
      </c>
      <c r="D518" s="779">
        <f>SUM('360 GRP volumes '!L597:V597)*'360 GRP volumes '!AZ597</f>
        <v>0</v>
      </c>
      <c r="E518" s="779">
        <f>SUM('360 GRP volumes '!L597:V597)*'360 GRP volumes '!BA597</f>
        <v>0</v>
      </c>
      <c r="F518" s="779">
        <f>SUM('360 GRP volumes '!L597:V597)*'360 GRP volumes '!BB597</f>
        <v>0</v>
      </c>
      <c r="G518" s="779">
        <f>SUM('360 GRP volumes '!L597:V597)*'360 GRP volumes '!BC597</f>
        <v>0</v>
      </c>
      <c r="H518" s="779">
        <f>SUM('360 GRP volumes '!L597:V597)*'360 GRP volumes '!BD597</f>
        <v>0</v>
      </c>
      <c r="I518" s="779">
        <f>SUM('360 GRP volumes '!L597:V597)*'360 GRP volumes '!BE597</f>
        <v>0</v>
      </c>
      <c r="J518" s="779">
        <f>SUM('360 GRP volumes '!L597:V597)*'360 GRP volumes '!BF597</f>
        <v>0</v>
      </c>
      <c r="K518" s="779" t="str">
        <f>'360 GRP volumes '!BG597</f>
        <v/>
      </c>
      <c r="L518" s="779">
        <f>'360 GRP volumes '!I597*SUM('360 GRP volumes '!L597:V597)</f>
        <v>0</v>
      </c>
    </row>
    <row r="519">
      <c r="A519" s="2"/>
      <c r="B519" s="193">
        <f>SUM('360 GRP volumes '!L598:V598)*'360 GRP volumes '!AX598</f>
        <v>0</v>
      </c>
      <c r="C519" s="65">
        <f>SUM('360 GRP volumes '!L598:V598)*'360 GRP volumes '!AY598</f>
        <v>0</v>
      </c>
      <c r="D519" s="779">
        <f>SUM('360 GRP volumes '!L598:V598)*'360 GRP volumes '!AZ598</f>
        <v>0</v>
      </c>
      <c r="E519" s="779">
        <f>SUM('360 GRP volumes '!L598:V598)*'360 GRP volumes '!BA598</f>
        <v>0</v>
      </c>
      <c r="F519" s="779">
        <f>SUM('360 GRP volumes '!L598:V598)*'360 GRP volumes '!BB598</f>
        <v>0</v>
      </c>
      <c r="G519" s="779">
        <f>SUM('360 GRP volumes '!L598:V598)*'360 GRP volumes '!BC598</f>
        <v>0</v>
      </c>
      <c r="H519" s="779">
        <f>SUM('360 GRP volumes '!L598:V598)*'360 GRP volumes '!BD598</f>
        <v>0</v>
      </c>
      <c r="I519" s="779">
        <f>SUM('360 GRP volumes '!L598:V598)*'360 GRP volumes '!BE598</f>
        <v>0</v>
      </c>
      <c r="J519" s="779">
        <f>SUM('360 GRP volumes '!L598:V598)*'360 GRP volumes '!BF598</f>
        <v>0</v>
      </c>
      <c r="K519" s="779" t="str">
        <f>'360 GRP volumes '!BG598</f>
        <v/>
      </c>
      <c r="L519" s="779">
        <f>'360 GRP volumes '!I598*SUM('360 GRP volumes '!L598:V598)</f>
        <v>0</v>
      </c>
    </row>
    <row r="520">
      <c r="A520" s="2"/>
      <c r="B520" s="193">
        <f>SUM('360 GRP volumes '!L599:V599)*'360 GRP volumes '!AX599</f>
        <v>0</v>
      </c>
      <c r="C520" s="65">
        <f>SUM('360 GRP volumes '!L599:V599)*'360 GRP volumes '!AY599</f>
        <v>0</v>
      </c>
      <c r="D520" s="779">
        <f>SUM('360 GRP volumes '!L599:V599)*'360 GRP volumes '!AZ599</f>
        <v>0</v>
      </c>
      <c r="E520" s="779">
        <f>SUM('360 GRP volumes '!L599:V599)*'360 GRP volumes '!BA599</f>
        <v>0</v>
      </c>
      <c r="F520" s="779">
        <f>SUM('360 GRP volumes '!L599:V599)*'360 GRP volumes '!BB599</f>
        <v>0</v>
      </c>
      <c r="G520" s="779">
        <f>SUM('360 GRP volumes '!L599:V599)*'360 GRP volumes '!BC599</f>
        <v>0</v>
      </c>
      <c r="H520" s="779">
        <f>SUM('360 GRP volumes '!L599:V599)*'360 GRP volumes '!BD599</f>
        <v>0</v>
      </c>
      <c r="I520" s="779">
        <f>SUM('360 GRP volumes '!L599:V599)*'360 GRP volumes '!BE599</f>
        <v>0</v>
      </c>
      <c r="J520" s="779">
        <f>SUM('360 GRP volumes '!L599:V599)*'360 GRP volumes '!BF599</f>
        <v>0</v>
      </c>
      <c r="K520" s="779" t="str">
        <f>'360 GRP volumes '!BG599</f>
        <v/>
      </c>
      <c r="L520" s="779">
        <f>'360 GRP volumes '!I599*SUM('360 GRP volumes '!L599:V599)</f>
        <v>0</v>
      </c>
    </row>
    <row r="521">
      <c r="A521" s="2"/>
      <c r="B521" s="193">
        <f>SUM('360 GRP volumes '!L600:V600)*'360 GRP volumes '!AX600</f>
        <v>0</v>
      </c>
      <c r="C521" s="65">
        <f>SUM('360 GRP volumes '!L600:V600)*'360 GRP volumes '!AY600</f>
        <v>0</v>
      </c>
      <c r="D521" s="779">
        <f>SUM('360 GRP volumes '!L600:V600)*'360 GRP volumes '!AZ600</f>
        <v>0</v>
      </c>
      <c r="E521" s="779">
        <f>SUM('360 GRP volumes '!L600:V600)*'360 GRP volumes '!BA600</f>
        <v>0</v>
      </c>
      <c r="F521" s="779">
        <f>SUM('360 GRP volumes '!L600:V600)*'360 GRP volumes '!BB600</f>
        <v>0</v>
      </c>
      <c r="G521" s="779">
        <f>SUM('360 GRP volumes '!L600:V600)*'360 GRP volumes '!BC600</f>
        <v>0</v>
      </c>
      <c r="H521" s="779">
        <f>SUM('360 GRP volumes '!L600:V600)*'360 GRP volumes '!BD600</f>
        <v>0</v>
      </c>
      <c r="I521" s="779">
        <f>SUM('360 GRP volumes '!L600:V600)*'360 GRP volumes '!BE600</f>
        <v>0</v>
      </c>
      <c r="J521" s="779">
        <f>SUM('360 GRP volumes '!L600:V600)*'360 GRP volumes '!BF600</f>
        <v>0</v>
      </c>
      <c r="K521" s="779" t="str">
        <f>'360 GRP volumes '!BG600</f>
        <v/>
      </c>
      <c r="L521" s="779">
        <f>'360 GRP volumes '!I600*SUM('360 GRP volumes '!L600:V600)</f>
        <v>0</v>
      </c>
    </row>
    <row r="522">
      <c r="A522" s="2"/>
      <c r="B522" s="193">
        <f>SUM('360 GRP volumes '!L601:V601)*'360 GRP volumes '!AX601</f>
        <v>0</v>
      </c>
      <c r="C522" s="65">
        <f>SUM('360 GRP volumes '!L601:V601)*'360 GRP volumes '!AY601</f>
        <v>0</v>
      </c>
      <c r="D522" s="779">
        <f>SUM('360 GRP volumes '!L601:V601)*'360 GRP volumes '!AZ601</f>
        <v>0</v>
      </c>
      <c r="E522" s="779">
        <f>SUM('360 GRP volumes '!L601:V601)*'360 GRP volumes '!BA601</f>
        <v>0</v>
      </c>
      <c r="F522" s="779">
        <f>SUM('360 GRP volumes '!L601:V601)*'360 GRP volumes '!BB601</f>
        <v>0</v>
      </c>
      <c r="G522" s="779">
        <f>SUM('360 GRP volumes '!L601:V601)*'360 GRP volumes '!BC601</f>
        <v>0</v>
      </c>
      <c r="H522" s="779">
        <f>SUM('360 GRP volumes '!L601:V601)*'360 GRP volumes '!BD601</f>
        <v>0</v>
      </c>
      <c r="I522" s="779">
        <f>SUM('360 GRP volumes '!L601:V601)*'360 GRP volumes '!BE601</f>
        <v>0</v>
      </c>
      <c r="J522" s="779">
        <f>SUM('360 GRP volumes '!L601:V601)*'360 GRP volumes '!BF601</f>
        <v>0</v>
      </c>
      <c r="K522" s="779" t="str">
        <f>'360 GRP volumes '!BG601</f>
        <v/>
      </c>
      <c r="L522" s="779">
        <f>'360 GRP volumes '!I601*SUM('360 GRP volumes '!L601:V601)</f>
        <v>0</v>
      </c>
    </row>
    <row r="523">
      <c r="A523" s="2"/>
      <c r="B523" s="193">
        <f>SUM('360 GRP volumes '!L602:V602)*'360 GRP volumes '!AX602</f>
        <v>0</v>
      </c>
      <c r="C523" s="65">
        <f>SUM('360 GRP volumes '!L602:V602)*'360 GRP volumes '!AY602</f>
        <v>0</v>
      </c>
      <c r="D523" s="779">
        <f>SUM('360 GRP volumes '!L602:V602)*'360 GRP volumes '!AZ602</f>
        <v>0</v>
      </c>
      <c r="E523" s="779">
        <f>SUM('360 GRP volumes '!L602:V602)*'360 GRP volumes '!BA602</f>
        <v>0</v>
      </c>
      <c r="F523" s="779">
        <f>SUM('360 GRP volumes '!L602:V602)*'360 GRP volumes '!BB602</f>
        <v>0</v>
      </c>
      <c r="G523" s="779">
        <f>SUM('360 GRP volumes '!L602:V602)*'360 GRP volumes '!BC602</f>
        <v>0</v>
      </c>
      <c r="H523" s="779">
        <f>SUM('360 GRP volumes '!L602:V602)*'360 GRP volumes '!BD602</f>
        <v>0</v>
      </c>
      <c r="I523" s="779">
        <f>SUM('360 GRP volumes '!L602:V602)*'360 GRP volumes '!BE602</f>
        <v>0</v>
      </c>
      <c r="J523" s="779">
        <f>SUM('360 GRP volumes '!L602:V602)*'360 GRP volumes '!BF602</f>
        <v>0</v>
      </c>
      <c r="K523" s="779" t="str">
        <f>'360 GRP volumes '!BG602</f>
        <v/>
      </c>
      <c r="L523" s="779">
        <f>'360 GRP volumes '!I602*SUM('360 GRP volumes '!L602:V602)</f>
        <v>0</v>
      </c>
    </row>
    <row r="524">
      <c r="A524" s="2"/>
      <c r="B524" s="193">
        <f>SUM('360 GRP volumes '!L603:V603)*'360 GRP volumes '!AX603</f>
        <v>0</v>
      </c>
      <c r="C524" s="65">
        <f>SUM('360 GRP volumes '!L603:V603)*'360 GRP volumes '!AY603</f>
        <v>0</v>
      </c>
      <c r="D524" s="779">
        <f>SUM('360 GRP volumes '!L603:V603)*'360 GRP volumes '!AZ603</f>
        <v>0</v>
      </c>
      <c r="E524" s="779">
        <f>SUM('360 GRP volumes '!L603:V603)*'360 GRP volumes '!BA603</f>
        <v>0</v>
      </c>
      <c r="F524" s="779">
        <f>SUM('360 GRP volumes '!L603:V603)*'360 GRP volumes '!BB603</f>
        <v>0</v>
      </c>
      <c r="G524" s="779">
        <f>SUM('360 GRP volumes '!L603:V603)*'360 GRP volumes '!BC603</f>
        <v>0</v>
      </c>
      <c r="H524" s="779">
        <f>SUM('360 GRP volumes '!L603:V603)*'360 GRP volumes '!BD603</f>
        <v>0</v>
      </c>
      <c r="I524" s="779">
        <f>SUM('360 GRP volumes '!L603:V603)*'360 GRP volumes '!BE603</f>
        <v>0</v>
      </c>
      <c r="J524" s="779">
        <f>SUM('360 GRP volumes '!L603:V603)*'360 GRP volumes '!BF603</f>
        <v>0</v>
      </c>
      <c r="K524" s="779" t="str">
        <f>'360 GRP volumes '!BG603</f>
        <v/>
      </c>
      <c r="L524" s="779">
        <f>'360 GRP volumes '!I603*SUM('360 GRP volumes '!L603:V603)</f>
        <v>0</v>
      </c>
    </row>
    <row r="525">
      <c r="A525" s="2"/>
      <c r="B525" s="193">
        <f>SUM('360 GRP volumes '!L604:V604)*'360 GRP volumes '!AX604</f>
        <v>0</v>
      </c>
      <c r="C525" s="65">
        <f>SUM('360 GRP volumes '!L604:V604)*'360 GRP volumes '!AY604</f>
        <v>0</v>
      </c>
      <c r="D525" s="779">
        <f>SUM('360 GRP volumes '!L604:V604)*'360 GRP volumes '!AZ604</f>
        <v>0</v>
      </c>
      <c r="E525" s="779">
        <f>SUM('360 GRP volumes '!L604:V604)*'360 GRP volumes '!BA604</f>
        <v>0</v>
      </c>
      <c r="F525" s="779">
        <f>SUM('360 GRP volumes '!L604:V604)*'360 GRP volumes '!BB604</f>
        <v>0</v>
      </c>
      <c r="G525" s="779">
        <f>SUM('360 GRP volumes '!L604:V604)*'360 GRP volumes '!BC604</f>
        <v>0</v>
      </c>
      <c r="H525" s="779">
        <f>SUM('360 GRP volumes '!L604:V604)*'360 GRP volumes '!BD604</f>
        <v>0</v>
      </c>
      <c r="I525" s="779">
        <f>SUM('360 GRP volumes '!L604:V604)*'360 GRP volumes '!BE604</f>
        <v>0</v>
      </c>
      <c r="J525" s="779">
        <f>SUM('360 GRP volumes '!L604:V604)*'360 GRP volumes '!BF604</f>
        <v>0</v>
      </c>
      <c r="K525" s="779" t="str">
        <f>'360 GRP volumes '!BG604</f>
        <v/>
      </c>
      <c r="L525" s="779">
        <f>'360 GRP volumes '!I604*SUM('360 GRP volumes '!L604:V604)</f>
        <v>0</v>
      </c>
    </row>
    <row r="526">
      <c r="A526" s="2"/>
      <c r="B526" s="193">
        <f>SUM('360 GRP volumes '!L605:V605)*'360 GRP volumes '!AX605</f>
        <v>0</v>
      </c>
      <c r="C526" s="65">
        <f>SUM('360 GRP volumes '!L605:V605)*'360 GRP volumes '!AY605</f>
        <v>0</v>
      </c>
      <c r="D526" s="779">
        <f>SUM('360 GRP volumes '!L605:V605)*'360 GRP volumes '!AZ605</f>
        <v>0</v>
      </c>
      <c r="E526" s="779">
        <f>SUM('360 GRP volumes '!L605:V605)*'360 GRP volumes '!BA605</f>
        <v>0</v>
      </c>
      <c r="F526" s="779">
        <f>SUM('360 GRP volumes '!L605:V605)*'360 GRP volumes '!BB605</f>
        <v>0</v>
      </c>
      <c r="G526" s="779">
        <f>SUM('360 GRP volumes '!L605:V605)*'360 GRP volumes '!BC605</f>
        <v>0</v>
      </c>
      <c r="H526" s="779">
        <f>SUM('360 GRP volumes '!L605:V605)*'360 GRP volumes '!BD605</f>
        <v>0</v>
      </c>
      <c r="I526" s="779">
        <f>SUM('360 GRP volumes '!L605:V605)*'360 GRP volumes '!BE605</f>
        <v>0</v>
      </c>
      <c r="J526" s="779">
        <f>SUM('360 GRP volumes '!L605:V605)*'360 GRP volumes '!BF605</f>
        <v>0</v>
      </c>
      <c r="K526" s="779" t="str">
        <f>'360 GRP volumes '!BG605</f>
        <v/>
      </c>
      <c r="L526" s="779">
        <f>'360 GRP volumes '!I605*SUM('360 GRP volumes '!L605:V605)</f>
        <v>0</v>
      </c>
    </row>
    <row r="527">
      <c r="A527" s="2"/>
      <c r="B527" s="193">
        <f>SUM('360 GRP volumes '!L606:V606)*'360 GRP volumes '!AX606</f>
        <v>0</v>
      </c>
      <c r="C527" s="65">
        <f>SUM('360 GRP volumes '!L606:V606)*'360 GRP volumes '!AY606</f>
        <v>0</v>
      </c>
      <c r="D527" s="779">
        <f>SUM('360 GRP volumes '!L606:V606)*'360 GRP volumes '!AZ606</f>
        <v>0</v>
      </c>
      <c r="E527" s="779">
        <f>SUM('360 GRP volumes '!L606:V606)*'360 GRP volumes '!BA606</f>
        <v>0</v>
      </c>
      <c r="F527" s="779">
        <f>SUM('360 GRP volumes '!L606:V606)*'360 GRP volumes '!BB606</f>
        <v>0</v>
      </c>
      <c r="G527" s="779">
        <f>SUM('360 GRP volumes '!L606:V606)*'360 GRP volumes '!BC606</f>
        <v>0</v>
      </c>
      <c r="H527" s="779">
        <f>SUM('360 GRP volumes '!L606:V606)*'360 GRP volumes '!BD606</f>
        <v>0</v>
      </c>
      <c r="I527" s="779">
        <f>SUM('360 GRP volumes '!L606:V606)*'360 GRP volumes '!BE606</f>
        <v>0</v>
      </c>
      <c r="J527" s="779">
        <f>SUM('360 GRP volumes '!L606:V606)*'360 GRP volumes '!BF606</f>
        <v>0</v>
      </c>
      <c r="K527" s="779" t="str">
        <f>'360 GRP volumes '!BG606</f>
        <v/>
      </c>
      <c r="L527" s="779">
        <f>'360 GRP volumes '!I606*SUM('360 GRP volumes '!L606:V606)</f>
        <v>0</v>
      </c>
    </row>
    <row r="528">
      <c r="A528" s="2"/>
      <c r="B528" s="193">
        <f>SUM('360 GRP volumes '!L607:V607)*'360 GRP volumes '!AX607</f>
        <v>0</v>
      </c>
      <c r="C528" s="65">
        <f>SUM('360 GRP volumes '!L607:V607)*'360 GRP volumes '!AY607</f>
        <v>0</v>
      </c>
      <c r="D528" s="779">
        <f>SUM('360 GRP volumes '!L607:V607)*'360 GRP volumes '!AZ607</f>
        <v>0</v>
      </c>
      <c r="E528" s="779">
        <f>SUM('360 GRP volumes '!L607:V607)*'360 GRP volumes '!BA607</f>
        <v>0</v>
      </c>
      <c r="F528" s="779">
        <f>SUM('360 GRP volumes '!L607:V607)*'360 GRP volumes '!BB607</f>
        <v>0</v>
      </c>
      <c r="G528" s="779">
        <f>SUM('360 GRP volumes '!L607:V607)*'360 GRP volumes '!BC607</f>
        <v>0</v>
      </c>
      <c r="H528" s="779">
        <f>SUM('360 GRP volumes '!L607:V607)*'360 GRP volumes '!BD607</f>
        <v>0</v>
      </c>
      <c r="I528" s="779">
        <f>SUM('360 GRP volumes '!L607:V607)*'360 GRP volumes '!BE607</f>
        <v>0</v>
      </c>
      <c r="J528" s="779">
        <f>SUM('360 GRP volumes '!L607:V607)*'360 GRP volumes '!BF607</f>
        <v>0</v>
      </c>
      <c r="K528" s="779" t="str">
        <f>'360 GRP volumes '!BG607</f>
        <v/>
      </c>
      <c r="L528" s="779">
        <f>'360 GRP volumes '!I607*SUM('360 GRP volumes '!L607:V607)</f>
        <v>0</v>
      </c>
    </row>
    <row r="529">
      <c r="A529" s="2"/>
      <c r="B529" s="193">
        <f>SUM('360 GRP volumes '!L608:V608)*'360 GRP volumes '!AX608</f>
        <v>0</v>
      </c>
      <c r="C529" s="65">
        <f>SUM('360 GRP volumes '!L608:V608)*'360 GRP volumes '!AY608</f>
        <v>0</v>
      </c>
      <c r="D529" s="779">
        <f>SUM('360 GRP volumes '!L608:V608)*'360 GRP volumes '!AZ608</f>
        <v>0</v>
      </c>
      <c r="E529" s="779">
        <f>SUM('360 GRP volumes '!L608:V608)*'360 GRP volumes '!BA608</f>
        <v>0</v>
      </c>
      <c r="F529" s="779">
        <f>SUM('360 GRP volumes '!L608:V608)*'360 GRP volumes '!BB608</f>
        <v>0</v>
      </c>
      <c r="G529" s="779">
        <f>SUM('360 GRP volumes '!L608:V608)*'360 GRP volumes '!BC608</f>
        <v>0</v>
      </c>
      <c r="H529" s="779">
        <f>SUM('360 GRP volumes '!L608:V608)*'360 GRP volumes '!BD608</f>
        <v>0</v>
      </c>
      <c r="I529" s="779">
        <f>SUM('360 GRP volumes '!L608:V608)*'360 GRP volumes '!BE608</f>
        <v>0</v>
      </c>
      <c r="J529" s="779">
        <f>SUM('360 GRP volumes '!L608:V608)*'360 GRP volumes '!BF608</f>
        <v>0</v>
      </c>
      <c r="K529" s="779" t="str">
        <f>'360 GRP volumes '!BG608</f>
        <v/>
      </c>
      <c r="L529" s="779">
        <f>'360 GRP volumes '!I608*SUM('360 GRP volumes '!L608:V608)</f>
        <v>0</v>
      </c>
    </row>
    <row r="530">
      <c r="A530" s="2"/>
      <c r="B530" s="193">
        <f>SUM('360 GRP volumes '!L609:V609)*'360 GRP volumes '!AX609</f>
        <v>0</v>
      </c>
      <c r="C530" s="65">
        <f>SUM('360 GRP volumes '!L609:V609)*'360 GRP volumes '!AY609</f>
        <v>0</v>
      </c>
      <c r="D530" s="779">
        <f>SUM('360 GRP volumes '!L609:V609)*'360 GRP volumes '!AZ609</f>
        <v>0</v>
      </c>
      <c r="E530" s="779">
        <f>SUM('360 GRP volumes '!L609:V609)*'360 GRP volumes '!BA609</f>
        <v>0</v>
      </c>
      <c r="F530" s="779">
        <f>SUM('360 GRP volumes '!L609:V609)*'360 GRP volumes '!BB609</f>
        <v>0</v>
      </c>
      <c r="G530" s="779">
        <f>SUM('360 GRP volumes '!L609:V609)*'360 GRP volumes '!BC609</f>
        <v>0</v>
      </c>
      <c r="H530" s="779">
        <f>SUM('360 GRP volumes '!L609:V609)*'360 GRP volumes '!BD609</f>
        <v>0</v>
      </c>
      <c r="I530" s="779">
        <f>SUM('360 GRP volumes '!L609:V609)*'360 GRP volumes '!BE609</f>
        <v>0</v>
      </c>
      <c r="J530" s="779">
        <f>SUM('360 GRP volumes '!L609:V609)*'360 GRP volumes '!BF609</f>
        <v>0</v>
      </c>
      <c r="K530" s="779" t="str">
        <f>'360 GRP volumes '!BG609</f>
        <v/>
      </c>
      <c r="L530" s="779">
        <f>'360 GRP volumes '!I609*SUM('360 GRP volumes '!L609:V609)</f>
        <v>0</v>
      </c>
    </row>
    <row r="531">
      <c r="A531" s="2"/>
      <c r="B531" s="193">
        <f>SUM('360 GRP volumes '!L610:V610)*'360 GRP volumes '!AX610</f>
        <v>0</v>
      </c>
      <c r="C531" s="65">
        <f>SUM('360 GRP volumes '!L610:V610)*'360 GRP volumes '!AY610</f>
        <v>0</v>
      </c>
      <c r="D531" s="779">
        <f>SUM('360 GRP volumes '!L610:V610)*'360 GRP volumes '!AZ610</f>
        <v>0</v>
      </c>
      <c r="E531" s="779">
        <f>SUM('360 GRP volumes '!L610:V610)*'360 GRP volumes '!BA610</f>
        <v>0</v>
      </c>
      <c r="F531" s="779">
        <f>SUM('360 GRP volumes '!L610:V610)*'360 GRP volumes '!BB610</f>
        <v>0</v>
      </c>
      <c r="G531" s="779">
        <f>SUM('360 GRP volumes '!L610:V610)*'360 GRP volumes '!BC610</f>
        <v>0</v>
      </c>
      <c r="H531" s="779">
        <f>SUM('360 GRP volumes '!L610:V610)*'360 GRP volumes '!BD610</f>
        <v>0</v>
      </c>
      <c r="I531" s="779">
        <f>SUM('360 GRP volumes '!L610:V610)*'360 GRP volumes '!BE610</f>
        <v>0</v>
      </c>
      <c r="J531" s="779">
        <f>SUM('360 GRP volumes '!L610:V610)*'360 GRP volumes '!BF610</f>
        <v>0</v>
      </c>
      <c r="K531" s="779" t="str">
        <f>'360 GRP volumes '!BG610</f>
        <v/>
      </c>
      <c r="L531" s="779">
        <f>'360 GRP volumes '!I610*SUM('360 GRP volumes '!L610:V610)</f>
        <v>0</v>
      </c>
    </row>
    <row r="532">
      <c r="A532" s="2"/>
      <c r="B532" s="193">
        <f>SUM('360 GRP volumes '!L611:V611)*'360 GRP volumes '!AX611</f>
        <v>0</v>
      </c>
      <c r="C532" s="65">
        <f>SUM('360 GRP volumes '!L611:V611)*'360 GRP volumes '!AY611</f>
        <v>0</v>
      </c>
      <c r="D532" s="779">
        <f>SUM('360 GRP volumes '!L611:V611)*'360 GRP volumes '!AZ611</f>
        <v>0</v>
      </c>
      <c r="E532" s="779">
        <f>SUM('360 GRP volumes '!L611:V611)*'360 GRP volumes '!BA611</f>
        <v>0</v>
      </c>
      <c r="F532" s="779">
        <f>SUM('360 GRP volumes '!L611:V611)*'360 GRP volumes '!BB611</f>
        <v>0</v>
      </c>
      <c r="G532" s="779">
        <f>SUM('360 GRP volumes '!L611:V611)*'360 GRP volumes '!BC611</f>
        <v>0</v>
      </c>
      <c r="H532" s="779">
        <f>SUM('360 GRP volumes '!L611:V611)*'360 GRP volumes '!BD611</f>
        <v>0</v>
      </c>
      <c r="I532" s="779">
        <f>SUM('360 GRP volumes '!L611:V611)*'360 GRP volumes '!BE611</f>
        <v>0</v>
      </c>
      <c r="J532" s="779">
        <f>SUM('360 GRP volumes '!L611:V611)*'360 GRP volumes '!BF611</f>
        <v>0</v>
      </c>
      <c r="K532" s="779" t="str">
        <f>'360 GRP volumes '!BG611</f>
        <v/>
      </c>
      <c r="L532" s="779">
        <f>'360 GRP volumes '!I611*SUM('360 GRP volumes '!L611:V611)</f>
        <v>0</v>
      </c>
    </row>
    <row r="533">
      <c r="A533" s="2"/>
      <c r="B533" s="193">
        <f>SUM('360 GRP volumes '!L612:V612)*'360 GRP volumes '!AX612</f>
        <v>0</v>
      </c>
      <c r="C533" s="65">
        <f>SUM('360 GRP volumes '!L612:V612)*'360 GRP volumes '!AY612</f>
        <v>0</v>
      </c>
      <c r="D533" s="779">
        <f>SUM('360 GRP volumes '!L612:V612)*'360 GRP volumes '!AZ612</f>
        <v>0</v>
      </c>
      <c r="E533" s="779">
        <f>SUM('360 GRP volumes '!L612:V612)*'360 GRP volumes '!BA612</f>
        <v>0</v>
      </c>
      <c r="F533" s="779">
        <f>SUM('360 GRP volumes '!L612:V612)*'360 GRP volumes '!BB612</f>
        <v>0</v>
      </c>
      <c r="G533" s="779">
        <f>SUM('360 GRP volumes '!L612:V612)*'360 GRP volumes '!BC612</f>
        <v>0</v>
      </c>
      <c r="H533" s="779">
        <f>SUM('360 GRP volumes '!L612:V612)*'360 GRP volumes '!BD612</f>
        <v>0</v>
      </c>
      <c r="I533" s="779">
        <f>SUM('360 GRP volumes '!L612:V612)*'360 GRP volumes '!BE612</f>
        <v>0</v>
      </c>
      <c r="J533" s="779">
        <f>SUM('360 GRP volumes '!L612:V612)*'360 GRP volumes '!BF612</f>
        <v>0</v>
      </c>
      <c r="K533" s="779" t="str">
        <f>'360 GRP volumes '!BG612</f>
        <v/>
      </c>
      <c r="L533" s="779">
        <f>'360 GRP volumes '!I612*SUM('360 GRP volumes '!L612:V612)</f>
        <v>0</v>
      </c>
    </row>
    <row r="534">
      <c r="A534" s="2"/>
      <c r="B534" s="193">
        <f>SUM('360 GRP volumes '!L617:V617)*'360 GRP volumes '!AX617</f>
        <v>0</v>
      </c>
      <c r="C534" s="65">
        <f>SUM('360 GRP volumes '!L617:V617)*'360 GRP volumes '!AY617</f>
        <v>0</v>
      </c>
      <c r="D534" s="779">
        <f>SUM('360 GRP volumes '!L617:V617)*'360 GRP volumes '!AZ617</f>
        <v>0</v>
      </c>
      <c r="E534" s="779">
        <f>SUM('360 GRP volumes '!L617:V617)*'360 GRP volumes '!BA617</f>
        <v>0</v>
      </c>
      <c r="F534" s="779">
        <f>SUM('360 GRP volumes '!L617:V617)*'360 GRP volumes '!BB617</f>
        <v>0</v>
      </c>
      <c r="G534" s="779">
        <f>SUM('360 GRP volumes '!L617:V617)*'360 GRP volumes '!BC617</f>
        <v>0</v>
      </c>
      <c r="H534" s="779">
        <f>SUM('360 GRP volumes '!L617:V617)*'360 GRP volumes '!BD617</f>
        <v>0</v>
      </c>
      <c r="I534" s="779">
        <f>SUM('360 GRP volumes '!L617:V617)*'360 GRP volumes '!BE617</f>
        <v>0</v>
      </c>
      <c r="J534" s="779">
        <f>SUM('360 GRP volumes '!L617:V617)*'360 GRP volumes '!BF617</f>
        <v>0</v>
      </c>
      <c r="K534" s="779" t="str">
        <f>'360 GRP volumes '!BG617</f>
        <v/>
      </c>
      <c r="L534" s="779">
        <f>'360 GRP volumes '!I617*SUM('360 GRP volumes '!L617:V617)</f>
        <v>0</v>
      </c>
    </row>
    <row r="535">
      <c r="A535" s="2"/>
      <c r="B535" s="193">
        <f>SUM('360 GRP volumes '!L618:V618)*'360 GRP volumes '!AX618</f>
        <v>0</v>
      </c>
      <c r="C535" s="65">
        <f>SUM('360 GRP volumes '!L618:V618)*'360 GRP volumes '!AY618</f>
        <v>0</v>
      </c>
      <c r="D535" s="779">
        <f>SUM('360 GRP volumes '!L618:V618)*'360 GRP volumes '!AZ618</f>
        <v>0</v>
      </c>
      <c r="E535" s="779">
        <f>SUM('360 GRP volumes '!L618:V618)*'360 GRP volumes '!BA618</f>
        <v>0</v>
      </c>
      <c r="F535" s="779">
        <f>SUM('360 GRP volumes '!L618:V618)*'360 GRP volumes '!BB618</f>
        <v>0</v>
      </c>
      <c r="G535" s="779">
        <f>SUM('360 GRP volumes '!L618:V618)*'360 GRP volumes '!BC618</f>
        <v>0</v>
      </c>
      <c r="H535" s="779">
        <f>SUM('360 GRP volumes '!L618:V618)*'360 GRP volumes '!BD618</f>
        <v>0</v>
      </c>
      <c r="I535" s="779">
        <f>SUM('360 GRP volumes '!L618:V618)*'360 GRP volumes '!BE618</f>
        <v>0</v>
      </c>
      <c r="J535" s="779">
        <f>SUM('360 GRP volumes '!L618:V618)*'360 GRP volumes '!BF618</f>
        <v>0</v>
      </c>
      <c r="K535" s="779" t="str">
        <f>'360 GRP volumes '!BG618</f>
        <v/>
      </c>
      <c r="L535" s="779">
        <f>'360 GRP volumes '!I618*SUM('360 GRP volumes '!L618:V618)</f>
        <v>0</v>
      </c>
    </row>
    <row r="536">
      <c r="A536" s="2"/>
      <c r="B536" s="193">
        <f>SUM('360 GRP volumes '!L619:V619)*'360 GRP volumes '!AX619</f>
        <v>0</v>
      </c>
      <c r="C536" s="65">
        <f>SUM('360 GRP volumes '!L619:V619)*'360 GRP volumes '!AY619</f>
        <v>0</v>
      </c>
      <c r="D536" s="779">
        <f>SUM('360 GRP volumes '!L619:V619)*'360 GRP volumes '!AZ619</f>
        <v>0</v>
      </c>
      <c r="E536" s="779">
        <f>SUM('360 GRP volumes '!L619:V619)*'360 GRP volumes '!BA619</f>
        <v>0</v>
      </c>
      <c r="F536" s="779">
        <f>SUM('360 GRP volumes '!L619:V619)*'360 GRP volumes '!BB619</f>
        <v>0</v>
      </c>
      <c r="G536" s="779">
        <f>SUM('360 GRP volumes '!L619:V619)*'360 GRP volumes '!BC619</f>
        <v>0</v>
      </c>
      <c r="H536" s="779">
        <f>SUM('360 GRP volumes '!L619:V619)*'360 GRP volumes '!BD619</f>
        <v>0</v>
      </c>
      <c r="I536" s="779">
        <f>SUM('360 GRP volumes '!L619:V619)*'360 GRP volumes '!BE619</f>
        <v>0</v>
      </c>
      <c r="J536" s="779">
        <f>SUM('360 GRP volumes '!L619:V619)*'360 GRP volumes '!BF619</f>
        <v>0</v>
      </c>
      <c r="K536" s="779" t="str">
        <f>'360 GRP volumes '!BG619</f>
        <v/>
      </c>
      <c r="L536" s="779">
        <f>'360 GRP volumes '!I619*SUM('360 GRP volumes '!L619:V619)</f>
        <v>0</v>
      </c>
    </row>
    <row r="537">
      <c r="A537" s="2"/>
      <c r="B537" s="193">
        <f>SUM('360 GRP volumes '!L620:V620)*'360 GRP volumes '!AX620</f>
        <v>0</v>
      </c>
      <c r="C537" s="65">
        <f>SUM('360 GRP volumes '!L620:V620)*'360 GRP volumes '!AY620</f>
        <v>0</v>
      </c>
      <c r="D537" s="779">
        <f>SUM('360 GRP volumes '!L620:V620)*'360 GRP volumes '!AZ620</f>
        <v>0</v>
      </c>
      <c r="E537" s="779">
        <f>SUM('360 GRP volumes '!L620:V620)*'360 GRP volumes '!BA620</f>
        <v>0</v>
      </c>
      <c r="F537" s="779">
        <f>SUM('360 GRP volumes '!L620:V620)*'360 GRP volumes '!BB620</f>
        <v>0</v>
      </c>
      <c r="G537" s="779">
        <f>SUM('360 GRP volumes '!L620:V620)*'360 GRP volumes '!BC620</f>
        <v>0</v>
      </c>
      <c r="H537" s="779">
        <f>SUM('360 GRP volumes '!L620:V620)*'360 GRP volumes '!BD620</f>
        <v>0</v>
      </c>
      <c r="I537" s="779">
        <f>SUM('360 GRP volumes '!L620:V620)*'360 GRP volumes '!BE620</f>
        <v>0</v>
      </c>
      <c r="J537" s="779">
        <f>SUM('360 GRP volumes '!L620:V620)*'360 GRP volumes '!BF620</f>
        <v>0</v>
      </c>
      <c r="K537" s="779" t="str">
        <f>'360 GRP volumes '!BG620</f>
        <v/>
      </c>
      <c r="L537" s="779">
        <f>'360 GRP volumes '!I620*SUM('360 GRP volumes '!L620:V620)</f>
        <v>0</v>
      </c>
    </row>
    <row r="538">
      <c r="A538" s="2"/>
      <c r="B538" s="193">
        <f>SUM('360 GRP volumes '!L621:V621)*'360 GRP volumes '!AX621</f>
        <v>0</v>
      </c>
      <c r="C538" s="65">
        <f>SUM('360 GRP volumes '!L621:V621)*'360 GRP volumes '!AY621</f>
        <v>0</v>
      </c>
      <c r="D538" s="779">
        <f>SUM('360 GRP volumes '!L621:V621)*'360 GRP volumes '!AZ621</f>
        <v>0</v>
      </c>
      <c r="E538" s="779">
        <f>SUM('360 GRP volumes '!L621:V621)*'360 GRP volumes '!BA621</f>
        <v>0</v>
      </c>
      <c r="F538" s="779">
        <f>SUM('360 GRP volumes '!L621:V621)*'360 GRP volumes '!BB621</f>
        <v>0</v>
      </c>
      <c r="G538" s="779">
        <f>SUM('360 GRP volumes '!L621:V621)*'360 GRP volumes '!BC621</f>
        <v>0</v>
      </c>
      <c r="H538" s="779">
        <f>SUM('360 GRP volumes '!L621:V621)*'360 GRP volumes '!BD621</f>
        <v>0</v>
      </c>
      <c r="I538" s="779">
        <f>SUM('360 GRP volumes '!L621:V621)*'360 GRP volumes '!BE621</f>
        <v>0</v>
      </c>
      <c r="J538" s="779">
        <f>SUM('360 GRP volumes '!L621:V621)*'360 GRP volumes '!BF621</f>
        <v>0</v>
      </c>
      <c r="K538" s="779" t="str">
        <f>'360 GRP volumes '!BG621</f>
        <v/>
      </c>
      <c r="L538" s="779">
        <f>'360 GRP volumes '!I621*SUM('360 GRP volumes '!L621:V621)</f>
        <v>0</v>
      </c>
    </row>
    <row r="539">
      <c r="A539" s="2"/>
      <c r="B539" s="193">
        <f>SUM('360 GRP volumes '!L622:V622)*'360 GRP volumes '!AX622</f>
        <v>0</v>
      </c>
      <c r="C539" s="65">
        <f>SUM('360 GRP volumes '!L622:V622)*'360 GRP volumes '!AY622</f>
        <v>0</v>
      </c>
      <c r="D539" s="779">
        <f>SUM('360 GRP volumes '!L622:V622)*'360 GRP volumes '!AZ622</f>
        <v>0</v>
      </c>
      <c r="E539" s="779">
        <f>SUM('360 GRP volumes '!L622:V622)*'360 GRP volumes '!BA622</f>
        <v>0</v>
      </c>
      <c r="F539" s="779">
        <f>SUM('360 GRP volumes '!L622:V622)*'360 GRP volumes '!BB622</f>
        <v>0</v>
      </c>
      <c r="G539" s="779">
        <f>SUM('360 GRP volumes '!L622:V622)*'360 GRP volumes '!BC622</f>
        <v>0</v>
      </c>
      <c r="H539" s="779">
        <f>SUM('360 GRP volumes '!L622:V622)*'360 GRP volumes '!BD622</f>
        <v>0</v>
      </c>
      <c r="I539" s="779">
        <f>SUM('360 GRP volumes '!L622:V622)*'360 GRP volumes '!BE622</f>
        <v>0</v>
      </c>
      <c r="J539" s="779">
        <f>SUM('360 GRP volumes '!L622:V622)*'360 GRP volumes '!BF622</f>
        <v>0</v>
      </c>
      <c r="K539" s="779" t="str">
        <f>'360 GRP volumes '!BG622</f>
        <v/>
      </c>
      <c r="L539" s="779">
        <f>'360 GRP volumes '!I622*SUM('360 GRP volumes '!L622:V622)</f>
        <v>0</v>
      </c>
    </row>
    <row r="540">
      <c r="A540" s="2"/>
      <c r="B540" s="193">
        <f>SUM('360 GRP volumes '!L623:V623)*'360 GRP volumes '!AX623</f>
        <v>0</v>
      </c>
      <c r="C540" s="65">
        <f>SUM('360 GRP volumes '!L623:V623)*'360 GRP volumes '!AY623</f>
        <v>0</v>
      </c>
      <c r="D540" s="779">
        <f>SUM('360 GRP volumes '!L623:V623)*'360 GRP volumes '!AZ623</f>
        <v>0</v>
      </c>
      <c r="E540" s="779">
        <f>SUM('360 GRP volumes '!L623:V623)*'360 GRP volumes '!BA623</f>
        <v>0</v>
      </c>
      <c r="F540" s="779">
        <f>SUM('360 GRP volumes '!L623:V623)*'360 GRP volumes '!BB623</f>
        <v>0</v>
      </c>
      <c r="G540" s="779">
        <f>SUM('360 GRP volumes '!L623:V623)*'360 GRP volumes '!BC623</f>
        <v>0</v>
      </c>
      <c r="H540" s="779">
        <f>SUM('360 GRP volumes '!L623:V623)*'360 GRP volumes '!BD623</f>
        <v>0</v>
      </c>
      <c r="I540" s="779">
        <f>SUM('360 GRP volumes '!L623:V623)*'360 GRP volumes '!BE623</f>
        <v>0</v>
      </c>
      <c r="J540" s="779">
        <f>SUM('360 GRP volumes '!L623:V623)*'360 GRP volumes '!BF623</f>
        <v>0</v>
      </c>
      <c r="K540" s="779" t="str">
        <f>'360 GRP volumes '!BG623</f>
        <v/>
      </c>
      <c r="L540" s="779">
        <f>'360 GRP volumes '!I623*SUM('360 GRP volumes '!L623:V623)</f>
        <v>0</v>
      </c>
    </row>
    <row r="541">
      <c r="A541" s="2"/>
      <c r="B541" s="193">
        <f>SUM('360 GRP volumes '!L624:V624)*'360 GRP volumes '!AX624</f>
        <v>0</v>
      </c>
      <c r="C541" s="65">
        <f>SUM('360 GRP volumes '!L624:V624)*'360 GRP volumes '!AY624</f>
        <v>0</v>
      </c>
      <c r="D541" s="779">
        <f>SUM('360 GRP volumes '!L624:V624)*'360 GRP volumes '!AZ624</f>
        <v>0</v>
      </c>
      <c r="E541" s="779">
        <f>SUM('360 GRP volumes '!L624:V624)*'360 GRP volumes '!BA624</f>
        <v>0</v>
      </c>
      <c r="F541" s="779">
        <f>SUM('360 GRP volumes '!L624:V624)*'360 GRP volumes '!BB624</f>
        <v>0</v>
      </c>
      <c r="G541" s="779">
        <f>SUM('360 GRP volumes '!L624:V624)*'360 GRP volumes '!BC624</f>
        <v>0</v>
      </c>
      <c r="H541" s="779">
        <f>SUM('360 GRP volumes '!L624:V624)*'360 GRP volumes '!BD624</f>
        <v>0</v>
      </c>
      <c r="I541" s="779">
        <f>SUM('360 GRP volumes '!L624:V624)*'360 GRP volumes '!BE624</f>
        <v>0</v>
      </c>
      <c r="J541" s="779">
        <f>SUM('360 GRP volumes '!L624:V624)*'360 GRP volumes '!BF624</f>
        <v>0</v>
      </c>
      <c r="K541" s="779" t="str">
        <f>'360 GRP volumes '!BG624</f>
        <v/>
      </c>
      <c r="L541" s="779">
        <f>'360 GRP volumes '!I624*SUM('360 GRP volumes '!L624:V624)</f>
        <v>0</v>
      </c>
    </row>
    <row r="542">
      <c r="A542" s="2"/>
      <c r="B542" s="193">
        <f>SUM('360 GRP volumes '!L625:V625)*'360 GRP volumes '!AX625</f>
        <v>0</v>
      </c>
      <c r="C542" s="65">
        <f>SUM('360 GRP volumes '!L625:V625)*'360 GRP volumes '!AY625</f>
        <v>0</v>
      </c>
      <c r="D542" s="779">
        <f>SUM('360 GRP volumes '!L625:V625)*'360 GRP volumes '!AZ625</f>
        <v>0</v>
      </c>
      <c r="E542" s="779">
        <f>SUM('360 GRP volumes '!L625:V625)*'360 GRP volumes '!BA625</f>
        <v>0</v>
      </c>
      <c r="F542" s="779">
        <f>SUM('360 GRP volumes '!L625:V625)*'360 GRP volumes '!BB625</f>
        <v>0</v>
      </c>
      <c r="G542" s="779">
        <f>SUM('360 GRP volumes '!L625:V625)*'360 GRP volumes '!BC625</f>
        <v>0</v>
      </c>
      <c r="H542" s="779">
        <f>SUM('360 GRP volumes '!L625:V625)*'360 GRP volumes '!BD625</f>
        <v>0</v>
      </c>
      <c r="I542" s="779">
        <f>SUM('360 GRP volumes '!L625:V625)*'360 GRP volumes '!BE625</f>
        <v>0</v>
      </c>
      <c r="J542" s="779">
        <f>SUM('360 GRP volumes '!L625:V625)*'360 GRP volumes '!BF625</f>
        <v>0</v>
      </c>
      <c r="K542" s="779" t="str">
        <f>'360 GRP volumes '!BG625</f>
        <v/>
      </c>
      <c r="L542" s="779">
        <f>'360 GRP volumes '!I625*SUM('360 GRP volumes '!L625:V625)</f>
        <v>0</v>
      </c>
    </row>
    <row r="543">
      <c r="A543" s="2"/>
      <c r="B543" s="193">
        <f>SUM('360 GRP volumes '!L626:V626)*'360 GRP volumes '!AX626</f>
        <v>0</v>
      </c>
      <c r="C543" s="65">
        <f>SUM('360 GRP volumes '!L626:V626)*'360 GRP volumes '!AY626</f>
        <v>0</v>
      </c>
      <c r="D543" s="779">
        <f>SUM('360 GRP volumes '!L626:V626)*'360 GRP volumes '!AZ626</f>
        <v>0</v>
      </c>
      <c r="E543" s="779">
        <f>SUM('360 GRP volumes '!L626:V626)*'360 GRP volumes '!BA626</f>
        <v>0</v>
      </c>
      <c r="F543" s="779">
        <f>SUM('360 GRP volumes '!L626:V626)*'360 GRP volumes '!BB626</f>
        <v>0</v>
      </c>
      <c r="G543" s="779">
        <f>SUM('360 GRP volumes '!L626:V626)*'360 GRP volumes '!BC626</f>
        <v>0</v>
      </c>
      <c r="H543" s="779">
        <f>SUM('360 GRP volumes '!L626:V626)*'360 GRP volumes '!BD626</f>
        <v>0</v>
      </c>
      <c r="I543" s="779">
        <f>SUM('360 GRP volumes '!L626:V626)*'360 GRP volumes '!BE626</f>
        <v>0</v>
      </c>
      <c r="J543" s="779">
        <f>SUM('360 GRP volumes '!L626:V626)*'360 GRP volumes '!BF626</f>
        <v>0</v>
      </c>
      <c r="K543" s="779" t="str">
        <f>'360 GRP volumes '!BG626</f>
        <v/>
      </c>
      <c r="L543" s="779">
        <f>'360 GRP volumes '!I626*SUM('360 GRP volumes '!L626:V626)</f>
        <v>0</v>
      </c>
    </row>
    <row r="544">
      <c r="A544" s="2"/>
      <c r="B544" s="193">
        <f>SUM('360 GRP volumes '!L630:V630)*'360 GRP volumes '!AX630</f>
        <v>0</v>
      </c>
      <c r="C544" s="65">
        <f>SUM('360 GRP volumes '!L630:V630)*'360 GRP volumes '!AY630</f>
        <v>0</v>
      </c>
      <c r="D544" s="779">
        <f>SUM('360 GRP volumes '!L630:V630)*'360 GRP volumes '!AZ630</f>
        <v>0</v>
      </c>
      <c r="E544" s="779">
        <f>SUM('360 GRP volumes '!L630:V630)*'360 GRP volumes '!BA630</f>
        <v>0</v>
      </c>
      <c r="F544" s="779">
        <f>SUM('360 GRP volumes '!L630:V630)*'360 GRP volumes '!BB630</f>
        <v>0</v>
      </c>
      <c r="G544" s="779">
        <f>SUM('360 GRP volumes '!L630:V630)*'360 GRP volumes '!BC630</f>
        <v>0</v>
      </c>
      <c r="H544" s="779">
        <f>SUM('360 GRP volumes '!L630:V630)*'360 GRP volumes '!BD630</f>
        <v>0</v>
      </c>
      <c r="I544" s="779">
        <f>SUM('360 GRP volumes '!L630:V630)*'360 GRP volumes '!BE630</f>
        <v>0</v>
      </c>
      <c r="J544" s="779">
        <f>SUM('360 GRP volumes '!L630:V630)*'360 GRP volumes '!BF630</f>
        <v>0</v>
      </c>
      <c r="K544" s="779" t="str">
        <f>'360 GRP volumes '!BG630</f>
        <v/>
      </c>
      <c r="L544" s="779">
        <f>'360 GRP volumes '!I630*SUM('360 GRP volumes '!L630:V630)</f>
        <v>0</v>
      </c>
    </row>
    <row r="545">
      <c r="A545" s="2"/>
      <c r="B545" s="193">
        <f>SUM('360 GRP volumes '!L631:V631)*'360 GRP volumes '!AX631</f>
        <v>0</v>
      </c>
      <c r="C545" s="65">
        <f>SUM('360 GRP volumes '!L631:V631)*'360 GRP volumes '!AY631</f>
        <v>0</v>
      </c>
      <c r="D545" s="779">
        <f>SUM('360 GRP volumes '!L631:V631)*'360 GRP volumes '!AZ631</f>
        <v>0</v>
      </c>
      <c r="E545" s="779">
        <f>SUM('360 GRP volumes '!L631:V631)*'360 GRP volumes '!BA631</f>
        <v>0</v>
      </c>
      <c r="F545" s="779">
        <f>SUM('360 GRP volumes '!L631:V631)*'360 GRP volumes '!BB631</f>
        <v>0</v>
      </c>
      <c r="G545" s="779">
        <f>SUM('360 GRP volumes '!L631:V631)*'360 GRP volumes '!BC631</f>
        <v>0</v>
      </c>
      <c r="H545" s="779">
        <f>SUM('360 GRP volumes '!L631:V631)*'360 GRP volumes '!BD631</f>
        <v>0</v>
      </c>
      <c r="I545" s="779">
        <f>SUM('360 GRP volumes '!L631:V631)*'360 GRP volumes '!BE631</f>
        <v>0</v>
      </c>
      <c r="J545" s="779">
        <f>SUM('360 GRP volumes '!L631:V631)*'360 GRP volumes '!BF631</f>
        <v>0</v>
      </c>
      <c r="K545" s="779" t="str">
        <f>'360 GRP volumes '!BG631</f>
        <v/>
      </c>
      <c r="L545" s="779">
        <f>'360 GRP volumes '!I631*SUM('360 GRP volumes '!L631:V631)</f>
        <v>0</v>
      </c>
    </row>
    <row r="546">
      <c r="A546" s="2"/>
      <c r="B546" s="193">
        <f>SUM('360 GRP volumes '!L632:V632)*'360 GRP volumes '!AX632</f>
        <v>0</v>
      </c>
      <c r="C546" s="65">
        <f>SUM('360 GRP volumes '!L632:V632)*'360 GRP volumes '!AY632</f>
        <v>0</v>
      </c>
      <c r="D546" s="779">
        <f>SUM('360 GRP volumes '!L632:V632)*'360 GRP volumes '!AZ632</f>
        <v>0</v>
      </c>
      <c r="E546" s="779">
        <f>SUM('360 GRP volumes '!L632:V632)*'360 GRP volumes '!BA632</f>
        <v>0</v>
      </c>
      <c r="F546" s="779">
        <f>SUM('360 GRP volumes '!L632:V632)*'360 GRP volumes '!BB632</f>
        <v>0</v>
      </c>
      <c r="G546" s="779">
        <f>SUM('360 GRP volumes '!L632:V632)*'360 GRP volumes '!BC632</f>
        <v>0</v>
      </c>
      <c r="H546" s="779">
        <f>SUM('360 GRP volumes '!L632:V632)*'360 GRP volumes '!BD632</f>
        <v>0</v>
      </c>
      <c r="I546" s="779">
        <f>SUM('360 GRP volumes '!L632:V632)*'360 GRP volumes '!BE632</f>
        <v>0</v>
      </c>
      <c r="J546" s="779">
        <f>SUM('360 GRP volumes '!L632:V632)*'360 GRP volumes '!BF632</f>
        <v>0</v>
      </c>
      <c r="K546" s="779" t="str">
        <f>'360 GRP volumes '!BG632</f>
        <v/>
      </c>
      <c r="L546" s="779">
        <f>'360 GRP volumes '!I632*SUM('360 GRP volumes '!L632:V632)</f>
        <v>0</v>
      </c>
    </row>
    <row r="547">
      <c r="A547" s="2"/>
      <c r="B547" s="193">
        <f>SUM('360 GRP volumes '!L633:V633)*'360 GRP volumes '!AX633</f>
        <v>0</v>
      </c>
      <c r="C547" s="65">
        <f>SUM('360 GRP volumes '!L633:V633)*'360 GRP volumes '!AY633</f>
        <v>0</v>
      </c>
      <c r="D547" s="779">
        <f>SUM('360 GRP volumes '!L633:V633)*'360 GRP volumes '!AZ633</f>
        <v>0</v>
      </c>
      <c r="E547" s="779">
        <f>SUM('360 GRP volumes '!L633:V633)*'360 GRP volumes '!BA633</f>
        <v>0</v>
      </c>
      <c r="F547" s="779">
        <f>SUM('360 GRP volumes '!L633:V633)*'360 GRP volumes '!BB633</f>
        <v>0</v>
      </c>
      <c r="G547" s="779">
        <f>SUM('360 GRP volumes '!L633:V633)*'360 GRP volumes '!BC633</f>
        <v>0</v>
      </c>
      <c r="H547" s="779">
        <f>SUM('360 GRP volumes '!L633:V633)*'360 GRP volumes '!BD633</f>
        <v>0</v>
      </c>
      <c r="I547" s="779">
        <f>SUM('360 GRP volumes '!L633:V633)*'360 GRP volumes '!BE633</f>
        <v>0</v>
      </c>
      <c r="J547" s="779">
        <f>SUM('360 GRP volumes '!L633:V633)*'360 GRP volumes '!BF633</f>
        <v>0</v>
      </c>
      <c r="K547" s="779" t="str">
        <f>'360 GRP volumes '!BG633</f>
        <v/>
      </c>
      <c r="L547" s="779">
        <f>'360 GRP volumes '!I633*SUM('360 GRP volumes '!L633:V633)</f>
        <v>0</v>
      </c>
    </row>
    <row r="548">
      <c r="B548" s="1"/>
      <c r="C548" s="1"/>
      <c r="D548" s="771"/>
      <c r="E548" s="1"/>
      <c r="F548" s="1"/>
      <c r="G548" s="771"/>
      <c r="H548" s="771"/>
      <c r="I548" s="1"/>
      <c r="J548" s="771"/>
    </row>
    <row r="549">
      <c r="B549" s="1"/>
      <c r="C549" s="1"/>
      <c r="D549" s="771"/>
      <c r="E549" s="1"/>
      <c r="F549" s="1"/>
      <c r="G549" s="771"/>
      <c r="H549" s="771"/>
      <c r="I549" s="1"/>
      <c r="J549" s="771"/>
    </row>
    <row r="550">
      <c r="B550" s="1"/>
      <c r="C550" s="1"/>
      <c r="D550" s="771"/>
      <c r="E550" s="1"/>
      <c r="F550" s="1"/>
      <c r="G550" s="771"/>
      <c r="H550" s="771"/>
      <c r="I550" s="1"/>
      <c r="J550" s="771"/>
    </row>
    <row r="551">
      <c r="B551" s="1"/>
      <c r="C551" s="1"/>
      <c r="D551" s="771"/>
      <c r="E551" s="1"/>
      <c r="F551" s="1"/>
      <c r="G551" s="771"/>
      <c r="H551" s="771"/>
      <c r="I551" s="1"/>
      <c r="J551" s="771"/>
    </row>
    <row r="552">
      <c r="B552" s="1"/>
      <c r="C552" s="1"/>
      <c r="D552" s="771"/>
      <c r="E552" s="1"/>
      <c r="F552" s="1"/>
      <c r="G552" s="771"/>
      <c r="H552" s="771"/>
      <c r="I552" s="1"/>
      <c r="J552" s="771"/>
    </row>
    <row r="553">
      <c r="B553" s="1"/>
      <c r="C553" s="1"/>
      <c r="D553" s="771"/>
      <c r="E553" s="1"/>
      <c r="F553" s="1"/>
      <c r="G553" s="771"/>
      <c r="H553" s="771"/>
      <c r="I553" s="1"/>
      <c r="J553" s="771"/>
    </row>
    <row r="554">
      <c r="B554" s="1"/>
      <c r="C554" s="1"/>
      <c r="D554" s="771"/>
      <c r="E554" s="1"/>
      <c r="F554" s="1"/>
      <c r="G554" s="771"/>
      <c r="H554" s="771"/>
      <c r="I554" s="1"/>
      <c r="J554" s="771"/>
    </row>
    <row r="555">
      <c r="B555" s="1"/>
      <c r="C555" s="1"/>
      <c r="D555" s="771"/>
      <c r="E555" s="1"/>
      <c r="F555" s="1"/>
      <c r="G555" s="771"/>
      <c r="H555" s="771"/>
      <c r="I555" s="1"/>
      <c r="J555" s="771"/>
    </row>
    <row r="556">
      <c r="B556" s="1"/>
      <c r="C556" s="1"/>
      <c r="D556" s="771"/>
      <c r="E556" s="1"/>
      <c r="F556" s="1"/>
      <c r="G556" s="771"/>
      <c r="H556" s="771"/>
      <c r="I556" s="1"/>
      <c r="J556" s="771"/>
    </row>
    <row r="557">
      <c r="B557" s="1"/>
      <c r="C557" s="1"/>
      <c r="D557" s="771"/>
      <c r="E557" s="1"/>
      <c r="F557" s="1"/>
      <c r="G557" s="771"/>
      <c r="H557" s="771"/>
      <c r="I557" s="1"/>
      <c r="J557" s="771"/>
    </row>
    <row r="558">
      <c r="B558" s="1"/>
      <c r="C558" s="1"/>
      <c r="D558" s="771"/>
      <c r="E558" s="1"/>
      <c r="F558" s="1"/>
      <c r="G558" s="771"/>
      <c r="H558" s="771"/>
      <c r="I558" s="1"/>
      <c r="J558" s="771"/>
    </row>
    <row r="559">
      <c r="B559" s="1"/>
      <c r="C559" s="1"/>
      <c r="D559" s="771"/>
      <c r="E559" s="1"/>
      <c r="F559" s="1"/>
      <c r="G559" s="771"/>
      <c r="H559" s="771"/>
      <c r="I559" s="1"/>
      <c r="J559" s="771"/>
    </row>
    <row r="560">
      <c r="B560" s="1"/>
      <c r="C560" s="1"/>
      <c r="D560" s="771"/>
      <c r="E560" s="1"/>
      <c r="F560" s="1"/>
      <c r="G560" s="771"/>
      <c r="H560" s="771"/>
      <c r="I560" s="1"/>
      <c r="J560" s="771"/>
    </row>
    <row r="561">
      <c r="B561" s="1"/>
      <c r="C561" s="1"/>
      <c r="D561" s="771"/>
      <c r="E561" s="1"/>
      <c r="F561" s="1"/>
      <c r="G561" s="771"/>
      <c r="H561" s="771"/>
      <c r="I561" s="1"/>
      <c r="J561" s="771"/>
    </row>
    <row r="562">
      <c r="B562" s="1"/>
      <c r="C562" s="1"/>
      <c r="D562" s="771"/>
      <c r="E562" s="1"/>
      <c r="F562" s="1"/>
      <c r="G562" s="771"/>
      <c r="H562" s="771"/>
      <c r="I562" s="1"/>
      <c r="J562" s="771"/>
    </row>
    <row r="563">
      <c r="B563" s="1"/>
      <c r="C563" s="1"/>
      <c r="D563" s="771"/>
      <c r="E563" s="1"/>
      <c r="F563" s="1"/>
      <c r="G563" s="771"/>
      <c r="H563" s="771"/>
      <c r="I563" s="1"/>
      <c r="J563" s="771"/>
    </row>
    <row r="564">
      <c r="B564" s="1"/>
      <c r="C564" s="1"/>
      <c r="D564" s="771"/>
      <c r="E564" s="1"/>
      <c r="F564" s="1"/>
      <c r="G564" s="771"/>
      <c r="H564" s="771"/>
      <c r="I564" s="1"/>
      <c r="J564" s="771"/>
    </row>
    <row r="565">
      <c r="B565" s="1"/>
      <c r="C565" s="1"/>
      <c r="D565" s="771"/>
      <c r="E565" s="1"/>
      <c r="F565" s="1"/>
      <c r="G565" s="771"/>
      <c r="H565" s="771"/>
      <c r="I565" s="1"/>
      <c r="J565" s="771"/>
    </row>
    <row r="566">
      <c r="B566" s="1"/>
      <c r="C566" s="1"/>
      <c r="D566" s="771"/>
      <c r="E566" s="1"/>
      <c r="F566" s="1"/>
      <c r="G566" s="771"/>
      <c r="H566" s="771"/>
      <c r="I566" s="1"/>
      <c r="J566" s="771"/>
    </row>
    <row r="567">
      <c r="B567" s="1"/>
      <c r="C567" s="1"/>
      <c r="D567" s="771"/>
      <c r="E567" s="1"/>
      <c r="F567" s="1"/>
      <c r="G567" s="771"/>
      <c r="H567" s="771"/>
      <c r="I567" s="1"/>
      <c r="J567" s="771"/>
    </row>
    <row r="568">
      <c r="B568" s="1"/>
      <c r="C568" s="1"/>
      <c r="D568" s="771"/>
      <c r="E568" s="1"/>
      <c r="F568" s="1"/>
      <c r="G568" s="771"/>
      <c r="H568" s="771"/>
      <c r="I568" s="1"/>
      <c r="J568" s="771"/>
    </row>
    <row r="569">
      <c r="B569" s="1"/>
      <c r="C569" s="1"/>
      <c r="D569" s="771"/>
      <c r="E569" s="1"/>
      <c r="F569" s="1"/>
      <c r="G569" s="771"/>
      <c r="H569" s="771"/>
      <c r="I569" s="1"/>
      <c r="J569" s="771"/>
    </row>
    <row r="570">
      <c r="B570" s="1"/>
      <c r="C570" s="1"/>
      <c r="D570" s="771"/>
      <c r="E570" s="1"/>
      <c r="F570" s="1"/>
      <c r="G570" s="771"/>
      <c r="H570" s="771"/>
      <c r="I570" s="1"/>
      <c r="J570" s="771"/>
    </row>
    <row r="571">
      <c r="B571" s="1"/>
      <c r="C571" s="1"/>
      <c r="D571" s="771"/>
      <c r="E571" s="1"/>
      <c r="F571" s="1"/>
      <c r="G571" s="771"/>
      <c r="H571" s="771"/>
      <c r="I571" s="1"/>
      <c r="J571" s="771"/>
    </row>
    <row r="572">
      <c r="B572" s="1"/>
      <c r="C572" s="1"/>
      <c r="D572" s="771"/>
      <c r="E572" s="1"/>
      <c r="F572" s="1"/>
      <c r="G572" s="771"/>
      <c r="H572" s="771"/>
      <c r="I572" s="1"/>
      <c r="J572" s="771"/>
    </row>
    <row r="573">
      <c r="B573" s="1"/>
      <c r="C573" s="1"/>
      <c r="D573" s="771"/>
      <c r="E573" s="1"/>
      <c r="F573" s="1"/>
      <c r="G573" s="771"/>
      <c r="H573" s="771"/>
      <c r="I573" s="1"/>
      <c r="J573" s="771"/>
    </row>
    <row r="574">
      <c r="B574" s="1"/>
      <c r="C574" s="1"/>
      <c r="D574" s="771"/>
      <c r="E574" s="1"/>
      <c r="F574" s="1"/>
      <c r="G574" s="771"/>
      <c r="H574" s="771"/>
      <c r="I574" s="1"/>
      <c r="J574" s="771"/>
    </row>
    <row r="575">
      <c r="B575" s="1"/>
      <c r="C575" s="1"/>
      <c r="D575" s="771"/>
      <c r="E575" s="1"/>
      <c r="F575" s="1"/>
      <c r="G575" s="771"/>
      <c r="H575" s="771"/>
      <c r="I575" s="1"/>
      <c r="J575" s="771"/>
    </row>
    <row r="576">
      <c r="B576" s="1"/>
      <c r="C576" s="1"/>
      <c r="D576" s="771"/>
      <c r="E576" s="1"/>
      <c r="F576" s="1"/>
      <c r="G576" s="771"/>
      <c r="H576" s="771"/>
      <c r="I576" s="1"/>
      <c r="J576" s="771"/>
    </row>
    <row r="577">
      <c r="B577" s="1"/>
      <c r="C577" s="1"/>
      <c r="D577" s="771"/>
      <c r="E577" s="1"/>
      <c r="F577" s="1"/>
      <c r="G577" s="771"/>
      <c r="H577" s="771"/>
      <c r="I577" s="1"/>
      <c r="J577" s="771"/>
    </row>
    <row r="578">
      <c r="B578" s="1"/>
      <c r="C578" s="1"/>
      <c r="D578" s="771"/>
      <c r="E578" s="1"/>
      <c r="F578" s="1"/>
      <c r="G578" s="771"/>
      <c r="H578" s="771"/>
      <c r="I578" s="1"/>
      <c r="J578" s="771"/>
    </row>
    <row r="579">
      <c r="B579" s="1"/>
      <c r="C579" s="1"/>
      <c r="D579" s="771"/>
      <c r="E579" s="1"/>
      <c r="F579" s="1"/>
      <c r="G579" s="771"/>
      <c r="H579" s="771"/>
      <c r="I579" s="1"/>
      <c r="J579" s="771"/>
    </row>
    <row r="580">
      <c r="B580" s="1"/>
      <c r="C580" s="1"/>
      <c r="D580" s="771"/>
      <c r="E580" s="1"/>
      <c r="F580" s="1"/>
      <c r="G580" s="771"/>
      <c r="H580" s="771"/>
      <c r="I580" s="1"/>
      <c r="J580" s="771"/>
    </row>
    <row r="581">
      <c r="B581" s="1"/>
      <c r="C581" s="1"/>
      <c r="D581" s="771"/>
      <c r="E581" s="1"/>
      <c r="F581" s="1"/>
      <c r="G581" s="771"/>
      <c r="H581" s="771"/>
      <c r="I581" s="1"/>
      <c r="J581" s="771"/>
    </row>
    <row r="582">
      <c r="B582" s="1"/>
      <c r="C582" s="1"/>
      <c r="D582" s="771"/>
      <c r="E582" s="1"/>
      <c r="F582" s="1"/>
      <c r="G582" s="771"/>
      <c r="H582" s="771"/>
      <c r="I582" s="1"/>
      <c r="J582" s="771"/>
    </row>
    <row r="583">
      <c r="B583" s="1"/>
      <c r="C583" s="1"/>
      <c r="D583" s="771"/>
      <c r="E583" s="1"/>
      <c r="F583" s="1"/>
      <c r="G583" s="771"/>
      <c r="H583" s="771"/>
      <c r="I583" s="1"/>
      <c r="J583" s="771"/>
    </row>
    <row r="584">
      <c r="B584" s="1"/>
      <c r="C584" s="1"/>
      <c r="D584" s="771"/>
      <c r="E584" s="1"/>
      <c r="F584" s="1"/>
      <c r="G584" s="771"/>
      <c r="H584" s="771"/>
      <c r="I584" s="1"/>
      <c r="J584" s="771"/>
    </row>
    <row r="585">
      <c r="B585" s="1"/>
      <c r="C585" s="1"/>
      <c r="D585" s="771"/>
      <c r="E585" s="1"/>
      <c r="F585" s="1"/>
      <c r="G585" s="771"/>
      <c r="H585" s="771"/>
      <c r="I585" s="1"/>
      <c r="J585" s="771"/>
    </row>
    <row r="586">
      <c r="B586" s="1"/>
      <c r="C586" s="1"/>
      <c r="D586" s="771"/>
      <c r="E586" s="1"/>
      <c r="F586" s="1"/>
      <c r="G586" s="771"/>
      <c r="H586" s="771"/>
      <c r="I586" s="1"/>
      <c r="J586" s="771"/>
    </row>
    <row r="587">
      <c r="B587" s="1"/>
      <c r="C587" s="1"/>
      <c r="D587" s="771"/>
      <c r="E587" s="1"/>
      <c r="F587" s="1"/>
      <c r="G587" s="771"/>
      <c r="H587" s="771"/>
      <c r="I587" s="1"/>
      <c r="J587" s="771"/>
    </row>
    <row r="588">
      <c r="B588" s="1"/>
      <c r="C588" s="1"/>
      <c r="D588" s="771"/>
      <c r="E588" s="1"/>
      <c r="F588" s="1"/>
      <c r="G588" s="771"/>
      <c r="H588" s="771"/>
      <c r="I588" s="1"/>
      <c r="J588" s="771"/>
    </row>
    <row r="589">
      <c r="B589" s="1"/>
      <c r="C589" s="1"/>
      <c r="D589" s="771"/>
      <c r="E589" s="1"/>
      <c r="F589" s="1"/>
      <c r="G589" s="771"/>
      <c r="H589" s="771"/>
      <c r="I589" s="1"/>
      <c r="J589" s="771"/>
    </row>
    <row r="590">
      <c r="B590" s="1"/>
      <c r="C590" s="1"/>
      <c r="D590" s="771"/>
      <c r="E590" s="1"/>
      <c r="F590" s="1"/>
      <c r="G590" s="771"/>
      <c r="H590" s="771"/>
      <c r="I590" s="1"/>
      <c r="J590" s="771"/>
    </row>
    <row r="591">
      <c r="B591" s="1"/>
      <c r="C591" s="1"/>
      <c r="D591" s="771"/>
      <c r="E591" s="1"/>
      <c r="F591" s="1"/>
      <c r="G591" s="771"/>
      <c r="H591" s="771"/>
      <c r="I591" s="1"/>
      <c r="J591" s="771"/>
    </row>
    <row r="592">
      <c r="B592" s="1"/>
      <c r="C592" s="1"/>
      <c r="D592" s="771"/>
      <c r="E592" s="1"/>
      <c r="F592" s="1"/>
      <c r="G592" s="771"/>
      <c r="H592" s="771"/>
      <c r="I592" s="1"/>
      <c r="J592" s="771"/>
    </row>
    <row r="593">
      <c r="B593" s="1"/>
      <c r="C593" s="1"/>
      <c r="D593" s="771"/>
      <c r="E593" s="1"/>
      <c r="F593" s="1"/>
      <c r="G593" s="771"/>
      <c r="H593" s="771"/>
      <c r="I593" s="1"/>
      <c r="J593" s="771"/>
    </row>
    <row r="594">
      <c r="B594" s="1"/>
      <c r="C594" s="1"/>
      <c r="D594" s="771"/>
      <c r="E594" s="1"/>
      <c r="F594" s="1"/>
      <c r="G594" s="771"/>
      <c r="H594" s="771"/>
      <c r="I594" s="1"/>
      <c r="J594" s="771"/>
    </row>
    <row r="595">
      <c r="B595" s="1"/>
      <c r="C595" s="1"/>
      <c r="D595" s="771"/>
      <c r="E595" s="1"/>
      <c r="F595" s="1"/>
      <c r="G595" s="771"/>
      <c r="H595" s="771"/>
      <c r="I595" s="1"/>
      <c r="J595" s="771"/>
    </row>
    <row r="596">
      <c r="B596" s="1"/>
      <c r="C596" s="1"/>
      <c r="D596" s="771"/>
      <c r="E596" s="1"/>
      <c r="F596" s="1"/>
      <c r="G596" s="771"/>
      <c r="H596" s="771"/>
      <c r="I596" s="1"/>
      <c r="J596" s="771"/>
    </row>
    <row r="597">
      <c r="B597" s="1"/>
      <c r="C597" s="1"/>
      <c r="D597" s="771"/>
      <c r="E597" s="1"/>
      <c r="F597" s="1"/>
      <c r="G597" s="771"/>
      <c r="H597" s="771"/>
      <c r="I597" s="1"/>
      <c r="J597" s="771"/>
    </row>
    <row r="598">
      <c r="B598" s="1"/>
      <c r="C598" s="1"/>
      <c r="D598" s="771"/>
      <c r="E598" s="1"/>
      <c r="F598" s="1"/>
      <c r="G598" s="771"/>
      <c r="H598" s="771"/>
      <c r="I598" s="1"/>
      <c r="J598" s="771"/>
    </row>
    <row r="599">
      <c r="B599" s="1"/>
      <c r="C599" s="1"/>
      <c r="D599" s="771"/>
      <c r="E599" s="1"/>
      <c r="F599" s="1"/>
      <c r="G599" s="771"/>
      <c r="H599" s="771"/>
      <c r="I599" s="1"/>
      <c r="J599" s="771"/>
    </row>
    <row r="600">
      <c r="B600" s="1"/>
      <c r="C600" s="1"/>
      <c r="D600" s="771"/>
      <c r="E600" s="1"/>
      <c r="F600" s="1"/>
      <c r="G600" s="771"/>
      <c r="H600" s="771"/>
      <c r="I600" s="1"/>
      <c r="J600" s="771"/>
    </row>
    <row r="601">
      <c r="B601" s="1"/>
      <c r="C601" s="1"/>
      <c r="D601" s="771"/>
      <c r="E601" s="1"/>
      <c r="F601" s="1"/>
      <c r="G601" s="771"/>
      <c r="H601" s="771"/>
      <c r="I601" s="1"/>
      <c r="J601" s="771"/>
    </row>
    <row r="602">
      <c r="B602" s="1"/>
      <c r="C602" s="1"/>
      <c r="D602" s="771"/>
      <c r="E602" s="1"/>
      <c r="F602" s="1"/>
      <c r="G602" s="771"/>
      <c r="H602" s="771"/>
      <c r="I602" s="1"/>
      <c r="J602" s="771"/>
    </row>
    <row r="603">
      <c r="B603" s="1"/>
      <c r="C603" s="1"/>
      <c r="D603" s="771"/>
      <c r="E603" s="1"/>
      <c r="F603" s="1"/>
      <c r="G603" s="771"/>
      <c r="H603" s="771"/>
      <c r="I603" s="1"/>
      <c r="J603" s="771"/>
    </row>
    <row r="604">
      <c r="B604" s="1"/>
      <c r="C604" s="1"/>
      <c r="D604" s="771"/>
      <c r="E604" s="1"/>
      <c r="F604" s="1"/>
      <c r="G604" s="771"/>
      <c r="H604" s="771"/>
      <c r="I604" s="1"/>
      <c r="J604" s="771"/>
    </row>
    <row r="605">
      <c r="B605" s="1"/>
      <c r="C605" s="1"/>
      <c r="D605" s="771"/>
      <c r="E605" s="1"/>
      <c r="F605" s="1"/>
      <c r="G605" s="771"/>
      <c r="H605" s="771"/>
      <c r="I605" s="1"/>
      <c r="J605" s="771"/>
    </row>
    <row r="606">
      <c r="B606" s="1"/>
      <c r="C606" s="1"/>
      <c r="D606" s="771"/>
      <c r="E606" s="1"/>
      <c r="F606" s="1"/>
      <c r="G606" s="771"/>
      <c r="H606" s="771"/>
      <c r="I606" s="1"/>
      <c r="J606" s="771"/>
    </row>
    <row r="607">
      <c r="B607" s="1"/>
      <c r="C607" s="1"/>
      <c r="D607" s="771"/>
      <c r="E607" s="1"/>
      <c r="F607" s="1"/>
      <c r="G607" s="771"/>
      <c r="H607" s="771"/>
      <c r="I607" s="1"/>
      <c r="J607" s="771"/>
    </row>
    <row r="608">
      <c r="B608" s="1"/>
      <c r="C608" s="1"/>
      <c r="D608" s="771"/>
      <c r="E608" s="1"/>
      <c r="F608" s="1"/>
      <c r="G608" s="771"/>
      <c r="H608" s="771"/>
      <c r="I608" s="1"/>
      <c r="J608" s="771"/>
    </row>
    <row r="609">
      <c r="B609" s="1"/>
      <c r="C609" s="1"/>
      <c r="D609" s="771"/>
      <c r="E609" s="1"/>
      <c r="F609" s="1"/>
      <c r="G609" s="771"/>
      <c r="H609" s="771"/>
      <c r="I609" s="1"/>
      <c r="J609" s="771"/>
    </row>
    <row r="610">
      <c r="B610" s="1"/>
      <c r="C610" s="1"/>
      <c r="D610" s="771"/>
      <c r="E610" s="1"/>
      <c r="F610" s="1"/>
      <c r="G610" s="771"/>
      <c r="H610" s="771"/>
      <c r="I610" s="1"/>
      <c r="J610" s="771"/>
    </row>
    <row r="611">
      <c r="B611" s="1"/>
      <c r="C611" s="1"/>
      <c r="D611" s="771"/>
      <c r="E611" s="1"/>
      <c r="F611" s="1"/>
      <c r="G611" s="771"/>
      <c r="H611" s="771"/>
      <c r="I611" s="1"/>
      <c r="J611" s="771"/>
    </row>
    <row r="612">
      <c r="B612" s="1"/>
      <c r="C612" s="1"/>
      <c r="D612" s="771"/>
      <c r="E612" s="1"/>
      <c r="F612" s="1"/>
      <c r="G612" s="771"/>
      <c r="H612" s="771"/>
      <c r="I612" s="1"/>
      <c r="J612" s="771"/>
    </row>
    <row r="613">
      <c r="B613" s="1"/>
      <c r="C613" s="1"/>
      <c r="D613" s="771"/>
      <c r="E613" s="1"/>
      <c r="F613" s="1"/>
      <c r="G613" s="771"/>
      <c r="H613" s="771"/>
      <c r="I613" s="1"/>
      <c r="J613" s="771"/>
    </row>
    <row r="614">
      <c r="B614" s="1"/>
      <c r="C614" s="1"/>
      <c r="D614" s="771"/>
      <c r="E614" s="1"/>
      <c r="F614" s="1"/>
      <c r="G614" s="771"/>
      <c r="H614" s="771"/>
      <c r="I614" s="1"/>
      <c r="J614" s="771"/>
    </row>
    <row r="615">
      <c r="B615" s="1"/>
      <c r="C615" s="1"/>
      <c r="D615" s="771"/>
      <c r="E615" s="1"/>
      <c r="F615" s="1"/>
      <c r="G615" s="771"/>
      <c r="H615" s="771"/>
      <c r="I615" s="1"/>
      <c r="J615" s="771"/>
    </row>
    <row r="616">
      <c r="B616" s="1"/>
      <c r="C616" s="1"/>
      <c r="D616" s="771"/>
      <c r="E616" s="1"/>
      <c r="F616" s="1"/>
      <c r="G616" s="771"/>
      <c r="H616" s="771"/>
      <c r="I616" s="1"/>
      <c r="J616" s="771"/>
    </row>
    <row r="617">
      <c r="B617" s="1"/>
      <c r="C617" s="1"/>
      <c r="D617" s="771"/>
      <c r="E617" s="1"/>
      <c r="F617" s="1"/>
      <c r="G617" s="771"/>
      <c r="H617" s="771"/>
      <c r="I617" s="1"/>
      <c r="J617" s="771"/>
    </row>
    <row r="618">
      <c r="B618" s="1"/>
      <c r="C618" s="1"/>
      <c r="D618" s="771"/>
      <c r="E618" s="1"/>
      <c r="F618" s="1"/>
      <c r="G618" s="771"/>
      <c r="H618" s="771"/>
      <c r="I618" s="1"/>
      <c r="J618" s="771"/>
    </row>
    <row r="619">
      <c r="B619" s="1"/>
      <c r="C619" s="1"/>
      <c r="D619" s="771"/>
      <c r="E619" s="1"/>
      <c r="F619" s="1"/>
      <c r="G619" s="771"/>
      <c r="H619" s="771"/>
      <c r="I619" s="1"/>
      <c r="J619" s="771"/>
    </row>
    <row r="620">
      <c r="B620" s="1"/>
      <c r="C620" s="1"/>
      <c r="D620" s="771"/>
      <c r="E620" s="1"/>
      <c r="F620" s="1"/>
      <c r="G620" s="771"/>
      <c r="H620" s="771"/>
      <c r="I620" s="1"/>
      <c r="J620" s="771"/>
    </row>
    <row r="621">
      <c r="B621" s="1"/>
      <c r="C621" s="1"/>
      <c r="D621" s="771"/>
      <c r="E621" s="1"/>
      <c r="F621" s="1"/>
      <c r="G621" s="771"/>
      <c r="H621" s="771"/>
      <c r="I621" s="1"/>
      <c r="J621" s="771"/>
    </row>
    <row r="622">
      <c r="B622" s="1"/>
      <c r="C622" s="1"/>
      <c r="D622" s="771"/>
      <c r="E622" s="1"/>
      <c r="F622" s="1"/>
      <c r="G622" s="771"/>
      <c r="H622" s="771"/>
      <c r="I622" s="1"/>
      <c r="J622" s="771"/>
    </row>
    <row r="623">
      <c r="B623" s="1"/>
      <c r="C623" s="1"/>
      <c r="D623" s="771"/>
      <c r="E623" s="1"/>
      <c r="F623" s="1"/>
      <c r="G623" s="771"/>
      <c r="H623" s="771"/>
      <c r="I623" s="1"/>
      <c r="J623" s="771"/>
    </row>
    <row r="624">
      <c r="B624" s="1"/>
      <c r="C624" s="1"/>
      <c r="D624" s="771"/>
      <c r="E624" s="1"/>
      <c r="F624" s="1"/>
      <c r="G624" s="771"/>
      <c r="H624" s="771"/>
      <c r="I624" s="1"/>
      <c r="J624" s="771"/>
    </row>
    <row r="625">
      <c r="B625" s="1"/>
      <c r="C625" s="1"/>
      <c r="D625" s="771"/>
      <c r="E625" s="1"/>
      <c r="F625" s="1"/>
      <c r="G625" s="771"/>
      <c r="H625" s="771"/>
      <c r="I625" s="1"/>
      <c r="J625" s="771"/>
    </row>
    <row r="626">
      <c r="B626" s="1"/>
      <c r="C626" s="1"/>
      <c r="D626" s="771"/>
      <c r="E626" s="1"/>
      <c r="F626" s="1"/>
      <c r="G626" s="771"/>
      <c r="H626" s="771"/>
      <c r="I626" s="1"/>
      <c r="J626" s="771"/>
    </row>
    <row r="627">
      <c r="B627" s="1"/>
      <c r="C627" s="1"/>
      <c r="D627" s="771"/>
      <c r="E627" s="1"/>
      <c r="F627" s="1"/>
      <c r="G627" s="771"/>
      <c r="H627" s="771"/>
      <c r="I627" s="1"/>
      <c r="J627" s="771"/>
    </row>
    <row r="628">
      <c r="B628" s="1"/>
      <c r="C628" s="1"/>
      <c r="D628" s="771"/>
      <c r="E628" s="1"/>
      <c r="F628" s="1"/>
      <c r="G628" s="771"/>
      <c r="H628" s="771"/>
      <c r="I628" s="1"/>
      <c r="J628" s="771"/>
    </row>
    <row r="629">
      <c r="B629" s="1"/>
      <c r="C629" s="1"/>
      <c r="D629" s="771"/>
      <c r="E629" s="1"/>
      <c r="F629" s="1"/>
      <c r="G629" s="771"/>
      <c r="H629" s="771"/>
      <c r="I629" s="1"/>
      <c r="J629" s="771"/>
    </row>
    <row r="630">
      <c r="B630" s="1"/>
      <c r="C630" s="1"/>
      <c r="D630" s="771"/>
      <c r="E630" s="1"/>
      <c r="F630" s="1"/>
      <c r="G630" s="771"/>
      <c r="H630" s="771"/>
      <c r="I630" s="1"/>
      <c r="J630" s="771"/>
    </row>
    <row r="631">
      <c r="B631" s="1"/>
      <c r="C631" s="1"/>
      <c r="D631" s="771"/>
      <c r="E631" s="1"/>
      <c r="F631" s="1"/>
      <c r="G631" s="771"/>
      <c r="H631" s="771"/>
      <c r="I631" s="1"/>
      <c r="J631" s="771"/>
    </row>
    <row r="632">
      <c r="B632" s="1"/>
      <c r="C632" s="1"/>
      <c r="D632" s="771"/>
      <c r="E632" s="1"/>
      <c r="F632" s="1"/>
      <c r="G632" s="771"/>
      <c r="H632" s="771"/>
      <c r="I632" s="1"/>
      <c r="J632" s="771"/>
    </row>
    <row r="633">
      <c r="B633" s="1"/>
      <c r="C633" s="1"/>
      <c r="D633" s="771"/>
      <c r="E633" s="1"/>
      <c r="F633" s="1"/>
      <c r="G633" s="771"/>
      <c r="H633" s="771"/>
      <c r="I633" s="1"/>
      <c r="J633" s="771"/>
    </row>
    <row r="634">
      <c r="B634" s="1"/>
      <c r="C634" s="1"/>
      <c r="D634" s="771"/>
      <c r="E634" s="1"/>
      <c r="F634" s="1"/>
      <c r="G634" s="771"/>
      <c r="H634" s="771"/>
      <c r="I634" s="1"/>
      <c r="J634" s="771"/>
    </row>
    <row r="635">
      <c r="B635" s="1"/>
      <c r="C635" s="1"/>
      <c r="D635" s="771"/>
      <c r="E635" s="1"/>
      <c r="F635" s="1"/>
      <c r="G635" s="771"/>
      <c r="H635" s="771"/>
      <c r="I635" s="1"/>
      <c r="J635" s="771"/>
    </row>
    <row r="636">
      <c r="B636" s="1"/>
      <c r="C636" s="1"/>
      <c r="D636" s="771"/>
      <c r="E636" s="1"/>
      <c r="F636" s="1"/>
      <c r="G636" s="771"/>
      <c r="H636" s="771"/>
      <c r="I636" s="1"/>
      <c r="J636" s="771"/>
    </row>
    <row r="637">
      <c r="B637" s="1"/>
      <c r="C637" s="1"/>
      <c r="D637" s="771"/>
      <c r="E637" s="1"/>
      <c r="F637" s="1"/>
      <c r="G637" s="771"/>
      <c r="H637" s="771"/>
      <c r="I637" s="1"/>
      <c r="J637" s="771"/>
    </row>
    <row r="638">
      <c r="B638" s="1"/>
      <c r="C638" s="1"/>
      <c r="D638" s="771"/>
      <c r="E638" s="1"/>
      <c r="F638" s="1"/>
      <c r="G638" s="771"/>
      <c r="H638" s="771"/>
      <c r="I638" s="1"/>
      <c r="J638" s="771"/>
    </row>
    <row r="639">
      <c r="B639" s="1"/>
      <c r="C639" s="1"/>
      <c r="D639" s="771"/>
      <c r="E639" s="1"/>
      <c r="F639" s="1"/>
      <c r="G639" s="771"/>
      <c r="H639" s="771"/>
      <c r="I639" s="1"/>
      <c r="J639" s="771"/>
    </row>
    <row r="640">
      <c r="B640" s="1"/>
      <c r="C640" s="1"/>
      <c r="D640" s="771"/>
      <c r="E640" s="1"/>
      <c r="F640" s="1"/>
      <c r="G640" s="771"/>
      <c r="H640" s="771"/>
      <c r="I640" s="1"/>
      <c r="J640" s="771"/>
    </row>
    <row r="641">
      <c r="B641" s="1"/>
      <c r="C641" s="1"/>
      <c r="D641" s="771"/>
      <c r="E641" s="1"/>
      <c r="F641" s="1"/>
      <c r="G641" s="771"/>
      <c r="H641" s="771"/>
      <c r="I641" s="1"/>
      <c r="J641" s="771"/>
    </row>
    <row r="642">
      <c r="B642" s="1"/>
      <c r="C642" s="1"/>
      <c r="D642" s="771"/>
      <c r="E642" s="1"/>
      <c r="F642" s="1"/>
      <c r="G642" s="771"/>
      <c r="H642" s="771"/>
      <c r="I642" s="1"/>
      <c r="J642" s="771"/>
    </row>
    <row r="643">
      <c r="B643" s="1"/>
      <c r="C643" s="1"/>
      <c r="D643" s="771"/>
      <c r="E643" s="1"/>
      <c r="F643" s="1"/>
      <c r="G643" s="771"/>
      <c r="H643" s="771"/>
      <c r="I643" s="1"/>
      <c r="J643" s="771"/>
    </row>
    <row r="644">
      <c r="B644" s="1"/>
      <c r="C644" s="1"/>
      <c r="D644" s="771"/>
      <c r="E644" s="1"/>
      <c r="F644" s="1"/>
      <c r="G644" s="771"/>
      <c r="H644" s="771"/>
      <c r="I644" s="1"/>
      <c r="J644" s="771"/>
    </row>
    <row r="645">
      <c r="B645" s="1"/>
      <c r="C645" s="1"/>
      <c r="D645" s="771"/>
      <c r="E645" s="1"/>
      <c r="F645" s="1"/>
      <c r="G645" s="771"/>
      <c r="H645" s="771"/>
      <c r="I645" s="1"/>
      <c r="J645" s="771"/>
    </row>
    <row r="646">
      <c r="B646" s="1"/>
      <c r="C646" s="1"/>
      <c r="D646" s="771"/>
      <c r="E646" s="1"/>
      <c r="F646" s="1"/>
      <c r="G646" s="771"/>
      <c r="H646" s="771"/>
      <c r="I646" s="1"/>
      <c r="J646" s="771"/>
    </row>
    <row r="647">
      <c r="B647" s="1"/>
      <c r="C647" s="1"/>
      <c r="D647" s="771"/>
      <c r="E647" s="1"/>
      <c r="F647" s="1"/>
      <c r="G647" s="771"/>
      <c r="H647" s="771"/>
      <c r="I647" s="1"/>
      <c r="J647" s="771"/>
    </row>
    <row r="648">
      <c r="B648" s="1"/>
      <c r="C648" s="1"/>
      <c r="D648" s="771"/>
      <c r="E648" s="1"/>
      <c r="F648" s="1"/>
      <c r="G648" s="771"/>
      <c r="H648" s="771"/>
      <c r="I648" s="1"/>
      <c r="J648" s="771"/>
    </row>
    <row r="649">
      <c r="B649" s="1"/>
      <c r="C649" s="1"/>
      <c r="D649" s="771"/>
      <c r="E649" s="1"/>
      <c r="F649" s="1"/>
      <c r="G649" s="771"/>
      <c r="H649" s="771"/>
      <c r="I649" s="1"/>
      <c r="J649" s="771"/>
    </row>
    <row r="650">
      <c r="B650" s="1"/>
      <c r="C650" s="1"/>
      <c r="D650" s="771"/>
      <c r="E650" s="1"/>
      <c r="F650" s="1"/>
      <c r="G650" s="771"/>
      <c r="H650" s="771"/>
      <c r="I650" s="1"/>
      <c r="J650" s="771"/>
    </row>
    <row r="651">
      <c r="B651" s="1"/>
      <c r="C651" s="1"/>
      <c r="D651" s="771"/>
      <c r="E651" s="1"/>
      <c r="F651" s="1"/>
      <c r="G651" s="771"/>
      <c r="H651" s="771"/>
      <c r="I651" s="1"/>
      <c r="J651" s="771"/>
    </row>
    <row r="652">
      <c r="B652" s="1"/>
      <c r="C652" s="1"/>
      <c r="D652" s="771"/>
      <c r="E652" s="1"/>
      <c r="F652" s="1"/>
      <c r="G652" s="771"/>
      <c r="H652" s="771"/>
      <c r="I652" s="1"/>
      <c r="J652" s="771"/>
    </row>
    <row r="653">
      <c r="B653" s="1"/>
      <c r="C653" s="1"/>
      <c r="D653" s="771"/>
      <c r="E653" s="1"/>
      <c r="F653" s="1"/>
      <c r="G653" s="771"/>
      <c r="H653" s="771"/>
      <c r="I653" s="1"/>
      <c r="J653" s="771"/>
    </row>
    <row r="654">
      <c r="B654" s="1"/>
      <c r="C654" s="1"/>
      <c r="D654" s="771"/>
      <c r="E654" s="1"/>
      <c r="F654" s="1"/>
      <c r="G654" s="771"/>
      <c r="H654" s="771"/>
      <c r="I654" s="1"/>
      <c r="J654" s="771"/>
    </row>
    <row r="655">
      <c r="B655" s="1"/>
      <c r="C655" s="1"/>
      <c r="D655" s="771"/>
      <c r="E655" s="1"/>
      <c r="F655" s="1"/>
      <c r="G655" s="771"/>
      <c r="H655" s="771"/>
      <c r="I655" s="1"/>
      <c r="J655" s="771"/>
    </row>
    <row r="656">
      <c r="B656" s="1"/>
      <c r="C656" s="1"/>
      <c r="D656" s="771"/>
      <c r="E656" s="1"/>
      <c r="F656" s="1"/>
      <c r="G656" s="771"/>
      <c r="H656" s="771"/>
      <c r="I656" s="1"/>
      <c r="J656" s="771"/>
    </row>
    <row r="657">
      <c r="B657" s="1"/>
      <c r="C657" s="1"/>
      <c r="D657" s="771"/>
      <c r="E657" s="1"/>
      <c r="F657" s="1"/>
      <c r="G657" s="771"/>
      <c r="H657" s="771"/>
      <c r="I657" s="1"/>
      <c r="J657" s="771"/>
    </row>
    <row r="658">
      <c r="B658" s="1"/>
      <c r="C658" s="1"/>
      <c r="D658" s="771"/>
      <c r="E658" s="1"/>
      <c r="F658" s="1"/>
      <c r="G658" s="771"/>
      <c r="H658" s="771"/>
      <c r="I658" s="1"/>
      <c r="J658" s="771"/>
    </row>
    <row r="659">
      <c r="B659" s="1"/>
      <c r="C659" s="1"/>
      <c r="D659" s="771"/>
      <c r="E659" s="1"/>
      <c r="F659" s="1"/>
      <c r="G659" s="771"/>
      <c r="H659" s="771"/>
      <c r="I659" s="1"/>
      <c r="J659" s="771"/>
    </row>
    <row r="660">
      <c r="B660" s="1"/>
      <c r="C660" s="1"/>
      <c r="D660" s="771"/>
      <c r="E660" s="1"/>
      <c r="F660" s="1"/>
      <c r="G660" s="771"/>
      <c r="H660" s="771"/>
      <c r="I660" s="1"/>
      <c r="J660" s="771"/>
    </row>
    <row r="661">
      <c r="B661" s="1"/>
      <c r="C661" s="1"/>
      <c r="D661" s="771"/>
      <c r="E661" s="1"/>
      <c r="F661" s="1"/>
      <c r="G661" s="771"/>
      <c r="H661" s="771"/>
      <c r="I661" s="1"/>
      <c r="J661" s="771"/>
    </row>
    <row r="662">
      <c r="B662" s="1"/>
      <c r="C662" s="1"/>
      <c r="D662" s="771"/>
      <c r="E662" s="1"/>
      <c r="F662" s="1"/>
      <c r="G662" s="771"/>
      <c r="H662" s="771"/>
      <c r="I662" s="1"/>
      <c r="J662" s="771"/>
    </row>
    <row r="663">
      <c r="B663" s="1"/>
      <c r="C663" s="1"/>
      <c r="D663" s="771"/>
      <c r="E663" s="1"/>
      <c r="F663" s="1"/>
      <c r="G663" s="771"/>
      <c r="H663" s="771"/>
      <c r="I663" s="1"/>
      <c r="J663" s="771"/>
    </row>
    <row r="664">
      <c r="B664" s="1"/>
      <c r="C664" s="1"/>
      <c r="D664" s="771"/>
      <c r="E664" s="1"/>
      <c r="F664" s="1"/>
      <c r="G664" s="771"/>
      <c r="H664" s="771"/>
      <c r="I664" s="1"/>
      <c r="J664" s="771"/>
    </row>
    <row r="665">
      <c r="B665" s="1"/>
      <c r="C665" s="1"/>
      <c r="D665" s="771"/>
      <c r="E665" s="1"/>
      <c r="F665" s="1"/>
      <c r="G665" s="771"/>
      <c r="H665" s="771"/>
      <c r="I665" s="1"/>
      <c r="J665" s="771"/>
    </row>
    <row r="666">
      <c r="B666" s="1"/>
      <c r="C666" s="1"/>
      <c r="D666" s="771"/>
      <c r="E666" s="1"/>
      <c r="F666" s="1"/>
      <c r="G666" s="771"/>
      <c r="H666" s="771"/>
      <c r="I666" s="1"/>
      <c r="J666" s="771"/>
    </row>
    <row r="667">
      <c r="B667" s="1"/>
      <c r="C667" s="1"/>
      <c r="D667" s="771"/>
      <c r="E667" s="1"/>
      <c r="F667" s="1"/>
      <c r="G667" s="771"/>
      <c r="H667" s="771"/>
      <c r="I667" s="1"/>
      <c r="J667" s="771"/>
    </row>
    <row r="668">
      <c r="B668" s="1"/>
      <c r="C668" s="1"/>
      <c r="D668" s="771"/>
      <c r="E668" s="1"/>
      <c r="F668" s="1"/>
      <c r="G668" s="771"/>
      <c r="H668" s="771"/>
      <c r="I668" s="1"/>
      <c r="J668" s="771"/>
    </row>
    <row r="669">
      <c r="B669" s="1"/>
      <c r="C669" s="1"/>
      <c r="D669" s="771"/>
      <c r="E669" s="1"/>
      <c r="F669" s="1"/>
      <c r="G669" s="771"/>
      <c r="H669" s="771"/>
      <c r="I669" s="1"/>
      <c r="J669" s="771"/>
    </row>
    <row r="670">
      <c r="B670" s="1"/>
      <c r="C670" s="1"/>
      <c r="D670" s="771"/>
      <c r="E670" s="1"/>
      <c r="F670" s="1"/>
      <c r="G670" s="771"/>
      <c r="H670" s="771"/>
      <c r="I670" s="1"/>
      <c r="J670" s="771"/>
    </row>
    <row r="671">
      <c r="B671" s="1"/>
      <c r="C671" s="1"/>
      <c r="D671" s="771"/>
      <c r="E671" s="1"/>
      <c r="F671" s="1"/>
      <c r="G671" s="771"/>
      <c r="H671" s="771"/>
      <c r="I671" s="1"/>
      <c r="J671" s="771"/>
    </row>
    <row r="672">
      <c r="B672" s="1"/>
      <c r="C672" s="1"/>
      <c r="D672" s="771"/>
      <c r="E672" s="1"/>
      <c r="F672" s="1"/>
      <c r="G672" s="771"/>
      <c r="H672" s="771"/>
      <c r="I672" s="1"/>
      <c r="J672" s="771"/>
    </row>
    <row r="673">
      <c r="B673" s="1"/>
      <c r="C673" s="1"/>
      <c r="D673" s="771"/>
      <c r="E673" s="1"/>
      <c r="F673" s="1"/>
      <c r="G673" s="771"/>
      <c r="H673" s="771"/>
      <c r="I673" s="1"/>
      <c r="J673" s="771"/>
    </row>
    <row r="674">
      <c r="B674" s="1"/>
      <c r="C674" s="1"/>
      <c r="D674" s="771"/>
      <c r="E674" s="1"/>
      <c r="F674" s="1"/>
      <c r="G674" s="771"/>
      <c r="H674" s="771"/>
      <c r="I674" s="1"/>
      <c r="J674" s="771"/>
    </row>
    <row r="675">
      <c r="B675" s="1"/>
      <c r="C675" s="1"/>
      <c r="D675" s="771"/>
      <c r="E675" s="1"/>
      <c r="F675" s="1"/>
      <c r="G675" s="771"/>
      <c r="H675" s="771"/>
      <c r="I675" s="1"/>
      <c r="J675" s="771"/>
    </row>
    <row r="676">
      <c r="B676" s="1"/>
      <c r="C676" s="1"/>
      <c r="D676" s="771"/>
      <c r="E676" s="1"/>
      <c r="F676" s="1"/>
      <c r="G676" s="771"/>
      <c r="H676" s="771"/>
      <c r="I676" s="1"/>
      <c r="J676" s="771"/>
    </row>
    <row r="677">
      <c r="B677" s="1"/>
      <c r="C677" s="1"/>
      <c r="D677" s="771"/>
      <c r="E677" s="1"/>
      <c r="F677" s="1"/>
      <c r="G677" s="771"/>
      <c r="H677" s="771"/>
      <c r="I677" s="1"/>
      <c r="J677" s="771"/>
    </row>
    <row r="678">
      <c r="B678" s="1"/>
      <c r="C678" s="1"/>
      <c r="D678" s="771"/>
      <c r="E678" s="1"/>
      <c r="F678" s="1"/>
      <c r="G678" s="771"/>
      <c r="H678" s="771"/>
      <c r="I678" s="1"/>
      <c r="J678" s="771"/>
    </row>
    <row r="679">
      <c r="B679" s="1"/>
      <c r="C679" s="1"/>
      <c r="D679" s="771"/>
      <c r="E679" s="1"/>
      <c r="F679" s="1"/>
      <c r="G679" s="771"/>
      <c r="H679" s="771"/>
      <c r="I679" s="1"/>
      <c r="J679" s="771"/>
    </row>
    <row r="680">
      <c r="B680" s="1"/>
      <c r="C680" s="1"/>
      <c r="D680" s="771"/>
      <c r="E680" s="1"/>
      <c r="F680" s="1"/>
      <c r="G680" s="771"/>
      <c r="H680" s="771"/>
      <c r="I680" s="1"/>
      <c r="J680" s="771"/>
    </row>
    <row r="681">
      <c r="B681" s="1"/>
      <c r="C681" s="1"/>
      <c r="D681" s="771"/>
      <c r="E681" s="1"/>
      <c r="F681" s="1"/>
      <c r="G681" s="771"/>
      <c r="H681" s="771"/>
      <c r="I681" s="1"/>
      <c r="J681" s="771"/>
    </row>
    <row r="682">
      <c r="B682" s="1"/>
      <c r="C682" s="1"/>
      <c r="D682" s="771"/>
      <c r="E682" s="1"/>
      <c r="F682" s="1"/>
      <c r="G682" s="771"/>
      <c r="H682" s="771"/>
      <c r="I682" s="1"/>
      <c r="J682" s="771"/>
    </row>
    <row r="683">
      <c r="B683" s="1"/>
      <c r="C683" s="1"/>
      <c r="D683" s="771"/>
      <c r="E683" s="1"/>
      <c r="F683" s="1"/>
      <c r="G683" s="771"/>
      <c r="H683" s="771"/>
      <c r="I683" s="1"/>
      <c r="J683" s="771"/>
    </row>
    <row r="684">
      <c r="B684" s="1"/>
      <c r="C684" s="1"/>
      <c r="D684" s="771"/>
      <c r="E684" s="1"/>
      <c r="F684" s="1"/>
      <c r="G684" s="771"/>
      <c r="H684" s="771"/>
      <c r="I684" s="1"/>
      <c r="J684" s="771"/>
    </row>
    <row r="685">
      <c r="B685" s="1"/>
      <c r="C685" s="1"/>
      <c r="D685" s="771"/>
      <c r="E685" s="1"/>
      <c r="F685" s="1"/>
      <c r="G685" s="771"/>
      <c r="H685" s="771"/>
      <c r="I685" s="1"/>
      <c r="J685" s="771"/>
    </row>
    <row r="686">
      <c r="B686" s="1"/>
      <c r="C686" s="1"/>
      <c r="D686" s="771"/>
      <c r="E686" s="1"/>
      <c r="F686" s="1"/>
      <c r="G686" s="771"/>
      <c r="H686" s="771"/>
      <c r="I686" s="1"/>
      <c r="J686" s="771"/>
    </row>
    <row r="687">
      <c r="B687" s="1"/>
      <c r="C687" s="1"/>
      <c r="D687" s="771"/>
      <c r="E687" s="1"/>
      <c r="F687" s="1"/>
      <c r="G687" s="771"/>
      <c r="H687" s="771"/>
      <c r="I687" s="1"/>
      <c r="J687" s="771"/>
    </row>
    <row r="688">
      <c r="B688" s="1"/>
      <c r="C688" s="1"/>
      <c r="D688" s="771"/>
      <c r="E688" s="1"/>
      <c r="F688" s="1"/>
      <c r="G688" s="771"/>
      <c r="H688" s="771"/>
      <c r="I688" s="1"/>
      <c r="J688" s="771"/>
    </row>
    <row r="689">
      <c r="B689" s="1"/>
      <c r="C689" s="1"/>
      <c r="D689" s="771"/>
      <c r="E689" s="1"/>
      <c r="F689" s="1"/>
      <c r="G689" s="771"/>
      <c r="H689" s="771"/>
      <c r="I689" s="1"/>
      <c r="J689" s="771"/>
    </row>
    <row r="690">
      <c r="B690" s="1"/>
      <c r="C690" s="1"/>
      <c r="D690" s="771"/>
      <c r="E690" s="1"/>
      <c r="F690" s="1"/>
      <c r="G690" s="771"/>
      <c r="H690" s="771"/>
      <c r="I690" s="1"/>
      <c r="J690" s="771"/>
    </row>
    <row r="691">
      <c r="B691" s="1"/>
      <c r="C691" s="1"/>
      <c r="D691" s="771"/>
      <c r="E691" s="1"/>
      <c r="F691" s="1"/>
      <c r="G691" s="771"/>
      <c r="H691" s="771"/>
      <c r="I691" s="1"/>
      <c r="J691" s="771"/>
    </row>
    <row r="692">
      <c r="B692" s="1"/>
      <c r="C692" s="1"/>
      <c r="D692" s="771"/>
      <c r="E692" s="1"/>
      <c r="F692" s="1"/>
      <c r="G692" s="771"/>
      <c r="H692" s="771"/>
      <c r="I692" s="1"/>
      <c r="J692" s="771"/>
    </row>
    <row r="693">
      <c r="B693" s="1"/>
      <c r="C693" s="1"/>
      <c r="D693" s="771"/>
      <c r="E693" s="1"/>
      <c r="F693" s="1"/>
      <c r="G693" s="771"/>
      <c r="H693" s="771"/>
      <c r="I693" s="1"/>
      <c r="J693" s="771"/>
    </row>
    <row r="694">
      <c r="B694" s="1"/>
      <c r="C694" s="1"/>
      <c r="D694" s="771"/>
      <c r="E694" s="1"/>
      <c r="F694" s="1"/>
      <c r="G694" s="771"/>
      <c r="H694" s="771"/>
      <c r="I694" s="1"/>
      <c r="J694" s="771"/>
    </row>
    <row r="695">
      <c r="B695" s="1"/>
      <c r="C695" s="1"/>
      <c r="D695" s="771"/>
      <c r="E695" s="1"/>
      <c r="F695" s="1"/>
      <c r="G695" s="771"/>
      <c r="H695" s="771"/>
      <c r="I695" s="1"/>
      <c r="J695" s="771"/>
    </row>
    <row r="696">
      <c r="B696" s="1"/>
      <c r="C696" s="1"/>
      <c r="D696" s="771"/>
      <c r="E696" s="1"/>
      <c r="F696" s="1"/>
      <c r="G696" s="771"/>
      <c r="H696" s="771"/>
      <c r="I696" s="1"/>
      <c r="J696" s="771"/>
    </row>
    <row r="697">
      <c r="B697" s="1"/>
      <c r="C697" s="1"/>
      <c r="D697" s="771"/>
      <c r="E697" s="1"/>
      <c r="F697" s="1"/>
      <c r="G697" s="771"/>
      <c r="H697" s="771"/>
      <c r="I697" s="1"/>
      <c r="J697" s="771"/>
    </row>
    <row r="698">
      <c r="B698" s="1"/>
      <c r="C698" s="1"/>
      <c r="D698" s="771"/>
      <c r="E698" s="1"/>
      <c r="F698" s="1"/>
      <c r="G698" s="771"/>
      <c r="H698" s="771"/>
      <c r="I698" s="1"/>
      <c r="J698" s="771"/>
    </row>
    <row r="699">
      <c r="B699" s="1"/>
      <c r="C699" s="1"/>
      <c r="D699" s="771"/>
      <c r="E699" s="1"/>
      <c r="F699" s="1"/>
      <c r="G699" s="771"/>
      <c r="H699" s="771"/>
      <c r="I699" s="1"/>
      <c r="J699" s="771"/>
    </row>
    <row r="700">
      <c r="B700" s="1"/>
      <c r="C700" s="1"/>
      <c r="D700" s="771"/>
      <c r="E700" s="1"/>
      <c r="F700" s="1"/>
      <c r="G700" s="771"/>
      <c r="H700" s="771"/>
      <c r="I700" s="1"/>
      <c r="J700" s="771"/>
    </row>
    <row r="701">
      <c r="B701" s="1"/>
      <c r="C701" s="1"/>
      <c r="D701" s="771"/>
      <c r="E701" s="1"/>
      <c r="F701" s="1"/>
      <c r="G701" s="771"/>
      <c r="H701" s="771"/>
      <c r="I701" s="1"/>
      <c r="J701" s="771"/>
    </row>
    <row r="702">
      <c r="B702" s="1"/>
      <c r="C702" s="1"/>
      <c r="D702" s="771"/>
      <c r="E702" s="1"/>
      <c r="F702" s="1"/>
      <c r="G702" s="771"/>
      <c r="H702" s="771"/>
      <c r="I702" s="1"/>
      <c r="J702" s="771"/>
    </row>
    <row r="703">
      <c r="B703" s="1"/>
      <c r="C703" s="1"/>
      <c r="D703" s="771"/>
      <c r="E703" s="1"/>
      <c r="F703" s="1"/>
      <c r="G703" s="771"/>
      <c r="H703" s="771"/>
      <c r="I703" s="1"/>
      <c r="J703" s="771"/>
    </row>
    <row r="704">
      <c r="B704" s="1"/>
      <c r="C704" s="1"/>
      <c r="D704" s="771"/>
      <c r="E704" s="1"/>
      <c r="F704" s="1"/>
      <c r="G704" s="771"/>
      <c r="H704" s="771"/>
      <c r="I704" s="1"/>
      <c r="J704" s="771"/>
    </row>
    <row r="705">
      <c r="B705" s="1"/>
      <c r="C705" s="1"/>
      <c r="D705" s="771"/>
      <c r="E705" s="1"/>
      <c r="F705" s="1"/>
      <c r="G705" s="771"/>
      <c r="H705" s="771"/>
      <c r="I705" s="1"/>
      <c r="J705" s="771"/>
    </row>
    <row r="706">
      <c r="B706" s="1"/>
      <c r="C706" s="1"/>
      <c r="D706" s="771"/>
      <c r="E706" s="1"/>
      <c r="F706" s="1"/>
      <c r="G706" s="771"/>
      <c r="H706" s="771"/>
      <c r="I706" s="1"/>
      <c r="J706" s="771"/>
    </row>
    <row r="707">
      <c r="B707" s="1"/>
      <c r="C707" s="1"/>
      <c r="D707" s="771"/>
      <c r="E707" s="1"/>
      <c r="F707" s="1"/>
      <c r="G707" s="771"/>
      <c r="H707" s="771"/>
      <c r="I707" s="1"/>
      <c r="J707" s="771"/>
    </row>
    <row r="708">
      <c r="B708" s="1"/>
      <c r="C708" s="1"/>
      <c r="D708" s="771"/>
      <c r="E708" s="1"/>
      <c r="F708" s="1"/>
      <c r="G708" s="771"/>
      <c r="H708" s="771"/>
      <c r="I708" s="1"/>
      <c r="J708" s="771"/>
    </row>
    <row r="709">
      <c r="B709" s="1"/>
      <c r="C709" s="1"/>
      <c r="D709" s="771"/>
      <c r="E709" s="1"/>
      <c r="F709" s="1"/>
      <c r="G709" s="771"/>
      <c r="H709" s="771"/>
      <c r="I709" s="1"/>
      <c r="J709" s="771"/>
    </row>
    <row r="710">
      <c r="B710" s="1"/>
      <c r="C710" s="1"/>
      <c r="D710" s="771"/>
      <c r="E710" s="1"/>
      <c r="F710" s="1"/>
      <c r="G710" s="771"/>
      <c r="H710" s="771"/>
      <c r="I710" s="1"/>
      <c r="J710" s="771"/>
    </row>
    <row r="711">
      <c r="B711" s="1"/>
      <c r="C711" s="1"/>
      <c r="D711" s="771"/>
      <c r="E711" s="1"/>
      <c r="F711" s="1"/>
      <c r="G711" s="771"/>
      <c r="H711" s="771"/>
      <c r="I711" s="1"/>
      <c r="J711" s="771"/>
    </row>
    <row r="712">
      <c r="B712" s="1"/>
      <c r="C712" s="1"/>
      <c r="D712" s="771"/>
      <c r="E712" s="1"/>
      <c r="F712" s="1"/>
      <c r="G712" s="771"/>
      <c r="H712" s="771"/>
      <c r="I712" s="1"/>
      <c r="J712" s="771"/>
    </row>
    <row r="713">
      <c r="B713" s="1"/>
      <c r="C713" s="1"/>
      <c r="D713" s="771"/>
      <c r="E713" s="1"/>
      <c r="F713" s="1"/>
      <c r="G713" s="771"/>
      <c r="H713" s="771"/>
      <c r="I713" s="1"/>
      <c r="J713" s="771"/>
    </row>
    <row r="714">
      <c r="B714" s="1"/>
      <c r="C714" s="1"/>
      <c r="D714" s="771"/>
      <c r="E714" s="1"/>
      <c r="F714" s="1"/>
      <c r="G714" s="771"/>
      <c r="H714" s="771"/>
      <c r="I714" s="1"/>
      <c r="J714" s="771"/>
    </row>
    <row r="715">
      <c r="B715" s="1"/>
      <c r="C715" s="1"/>
      <c r="D715" s="771"/>
      <c r="E715" s="1"/>
      <c r="F715" s="1"/>
      <c r="G715" s="771"/>
      <c r="H715" s="771"/>
      <c r="I715" s="1"/>
      <c r="J715" s="771"/>
    </row>
    <row r="716">
      <c r="B716" s="1"/>
      <c r="C716" s="1"/>
      <c r="D716" s="771"/>
      <c r="E716" s="1"/>
      <c r="F716" s="1"/>
      <c r="G716" s="771"/>
      <c r="H716" s="771"/>
      <c r="I716" s="1"/>
      <c r="J716" s="771"/>
    </row>
    <row r="717">
      <c r="B717" s="1"/>
      <c r="C717" s="1"/>
      <c r="D717" s="771"/>
      <c r="E717" s="1"/>
      <c r="F717" s="1"/>
      <c r="G717" s="771"/>
      <c r="H717" s="771"/>
      <c r="I717" s="1"/>
      <c r="J717" s="771"/>
    </row>
    <row r="718">
      <c r="B718" s="1"/>
      <c r="C718" s="1"/>
      <c r="D718" s="771"/>
      <c r="E718" s="1"/>
      <c r="F718" s="1"/>
      <c r="G718" s="771"/>
      <c r="H718" s="771"/>
      <c r="I718" s="1"/>
      <c r="J718" s="771"/>
    </row>
    <row r="719">
      <c r="B719" s="1"/>
      <c r="C719" s="1"/>
      <c r="D719" s="771"/>
      <c r="E719" s="1"/>
      <c r="F719" s="1"/>
      <c r="G719" s="771"/>
      <c r="H719" s="771"/>
      <c r="I719" s="1"/>
      <c r="J719" s="771"/>
    </row>
    <row r="720">
      <c r="B720" s="1"/>
      <c r="C720" s="1"/>
      <c r="D720" s="771"/>
      <c r="E720" s="1"/>
      <c r="F720" s="1"/>
      <c r="G720" s="771"/>
      <c r="H720" s="771"/>
      <c r="I720" s="1"/>
      <c r="J720" s="771"/>
    </row>
    <row r="721">
      <c r="B721" s="1"/>
      <c r="C721" s="1"/>
      <c r="D721" s="771"/>
      <c r="E721" s="1"/>
      <c r="F721" s="1"/>
      <c r="G721" s="771"/>
      <c r="H721" s="771"/>
      <c r="I721" s="1"/>
      <c r="J721" s="771"/>
    </row>
    <row r="722">
      <c r="B722" s="1"/>
      <c r="C722" s="1"/>
      <c r="D722" s="771"/>
      <c r="E722" s="1"/>
      <c r="F722" s="1"/>
      <c r="G722" s="771"/>
      <c r="H722" s="771"/>
      <c r="I722" s="1"/>
      <c r="J722" s="771"/>
    </row>
    <row r="723">
      <c r="B723" s="1"/>
      <c r="C723" s="1"/>
      <c r="D723" s="771"/>
      <c r="E723" s="1"/>
      <c r="F723" s="1"/>
      <c r="G723" s="771"/>
      <c r="H723" s="771"/>
      <c r="I723" s="1"/>
      <c r="J723" s="771"/>
    </row>
    <row r="724">
      <c r="B724" s="1"/>
      <c r="C724" s="1"/>
      <c r="D724" s="771"/>
      <c r="E724" s="1"/>
      <c r="F724" s="1"/>
      <c r="G724" s="771"/>
      <c r="H724" s="771"/>
      <c r="I724" s="1"/>
      <c r="J724" s="771"/>
    </row>
    <row r="725">
      <c r="B725" s="1"/>
      <c r="C725" s="1"/>
      <c r="D725" s="771"/>
      <c r="E725" s="1"/>
      <c r="F725" s="1"/>
      <c r="G725" s="771"/>
      <c r="H725" s="771"/>
      <c r="I725" s="1"/>
      <c r="J725" s="771"/>
    </row>
    <row r="726">
      <c r="B726" s="1"/>
      <c r="C726" s="1"/>
      <c r="D726" s="771"/>
      <c r="E726" s="1"/>
      <c r="F726" s="1"/>
      <c r="G726" s="771"/>
      <c r="H726" s="771"/>
      <c r="I726" s="1"/>
      <c r="J726" s="771"/>
    </row>
    <row r="727">
      <c r="B727" s="1"/>
      <c r="C727" s="1"/>
      <c r="D727" s="771"/>
      <c r="E727" s="1"/>
      <c r="F727" s="1"/>
      <c r="G727" s="771"/>
      <c r="H727" s="771"/>
      <c r="I727" s="1"/>
      <c r="J727" s="771"/>
    </row>
    <row r="728">
      <c r="B728" s="1"/>
      <c r="C728" s="1"/>
      <c r="D728" s="771"/>
      <c r="E728" s="1"/>
      <c r="F728" s="1"/>
      <c r="G728" s="771"/>
      <c r="H728" s="771"/>
      <c r="I728" s="1"/>
      <c r="J728" s="771"/>
    </row>
    <row r="729">
      <c r="B729" s="1"/>
      <c r="C729" s="1"/>
      <c r="D729" s="771"/>
      <c r="E729" s="1"/>
      <c r="F729" s="1"/>
      <c r="G729" s="771"/>
      <c r="H729" s="771"/>
      <c r="I729" s="1"/>
      <c r="J729" s="771"/>
    </row>
    <row r="730">
      <c r="B730" s="1"/>
      <c r="C730" s="1"/>
      <c r="D730" s="771"/>
      <c r="E730" s="1"/>
      <c r="F730" s="1"/>
      <c r="G730" s="771"/>
      <c r="H730" s="771"/>
      <c r="I730" s="1"/>
      <c r="J730" s="771"/>
    </row>
    <row r="731">
      <c r="B731" s="1"/>
      <c r="C731" s="1"/>
      <c r="D731" s="771"/>
      <c r="E731" s="1"/>
      <c r="F731" s="1"/>
      <c r="G731" s="771"/>
      <c r="H731" s="771"/>
      <c r="I731" s="1"/>
      <c r="J731" s="771"/>
    </row>
    <row r="732">
      <c r="B732" s="1"/>
      <c r="C732" s="1"/>
      <c r="D732" s="771"/>
      <c r="E732" s="1"/>
      <c r="F732" s="1"/>
      <c r="G732" s="771"/>
      <c r="H732" s="771"/>
      <c r="I732" s="1"/>
      <c r="J732" s="771"/>
    </row>
    <row r="733">
      <c r="B733" s="1"/>
      <c r="C733" s="1"/>
      <c r="D733" s="771"/>
      <c r="E733" s="1"/>
      <c r="F733" s="1"/>
      <c r="G733" s="771"/>
      <c r="H733" s="771"/>
      <c r="I733" s="1"/>
      <c r="J733" s="771"/>
    </row>
    <row r="734">
      <c r="B734" s="1"/>
      <c r="C734" s="1"/>
      <c r="D734" s="771"/>
      <c r="E734" s="1"/>
      <c r="F734" s="1"/>
      <c r="G734" s="771"/>
      <c r="H734" s="771"/>
      <c r="I734" s="1"/>
      <c r="J734" s="771"/>
    </row>
    <row r="735">
      <c r="B735" s="1"/>
      <c r="C735" s="1"/>
      <c r="D735" s="771"/>
      <c r="E735" s="1"/>
      <c r="F735" s="1"/>
      <c r="G735" s="771"/>
      <c r="H735" s="771"/>
      <c r="I735" s="1"/>
      <c r="J735" s="771"/>
    </row>
    <row r="736">
      <c r="B736" s="1"/>
      <c r="C736" s="1"/>
      <c r="D736" s="771"/>
      <c r="E736" s="1"/>
      <c r="F736" s="1"/>
      <c r="G736" s="771"/>
      <c r="H736" s="771"/>
      <c r="I736" s="1"/>
      <c r="J736" s="771"/>
    </row>
    <row r="737">
      <c r="B737" s="1"/>
      <c r="C737" s="1"/>
      <c r="D737" s="771"/>
      <c r="E737" s="1"/>
      <c r="F737" s="1"/>
      <c r="G737" s="771"/>
      <c r="H737" s="771"/>
      <c r="I737" s="1"/>
      <c r="J737" s="771"/>
    </row>
    <row r="738">
      <c r="B738" s="1"/>
      <c r="C738" s="1"/>
      <c r="D738" s="771"/>
      <c r="E738" s="1"/>
      <c r="F738" s="1"/>
      <c r="G738" s="771"/>
      <c r="H738" s="771"/>
      <c r="I738" s="1"/>
      <c r="J738" s="771"/>
    </row>
    <row r="739">
      <c r="B739" s="1"/>
      <c r="C739" s="1"/>
      <c r="D739" s="771"/>
      <c r="E739" s="1"/>
      <c r="F739" s="1"/>
      <c r="G739" s="771"/>
      <c r="H739" s="771"/>
      <c r="I739" s="1"/>
      <c r="J739" s="771"/>
    </row>
    <row r="740">
      <c r="B740" s="1"/>
      <c r="C740" s="1"/>
      <c r="D740" s="771"/>
      <c r="E740" s="1"/>
      <c r="F740" s="1"/>
      <c r="G740" s="771"/>
      <c r="H740" s="771"/>
      <c r="I740" s="1"/>
      <c r="J740" s="771"/>
    </row>
    <row r="741">
      <c r="B741" s="1"/>
      <c r="C741" s="1"/>
      <c r="D741" s="771"/>
      <c r="E741" s="1"/>
      <c r="F741" s="1"/>
      <c r="G741" s="771"/>
      <c r="H741" s="771"/>
      <c r="I741" s="1"/>
      <c r="J741" s="771"/>
    </row>
    <row r="742">
      <c r="B742" s="1"/>
      <c r="C742" s="1"/>
      <c r="D742" s="771"/>
      <c r="E742" s="1"/>
      <c r="F742" s="1"/>
      <c r="G742" s="771"/>
      <c r="H742" s="771"/>
      <c r="I742" s="1"/>
      <c r="J742" s="771"/>
    </row>
    <row r="743">
      <c r="B743" s="1"/>
      <c r="C743" s="1"/>
      <c r="D743" s="771"/>
      <c r="E743" s="1"/>
      <c r="F743" s="1"/>
      <c r="G743" s="771"/>
      <c r="H743" s="771"/>
      <c r="I743" s="1"/>
      <c r="J743" s="771"/>
    </row>
    <row r="744">
      <c r="B744" s="1"/>
      <c r="C744" s="1"/>
      <c r="D744" s="771"/>
      <c r="E744" s="1"/>
      <c r="F744" s="1"/>
      <c r="G744" s="771"/>
      <c r="H744" s="771"/>
      <c r="I744" s="1"/>
      <c r="J744" s="771"/>
    </row>
    <row r="745">
      <c r="B745" s="1"/>
      <c r="C745" s="1"/>
      <c r="D745" s="771"/>
      <c r="E745" s="1"/>
      <c r="F745" s="1"/>
      <c r="G745" s="771"/>
      <c r="H745" s="771"/>
      <c r="I745" s="1"/>
      <c r="J745" s="771"/>
    </row>
    <row r="746">
      <c r="B746" s="1"/>
      <c r="C746" s="1"/>
      <c r="D746" s="771"/>
      <c r="E746" s="1"/>
      <c r="F746" s="1"/>
      <c r="G746" s="771"/>
      <c r="H746" s="771"/>
      <c r="I746" s="1"/>
      <c r="J746" s="771"/>
    </row>
    <row r="747">
      <c r="B747" s="1"/>
      <c r="C747" s="1"/>
      <c r="D747" s="771"/>
      <c r="E747" s="1"/>
      <c r="F747" s="1"/>
      <c r="G747" s="771"/>
      <c r="H747" s="771"/>
      <c r="I747" s="1"/>
      <c r="J747" s="771"/>
    </row>
    <row r="748">
      <c r="B748" s="1"/>
      <c r="C748" s="1"/>
      <c r="D748" s="771"/>
      <c r="E748" s="1"/>
      <c r="F748" s="1"/>
      <c r="G748" s="771"/>
      <c r="H748" s="771"/>
      <c r="I748" s="1"/>
      <c r="J748" s="771"/>
    </row>
    <row r="749">
      <c r="B749" s="1"/>
      <c r="C749" s="1"/>
      <c r="D749" s="771"/>
      <c r="E749" s="1"/>
      <c r="F749" s="1"/>
      <c r="G749" s="771"/>
      <c r="H749" s="771"/>
      <c r="I749" s="1"/>
      <c r="J749" s="771"/>
    </row>
    <row r="750">
      <c r="B750" s="1"/>
      <c r="C750" s="1"/>
      <c r="D750" s="771"/>
      <c r="E750" s="1"/>
      <c r="F750" s="1"/>
      <c r="G750" s="771"/>
      <c r="H750" s="771"/>
      <c r="I750" s="1"/>
      <c r="J750" s="771"/>
    </row>
    <row r="751">
      <c r="B751" s="1"/>
      <c r="C751" s="1"/>
      <c r="D751" s="771"/>
      <c r="E751" s="1"/>
      <c r="F751" s="1"/>
      <c r="G751" s="771"/>
      <c r="H751" s="771"/>
      <c r="I751" s="1"/>
      <c r="J751" s="771"/>
    </row>
    <row r="752">
      <c r="B752" s="1"/>
      <c r="C752" s="1"/>
      <c r="D752" s="771"/>
      <c r="E752" s="1"/>
      <c r="F752" s="1"/>
      <c r="G752" s="771"/>
      <c r="H752" s="771"/>
      <c r="I752" s="1"/>
      <c r="J752" s="771"/>
    </row>
    <row r="753">
      <c r="B753" s="1"/>
      <c r="C753" s="1"/>
      <c r="D753" s="771"/>
      <c r="E753" s="1"/>
      <c r="F753" s="1"/>
      <c r="G753" s="771"/>
      <c r="H753" s="771"/>
      <c r="I753" s="1"/>
      <c r="J753" s="771"/>
    </row>
    <row r="754">
      <c r="B754" s="1"/>
      <c r="C754" s="1"/>
      <c r="D754" s="771"/>
      <c r="E754" s="1"/>
      <c r="F754" s="1"/>
      <c r="G754" s="771"/>
      <c r="H754" s="771"/>
      <c r="I754" s="1"/>
      <c r="J754" s="771"/>
    </row>
    <row r="755">
      <c r="B755" s="1"/>
      <c r="C755" s="1"/>
      <c r="D755" s="771"/>
      <c r="E755" s="1"/>
      <c r="F755" s="1"/>
      <c r="G755" s="771"/>
      <c r="H755" s="771"/>
      <c r="I755" s="1"/>
      <c r="J755" s="771"/>
    </row>
    <row r="756">
      <c r="B756" s="1"/>
      <c r="C756" s="1"/>
      <c r="D756" s="771"/>
      <c r="E756" s="1"/>
      <c r="F756" s="1"/>
      <c r="G756" s="771"/>
      <c r="H756" s="771"/>
      <c r="I756" s="1"/>
      <c r="J756" s="771"/>
    </row>
    <row r="757">
      <c r="B757" s="1"/>
      <c r="C757" s="1"/>
      <c r="D757" s="771"/>
      <c r="E757" s="1"/>
      <c r="F757" s="1"/>
      <c r="G757" s="771"/>
      <c r="H757" s="771"/>
      <c r="I757" s="1"/>
      <c r="J757" s="771"/>
    </row>
    <row r="758">
      <c r="B758" s="1"/>
      <c r="C758" s="1"/>
      <c r="D758" s="771"/>
      <c r="E758" s="1"/>
      <c r="F758" s="1"/>
      <c r="G758" s="771"/>
      <c r="H758" s="771"/>
      <c r="I758" s="1"/>
      <c r="J758" s="771"/>
    </row>
    <row r="759">
      <c r="B759" s="1"/>
      <c r="C759" s="1"/>
      <c r="D759" s="771"/>
      <c r="E759" s="1"/>
      <c r="F759" s="1"/>
      <c r="G759" s="771"/>
      <c r="H759" s="771"/>
      <c r="I759" s="1"/>
      <c r="J759" s="771"/>
    </row>
    <row r="760">
      <c r="B760" s="1"/>
      <c r="C760" s="1"/>
      <c r="D760" s="771"/>
      <c r="E760" s="1"/>
      <c r="F760" s="1"/>
      <c r="G760" s="771"/>
      <c r="H760" s="771"/>
      <c r="I760" s="1"/>
      <c r="J760" s="771"/>
    </row>
    <row r="761">
      <c r="B761" s="1"/>
      <c r="C761" s="1"/>
      <c r="D761" s="771"/>
      <c r="E761" s="1"/>
      <c r="F761" s="1"/>
      <c r="G761" s="771"/>
      <c r="H761" s="771"/>
      <c r="I761" s="1"/>
      <c r="J761" s="771"/>
    </row>
    <row r="762">
      <c r="B762" s="1"/>
      <c r="C762" s="1"/>
      <c r="D762" s="771"/>
      <c r="E762" s="1"/>
      <c r="F762" s="1"/>
      <c r="G762" s="771"/>
      <c r="H762" s="771"/>
      <c r="I762" s="1"/>
      <c r="J762" s="771"/>
    </row>
    <row r="763">
      <c r="B763" s="1"/>
      <c r="C763" s="1"/>
      <c r="D763" s="771"/>
      <c r="E763" s="1"/>
      <c r="F763" s="1"/>
      <c r="G763" s="771"/>
      <c r="H763" s="771"/>
      <c r="I763" s="1"/>
      <c r="J763" s="771"/>
    </row>
    <row r="764">
      <c r="B764" s="1"/>
      <c r="C764" s="1"/>
      <c r="D764" s="771"/>
      <c r="E764" s="1"/>
      <c r="F764" s="1"/>
      <c r="G764" s="771"/>
      <c r="H764" s="771"/>
      <c r="I764" s="1"/>
      <c r="J764" s="771"/>
    </row>
    <row r="765">
      <c r="B765" s="1"/>
      <c r="C765" s="1"/>
      <c r="D765" s="771"/>
      <c r="E765" s="1"/>
      <c r="F765" s="1"/>
      <c r="G765" s="771"/>
      <c r="H765" s="771"/>
      <c r="I765" s="1"/>
      <c r="J765" s="771"/>
    </row>
    <row r="766">
      <c r="B766" s="1"/>
      <c r="C766" s="1"/>
      <c r="D766" s="771"/>
      <c r="E766" s="1"/>
      <c r="F766" s="1"/>
      <c r="G766" s="771"/>
      <c r="H766" s="771"/>
      <c r="I766" s="1"/>
      <c r="J766" s="771"/>
    </row>
    <row r="767">
      <c r="B767" s="1"/>
      <c r="C767" s="1"/>
      <c r="D767" s="771"/>
      <c r="E767" s="1"/>
      <c r="F767" s="1"/>
      <c r="G767" s="771"/>
      <c r="H767" s="771"/>
      <c r="I767" s="1"/>
      <c r="J767" s="771"/>
    </row>
    <row r="768">
      <c r="B768" s="1"/>
      <c r="C768" s="1"/>
      <c r="D768" s="771"/>
      <c r="E768" s="1"/>
      <c r="F768" s="1"/>
      <c r="G768" s="771"/>
      <c r="H768" s="771"/>
      <c r="I768" s="1"/>
      <c r="J768" s="771"/>
    </row>
    <row r="769">
      <c r="B769" s="1"/>
      <c r="C769" s="1"/>
      <c r="D769" s="771"/>
      <c r="E769" s="1"/>
      <c r="F769" s="1"/>
      <c r="G769" s="771"/>
      <c r="H769" s="771"/>
      <c r="I769" s="1"/>
      <c r="J769" s="771"/>
    </row>
    <row r="770">
      <c r="B770" s="1"/>
      <c r="C770" s="1"/>
      <c r="D770" s="771"/>
      <c r="E770" s="1"/>
      <c r="F770" s="1"/>
      <c r="G770" s="771"/>
      <c r="H770" s="771"/>
      <c r="I770" s="1"/>
      <c r="J770" s="771"/>
    </row>
    <row r="771">
      <c r="B771" s="1"/>
      <c r="C771" s="1"/>
      <c r="D771" s="771"/>
      <c r="E771" s="1"/>
      <c r="F771" s="1"/>
      <c r="G771" s="771"/>
      <c r="H771" s="771"/>
      <c r="I771" s="1"/>
      <c r="J771" s="771"/>
    </row>
    <row r="772">
      <c r="B772" s="1"/>
      <c r="C772" s="1"/>
      <c r="D772" s="771"/>
      <c r="E772" s="1"/>
      <c r="F772" s="1"/>
      <c r="G772" s="771"/>
      <c r="H772" s="771"/>
      <c r="I772" s="1"/>
      <c r="J772" s="771"/>
    </row>
    <row r="773">
      <c r="B773" s="1"/>
      <c r="C773" s="1"/>
      <c r="D773" s="771"/>
      <c r="E773" s="1"/>
      <c r="F773" s="1"/>
      <c r="G773" s="771"/>
      <c r="H773" s="771"/>
      <c r="I773" s="1"/>
      <c r="J773" s="771"/>
    </row>
    <row r="774">
      <c r="B774" s="1"/>
      <c r="C774" s="1"/>
      <c r="D774" s="771"/>
      <c r="E774" s="1"/>
      <c r="F774" s="1"/>
      <c r="G774" s="771"/>
      <c r="H774" s="771"/>
      <c r="I774" s="1"/>
      <c r="J774" s="771"/>
    </row>
    <row r="775">
      <c r="B775" s="1"/>
      <c r="C775" s="1"/>
      <c r="D775" s="771"/>
      <c r="E775" s="1"/>
      <c r="F775" s="1"/>
      <c r="G775" s="771"/>
      <c r="H775" s="771"/>
      <c r="I775" s="1"/>
      <c r="J775" s="771"/>
    </row>
    <row r="776">
      <c r="B776" s="1"/>
      <c r="C776" s="1"/>
      <c r="D776" s="771"/>
      <c r="E776" s="1"/>
      <c r="F776" s="1"/>
      <c r="G776" s="771"/>
      <c r="H776" s="771"/>
      <c r="I776" s="1"/>
      <c r="J776" s="771"/>
    </row>
    <row r="777">
      <c r="B777" s="1"/>
      <c r="C777" s="1"/>
      <c r="D777" s="771"/>
      <c r="E777" s="1"/>
      <c r="F777" s="1"/>
      <c r="G777" s="771"/>
      <c r="H777" s="771"/>
      <c r="I777" s="1"/>
      <c r="J777" s="771"/>
    </row>
    <row r="778">
      <c r="B778" s="1"/>
      <c r="C778" s="1"/>
      <c r="D778" s="771"/>
      <c r="E778" s="1"/>
      <c r="F778" s="1"/>
      <c r="G778" s="771"/>
      <c r="H778" s="771"/>
      <c r="I778" s="1"/>
      <c r="J778" s="771"/>
    </row>
    <row r="779">
      <c r="B779" s="1"/>
      <c r="C779" s="1"/>
      <c r="D779" s="771"/>
      <c r="E779" s="1"/>
      <c r="F779" s="1"/>
      <c r="G779" s="771"/>
      <c r="H779" s="771"/>
      <c r="I779" s="1"/>
      <c r="J779" s="771"/>
    </row>
    <row r="780">
      <c r="B780" s="1"/>
      <c r="C780" s="1"/>
      <c r="D780" s="771"/>
      <c r="E780" s="1"/>
      <c r="F780" s="1"/>
      <c r="G780" s="771"/>
      <c r="H780" s="771"/>
      <c r="I780" s="1"/>
      <c r="J780" s="771"/>
    </row>
    <row r="781">
      <c r="B781" s="1"/>
      <c r="C781" s="1"/>
      <c r="D781" s="771"/>
      <c r="E781" s="1"/>
      <c r="F781" s="1"/>
      <c r="G781" s="771"/>
      <c r="H781" s="771"/>
      <c r="I781" s="1"/>
      <c r="J781" s="771"/>
    </row>
    <row r="782">
      <c r="B782" s="1"/>
      <c r="C782" s="1"/>
      <c r="D782" s="771"/>
      <c r="E782" s="1"/>
      <c r="F782" s="1"/>
      <c r="G782" s="771"/>
      <c r="H782" s="771"/>
      <c r="I782" s="1"/>
      <c r="J782" s="771"/>
    </row>
    <row r="783">
      <c r="B783" s="1"/>
      <c r="C783" s="1"/>
      <c r="D783" s="771"/>
      <c r="E783" s="1"/>
      <c r="F783" s="1"/>
      <c r="G783" s="771"/>
      <c r="H783" s="771"/>
      <c r="I783" s="1"/>
      <c r="J783" s="771"/>
    </row>
    <row r="784">
      <c r="B784" s="1"/>
      <c r="C784" s="1"/>
      <c r="D784" s="771"/>
      <c r="E784" s="1"/>
      <c r="F784" s="1"/>
      <c r="G784" s="771"/>
      <c r="H784" s="771"/>
      <c r="I784" s="1"/>
      <c r="J784" s="771"/>
    </row>
    <row r="785">
      <c r="B785" s="1"/>
      <c r="C785" s="1"/>
      <c r="D785" s="771"/>
      <c r="E785" s="1"/>
      <c r="F785" s="1"/>
      <c r="G785" s="771"/>
      <c r="H785" s="771"/>
      <c r="I785" s="1"/>
      <c r="J785" s="771"/>
    </row>
    <row r="786">
      <c r="B786" s="1"/>
      <c r="C786" s="1"/>
      <c r="D786" s="771"/>
      <c r="E786" s="1"/>
      <c r="F786" s="1"/>
      <c r="G786" s="771"/>
      <c r="H786" s="771"/>
      <c r="I786" s="1"/>
      <c r="J786" s="771"/>
    </row>
    <row r="787">
      <c r="B787" s="1"/>
      <c r="C787" s="1"/>
      <c r="D787" s="771"/>
      <c r="E787" s="1"/>
      <c r="F787" s="1"/>
      <c r="G787" s="771"/>
      <c r="H787" s="771"/>
      <c r="I787" s="1"/>
      <c r="J787" s="771"/>
    </row>
    <row r="788">
      <c r="B788" s="1"/>
      <c r="C788" s="1"/>
      <c r="D788" s="771"/>
      <c r="E788" s="1"/>
      <c r="F788" s="1"/>
      <c r="G788" s="771"/>
      <c r="H788" s="771"/>
      <c r="I788" s="1"/>
      <c r="J788" s="771"/>
    </row>
    <row r="789">
      <c r="B789" s="1"/>
      <c r="C789" s="1"/>
      <c r="D789" s="771"/>
      <c r="E789" s="1"/>
      <c r="F789" s="1"/>
      <c r="G789" s="771"/>
      <c r="H789" s="771"/>
      <c r="I789" s="1"/>
      <c r="J789" s="771"/>
    </row>
    <row r="790">
      <c r="B790" s="1"/>
      <c r="C790" s="1"/>
      <c r="D790" s="771"/>
      <c r="E790" s="1"/>
      <c r="F790" s="1"/>
      <c r="G790" s="771"/>
      <c r="H790" s="771"/>
      <c r="I790" s="1"/>
      <c r="J790" s="771"/>
    </row>
    <row r="791">
      <c r="B791" s="1"/>
      <c r="C791" s="1"/>
      <c r="D791" s="771"/>
      <c r="E791" s="1"/>
      <c r="F791" s="1"/>
      <c r="G791" s="771"/>
      <c r="H791" s="771"/>
      <c r="I791" s="1"/>
      <c r="J791" s="771"/>
    </row>
    <row r="792">
      <c r="B792" s="1"/>
      <c r="C792" s="1"/>
      <c r="D792" s="771"/>
      <c r="E792" s="1"/>
      <c r="F792" s="1"/>
      <c r="G792" s="771"/>
      <c r="H792" s="771"/>
      <c r="I792" s="1"/>
      <c r="J792" s="771"/>
    </row>
    <row r="793">
      <c r="B793" s="1"/>
      <c r="C793" s="1"/>
      <c r="D793" s="771"/>
      <c r="E793" s="1"/>
      <c r="F793" s="1"/>
      <c r="G793" s="771"/>
      <c r="H793" s="771"/>
      <c r="I793" s="1"/>
      <c r="J793" s="771"/>
    </row>
    <row r="794">
      <c r="B794" s="1"/>
      <c r="C794" s="1"/>
      <c r="D794" s="771"/>
      <c r="E794" s="1"/>
      <c r="F794" s="1"/>
      <c r="G794" s="771"/>
      <c r="H794" s="771"/>
      <c r="I794" s="1"/>
      <c r="J794" s="771"/>
    </row>
    <row r="795">
      <c r="B795" s="1"/>
      <c r="C795" s="1"/>
      <c r="D795" s="771"/>
      <c r="E795" s="1"/>
      <c r="F795" s="1"/>
      <c r="G795" s="771"/>
      <c r="H795" s="771"/>
      <c r="I795" s="1"/>
      <c r="J795" s="771"/>
    </row>
    <row r="796">
      <c r="B796" s="1"/>
      <c r="C796" s="1"/>
      <c r="D796" s="771"/>
      <c r="E796" s="1"/>
      <c r="F796" s="1"/>
      <c r="G796" s="771"/>
      <c r="H796" s="771"/>
      <c r="I796" s="1"/>
      <c r="J796" s="771"/>
    </row>
    <row r="797">
      <c r="B797" s="1"/>
      <c r="C797" s="1"/>
      <c r="D797" s="771"/>
      <c r="E797" s="1"/>
      <c r="F797" s="1"/>
      <c r="G797" s="771"/>
      <c r="H797" s="771"/>
      <c r="I797" s="1"/>
      <c r="J797" s="771"/>
    </row>
    <row r="798">
      <c r="B798" s="1"/>
      <c r="C798" s="1"/>
      <c r="D798" s="771"/>
      <c r="E798" s="1"/>
      <c r="F798" s="1"/>
      <c r="G798" s="771"/>
      <c r="H798" s="771"/>
      <c r="I798" s="1"/>
      <c r="J798" s="771"/>
    </row>
    <row r="799">
      <c r="B799" s="1"/>
      <c r="C799" s="1"/>
      <c r="D799" s="771"/>
      <c r="E799" s="1"/>
      <c r="F799" s="1"/>
      <c r="G799" s="771"/>
      <c r="H799" s="771"/>
      <c r="I799" s="1"/>
      <c r="J799" s="771"/>
    </row>
    <row r="800">
      <c r="B800" s="1"/>
      <c r="C800" s="1"/>
      <c r="D800" s="771"/>
      <c r="E800" s="1"/>
      <c r="F800" s="1"/>
      <c r="G800" s="771"/>
      <c r="H800" s="771"/>
      <c r="I800" s="1"/>
      <c r="J800" s="771"/>
    </row>
    <row r="801">
      <c r="B801" s="1"/>
      <c r="C801" s="1"/>
      <c r="D801" s="771"/>
      <c r="E801" s="1"/>
      <c r="F801" s="1"/>
      <c r="G801" s="771"/>
      <c r="H801" s="771"/>
      <c r="I801" s="1"/>
      <c r="J801" s="771"/>
    </row>
    <row r="802">
      <c r="B802" s="1"/>
      <c r="C802" s="1"/>
      <c r="D802" s="771"/>
      <c r="E802" s="1"/>
      <c r="F802" s="1"/>
      <c r="G802" s="771"/>
      <c r="H802" s="771"/>
      <c r="I802" s="1"/>
      <c r="J802" s="771"/>
    </row>
    <row r="803">
      <c r="B803" s="1"/>
      <c r="C803" s="1"/>
      <c r="D803" s="771"/>
      <c r="E803" s="1"/>
      <c r="F803" s="1"/>
      <c r="G803" s="771"/>
      <c r="H803" s="771"/>
      <c r="I803" s="1"/>
      <c r="J803" s="771"/>
    </row>
    <row r="804">
      <c r="B804" s="1"/>
      <c r="C804" s="1"/>
      <c r="D804" s="771"/>
      <c r="E804" s="1"/>
      <c r="F804" s="1"/>
      <c r="G804" s="771"/>
      <c r="H804" s="771"/>
      <c r="I804" s="1"/>
      <c r="J804" s="771"/>
    </row>
    <row r="805">
      <c r="B805" s="1"/>
      <c r="C805" s="1"/>
      <c r="D805" s="771"/>
      <c r="E805" s="1"/>
      <c r="F805" s="1"/>
      <c r="G805" s="771"/>
      <c r="H805" s="771"/>
      <c r="I805" s="1"/>
      <c r="J805" s="771"/>
    </row>
    <row r="806">
      <c r="B806" s="1"/>
      <c r="C806" s="1"/>
      <c r="D806" s="771"/>
      <c r="E806" s="1"/>
      <c r="F806" s="1"/>
      <c r="G806" s="771"/>
      <c r="H806" s="771"/>
      <c r="I806" s="1"/>
      <c r="J806" s="771"/>
    </row>
    <row r="807">
      <c r="B807" s="1"/>
      <c r="C807" s="1"/>
      <c r="D807" s="771"/>
      <c r="E807" s="1"/>
      <c r="F807" s="1"/>
      <c r="G807" s="771"/>
      <c r="H807" s="771"/>
      <c r="I807" s="1"/>
      <c r="J807" s="771"/>
    </row>
    <row r="808">
      <c r="B808" s="1"/>
      <c r="C808" s="1"/>
      <c r="D808" s="771"/>
      <c r="E808" s="1"/>
      <c r="F808" s="1"/>
      <c r="G808" s="771"/>
      <c r="H808" s="771"/>
      <c r="I808" s="1"/>
      <c r="J808" s="771"/>
    </row>
    <row r="809">
      <c r="B809" s="1"/>
      <c r="C809" s="1"/>
      <c r="D809" s="771"/>
      <c r="E809" s="1"/>
      <c r="F809" s="1"/>
      <c r="G809" s="771"/>
      <c r="H809" s="771"/>
      <c r="I809" s="1"/>
      <c r="J809" s="771"/>
    </row>
    <row r="810">
      <c r="B810" s="1"/>
      <c r="C810" s="1"/>
      <c r="D810" s="771"/>
      <c r="E810" s="1"/>
      <c r="F810" s="1"/>
      <c r="G810" s="771"/>
      <c r="H810" s="771"/>
      <c r="I810" s="1"/>
      <c r="J810" s="771"/>
    </row>
    <row r="811">
      <c r="B811" s="1"/>
      <c r="C811" s="1"/>
      <c r="D811" s="771"/>
      <c r="E811" s="1"/>
      <c r="F811" s="1"/>
      <c r="G811" s="771"/>
      <c r="H811" s="771"/>
      <c r="I811" s="1"/>
      <c r="J811" s="771"/>
    </row>
    <row r="812">
      <c r="B812" s="1"/>
      <c r="C812" s="1"/>
      <c r="D812" s="771"/>
      <c r="E812" s="1"/>
      <c r="F812" s="1"/>
      <c r="G812" s="771"/>
      <c r="H812" s="771"/>
      <c r="I812" s="1"/>
      <c r="J812" s="771"/>
    </row>
    <row r="813">
      <c r="B813" s="1"/>
      <c r="C813" s="1"/>
      <c r="D813" s="771"/>
      <c r="E813" s="1"/>
      <c r="F813" s="1"/>
      <c r="G813" s="771"/>
      <c r="H813" s="771"/>
      <c r="I813" s="1"/>
      <c r="J813" s="771"/>
    </row>
    <row r="814">
      <c r="B814" s="1"/>
      <c r="C814" s="1"/>
      <c r="D814" s="771"/>
      <c r="E814" s="1"/>
      <c r="F814" s="1"/>
      <c r="G814" s="771"/>
      <c r="H814" s="771"/>
      <c r="I814" s="1"/>
      <c r="J814" s="771"/>
    </row>
    <row r="815">
      <c r="B815" s="1"/>
      <c r="C815" s="1"/>
      <c r="D815" s="771"/>
      <c r="E815" s="1"/>
      <c r="F815" s="1"/>
      <c r="G815" s="771"/>
      <c r="H815" s="771"/>
      <c r="I815" s="1"/>
      <c r="J815" s="771"/>
    </row>
    <row r="816">
      <c r="B816" s="1"/>
      <c r="C816" s="1"/>
      <c r="D816" s="771"/>
      <c r="E816" s="1"/>
      <c r="F816" s="1"/>
      <c r="G816" s="771"/>
      <c r="H816" s="771"/>
      <c r="I816" s="1"/>
      <c r="J816" s="771"/>
    </row>
    <row r="817">
      <c r="B817" s="1"/>
      <c r="C817" s="1"/>
      <c r="D817" s="771"/>
      <c r="E817" s="1"/>
      <c r="F817" s="1"/>
      <c r="G817" s="771"/>
      <c r="H817" s="771"/>
      <c r="I817" s="1"/>
      <c r="J817" s="771"/>
    </row>
    <row r="818">
      <c r="B818" s="1"/>
      <c r="C818" s="1"/>
      <c r="D818" s="771"/>
      <c r="E818" s="1"/>
      <c r="F818" s="1"/>
      <c r="G818" s="771"/>
      <c r="H818" s="771"/>
      <c r="I818" s="1"/>
      <c r="J818" s="771"/>
    </row>
    <row r="819">
      <c r="B819" s="1"/>
      <c r="C819" s="1"/>
      <c r="D819" s="771"/>
      <c r="E819" s="1"/>
      <c r="F819" s="1"/>
      <c r="G819" s="771"/>
      <c r="H819" s="771"/>
      <c r="I819" s="1"/>
      <c r="J819" s="771"/>
    </row>
    <row r="820">
      <c r="B820" s="1"/>
      <c r="C820" s="1"/>
      <c r="D820" s="771"/>
      <c r="E820" s="1"/>
      <c r="F820" s="1"/>
      <c r="G820" s="771"/>
      <c r="H820" s="771"/>
      <c r="I820" s="1"/>
      <c r="J820" s="771"/>
    </row>
    <row r="821">
      <c r="B821" s="1"/>
      <c r="C821" s="1"/>
      <c r="D821" s="771"/>
      <c r="E821" s="1"/>
      <c r="F821" s="1"/>
      <c r="G821" s="771"/>
      <c r="H821" s="771"/>
      <c r="I821" s="1"/>
      <c r="J821" s="771"/>
    </row>
    <row r="822">
      <c r="B822" s="1"/>
      <c r="C822" s="1"/>
      <c r="D822" s="771"/>
      <c r="E822" s="1"/>
      <c r="F822" s="1"/>
      <c r="G822" s="771"/>
      <c r="H822" s="771"/>
      <c r="I822" s="1"/>
      <c r="J822" s="771"/>
    </row>
    <row r="823">
      <c r="B823" s="1"/>
      <c r="C823" s="1"/>
      <c r="D823" s="771"/>
      <c r="E823" s="1"/>
      <c r="F823" s="1"/>
      <c r="G823" s="771"/>
      <c r="H823" s="771"/>
      <c r="I823" s="1"/>
      <c r="J823" s="771"/>
    </row>
    <row r="824">
      <c r="B824" s="1"/>
      <c r="C824" s="1"/>
      <c r="D824" s="771"/>
      <c r="E824" s="1"/>
      <c r="F824" s="1"/>
      <c r="G824" s="771"/>
      <c r="H824" s="771"/>
      <c r="I824" s="1"/>
      <c r="J824" s="771"/>
    </row>
    <row r="825">
      <c r="B825" s="1"/>
      <c r="C825" s="1"/>
      <c r="D825" s="771"/>
      <c r="E825" s="1"/>
      <c r="F825" s="1"/>
      <c r="G825" s="771"/>
      <c r="H825" s="771"/>
      <c r="I825" s="1"/>
      <c r="J825" s="771"/>
    </row>
    <row r="826">
      <c r="B826" s="1"/>
      <c r="C826" s="1"/>
      <c r="D826" s="771"/>
      <c r="E826" s="1"/>
      <c r="F826" s="1"/>
      <c r="G826" s="771"/>
      <c r="H826" s="771"/>
      <c r="I826" s="1"/>
      <c r="J826" s="771"/>
    </row>
    <row r="827">
      <c r="B827" s="1"/>
      <c r="C827" s="1"/>
      <c r="D827" s="771"/>
      <c r="E827" s="1"/>
      <c r="F827" s="1"/>
      <c r="G827" s="771"/>
      <c r="H827" s="771"/>
      <c r="I827" s="1"/>
      <c r="J827" s="771"/>
    </row>
    <row r="828">
      <c r="B828" s="1"/>
      <c r="C828" s="1"/>
      <c r="D828" s="771"/>
      <c r="E828" s="1"/>
      <c r="F828" s="1"/>
      <c r="G828" s="771"/>
      <c r="H828" s="771"/>
      <c r="I828" s="1"/>
      <c r="J828" s="771"/>
    </row>
    <row r="829">
      <c r="B829" s="1"/>
      <c r="C829" s="1"/>
      <c r="D829" s="771"/>
      <c r="E829" s="1"/>
      <c r="F829" s="1"/>
      <c r="G829" s="771"/>
      <c r="H829" s="771"/>
      <c r="I829" s="1"/>
      <c r="J829" s="771"/>
    </row>
    <row r="830">
      <c r="B830" s="1"/>
      <c r="C830" s="1"/>
      <c r="D830" s="771"/>
      <c r="E830" s="1"/>
      <c r="F830" s="1"/>
      <c r="G830" s="771"/>
      <c r="H830" s="771"/>
      <c r="I830" s="1"/>
      <c r="J830" s="771"/>
    </row>
    <row r="831">
      <c r="B831" s="1"/>
      <c r="C831" s="1"/>
      <c r="D831" s="771"/>
      <c r="E831" s="1"/>
      <c r="F831" s="1"/>
      <c r="G831" s="771"/>
      <c r="H831" s="771"/>
      <c r="I831" s="1"/>
      <c r="J831" s="771"/>
    </row>
    <row r="832">
      <c r="B832" s="1"/>
      <c r="C832" s="1"/>
      <c r="D832" s="771"/>
      <c r="E832" s="1"/>
      <c r="F832" s="1"/>
      <c r="G832" s="771"/>
      <c r="H832" s="771"/>
      <c r="I832" s="1"/>
      <c r="J832" s="771"/>
    </row>
    <row r="833">
      <c r="B833" s="1"/>
      <c r="C833" s="1"/>
      <c r="D833" s="771"/>
      <c r="E833" s="1"/>
      <c r="F833" s="1"/>
      <c r="G833" s="771"/>
      <c r="H833" s="771"/>
      <c r="I833" s="1"/>
      <c r="J833" s="771"/>
    </row>
    <row r="834">
      <c r="B834" s="1"/>
      <c r="C834" s="1"/>
      <c r="D834" s="771"/>
      <c r="E834" s="1"/>
      <c r="F834" s="1"/>
      <c r="G834" s="771"/>
      <c r="H834" s="771"/>
      <c r="I834" s="1"/>
      <c r="J834" s="771"/>
    </row>
    <row r="835">
      <c r="B835" s="1"/>
      <c r="C835" s="1"/>
      <c r="D835" s="771"/>
      <c r="E835" s="1"/>
      <c r="F835" s="1"/>
      <c r="G835" s="771"/>
      <c r="H835" s="771"/>
      <c r="I835" s="1"/>
      <c r="J835" s="771"/>
    </row>
    <row r="836">
      <c r="B836" s="1"/>
      <c r="C836" s="1"/>
      <c r="D836" s="771"/>
      <c r="E836" s="1"/>
      <c r="F836" s="1"/>
      <c r="G836" s="771"/>
      <c r="H836" s="771"/>
      <c r="I836" s="1"/>
      <c r="J836" s="771"/>
    </row>
    <row r="837">
      <c r="B837" s="1"/>
      <c r="C837" s="1"/>
      <c r="D837" s="771"/>
      <c r="E837" s="1"/>
      <c r="F837" s="1"/>
      <c r="G837" s="771"/>
      <c r="H837" s="771"/>
      <c r="I837" s="1"/>
      <c r="J837" s="771"/>
    </row>
    <row r="838">
      <c r="B838" s="1"/>
      <c r="C838" s="1"/>
      <c r="D838" s="771"/>
      <c r="E838" s="1"/>
      <c r="F838" s="1"/>
      <c r="G838" s="771"/>
      <c r="H838" s="771"/>
      <c r="I838" s="1"/>
      <c r="J838" s="771"/>
    </row>
    <row r="839">
      <c r="B839" s="1"/>
      <c r="C839" s="1"/>
      <c r="D839" s="771"/>
      <c r="E839" s="1"/>
      <c r="F839" s="1"/>
      <c r="G839" s="771"/>
      <c r="H839" s="771"/>
      <c r="I839" s="1"/>
      <c r="J839" s="771"/>
    </row>
    <row r="840">
      <c r="B840" s="1"/>
      <c r="C840" s="1"/>
      <c r="D840" s="771"/>
      <c r="E840" s="1"/>
      <c r="F840" s="1"/>
      <c r="G840" s="771"/>
      <c r="H840" s="771"/>
      <c r="I840" s="1"/>
      <c r="J840" s="771"/>
    </row>
    <row r="841">
      <c r="B841" s="1"/>
      <c r="C841" s="1"/>
      <c r="D841" s="771"/>
      <c r="E841" s="1"/>
      <c r="F841" s="1"/>
      <c r="G841" s="771"/>
      <c r="H841" s="771"/>
      <c r="I841" s="1"/>
      <c r="J841" s="771"/>
    </row>
    <row r="842">
      <c r="B842" s="1"/>
      <c r="C842" s="1"/>
      <c r="D842" s="771"/>
      <c r="E842" s="1"/>
      <c r="F842" s="1"/>
      <c r="G842" s="771"/>
      <c r="H842" s="771"/>
      <c r="I842" s="1"/>
      <c r="J842" s="771"/>
    </row>
    <row r="843">
      <c r="B843" s="1"/>
      <c r="C843" s="1"/>
      <c r="D843" s="771"/>
      <c r="E843" s="1"/>
      <c r="F843" s="1"/>
      <c r="G843" s="771"/>
      <c r="H843" s="771"/>
      <c r="I843" s="1"/>
      <c r="J843" s="771"/>
    </row>
    <row r="844">
      <c r="B844" s="1"/>
      <c r="C844" s="1"/>
      <c r="D844" s="771"/>
      <c r="E844" s="1"/>
      <c r="F844" s="1"/>
      <c r="G844" s="771"/>
      <c r="H844" s="771"/>
      <c r="I844" s="1"/>
      <c r="J844" s="771"/>
    </row>
    <row r="845">
      <c r="B845" s="1"/>
      <c r="C845" s="1"/>
      <c r="D845" s="771"/>
      <c r="E845" s="1"/>
      <c r="F845" s="1"/>
      <c r="G845" s="771"/>
      <c r="H845" s="771"/>
      <c r="I845" s="1"/>
      <c r="J845" s="771"/>
    </row>
    <row r="846">
      <c r="B846" s="1"/>
      <c r="C846" s="1"/>
      <c r="D846" s="771"/>
      <c r="E846" s="1"/>
      <c r="F846" s="1"/>
      <c r="G846" s="771"/>
      <c r="H846" s="771"/>
      <c r="I846" s="1"/>
      <c r="J846" s="771"/>
    </row>
    <row r="847">
      <c r="B847" s="1"/>
      <c r="C847" s="1"/>
      <c r="D847" s="771"/>
      <c r="E847" s="1"/>
      <c r="F847" s="1"/>
      <c r="G847" s="771"/>
      <c r="H847" s="771"/>
      <c r="I847" s="1"/>
      <c r="J847" s="771"/>
    </row>
    <row r="848">
      <c r="B848" s="1"/>
      <c r="C848" s="1"/>
      <c r="D848" s="771"/>
      <c r="E848" s="1"/>
      <c r="F848" s="1"/>
      <c r="G848" s="771"/>
      <c r="H848" s="771"/>
      <c r="I848" s="1"/>
      <c r="J848" s="771"/>
    </row>
    <row r="849">
      <c r="B849" s="1"/>
      <c r="C849" s="1"/>
      <c r="D849" s="771"/>
      <c r="E849" s="1"/>
      <c r="F849" s="1"/>
      <c r="G849" s="771"/>
      <c r="H849" s="771"/>
      <c r="I849" s="1"/>
      <c r="J849" s="771"/>
    </row>
    <row r="850">
      <c r="B850" s="1"/>
      <c r="C850" s="1"/>
      <c r="D850" s="771"/>
      <c r="E850" s="1"/>
      <c r="F850" s="1"/>
      <c r="G850" s="771"/>
      <c r="H850" s="771"/>
      <c r="I850" s="1"/>
      <c r="J850" s="771"/>
    </row>
    <row r="851">
      <c r="B851" s="1"/>
      <c r="C851" s="1"/>
      <c r="D851" s="771"/>
      <c r="E851" s="1"/>
      <c r="F851" s="1"/>
      <c r="G851" s="771"/>
      <c r="H851" s="771"/>
      <c r="I851" s="1"/>
      <c r="J851" s="771"/>
    </row>
    <row r="852">
      <c r="B852" s="1"/>
      <c r="C852" s="1"/>
      <c r="D852" s="771"/>
      <c r="E852" s="1"/>
      <c r="F852" s="1"/>
      <c r="G852" s="771"/>
      <c r="H852" s="771"/>
      <c r="I852" s="1"/>
      <c r="J852" s="771"/>
    </row>
    <row r="853">
      <c r="B853" s="1"/>
      <c r="C853" s="1"/>
      <c r="D853" s="771"/>
      <c r="E853" s="1"/>
      <c r="F853" s="1"/>
      <c r="G853" s="771"/>
      <c r="H853" s="771"/>
      <c r="I853" s="1"/>
      <c r="J853" s="771"/>
    </row>
    <row r="854">
      <c r="B854" s="1"/>
      <c r="C854" s="1"/>
      <c r="D854" s="771"/>
      <c r="E854" s="1"/>
      <c r="F854" s="1"/>
      <c r="G854" s="771"/>
      <c r="H854" s="771"/>
      <c r="I854" s="1"/>
      <c r="J854" s="771"/>
    </row>
    <row r="855">
      <c r="B855" s="1"/>
      <c r="C855" s="1"/>
      <c r="D855" s="771"/>
      <c r="E855" s="1"/>
      <c r="F855" s="1"/>
      <c r="G855" s="771"/>
      <c r="H855" s="771"/>
      <c r="I855" s="1"/>
      <c r="J855" s="771"/>
    </row>
    <row r="856">
      <c r="B856" s="1"/>
      <c r="C856" s="1"/>
      <c r="D856" s="771"/>
      <c r="E856" s="1"/>
      <c r="F856" s="1"/>
      <c r="G856" s="771"/>
      <c r="H856" s="771"/>
      <c r="I856" s="1"/>
      <c r="J856" s="771"/>
    </row>
    <row r="857">
      <c r="B857" s="1"/>
      <c r="C857" s="1"/>
      <c r="D857" s="771"/>
      <c r="E857" s="1"/>
      <c r="F857" s="1"/>
      <c r="G857" s="771"/>
      <c r="H857" s="771"/>
      <c r="I857" s="1"/>
      <c r="J857" s="771"/>
    </row>
    <row r="858">
      <c r="B858" s="1"/>
      <c r="C858" s="1"/>
      <c r="D858" s="771"/>
      <c r="E858" s="1"/>
      <c r="F858" s="1"/>
      <c r="G858" s="771"/>
      <c r="H858" s="771"/>
      <c r="I858" s="1"/>
      <c r="J858" s="771"/>
    </row>
    <row r="859">
      <c r="B859" s="1"/>
      <c r="C859" s="1"/>
      <c r="D859" s="771"/>
      <c r="E859" s="1"/>
      <c r="F859" s="1"/>
      <c r="G859" s="771"/>
      <c r="H859" s="771"/>
      <c r="I859" s="1"/>
      <c r="J859" s="771"/>
    </row>
    <row r="860">
      <c r="B860" s="1"/>
      <c r="C860" s="1"/>
      <c r="D860" s="771"/>
      <c r="E860" s="1"/>
      <c r="F860" s="1"/>
      <c r="G860" s="771"/>
      <c r="H860" s="771"/>
      <c r="I860" s="1"/>
      <c r="J860" s="771"/>
    </row>
    <row r="861">
      <c r="B861" s="1"/>
      <c r="C861" s="1"/>
      <c r="D861" s="771"/>
      <c r="E861" s="1"/>
      <c r="F861" s="1"/>
      <c r="G861" s="771"/>
      <c r="H861" s="771"/>
      <c r="I861" s="1"/>
      <c r="J861" s="771"/>
    </row>
    <row r="862">
      <c r="B862" s="1"/>
      <c r="C862" s="1"/>
      <c r="D862" s="771"/>
      <c r="E862" s="1"/>
      <c r="F862" s="1"/>
      <c r="G862" s="771"/>
      <c r="H862" s="771"/>
      <c r="I862" s="1"/>
      <c r="J862" s="771"/>
    </row>
    <row r="863">
      <c r="B863" s="1"/>
      <c r="C863" s="1"/>
      <c r="D863" s="771"/>
      <c r="E863" s="1"/>
      <c r="F863" s="1"/>
      <c r="G863" s="771"/>
      <c r="H863" s="771"/>
      <c r="I863" s="1"/>
      <c r="J863" s="771"/>
    </row>
    <row r="864">
      <c r="B864" s="1"/>
      <c r="C864" s="1"/>
      <c r="D864" s="771"/>
      <c r="E864" s="1"/>
      <c r="F864" s="1"/>
      <c r="G864" s="771"/>
      <c r="H864" s="771"/>
      <c r="I864" s="1"/>
      <c r="J864" s="771"/>
    </row>
    <row r="865">
      <c r="B865" s="1"/>
      <c r="C865" s="1"/>
      <c r="D865" s="771"/>
      <c r="E865" s="1"/>
      <c r="F865" s="1"/>
      <c r="G865" s="771"/>
      <c r="H865" s="771"/>
      <c r="I865" s="1"/>
      <c r="J865" s="771"/>
    </row>
    <row r="866">
      <c r="B866" s="1"/>
      <c r="C866" s="1"/>
      <c r="D866" s="771"/>
      <c r="E866" s="1"/>
      <c r="F866" s="1"/>
      <c r="G866" s="771"/>
      <c r="H866" s="771"/>
      <c r="I866" s="1"/>
      <c r="J866" s="771"/>
    </row>
    <row r="867">
      <c r="B867" s="1"/>
      <c r="C867" s="1"/>
      <c r="D867" s="771"/>
      <c r="E867" s="1"/>
      <c r="F867" s="1"/>
      <c r="G867" s="771"/>
      <c r="H867" s="771"/>
      <c r="I867" s="1"/>
      <c r="J867" s="771"/>
    </row>
    <row r="868">
      <c r="B868" s="1"/>
      <c r="C868" s="1"/>
      <c r="D868" s="771"/>
      <c r="E868" s="1"/>
      <c r="F868" s="1"/>
      <c r="G868" s="771"/>
      <c r="H868" s="771"/>
      <c r="I868" s="1"/>
      <c r="J868" s="771"/>
    </row>
    <row r="869">
      <c r="B869" s="1"/>
      <c r="C869" s="1"/>
      <c r="D869" s="771"/>
      <c r="E869" s="1"/>
      <c r="F869" s="1"/>
      <c r="G869" s="771"/>
      <c r="H869" s="771"/>
      <c r="I869" s="1"/>
      <c r="J869" s="771"/>
    </row>
    <row r="870">
      <c r="B870" s="1"/>
      <c r="C870" s="1"/>
      <c r="D870" s="771"/>
      <c r="E870" s="1"/>
      <c r="F870" s="1"/>
      <c r="G870" s="771"/>
      <c r="H870" s="771"/>
      <c r="I870" s="1"/>
      <c r="J870" s="771"/>
    </row>
    <row r="871">
      <c r="B871" s="1"/>
      <c r="C871" s="1"/>
      <c r="D871" s="771"/>
      <c r="E871" s="1"/>
      <c r="F871" s="1"/>
      <c r="G871" s="771"/>
      <c r="H871" s="771"/>
      <c r="I871" s="1"/>
      <c r="J871" s="771"/>
    </row>
    <row r="872">
      <c r="B872" s="1"/>
      <c r="C872" s="1"/>
      <c r="D872" s="771"/>
      <c r="E872" s="1"/>
      <c r="F872" s="1"/>
      <c r="G872" s="771"/>
      <c r="H872" s="771"/>
      <c r="I872" s="1"/>
      <c r="J872" s="771"/>
    </row>
    <row r="873">
      <c r="B873" s="1"/>
      <c r="C873" s="1"/>
      <c r="D873" s="771"/>
      <c r="E873" s="1"/>
      <c r="F873" s="1"/>
      <c r="G873" s="771"/>
      <c r="H873" s="771"/>
      <c r="I873" s="1"/>
      <c r="J873" s="771"/>
    </row>
    <row r="874">
      <c r="B874" s="1"/>
      <c r="C874" s="1"/>
      <c r="D874" s="771"/>
      <c r="E874" s="1"/>
      <c r="F874" s="1"/>
      <c r="G874" s="771"/>
      <c r="H874" s="771"/>
      <c r="I874" s="1"/>
      <c r="J874" s="771"/>
    </row>
    <row r="875">
      <c r="B875" s="1"/>
      <c r="C875" s="1"/>
      <c r="D875" s="771"/>
      <c r="E875" s="1"/>
      <c r="F875" s="1"/>
      <c r="G875" s="771"/>
      <c r="H875" s="771"/>
      <c r="I875" s="1"/>
      <c r="J875" s="771"/>
    </row>
    <row r="876">
      <c r="B876" s="1"/>
      <c r="C876" s="1"/>
      <c r="D876" s="771"/>
      <c r="E876" s="1"/>
      <c r="F876" s="1"/>
      <c r="G876" s="771"/>
      <c r="H876" s="771"/>
      <c r="I876" s="1"/>
      <c r="J876" s="771"/>
    </row>
    <row r="877">
      <c r="B877" s="1"/>
      <c r="C877" s="1"/>
      <c r="D877" s="771"/>
      <c r="E877" s="1"/>
      <c r="F877" s="1"/>
      <c r="G877" s="771"/>
      <c r="H877" s="771"/>
      <c r="I877" s="1"/>
      <c r="J877" s="771"/>
    </row>
    <row r="878">
      <c r="B878" s="1"/>
      <c r="C878" s="1"/>
      <c r="D878" s="771"/>
      <c r="E878" s="1"/>
      <c r="F878" s="1"/>
      <c r="G878" s="771"/>
      <c r="H878" s="771"/>
      <c r="I878" s="1"/>
      <c r="J878" s="771"/>
    </row>
    <row r="879">
      <c r="B879" s="1"/>
      <c r="C879" s="1"/>
      <c r="D879" s="771"/>
      <c r="E879" s="1"/>
      <c r="F879" s="1"/>
      <c r="G879" s="771"/>
      <c r="H879" s="771"/>
      <c r="I879" s="1"/>
      <c r="J879" s="771"/>
    </row>
    <row r="880">
      <c r="B880" s="1"/>
      <c r="C880" s="1"/>
      <c r="D880" s="771"/>
      <c r="E880" s="1"/>
      <c r="F880" s="1"/>
      <c r="G880" s="771"/>
      <c r="H880" s="771"/>
      <c r="I880" s="1"/>
      <c r="J880" s="771"/>
    </row>
    <row r="881">
      <c r="B881" s="1"/>
      <c r="C881" s="1"/>
      <c r="D881" s="771"/>
      <c r="E881" s="1"/>
      <c r="F881" s="1"/>
      <c r="G881" s="771"/>
      <c r="H881" s="771"/>
      <c r="I881" s="1"/>
      <c r="J881" s="771"/>
    </row>
    <row r="882">
      <c r="B882" s="1"/>
      <c r="C882" s="1"/>
      <c r="D882" s="771"/>
      <c r="E882" s="1"/>
      <c r="F882" s="1"/>
      <c r="G882" s="771"/>
      <c r="H882" s="771"/>
      <c r="I882" s="1"/>
      <c r="J882" s="771"/>
    </row>
    <row r="883">
      <c r="B883" s="1"/>
      <c r="C883" s="1"/>
      <c r="D883" s="771"/>
      <c r="E883" s="1"/>
      <c r="F883" s="1"/>
      <c r="G883" s="771"/>
      <c r="H883" s="771"/>
      <c r="I883" s="1"/>
      <c r="J883" s="771"/>
    </row>
    <row r="884">
      <c r="B884" s="1"/>
      <c r="C884" s="1"/>
      <c r="D884" s="771"/>
      <c r="E884" s="1"/>
      <c r="F884" s="1"/>
      <c r="G884" s="771"/>
      <c r="H884" s="771"/>
      <c r="I884" s="1"/>
      <c r="J884" s="771"/>
    </row>
    <row r="885">
      <c r="B885" s="1"/>
      <c r="C885" s="1"/>
      <c r="D885" s="771"/>
      <c r="E885" s="1"/>
      <c r="F885" s="1"/>
      <c r="G885" s="771"/>
      <c r="H885" s="771"/>
      <c r="I885" s="1"/>
      <c r="J885" s="771"/>
    </row>
    <row r="886">
      <c r="B886" s="1"/>
      <c r="C886" s="1"/>
      <c r="D886" s="771"/>
      <c r="E886" s="1"/>
      <c r="F886" s="1"/>
      <c r="G886" s="771"/>
      <c r="H886" s="771"/>
      <c r="I886" s="1"/>
      <c r="J886" s="771"/>
    </row>
    <row r="887">
      <c r="B887" s="1"/>
      <c r="C887" s="1"/>
      <c r="D887" s="771"/>
      <c r="E887" s="1"/>
      <c r="F887" s="1"/>
      <c r="G887" s="771"/>
      <c r="H887" s="771"/>
      <c r="I887" s="1"/>
      <c r="J887" s="771"/>
    </row>
    <row r="888">
      <c r="B888" s="1"/>
      <c r="C888" s="1"/>
      <c r="D888" s="771"/>
      <c r="E888" s="1"/>
      <c r="F888" s="1"/>
      <c r="G888" s="771"/>
      <c r="H888" s="771"/>
      <c r="I888" s="1"/>
      <c r="J888" s="771"/>
    </row>
    <row r="889">
      <c r="B889" s="1"/>
      <c r="C889" s="1"/>
      <c r="D889" s="771"/>
      <c r="E889" s="1"/>
      <c r="F889" s="1"/>
      <c r="G889" s="771"/>
      <c r="H889" s="771"/>
      <c r="I889" s="1"/>
      <c r="J889" s="771"/>
    </row>
    <row r="890">
      <c r="B890" s="1"/>
      <c r="C890" s="1"/>
      <c r="D890" s="771"/>
      <c r="E890" s="1"/>
      <c r="F890" s="1"/>
      <c r="G890" s="771"/>
      <c r="H890" s="771"/>
      <c r="I890" s="1"/>
      <c r="J890" s="771"/>
    </row>
    <row r="891">
      <c r="B891" s="1"/>
      <c r="C891" s="1"/>
      <c r="D891" s="771"/>
      <c r="E891" s="1"/>
      <c r="F891" s="1"/>
      <c r="G891" s="771"/>
      <c r="H891" s="771"/>
      <c r="I891" s="1"/>
      <c r="J891" s="771"/>
    </row>
    <row r="892">
      <c r="B892" s="1"/>
      <c r="C892" s="1"/>
      <c r="D892" s="771"/>
      <c r="E892" s="1"/>
      <c r="F892" s="1"/>
      <c r="G892" s="771"/>
      <c r="H892" s="771"/>
      <c r="I892" s="1"/>
      <c r="J892" s="771"/>
    </row>
    <row r="893">
      <c r="B893" s="1"/>
      <c r="C893" s="1"/>
      <c r="D893" s="771"/>
      <c r="E893" s="1"/>
      <c r="F893" s="1"/>
      <c r="G893" s="771"/>
      <c r="H893" s="771"/>
      <c r="I893" s="1"/>
      <c r="J893" s="771"/>
    </row>
    <row r="894">
      <c r="B894" s="1"/>
      <c r="C894" s="1"/>
      <c r="D894" s="771"/>
      <c r="E894" s="1"/>
      <c r="F894" s="1"/>
      <c r="G894" s="771"/>
      <c r="H894" s="771"/>
      <c r="I894" s="1"/>
      <c r="J894" s="771"/>
    </row>
    <row r="895">
      <c r="B895" s="1"/>
      <c r="C895" s="1"/>
      <c r="D895" s="771"/>
      <c r="E895" s="1"/>
      <c r="F895" s="1"/>
      <c r="G895" s="771"/>
      <c r="H895" s="771"/>
      <c r="I895" s="1"/>
      <c r="J895" s="771"/>
    </row>
    <row r="896">
      <c r="B896" s="1"/>
      <c r="C896" s="1"/>
      <c r="D896" s="771"/>
      <c r="E896" s="1"/>
      <c r="F896" s="1"/>
      <c r="G896" s="771"/>
      <c r="H896" s="771"/>
      <c r="I896" s="1"/>
      <c r="J896" s="771"/>
    </row>
    <row r="897">
      <c r="B897" s="1"/>
      <c r="C897" s="1"/>
      <c r="D897" s="771"/>
      <c r="E897" s="1"/>
      <c r="F897" s="1"/>
      <c r="G897" s="771"/>
      <c r="H897" s="771"/>
      <c r="I897" s="1"/>
      <c r="J897" s="771"/>
    </row>
    <row r="898">
      <c r="B898" s="1"/>
      <c r="C898" s="1"/>
      <c r="D898" s="771"/>
      <c r="E898" s="1"/>
      <c r="F898" s="1"/>
      <c r="G898" s="771"/>
      <c r="H898" s="771"/>
      <c r="I898" s="1"/>
      <c r="J898" s="771"/>
    </row>
    <row r="899">
      <c r="B899" s="1"/>
      <c r="C899" s="1"/>
      <c r="D899" s="771"/>
      <c r="E899" s="1"/>
      <c r="F899" s="1"/>
      <c r="G899" s="771"/>
      <c r="H899" s="771"/>
      <c r="I899" s="1"/>
      <c r="J899" s="771"/>
    </row>
    <row r="900">
      <c r="B900" s="1"/>
      <c r="C900" s="1"/>
      <c r="D900" s="771"/>
      <c r="E900" s="1"/>
      <c r="F900" s="1"/>
      <c r="G900" s="771"/>
      <c r="H900" s="771"/>
      <c r="I900" s="1"/>
      <c r="J900" s="771"/>
    </row>
    <row r="901">
      <c r="B901" s="1"/>
      <c r="C901" s="1"/>
      <c r="D901" s="771"/>
      <c r="E901" s="1"/>
      <c r="F901" s="1"/>
      <c r="G901" s="771"/>
      <c r="H901" s="771"/>
      <c r="I901" s="1"/>
      <c r="J901" s="771"/>
    </row>
    <row r="902">
      <c r="B902" s="1"/>
      <c r="C902" s="1"/>
      <c r="D902" s="771"/>
      <c r="E902" s="1"/>
      <c r="F902" s="1"/>
      <c r="G902" s="771"/>
      <c r="H902" s="771"/>
      <c r="I902" s="1"/>
      <c r="J902" s="771"/>
    </row>
    <row r="903">
      <c r="B903" s="1"/>
      <c r="C903" s="1"/>
      <c r="D903" s="771"/>
      <c r="E903" s="1"/>
      <c r="F903" s="1"/>
      <c r="G903" s="771"/>
      <c r="H903" s="771"/>
      <c r="I903" s="1"/>
      <c r="J903" s="771"/>
    </row>
    <row r="904">
      <c r="B904" s="1"/>
      <c r="C904" s="1"/>
      <c r="D904" s="771"/>
      <c r="E904" s="1"/>
      <c r="F904" s="1"/>
      <c r="G904" s="771"/>
      <c r="H904" s="771"/>
      <c r="I904" s="1"/>
      <c r="J904" s="771"/>
    </row>
    <row r="905">
      <c r="B905" s="1"/>
      <c r="C905" s="1"/>
      <c r="D905" s="771"/>
      <c r="E905" s="1"/>
      <c r="F905" s="1"/>
      <c r="G905" s="771"/>
      <c r="H905" s="771"/>
      <c r="I905" s="1"/>
      <c r="J905" s="771"/>
    </row>
    <row r="906">
      <c r="B906" s="1"/>
      <c r="C906" s="1"/>
      <c r="D906" s="771"/>
      <c r="E906" s="1"/>
      <c r="F906" s="1"/>
      <c r="G906" s="771"/>
      <c r="H906" s="771"/>
      <c r="I906" s="1"/>
      <c r="J906" s="771"/>
    </row>
    <row r="907">
      <c r="B907" s="1"/>
      <c r="C907" s="1"/>
      <c r="D907" s="771"/>
      <c r="E907" s="1"/>
      <c r="F907" s="1"/>
      <c r="G907" s="771"/>
      <c r="H907" s="771"/>
      <c r="I907" s="1"/>
      <c r="J907" s="771"/>
    </row>
    <row r="908">
      <c r="B908" s="1"/>
      <c r="C908" s="1"/>
      <c r="D908" s="771"/>
      <c r="E908" s="1"/>
      <c r="F908" s="1"/>
      <c r="G908" s="771"/>
      <c r="H908" s="771"/>
      <c r="I908" s="1"/>
      <c r="J908" s="771"/>
    </row>
    <row r="909">
      <c r="B909" s="1"/>
      <c r="C909" s="1"/>
      <c r="D909" s="771"/>
      <c r="E909" s="1"/>
      <c r="F909" s="1"/>
      <c r="G909" s="771"/>
      <c r="H909" s="771"/>
      <c r="I909" s="1"/>
      <c r="J909" s="771"/>
    </row>
    <row r="910">
      <c r="B910" s="1"/>
      <c r="C910" s="1"/>
      <c r="D910" s="771"/>
      <c r="E910" s="1"/>
      <c r="F910" s="1"/>
      <c r="G910" s="771"/>
      <c r="H910" s="771"/>
      <c r="I910" s="1"/>
      <c r="J910" s="771"/>
    </row>
    <row r="911">
      <c r="B911" s="1"/>
      <c r="C911" s="1"/>
      <c r="D911" s="771"/>
      <c r="E911" s="1"/>
      <c r="F911" s="1"/>
      <c r="G911" s="771"/>
      <c r="H911" s="771"/>
      <c r="I911" s="1"/>
      <c r="J911" s="771"/>
    </row>
    <row r="912">
      <c r="B912" s="1"/>
      <c r="C912" s="1"/>
      <c r="D912" s="771"/>
      <c r="E912" s="1"/>
      <c r="F912" s="1"/>
      <c r="G912" s="771"/>
      <c r="H912" s="771"/>
      <c r="I912" s="1"/>
      <c r="J912" s="771"/>
    </row>
    <row r="913">
      <c r="B913" s="1"/>
      <c r="C913" s="1"/>
      <c r="D913" s="771"/>
      <c r="E913" s="1"/>
      <c r="F913" s="1"/>
      <c r="G913" s="771"/>
      <c r="H913" s="771"/>
      <c r="I913" s="1"/>
      <c r="J913" s="771"/>
    </row>
    <row r="914">
      <c r="B914" s="1"/>
      <c r="C914" s="1"/>
      <c r="D914" s="771"/>
      <c r="E914" s="1"/>
      <c r="F914" s="1"/>
      <c r="G914" s="771"/>
      <c r="H914" s="771"/>
      <c r="I914" s="1"/>
      <c r="J914" s="771"/>
    </row>
    <row r="915">
      <c r="B915" s="1"/>
      <c r="C915" s="1"/>
      <c r="D915" s="771"/>
      <c r="E915" s="1"/>
      <c r="F915" s="1"/>
      <c r="G915" s="771"/>
      <c r="H915" s="771"/>
      <c r="I915" s="1"/>
      <c r="J915" s="771"/>
    </row>
    <row r="916">
      <c r="B916" s="1"/>
      <c r="C916" s="1"/>
      <c r="D916" s="771"/>
      <c r="E916" s="1"/>
      <c r="F916" s="1"/>
      <c r="G916" s="771"/>
      <c r="H916" s="771"/>
      <c r="I916" s="1"/>
      <c r="J916" s="771"/>
    </row>
    <row r="917">
      <c r="B917" s="1"/>
      <c r="C917" s="1"/>
      <c r="D917" s="771"/>
      <c r="E917" s="1"/>
      <c r="F917" s="1"/>
      <c r="G917" s="771"/>
      <c r="H917" s="771"/>
      <c r="I917" s="1"/>
      <c r="J917" s="771"/>
    </row>
    <row r="918">
      <c r="B918" s="1"/>
      <c r="C918" s="1"/>
      <c r="D918" s="771"/>
      <c r="E918" s="1"/>
      <c r="F918" s="1"/>
      <c r="G918" s="771"/>
      <c r="H918" s="771"/>
      <c r="I918" s="1"/>
      <c r="J918" s="771"/>
    </row>
    <row r="919">
      <c r="B919" s="1"/>
      <c r="C919" s="1"/>
      <c r="D919" s="771"/>
      <c r="E919" s="1"/>
      <c r="F919" s="1"/>
      <c r="G919" s="771"/>
      <c r="H919" s="771"/>
      <c r="I919" s="1"/>
      <c r="J919" s="771"/>
    </row>
    <row r="920">
      <c r="B920" s="1"/>
      <c r="C920" s="1"/>
      <c r="D920" s="771"/>
      <c r="E920" s="1"/>
      <c r="F920" s="1"/>
      <c r="G920" s="771"/>
      <c r="H920" s="771"/>
      <c r="I920" s="1"/>
      <c r="J920" s="771"/>
    </row>
    <row r="921">
      <c r="B921" s="1"/>
      <c r="C921" s="1"/>
      <c r="D921" s="771"/>
      <c r="E921" s="1"/>
      <c r="F921" s="1"/>
      <c r="G921" s="771"/>
      <c r="H921" s="771"/>
      <c r="I921" s="1"/>
      <c r="J921" s="771"/>
    </row>
    <row r="922">
      <c r="B922" s="1"/>
      <c r="C922" s="1"/>
      <c r="D922" s="771"/>
      <c r="E922" s="1"/>
      <c r="F922" s="1"/>
      <c r="G922" s="771"/>
      <c r="H922" s="771"/>
      <c r="I922" s="1"/>
      <c r="J922" s="771"/>
    </row>
    <row r="923">
      <c r="B923" s="1"/>
      <c r="C923" s="1"/>
      <c r="D923" s="771"/>
      <c r="E923" s="1"/>
      <c r="F923" s="1"/>
      <c r="G923" s="771"/>
      <c r="H923" s="771"/>
      <c r="I923" s="1"/>
      <c r="J923" s="771"/>
    </row>
    <row r="924">
      <c r="B924" s="1"/>
      <c r="C924" s="1"/>
      <c r="D924" s="771"/>
      <c r="E924" s="1"/>
      <c r="F924" s="1"/>
      <c r="G924" s="771"/>
      <c r="H924" s="771"/>
      <c r="I924" s="1"/>
      <c r="J924" s="771"/>
    </row>
    <row r="925">
      <c r="B925" s="1"/>
      <c r="C925" s="1"/>
      <c r="D925" s="771"/>
      <c r="E925" s="1"/>
      <c r="F925" s="1"/>
      <c r="G925" s="771"/>
      <c r="H925" s="771"/>
      <c r="I925" s="1"/>
      <c r="J925" s="771"/>
    </row>
    <row r="926">
      <c r="B926" s="1"/>
      <c r="C926" s="1"/>
      <c r="D926" s="771"/>
      <c r="E926" s="1"/>
      <c r="F926" s="1"/>
      <c r="G926" s="771"/>
      <c r="H926" s="771"/>
      <c r="I926" s="1"/>
      <c r="J926" s="771"/>
    </row>
    <row r="927">
      <c r="B927" s="1"/>
      <c r="C927" s="1"/>
      <c r="D927" s="771"/>
      <c r="E927" s="1"/>
      <c r="F927" s="1"/>
      <c r="G927" s="771"/>
      <c r="H927" s="771"/>
      <c r="I927" s="1"/>
      <c r="J927" s="771"/>
    </row>
    <row r="928">
      <c r="B928" s="1"/>
      <c r="C928" s="1"/>
      <c r="D928" s="771"/>
      <c r="E928" s="1"/>
      <c r="F928" s="1"/>
      <c r="G928" s="771"/>
      <c r="H928" s="771"/>
      <c r="I928" s="1"/>
      <c r="J928" s="771"/>
    </row>
    <row r="929">
      <c r="B929" s="1"/>
      <c r="C929" s="1"/>
      <c r="D929" s="771"/>
      <c r="E929" s="1"/>
      <c r="F929" s="1"/>
      <c r="G929" s="771"/>
      <c r="H929" s="771"/>
      <c r="I929" s="1"/>
      <c r="J929" s="771"/>
    </row>
    <row r="930">
      <c r="B930" s="1"/>
      <c r="C930" s="1"/>
      <c r="D930" s="771"/>
      <c r="E930" s="1"/>
      <c r="F930" s="1"/>
      <c r="G930" s="771"/>
      <c r="H930" s="771"/>
      <c r="I930" s="1"/>
      <c r="J930" s="771"/>
    </row>
    <row r="931">
      <c r="B931" s="1"/>
      <c r="C931" s="1"/>
      <c r="D931" s="771"/>
      <c r="E931" s="1"/>
      <c r="F931" s="1"/>
      <c r="G931" s="771"/>
      <c r="H931" s="771"/>
      <c r="I931" s="1"/>
      <c r="J931" s="771"/>
    </row>
    <row r="932">
      <c r="B932" s="1"/>
      <c r="C932" s="1"/>
      <c r="D932" s="771"/>
      <c r="E932" s="1"/>
      <c r="F932" s="1"/>
      <c r="G932" s="771"/>
      <c r="H932" s="771"/>
      <c r="I932" s="1"/>
      <c r="J932" s="771"/>
    </row>
    <row r="933">
      <c r="B933" s="1"/>
      <c r="C933" s="1"/>
      <c r="D933" s="771"/>
      <c r="E933" s="1"/>
      <c r="F933" s="1"/>
      <c r="G933" s="771"/>
      <c r="H933" s="771"/>
      <c r="I933" s="1"/>
      <c r="J933" s="771"/>
    </row>
    <row r="934">
      <c r="B934" s="1"/>
      <c r="C934" s="1"/>
      <c r="D934" s="771"/>
      <c r="E934" s="1"/>
      <c r="F934" s="1"/>
      <c r="G934" s="771"/>
      <c r="H934" s="771"/>
      <c r="I934" s="1"/>
      <c r="J934" s="771"/>
    </row>
    <row r="935">
      <c r="B935" s="1"/>
      <c r="C935" s="1"/>
      <c r="D935" s="771"/>
      <c r="E935" s="1"/>
      <c r="F935" s="1"/>
      <c r="G935" s="771"/>
      <c r="H935" s="771"/>
      <c r="I935" s="1"/>
      <c r="J935" s="771"/>
    </row>
    <row r="936">
      <c r="B936" s="1"/>
      <c r="C936" s="1"/>
      <c r="D936" s="771"/>
      <c r="E936" s="1"/>
      <c r="F936" s="1"/>
      <c r="G936" s="771"/>
      <c r="H936" s="771"/>
      <c r="I936" s="1"/>
      <c r="J936" s="771"/>
    </row>
    <row r="937">
      <c r="B937" s="1"/>
      <c r="C937" s="1"/>
      <c r="D937" s="771"/>
      <c r="E937" s="1"/>
      <c r="F937" s="1"/>
      <c r="G937" s="771"/>
      <c r="H937" s="771"/>
      <c r="I937" s="1"/>
      <c r="J937" s="771"/>
    </row>
    <row r="938">
      <c r="B938" s="1"/>
      <c r="C938" s="1"/>
      <c r="D938" s="771"/>
      <c r="E938" s="1"/>
      <c r="F938" s="1"/>
      <c r="G938" s="771"/>
      <c r="H938" s="771"/>
      <c r="I938" s="1"/>
      <c r="J938" s="771"/>
    </row>
    <row r="939">
      <c r="B939" s="1"/>
      <c r="C939" s="1"/>
      <c r="D939" s="771"/>
      <c r="E939" s="1"/>
      <c r="F939" s="1"/>
      <c r="G939" s="771"/>
      <c r="H939" s="771"/>
      <c r="I939" s="1"/>
      <c r="J939" s="771"/>
    </row>
    <row r="940">
      <c r="B940" s="1"/>
      <c r="C940" s="1"/>
      <c r="D940" s="771"/>
      <c r="E940" s="1"/>
      <c r="F940" s="1"/>
      <c r="G940" s="771"/>
      <c r="H940" s="771"/>
      <c r="I940" s="1"/>
      <c r="J940" s="771"/>
    </row>
    <row r="941">
      <c r="B941" s="1"/>
      <c r="C941" s="1"/>
      <c r="D941" s="771"/>
      <c r="E941" s="1"/>
      <c r="F941" s="1"/>
      <c r="G941" s="771"/>
      <c r="H941" s="771"/>
      <c r="I941" s="1"/>
      <c r="J941" s="771"/>
    </row>
    <row r="942">
      <c r="B942" s="1"/>
      <c r="C942" s="1"/>
      <c r="D942" s="771"/>
      <c r="E942" s="1"/>
      <c r="F942" s="1"/>
      <c r="G942" s="771"/>
      <c r="H942" s="771"/>
      <c r="I942" s="1"/>
      <c r="J942" s="771"/>
    </row>
    <row r="943">
      <c r="B943" s="1"/>
      <c r="C943" s="1"/>
      <c r="D943" s="771"/>
      <c r="E943" s="1"/>
      <c r="F943" s="1"/>
      <c r="G943" s="771"/>
      <c r="H943" s="771"/>
      <c r="I943" s="1"/>
      <c r="J943" s="771"/>
    </row>
    <row r="944">
      <c r="B944" s="1"/>
      <c r="C944" s="1"/>
      <c r="D944" s="771"/>
      <c r="E944" s="1"/>
      <c r="F944" s="1"/>
      <c r="G944" s="771"/>
      <c r="H944" s="771"/>
      <c r="I944" s="1"/>
      <c r="J944" s="771"/>
    </row>
    <row r="945">
      <c r="B945" s="1"/>
      <c r="C945" s="1"/>
      <c r="D945" s="771"/>
      <c r="E945" s="1"/>
      <c r="F945" s="1"/>
      <c r="G945" s="771"/>
      <c r="H945" s="771"/>
      <c r="I945" s="1"/>
      <c r="J945" s="771"/>
    </row>
    <row r="946">
      <c r="B946" s="1"/>
      <c r="C946" s="1"/>
      <c r="D946" s="771"/>
      <c r="E946" s="1"/>
      <c r="F946" s="1"/>
      <c r="G946" s="771"/>
      <c r="H946" s="771"/>
      <c r="I946" s="1"/>
      <c r="J946" s="771"/>
    </row>
    <row r="947">
      <c r="B947" s="1"/>
      <c r="C947" s="1"/>
      <c r="D947" s="771"/>
      <c r="E947" s="1"/>
      <c r="F947" s="1"/>
      <c r="G947" s="771"/>
      <c r="H947" s="771"/>
      <c r="I947" s="1"/>
      <c r="J947" s="771"/>
    </row>
    <row r="948">
      <c r="B948" s="1"/>
      <c r="C948" s="1"/>
      <c r="D948" s="771"/>
      <c r="E948" s="1"/>
      <c r="F948" s="1"/>
      <c r="G948" s="771"/>
      <c r="H948" s="771"/>
      <c r="I948" s="1"/>
      <c r="J948" s="771"/>
    </row>
    <row r="949">
      <c r="B949" s="1"/>
      <c r="C949" s="1"/>
      <c r="D949" s="771"/>
      <c r="E949" s="1"/>
      <c r="F949" s="1"/>
      <c r="G949" s="771"/>
      <c r="H949" s="771"/>
      <c r="I949" s="1"/>
      <c r="J949" s="771"/>
    </row>
    <row r="950">
      <c r="B950" s="1"/>
      <c r="C950" s="1"/>
      <c r="D950" s="771"/>
      <c r="E950" s="1"/>
      <c r="F950" s="1"/>
      <c r="G950" s="771"/>
      <c r="H950" s="771"/>
      <c r="I950" s="1"/>
      <c r="J950" s="771"/>
    </row>
    <row r="951">
      <c r="B951" s="1"/>
      <c r="C951" s="1"/>
      <c r="D951" s="771"/>
      <c r="E951" s="1"/>
      <c r="F951" s="1"/>
      <c r="G951" s="771"/>
      <c r="H951" s="771"/>
      <c r="I951" s="1"/>
      <c r="J951" s="771"/>
    </row>
    <row r="952">
      <c r="B952" s="1"/>
      <c r="C952" s="1"/>
      <c r="D952" s="771"/>
      <c r="E952" s="1"/>
      <c r="F952" s="1"/>
      <c r="G952" s="771"/>
      <c r="H952" s="771"/>
      <c r="I952" s="1"/>
      <c r="J952" s="771"/>
    </row>
    <row r="953">
      <c r="B953" s="1"/>
      <c r="C953" s="1"/>
      <c r="D953" s="771"/>
      <c r="E953" s="1"/>
      <c r="F953" s="1"/>
      <c r="G953" s="771"/>
      <c r="H953" s="771"/>
      <c r="I953" s="1"/>
      <c r="J953" s="771"/>
    </row>
    <row r="954">
      <c r="B954" s="1"/>
      <c r="C954" s="1"/>
      <c r="D954" s="771"/>
      <c r="E954" s="1"/>
      <c r="F954" s="1"/>
      <c r="G954" s="771"/>
      <c r="H954" s="771"/>
      <c r="I954" s="1"/>
      <c r="J954" s="771"/>
    </row>
    <row r="955">
      <c r="B955" s="1"/>
      <c r="C955" s="1"/>
      <c r="D955" s="771"/>
      <c r="E955" s="1"/>
      <c r="F955" s="1"/>
      <c r="G955" s="771"/>
      <c r="H955" s="771"/>
      <c r="I955" s="1"/>
      <c r="J955" s="771"/>
    </row>
    <row r="956">
      <c r="B956" s="1"/>
      <c r="C956" s="1"/>
      <c r="D956" s="771"/>
      <c r="E956" s="1"/>
      <c r="F956" s="1"/>
      <c r="G956" s="771"/>
      <c r="H956" s="771"/>
      <c r="I956" s="1"/>
      <c r="J956" s="771"/>
    </row>
    <row r="957">
      <c r="B957" s="1"/>
      <c r="C957" s="1"/>
      <c r="D957" s="771"/>
      <c r="E957" s="1"/>
      <c r="F957" s="1"/>
      <c r="G957" s="771"/>
      <c r="H957" s="771"/>
      <c r="I957" s="1"/>
      <c r="J957" s="771"/>
    </row>
    <row r="958">
      <c r="B958" s="1"/>
      <c r="C958" s="1"/>
      <c r="D958" s="771"/>
      <c r="E958" s="1"/>
      <c r="F958" s="1"/>
      <c r="G958" s="771"/>
      <c r="H958" s="771"/>
      <c r="I958" s="1"/>
      <c r="J958" s="771"/>
    </row>
    <row r="959">
      <c r="B959" s="1"/>
      <c r="C959" s="1"/>
      <c r="D959" s="771"/>
      <c r="E959" s="1"/>
      <c r="F959" s="1"/>
      <c r="G959" s="771"/>
      <c r="H959" s="771"/>
      <c r="I959" s="1"/>
      <c r="J959" s="771"/>
    </row>
    <row r="960">
      <c r="B960" s="1"/>
      <c r="C960" s="1"/>
      <c r="D960" s="771"/>
      <c r="E960" s="1"/>
      <c r="F960" s="1"/>
      <c r="G960" s="771"/>
      <c r="H960" s="771"/>
      <c r="I960" s="1"/>
      <c r="J960" s="771"/>
    </row>
    <row r="961">
      <c r="B961" s="1"/>
      <c r="C961" s="1"/>
      <c r="D961" s="771"/>
      <c r="E961" s="1"/>
      <c r="F961" s="1"/>
      <c r="G961" s="771"/>
      <c r="H961" s="771"/>
      <c r="I961" s="1"/>
      <c r="J961" s="771"/>
    </row>
    <row r="962">
      <c r="B962" s="1"/>
      <c r="C962" s="1"/>
      <c r="D962" s="771"/>
      <c r="E962" s="1"/>
      <c r="F962" s="1"/>
      <c r="G962" s="771"/>
      <c r="H962" s="771"/>
      <c r="I962" s="1"/>
      <c r="J962" s="771"/>
    </row>
    <row r="963">
      <c r="B963" s="1"/>
      <c r="C963" s="1"/>
      <c r="D963" s="771"/>
      <c r="E963" s="1"/>
      <c r="F963" s="1"/>
      <c r="G963" s="771"/>
      <c r="H963" s="771"/>
      <c r="I963" s="1"/>
      <c r="J963" s="771"/>
    </row>
    <row r="964">
      <c r="B964" s="1"/>
      <c r="C964" s="1"/>
      <c r="D964" s="771"/>
      <c r="E964" s="1"/>
      <c r="F964" s="1"/>
      <c r="G964" s="771"/>
      <c r="H964" s="771"/>
      <c r="I964" s="1"/>
      <c r="J964" s="771"/>
    </row>
    <row r="965">
      <c r="B965" s="1"/>
      <c r="C965" s="1"/>
      <c r="D965" s="771"/>
      <c r="E965" s="1"/>
      <c r="F965" s="1"/>
      <c r="G965" s="771"/>
      <c r="H965" s="771"/>
      <c r="I965" s="1"/>
      <c r="J965" s="771"/>
    </row>
    <row r="966">
      <c r="B966" s="1"/>
      <c r="C966" s="1"/>
      <c r="D966" s="771"/>
      <c r="E966" s="1"/>
      <c r="F966" s="1"/>
      <c r="G966" s="771"/>
      <c r="H966" s="771"/>
      <c r="I966" s="1"/>
      <c r="J966" s="771"/>
    </row>
    <row r="967">
      <c r="B967" s="1"/>
      <c r="C967" s="1"/>
      <c r="D967" s="771"/>
      <c r="E967" s="1"/>
      <c r="F967" s="1"/>
      <c r="G967" s="771"/>
      <c r="H967" s="771"/>
      <c r="I967" s="1"/>
      <c r="J967" s="771"/>
    </row>
    <row r="968">
      <c r="B968" s="1"/>
      <c r="C968" s="1"/>
      <c r="D968" s="771"/>
      <c r="E968" s="1"/>
      <c r="F968" s="1"/>
      <c r="G968" s="771"/>
      <c r="H968" s="771"/>
      <c r="I968" s="1"/>
      <c r="J968" s="771"/>
    </row>
    <row r="969">
      <c r="B969" s="1"/>
      <c r="C969" s="1"/>
      <c r="D969" s="771"/>
      <c r="E969" s="1"/>
      <c r="F969" s="1"/>
      <c r="G969" s="771"/>
      <c r="H969" s="771"/>
      <c r="I969" s="1"/>
      <c r="J969" s="771"/>
    </row>
    <row r="970">
      <c r="B970" s="1"/>
      <c r="C970" s="1"/>
      <c r="D970" s="771"/>
      <c r="E970" s="1"/>
      <c r="F970" s="1"/>
      <c r="G970" s="771"/>
      <c r="H970" s="771"/>
      <c r="I970" s="1"/>
      <c r="J970" s="771"/>
    </row>
    <row r="971">
      <c r="B971" s="1"/>
      <c r="C971" s="1"/>
      <c r="D971" s="771"/>
      <c r="E971" s="1"/>
      <c r="F971" s="1"/>
      <c r="G971" s="771"/>
      <c r="H971" s="771"/>
      <c r="I971" s="1"/>
      <c r="J971" s="771"/>
    </row>
    <row r="972">
      <c r="B972" s="1"/>
      <c r="C972" s="1"/>
      <c r="D972" s="771"/>
      <c r="E972" s="1"/>
      <c r="F972" s="1"/>
      <c r="G972" s="771"/>
      <c r="H972" s="771"/>
      <c r="I972" s="1"/>
      <c r="J972" s="771"/>
    </row>
    <row r="973">
      <c r="B973" s="1"/>
      <c r="C973" s="1"/>
      <c r="D973" s="771"/>
      <c r="E973" s="1"/>
      <c r="F973" s="1"/>
      <c r="G973" s="771"/>
      <c r="H973" s="771"/>
      <c r="I973" s="1"/>
      <c r="J973" s="771"/>
    </row>
    <row r="974">
      <c r="B974" s="1"/>
      <c r="C974" s="1"/>
      <c r="D974" s="771"/>
      <c r="E974" s="1"/>
      <c r="F974" s="1"/>
      <c r="G974" s="771"/>
      <c r="H974" s="771"/>
      <c r="I974" s="1"/>
      <c r="J974" s="771"/>
    </row>
    <row r="975">
      <c r="B975" s="1"/>
      <c r="C975" s="1"/>
      <c r="D975" s="771"/>
      <c r="E975" s="1"/>
      <c r="F975" s="1"/>
      <c r="G975" s="771"/>
      <c r="H975" s="771"/>
      <c r="I975" s="1"/>
      <c r="J975" s="771"/>
    </row>
    <row r="976">
      <c r="B976" s="1"/>
      <c r="C976" s="1"/>
      <c r="D976" s="771"/>
      <c r="E976" s="1"/>
      <c r="F976" s="1"/>
      <c r="G976" s="771"/>
      <c r="H976" s="771"/>
      <c r="I976" s="1"/>
      <c r="J976" s="771"/>
    </row>
    <row r="977">
      <c r="B977" s="1"/>
      <c r="C977" s="1"/>
      <c r="D977" s="771"/>
      <c r="E977" s="1"/>
      <c r="F977" s="1"/>
      <c r="G977" s="771"/>
      <c r="H977" s="771"/>
      <c r="I977" s="1"/>
      <c r="J977" s="771"/>
    </row>
    <row r="978">
      <c r="B978" s="1"/>
      <c r="C978" s="1"/>
      <c r="D978" s="771"/>
      <c r="E978" s="1"/>
      <c r="F978" s="1"/>
      <c r="G978" s="771"/>
      <c r="H978" s="771"/>
      <c r="I978" s="1"/>
      <c r="J978" s="771"/>
    </row>
    <row r="979">
      <c r="B979" s="1"/>
      <c r="C979" s="1"/>
      <c r="D979" s="771"/>
      <c r="E979" s="1"/>
      <c r="F979" s="1"/>
      <c r="G979" s="771"/>
      <c r="H979" s="771"/>
      <c r="I979" s="1"/>
      <c r="J979" s="771"/>
    </row>
    <row r="980">
      <c r="B980" s="1"/>
      <c r="C980" s="1"/>
      <c r="D980" s="771"/>
      <c r="E980" s="1"/>
      <c r="F980" s="1"/>
      <c r="G980" s="771"/>
      <c r="H980" s="771"/>
      <c r="I980" s="1"/>
      <c r="J980" s="771"/>
    </row>
    <row r="981">
      <c r="B981" s="1"/>
      <c r="C981" s="1"/>
      <c r="D981" s="771"/>
      <c r="E981" s="1"/>
      <c r="F981" s="1"/>
      <c r="G981" s="771"/>
      <c r="H981" s="771"/>
      <c r="I981" s="1"/>
      <c r="J981" s="771"/>
    </row>
    <row r="982">
      <c r="B982" s="1"/>
      <c r="C982" s="1"/>
      <c r="D982" s="771"/>
      <c r="E982" s="1"/>
      <c r="F982" s="1"/>
      <c r="G982" s="771"/>
      <c r="H982" s="771"/>
      <c r="I982" s="1"/>
      <c r="J982" s="771"/>
    </row>
    <row r="983">
      <c r="B983" s="1"/>
      <c r="C983" s="1"/>
      <c r="D983" s="771"/>
      <c r="E983" s="1"/>
      <c r="F983" s="1"/>
      <c r="G983" s="771"/>
      <c r="H983" s="771"/>
      <c r="I983" s="1"/>
      <c r="J983" s="771"/>
    </row>
    <row r="984">
      <c r="B984" s="1"/>
      <c r="C984" s="1"/>
      <c r="D984" s="771"/>
      <c r="E984" s="1"/>
      <c r="F984" s="1"/>
      <c r="G984" s="771"/>
      <c r="H984" s="771"/>
      <c r="I984" s="1"/>
      <c r="J984" s="771"/>
    </row>
    <row r="985">
      <c r="B985" s="1"/>
      <c r="C985" s="1"/>
      <c r="D985" s="771"/>
      <c r="E985" s="1"/>
      <c r="F985" s="1"/>
      <c r="G985" s="771"/>
      <c r="H985" s="771"/>
      <c r="I985" s="1"/>
      <c r="J985" s="771"/>
    </row>
    <row r="986">
      <c r="B986" s="1"/>
      <c r="C986" s="1"/>
      <c r="D986" s="771"/>
      <c r="E986" s="1"/>
      <c r="F986" s="1"/>
      <c r="G986" s="771"/>
      <c r="H986" s="771"/>
      <c r="I986" s="1"/>
      <c r="J986" s="771"/>
    </row>
    <row r="987">
      <c r="B987" s="1"/>
      <c r="C987" s="1"/>
      <c r="D987" s="771"/>
      <c r="E987" s="1"/>
      <c r="F987" s="1"/>
      <c r="G987" s="771"/>
      <c r="H987" s="771"/>
      <c r="I987" s="1"/>
      <c r="J987" s="771"/>
    </row>
    <row r="988">
      <c r="B988" s="1"/>
      <c r="C988" s="1"/>
      <c r="D988" s="771"/>
      <c r="E988" s="1"/>
      <c r="F988" s="1"/>
      <c r="G988" s="771"/>
      <c r="H988" s="771"/>
      <c r="I988" s="1"/>
      <c r="J988" s="771"/>
    </row>
    <row r="989">
      <c r="B989" s="1"/>
      <c r="C989" s="1"/>
      <c r="D989" s="771"/>
      <c r="E989" s="1"/>
      <c r="F989" s="1"/>
      <c r="G989" s="771"/>
      <c r="H989" s="771"/>
      <c r="I989" s="1"/>
      <c r="J989" s="771"/>
    </row>
    <row r="990">
      <c r="B990" s="1"/>
      <c r="C990" s="1"/>
      <c r="D990" s="771"/>
      <c r="E990" s="1"/>
      <c r="F990" s="1"/>
      <c r="G990" s="771"/>
      <c r="H990" s="771"/>
      <c r="I990" s="1"/>
      <c r="J990" s="771"/>
    </row>
    <row r="991">
      <c r="B991" s="1"/>
      <c r="C991" s="1"/>
      <c r="D991" s="771"/>
      <c r="E991" s="1"/>
      <c r="F991" s="1"/>
      <c r="G991" s="771"/>
      <c r="H991" s="771"/>
      <c r="I991" s="1"/>
      <c r="J991" s="771"/>
    </row>
    <row r="992">
      <c r="B992" s="1"/>
      <c r="C992" s="1"/>
      <c r="D992" s="771"/>
      <c r="E992" s="1"/>
      <c r="F992" s="1"/>
      <c r="G992" s="771"/>
      <c r="H992" s="771"/>
      <c r="I992" s="1"/>
      <c r="J992" s="771"/>
    </row>
    <row r="993">
      <c r="B993" s="1"/>
      <c r="C993" s="1"/>
      <c r="D993" s="771"/>
      <c r="E993" s="1"/>
      <c r="F993" s="1"/>
      <c r="G993" s="771"/>
      <c r="H993" s="771"/>
      <c r="I993" s="1"/>
      <c r="J993" s="771"/>
    </row>
    <row r="994">
      <c r="B994" s="1"/>
      <c r="C994" s="1"/>
      <c r="D994" s="771"/>
      <c r="E994" s="1"/>
      <c r="F994" s="1"/>
      <c r="G994" s="771"/>
      <c r="H994" s="771"/>
      <c r="I994" s="1"/>
      <c r="J994" s="771"/>
    </row>
    <row r="995">
      <c r="B995" s="1"/>
      <c r="C995" s="1"/>
      <c r="D995" s="771"/>
      <c r="E995" s="1"/>
      <c r="F995" s="1"/>
      <c r="G995" s="771"/>
      <c r="H995" s="771"/>
      <c r="I995" s="1"/>
      <c r="J995" s="771"/>
    </row>
    <row r="996">
      <c r="B996" s="1"/>
      <c r="C996" s="1"/>
      <c r="D996" s="771"/>
      <c r="E996" s="1"/>
      <c r="F996" s="1"/>
      <c r="G996" s="771"/>
      <c r="H996" s="771"/>
      <c r="I996" s="1"/>
      <c r="J996" s="771"/>
    </row>
    <row r="997">
      <c r="B997" s="1"/>
      <c r="C997" s="1"/>
      <c r="D997" s="771"/>
      <c r="E997" s="1"/>
      <c r="F997" s="1"/>
      <c r="G997" s="771"/>
      <c r="H997" s="771"/>
      <c r="I997" s="1"/>
      <c r="J997" s="771"/>
    </row>
    <row r="998">
      <c r="B998" s="1"/>
      <c r="C998" s="1"/>
      <c r="D998" s="771"/>
      <c r="E998" s="1"/>
      <c r="F998" s="1"/>
      <c r="G998" s="771"/>
      <c r="H998" s="771"/>
      <c r="I998" s="1"/>
      <c r="J998" s="771"/>
    </row>
    <row r="999">
      <c r="B999" s="1"/>
      <c r="C999" s="1"/>
      <c r="D999" s="771"/>
      <c r="E999" s="1"/>
      <c r="F999" s="1"/>
      <c r="G999" s="771"/>
      <c r="H999" s="771"/>
      <c r="I999" s="1"/>
      <c r="J999" s="771"/>
    </row>
    <row r="1000">
      <c r="B1000" s="1"/>
      <c r="C1000" s="1"/>
      <c r="D1000" s="771"/>
      <c r="E1000" s="1"/>
      <c r="F1000" s="1"/>
      <c r="G1000" s="771"/>
      <c r="H1000" s="771"/>
      <c r="I1000" s="1"/>
      <c r="J1000" s="771"/>
    </row>
  </sheetData>
  <printOptions/>
  <pageMargins bottom="1.0" footer="0.0" header="0.0" left="0.75" right="0.75" top="1.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1"/>
    <row r="2" ht="43.5" customHeight="1">
      <c r="D2" s="2" t="s">
        <v>947</v>
      </c>
    </row>
    <row r="3">
      <c r="C3" s="638" t="s">
        <v>61</v>
      </c>
      <c r="D3" s="638" t="s">
        <v>62</v>
      </c>
      <c r="E3" s="2" t="s">
        <v>948</v>
      </c>
      <c r="F3" s="2" t="s">
        <v>949</v>
      </c>
      <c r="G3" s="2" t="s">
        <v>950</v>
      </c>
      <c r="H3" s="638" t="s">
        <v>951</v>
      </c>
      <c r="I3" s="638" t="s">
        <v>952</v>
      </c>
      <c r="J3" s="638" t="s">
        <v>65</v>
      </c>
    </row>
    <row r="4" ht="27.75" customHeight="1">
      <c r="B4" s="781" t="s">
        <v>953</v>
      </c>
      <c r="C4" s="782">
        <f t="shared" ref="C4:J4" si="1">SUM(C5:C9961)</f>
        <v>0</v>
      </c>
      <c r="D4" s="782">
        <f t="shared" si="1"/>
        <v>0</v>
      </c>
      <c r="E4" s="782">
        <f t="shared" si="1"/>
        <v>0</v>
      </c>
      <c r="F4" s="783">
        <f t="shared" si="1"/>
        <v>0</v>
      </c>
      <c r="G4" s="783">
        <f t="shared" si="1"/>
        <v>0</v>
      </c>
      <c r="H4" s="289">
        <f t="shared" si="1"/>
        <v>0</v>
      </c>
      <c r="I4" s="289">
        <f t="shared" si="1"/>
        <v>0</v>
      </c>
      <c r="J4" s="289">
        <f t="shared" si="1"/>
        <v>0</v>
      </c>
    </row>
    <row r="5">
      <c r="A5" s="638" t="str">
        <f>'360 PU holds'!D40</f>
        <v>360-313PU</v>
      </c>
      <c r="B5" s="638" t="str">
        <f>'360 PU holds'!Y40</f>
        <v>#313PU</v>
      </c>
      <c r="C5" s="717">
        <f>'360 PU holds'!AL40*SUM('360 PU holds'!K40:R40)</f>
        <v>0</v>
      </c>
      <c r="D5" s="717">
        <f>'360 PU holds'!AM40*SUM('360 PU holds'!K40:R40)</f>
        <v>0</v>
      </c>
      <c r="E5" s="193">
        <f>'360 PU holds'!Z40*SUM('360 PU holds'!K40:R40)</f>
        <v>0</v>
      </c>
      <c r="F5" s="193">
        <f t="shared" ref="F5:F291" si="2">E5*0.02</f>
        <v>0</v>
      </c>
      <c r="G5" s="193">
        <f t="shared" ref="G5:G291" si="3">E5*0.002</f>
        <v>0</v>
      </c>
      <c r="H5" s="697">
        <f>'360 PU holds'!AN40*SUM('360 PU holds'!K40:R40)</f>
        <v>0</v>
      </c>
      <c r="I5" s="697">
        <f>'360 PU holds'!AO40*SUM('360 PU holds'!K40:R40)</f>
        <v>0</v>
      </c>
      <c r="J5" s="697">
        <f>'360 PU holds'!AP40*SUM('360 PU holds'!K40:R40)</f>
        <v>0</v>
      </c>
    </row>
    <row r="6">
      <c r="A6" s="638" t="str">
        <f>'360 PU holds'!D41</f>
        <v>360-314PU</v>
      </c>
      <c r="B6" s="638" t="str">
        <f>'360 PU holds'!Y41</f>
        <v>#314PU</v>
      </c>
      <c r="C6" s="717">
        <f>'360 PU holds'!AL41*SUM('360 PU holds'!K41:R41)</f>
        <v>0</v>
      </c>
      <c r="D6" s="717">
        <f>'360 PU holds'!AM41*SUM('360 PU holds'!K41:R41)</f>
        <v>0</v>
      </c>
      <c r="E6" s="193">
        <f>'360 PU holds'!Z41*SUM('360 PU holds'!K41:R41)</f>
        <v>0</v>
      </c>
      <c r="F6" s="193">
        <f t="shared" si="2"/>
        <v>0</v>
      </c>
      <c r="G6" s="193">
        <f t="shared" si="3"/>
        <v>0</v>
      </c>
      <c r="H6" s="697">
        <f>'360 PU holds'!AN41*SUM('360 PU holds'!K41:R41)</f>
        <v>0</v>
      </c>
      <c r="I6" s="697">
        <f>'360 PU holds'!AO41*SUM('360 PU holds'!K41:R41)</f>
        <v>0</v>
      </c>
      <c r="J6" s="697">
        <f>'360 PU holds'!AP41*SUM('360 PU holds'!K41:R41)</f>
        <v>0</v>
      </c>
    </row>
    <row r="7">
      <c r="A7" s="638" t="str">
        <f>'360 PU holds'!D42</f>
        <v>360-315PU</v>
      </c>
      <c r="B7" s="638" t="str">
        <f>'360 PU holds'!Y42</f>
        <v>#315PU</v>
      </c>
      <c r="C7" s="717">
        <f>'360 PU holds'!AL42*SUM('360 PU holds'!K42:R42)</f>
        <v>0</v>
      </c>
      <c r="D7" s="717">
        <f>'360 PU holds'!AM42*SUM('360 PU holds'!K42:R42)</f>
        <v>0</v>
      </c>
      <c r="E7" s="193">
        <f>'360 PU holds'!Z42*SUM('360 PU holds'!K42:R42)</f>
        <v>0</v>
      </c>
      <c r="F7" s="193">
        <f t="shared" si="2"/>
        <v>0</v>
      </c>
      <c r="G7" s="193">
        <f t="shared" si="3"/>
        <v>0</v>
      </c>
      <c r="H7" s="697">
        <f>'360 PU holds'!AN42*SUM('360 PU holds'!K42:R42)</f>
        <v>0</v>
      </c>
      <c r="I7" s="697">
        <f>'360 PU holds'!AO42*SUM('360 PU holds'!K42:R42)</f>
        <v>0</v>
      </c>
      <c r="J7" s="697">
        <f>'360 PU holds'!AP42*SUM('360 PU holds'!K42:R42)</f>
        <v>0</v>
      </c>
    </row>
    <row r="8">
      <c r="A8" s="638" t="str">
        <f>'360 PU holds'!D43</f>
        <v>360-316PU</v>
      </c>
      <c r="B8" s="638" t="str">
        <f>'360 PU holds'!Y43</f>
        <v>#316PU</v>
      </c>
      <c r="C8" s="717">
        <f>'360 PU holds'!AL43*SUM('360 PU holds'!K43:R43)</f>
        <v>0</v>
      </c>
      <c r="D8" s="717">
        <f>'360 PU holds'!AM43*SUM('360 PU holds'!K43:R43)</f>
        <v>0</v>
      </c>
      <c r="E8" s="193">
        <f>'360 PU holds'!Z43*SUM('360 PU holds'!K43:R43)</f>
        <v>0</v>
      </c>
      <c r="F8" s="193">
        <f t="shared" si="2"/>
        <v>0</v>
      </c>
      <c r="G8" s="193">
        <f t="shared" si="3"/>
        <v>0</v>
      </c>
      <c r="H8" s="697">
        <f>'360 PU holds'!AN43*SUM('360 PU holds'!K43:R43)</f>
        <v>0</v>
      </c>
      <c r="I8" s="697">
        <f>'360 PU holds'!AO43*SUM('360 PU holds'!K43:R43)</f>
        <v>0</v>
      </c>
      <c r="J8" s="697">
        <f>'360 PU holds'!AP43*SUM('360 PU holds'!K43:R43)</f>
        <v>0</v>
      </c>
    </row>
    <row r="9">
      <c r="A9" s="638" t="str">
        <f>'360 PU holds'!D44</f>
        <v>360-317PU</v>
      </c>
      <c r="B9" s="638" t="str">
        <f>'360 PU holds'!Y44</f>
        <v>#317PU</v>
      </c>
      <c r="C9" s="717">
        <f>'360 PU holds'!AL44*SUM('360 PU holds'!K44:R44)</f>
        <v>0</v>
      </c>
      <c r="D9" s="717">
        <f>'360 PU holds'!AM44*SUM('360 PU holds'!K44:R44)</f>
        <v>0</v>
      </c>
      <c r="E9" s="193">
        <f>'360 PU holds'!Z44*SUM('360 PU holds'!K44:R44)</f>
        <v>0</v>
      </c>
      <c r="F9" s="193">
        <f t="shared" si="2"/>
        <v>0</v>
      </c>
      <c r="G9" s="193">
        <f t="shared" si="3"/>
        <v>0</v>
      </c>
      <c r="H9" s="697">
        <f>'360 PU holds'!AN44*SUM('360 PU holds'!K44:R44)</f>
        <v>0</v>
      </c>
      <c r="I9" s="697">
        <f>'360 PU holds'!AO44*SUM('360 PU holds'!K44:R44)</f>
        <v>0</v>
      </c>
      <c r="J9" s="697">
        <f>'360 PU holds'!AP44*SUM('360 PU holds'!K44:R44)</f>
        <v>0</v>
      </c>
    </row>
    <row r="10">
      <c r="A10" s="638" t="str">
        <f>'360 PU holds'!D45</f>
        <v>360-318PU</v>
      </c>
      <c r="B10" s="638" t="str">
        <f>'360 PU holds'!Y45</f>
        <v>#318PU</v>
      </c>
      <c r="C10" s="717">
        <f>'360 PU holds'!AL45*SUM('360 PU holds'!K45:R45)</f>
        <v>0</v>
      </c>
      <c r="D10" s="717">
        <f>'360 PU holds'!AM45*SUM('360 PU holds'!K45:R45)</f>
        <v>0</v>
      </c>
      <c r="E10" s="193">
        <f>'360 PU holds'!Z45*SUM('360 PU holds'!K45:R45)</f>
        <v>0</v>
      </c>
      <c r="F10" s="193">
        <f t="shared" si="2"/>
        <v>0</v>
      </c>
      <c r="G10" s="193">
        <f t="shared" si="3"/>
        <v>0</v>
      </c>
      <c r="H10" s="697">
        <f>'360 PU holds'!AN45*SUM('360 PU holds'!K45:R45)</f>
        <v>0</v>
      </c>
      <c r="I10" s="697">
        <f>'360 PU holds'!AO45*SUM('360 PU holds'!K45:R45)</f>
        <v>0</v>
      </c>
      <c r="J10" s="697">
        <f>'360 PU holds'!AP45*SUM('360 PU holds'!K45:R45)</f>
        <v>0</v>
      </c>
    </row>
    <row r="11">
      <c r="A11" s="638" t="str">
        <f>'360 PU holds'!D46</f>
        <v>360-319PU</v>
      </c>
      <c r="B11" s="638" t="str">
        <f>'360 PU holds'!Y46</f>
        <v>#319PU</v>
      </c>
      <c r="C11" s="717">
        <f>'360 PU holds'!AL46*SUM('360 PU holds'!K46:R46)</f>
        <v>0</v>
      </c>
      <c r="D11" s="717">
        <f>'360 PU holds'!AM46*SUM('360 PU holds'!K46:R46)</f>
        <v>0</v>
      </c>
      <c r="E11" s="193">
        <f>'360 PU holds'!Z46*SUM('360 PU holds'!K46:R46)</f>
        <v>0</v>
      </c>
      <c r="F11" s="193">
        <f t="shared" si="2"/>
        <v>0</v>
      </c>
      <c r="G11" s="193">
        <f t="shared" si="3"/>
        <v>0</v>
      </c>
      <c r="H11" s="697">
        <f>'360 PU holds'!AN46*SUM('360 PU holds'!K46:R46)</f>
        <v>0</v>
      </c>
      <c r="I11" s="697">
        <f>'360 PU holds'!AO46*SUM('360 PU holds'!K46:R46)</f>
        <v>0</v>
      </c>
      <c r="J11" s="697">
        <f>'360 PU holds'!AP46*SUM('360 PU holds'!K46:R46)</f>
        <v>0</v>
      </c>
    </row>
    <row r="12">
      <c r="A12" s="638" t="str">
        <f>'360 PU holds'!D47</f>
        <v>360-320PU</v>
      </c>
      <c r="B12" s="638" t="str">
        <f>'360 PU holds'!Y47</f>
        <v>#320PU</v>
      </c>
      <c r="C12" s="717">
        <f>'360 PU holds'!AL47*SUM('360 PU holds'!K47:R47)</f>
        <v>0</v>
      </c>
      <c r="D12" s="717">
        <f>'360 PU holds'!AM47*SUM('360 PU holds'!K47:R47)</f>
        <v>0</v>
      </c>
      <c r="E12" s="193">
        <f>'360 PU holds'!Z47*SUM('360 PU holds'!K47:R47)</f>
        <v>0</v>
      </c>
      <c r="F12" s="193">
        <f t="shared" si="2"/>
        <v>0</v>
      </c>
      <c r="G12" s="193">
        <f t="shared" si="3"/>
        <v>0</v>
      </c>
      <c r="H12" s="697">
        <f>'360 PU holds'!AN47*SUM('360 PU holds'!K47:R47)</f>
        <v>0</v>
      </c>
      <c r="I12" s="697">
        <f>'360 PU holds'!AO47*SUM('360 PU holds'!K47:R47)</f>
        <v>0</v>
      </c>
      <c r="J12" s="697">
        <f>'360 PU holds'!AP47*SUM('360 PU holds'!K47:R47)</f>
        <v>0</v>
      </c>
    </row>
    <row r="13">
      <c r="A13" s="638" t="str">
        <f>'360 PU holds'!D48</f>
        <v/>
      </c>
      <c r="B13" s="638" t="str">
        <f>'360 PU holds'!Y48</f>
        <v/>
      </c>
      <c r="C13" s="717">
        <f>'360 PU holds'!AL48*SUM('360 PU holds'!K48:R48)</f>
        <v>0</v>
      </c>
      <c r="D13" s="717">
        <f>'360 PU holds'!AM48*SUM('360 PU holds'!K48:R48)</f>
        <v>0</v>
      </c>
      <c r="E13" s="193">
        <f>'360 PU holds'!Z48*SUM('360 PU holds'!K48:R48)</f>
        <v>0</v>
      </c>
      <c r="F13" s="193">
        <f t="shared" si="2"/>
        <v>0</v>
      </c>
      <c r="G13" s="193">
        <f t="shared" si="3"/>
        <v>0</v>
      </c>
      <c r="H13" s="697">
        <f>'360 PU holds'!AN48*SUM('360 PU holds'!K48:R48)</f>
        <v>0</v>
      </c>
      <c r="I13" s="697">
        <f>'360 PU holds'!AO48*SUM('360 PU holds'!K48:R48)</f>
        <v>0</v>
      </c>
      <c r="J13" s="697">
        <f>'360 PU holds'!AP48*SUM('360 PU holds'!K48:R48)</f>
        <v>0</v>
      </c>
    </row>
    <row r="14">
      <c r="A14" s="638" t="str">
        <f>'360 PU holds'!D50</f>
        <v>360-299PU</v>
      </c>
      <c r="B14" s="638" t="str">
        <f>'360 PU holds'!Y50</f>
        <v/>
      </c>
      <c r="C14" s="717">
        <f>'360 PU holds'!AL50*SUM('360 PU holds'!K50:R50)</f>
        <v>0</v>
      </c>
      <c r="D14" s="717">
        <f>'360 PU holds'!AM50*SUM('360 PU holds'!K50:R50)</f>
        <v>0</v>
      </c>
      <c r="E14" s="193">
        <f>'360 PU holds'!Z50*SUM('360 PU holds'!K50:R50)</f>
        <v>0</v>
      </c>
      <c r="F14" s="193">
        <f t="shared" si="2"/>
        <v>0</v>
      </c>
      <c r="G14" s="193">
        <f t="shared" si="3"/>
        <v>0</v>
      </c>
      <c r="H14" s="697">
        <f>'360 PU holds'!AN50*SUM('360 PU holds'!K50:R50)</f>
        <v>0</v>
      </c>
      <c r="I14" s="697">
        <f>'360 PU holds'!AO50*SUM('360 PU holds'!K50:R50)</f>
        <v>0</v>
      </c>
      <c r="J14" s="697">
        <f>'360 PU holds'!AP50*SUM('360 PU holds'!K50:R50)</f>
        <v>0</v>
      </c>
    </row>
    <row r="15">
      <c r="A15" s="638" t="str">
        <f>'360 PU holds'!D51</f>
        <v>360-300PU</v>
      </c>
      <c r="B15" s="638" t="str">
        <f>'360 PU holds'!Y51</f>
        <v>#300PU</v>
      </c>
      <c r="C15" s="717">
        <f>'360 PU holds'!AL51*SUM('360 PU holds'!K51:R51)</f>
        <v>0</v>
      </c>
      <c r="D15" s="717">
        <f>'360 PU holds'!AM51*SUM('360 PU holds'!K51:R51)</f>
        <v>0</v>
      </c>
      <c r="E15" s="193">
        <f>'360 PU holds'!Z51*SUM('360 PU holds'!K51:R51)</f>
        <v>0</v>
      </c>
      <c r="F15" s="193">
        <f t="shared" si="2"/>
        <v>0</v>
      </c>
      <c r="G15" s="193">
        <f t="shared" si="3"/>
        <v>0</v>
      </c>
      <c r="H15" s="697">
        <f>'360 PU holds'!AN51*SUM('360 PU holds'!K51:R51)</f>
        <v>0</v>
      </c>
      <c r="I15" s="697">
        <f>'360 PU holds'!AO51*SUM('360 PU holds'!K51:R51)</f>
        <v>0</v>
      </c>
      <c r="J15" s="697">
        <f>'360 PU holds'!AP51*SUM('360 PU holds'!K51:R51)</f>
        <v>0</v>
      </c>
    </row>
    <row r="16">
      <c r="A16" s="638" t="str">
        <f>'360 PU holds'!D52</f>
        <v/>
      </c>
      <c r="B16" s="638" t="str">
        <f>'360 PU holds'!Y52</f>
        <v/>
      </c>
      <c r="C16" s="717">
        <f>'360 PU holds'!AL52*SUM('360 PU holds'!K52:R52)</f>
        <v>0</v>
      </c>
      <c r="D16" s="717">
        <f>'360 PU holds'!AM52*SUM('360 PU holds'!K52:R52)</f>
        <v>0</v>
      </c>
      <c r="E16" s="193">
        <f>'360 PU holds'!Z52*SUM('360 PU holds'!K52:R52)</f>
        <v>0</v>
      </c>
      <c r="F16" s="193">
        <f t="shared" si="2"/>
        <v>0</v>
      </c>
      <c r="G16" s="193">
        <f t="shared" si="3"/>
        <v>0</v>
      </c>
      <c r="H16" s="697">
        <f>'360 PU holds'!AN52*SUM('360 PU holds'!K52:R52)</f>
        <v>0</v>
      </c>
      <c r="I16" s="697">
        <f>'360 PU holds'!AO52*SUM('360 PU holds'!K52:R52)</f>
        <v>0</v>
      </c>
      <c r="J16" s="697">
        <f>'360 PU holds'!AP52*SUM('360 PU holds'!K52:R52)</f>
        <v>0</v>
      </c>
    </row>
    <row r="17">
      <c r="A17" s="638" t="str">
        <f>'360 PU holds'!D53</f>
        <v>360-138PU</v>
      </c>
      <c r="B17" s="638" t="str">
        <f>'360 PU holds'!Y53</f>
        <v/>
      </c>
      <c r="C17" s="717">
        <f>'360 PU holds'!AL53*SUM('360 PU holds'!K53:R53)</f>
        <v>0</v>
      </c>
      <c r="D17" s="717">
        <f>'360 PU holds'!AM53*SUM('360 PU holds'!K53:R53)</f>
        <v>0</v>
      </c>
      <c r="E17" s="193">
        <f>'360 PU holds'!Z53*SUM('360 PU holds'!K53:R53)</f>
        <v>0</v>
      </c>
      <c r="F17" s="193">
        <f t="shared" si="2"/>
        <v>0</v>
      </c>
      <c r="G17" s="193">
        <f t="shared" si="3"/>
        <v>0</v>
      </c>
      <c r="H17" s="697">
        <f>'360 PU holds'!AN53*SUM('360 PU holds'!K53:R53)</f>
        <v>0</v>
      </c>
      <c r="I17" s="697">
        <f>'360 PU holds'!AO53*SUM('360 PU holds'!K53:R53)</f>
        <v>0</v>
      </c>
      <c r="J17" s="697">
        <f>'360 PU holds'!AP53*SUM('360 PU holds'!K53:R53)</f>
        <v>0</v>
      </c>
    </row>
    <row r="18">
      <c r="A18" s="638" t="str">
        <f>'360 PU holds'!D54</f>
        <v>360-140PU</v>
      </c>
      <c r="B18" s="638" t="str">
        <f>'360 PU holds'!Y54</f>
        <v/>
      </c>
      <c r="C18" s="717">
        <f>'360 PU holds'!AL54*SUM('360 PU holds'!K54:R54)</f>
        <v>0</v>
      </c>
      <c r="D18" s="717">
        <f>'360 PU holds'!AM54*SUM('360 PU holds'!K54:R54)</f>
        <v>0</v>
      </c>
      <c r="E18" s="193">
        <f>'360 PU holds'!Z54*SUM('360 PU holds'!K54:R54)</f>
        <v>0</v>
      </c>
      <c r="F18" s="193">
        <f t="shared" si="2"/>
        <v>0</v>
      </c>
      <c r="G18" s="193">
        <f t="shared" si="3"/>
        <v>0</v>
      </c>
      <c r="H18" s="697">
        <f>'360 PU holds'!AN54*SUM('360 PU holds'!K54:R54)</f>
        <v>0</v>
      </c>
      <c r="I18" s="697">
        <f>'360 PU holds'!AO54*SUM('360 PU holds'!K54:R54)</f>
        <v>0</v>
      </c>
      <c r="J18" s="697">
        <f>'360 PU holds'!AP54*SUM('360 PU holds'!K54:R54)</f>
        <v>0</v>
      </c>
    </row>
    <row r="19">
      <c r="A19" s="638" t="str">
        <f>'360 PU holds'!D55</f>
        <v/>
      </c>
      <c r="B19" s="638" t="str">
        <f>'360 PU holds'!Y55</f>
        <v/>
      </c>
      <c r="C19" s="717">
        <f>'360 PU holds'!AL55*SUM('360 PU holds'!K55:R55)</f>
        <v>0</v>
      </c>
      <c r="D19" s="717">
        <f>'360 PU holds'!AM55*SUM('360 PU holds'!K55:R55)</f>
        <v>0</v>
      </c>
      <c r="E19" s="193">
        <f>'360 PU holds'!Z55*SUM('360 PU holds'!K55:R55)</f>
        <v>0</v>
      </c>
      <c r="F19" s="193">
        <f t="shared" si="2"/>
        <v>0</v>
      </c>
      <c r="G19" s="193">
        <f t="shared" si="3"/>
        <v>0</v>
      </c>
      <c r="H19" s="697">
        <f>'360 PU holds'!AN55*SUM('360 PU holds'!K55:R55)</f>
        <v>0</v>
      </c>
      <c r="I19" s="697">
        <f>'360 PU holds'!AO55*SUM('360 PU holds'!K55:R55)</f>
        <v>0</v>
      </c>
      <c r="J19" s="697">
        <f>'360 PU holds'!AP55*SUM('360 PU holds'!K55:R55)</f>
        <v>0</v>
      </c>
    </row>
    <row r="20">
      <c r="A20" s="638" t="str">
        <f>'360 PU holds'!D56</f>
        <v>360-092PU</v>
      </c>
      <c r="B20" s="638" t="str">
        <f>'360 PU holds'!Y56</f>
        <v/>
      </c>
      <c r="C20" s="717">
        <f>'360 PU holds'!AL56*SUM('360 PU holds'!K56:R56)</f>
        <v>0</v>
      </c>
      <c r="D20" s="717">
        <f>'360 PU holds'!AM56*SUM('360 PU holds'!K56:R56)</f>
        <v>0</v>
      </c>
      <c r="E20" s="193">
        <f>'360 PU holds'!Z56*SUM('360 PU holds'!K56:R56)</f>
        <v>0</v>
      </c>
      <c r="F20" s="193">
        <f t="shared" si="2"/>
        <v>0</v>
      </c>
      <c r="G20" s="193">
        <f t="shared" si="3"/>
        <v>0</v>
      </c>
      <c r="H20" s="697">
        <f>'360 PU holds'!AN56*SUM('360 PU holds'!K56:R56)</f>
        <v>0</v>
      </c>
      <c r="I20" s="697">
        <f>'360 PU holds'!AO56*SUM('360 PU holds'!K56:R56)</f>
        <v>0</v>
      </c>
      <c r="J20" s="697">
        <f>'360 PU holds'!AP56*SUM('360 PU holds'!K56:R56)</f>
        <v>0</v>
      </c>
    </row>
    <row r="21">
      <c r="A21" s="638" t="str">
        <f>'360 PU holds'!D57</f>
        <v>360-093PU</v>
      </c>
      <c r="B21" s="638" t="str">
        <f>'360 PU holds'!Y57</f>
        <v/>
      </c>
      <c r="C21" s="717">
        <f>'360 PU holds'!AL57*SUM('360 PU holds'!K57:R57)</f>
        <v>0</v>
      </c>
      <c r="D21" s="717">
        <f>'360 PU holds'!AM57*SUM('360 PU holds'!K57:R57)</f>
        <v>0</v>
      </c>
      <c r="E21" s="193">
        <f>'360 PU holds'!Z57*SUM('360 PU holds'!K57:R57)</f>
        <v>0</v>
      </c>
      <c r="F21" s="193">
        <f t="shared" si="2"/>
        <v>0</v>
      </c>
      <c r="G21" s="193">
        <f t="shared" si="3"/>
        <v>0</v>
      </c>
      <c r="H21" s="697">
        <f>'360 PU holds'!AN57*SUM('360 PU holds'!K57:R57)</f>
        <v>0</v>
      </c>
      <c r="I21" s="697">
        <f>'360 PU holds'!AO57*SUM('360 PU holds'!K57:R57)</f>
        <v>0</v>
      </c>
      <c r="J21" s="697">
        <f>'360 PU holds'!AP57*SUM('360 PU holds'!K57:R57)</f>
        <v>0</v>
      </c>
    </row>
    <row r="22">
      <c r="A22" s="638" t="str">
        <f>'360 PU holds'!D58</f>
        <v>360-094PU</v>
      </c>
      <c r="B22" s="638" t="str">
        <f>'360 PU holds'!Y58</f>
        <v/>
      </c>
      <c r="C22" s="717">
        <f>'360 PU holds'!AL58*SUM('360 PU holds'!K58:R58)</f>
        <v>0</v>
      </c>
      <c r="D22" s="717">
        <f>'360 PU holds'!AM58*SUM('360 PU holds'!K58:R58)</f>
        <v>0</v>
      </c>
      <c r="E22" s="193">
        <f>'360 PU holds'!Z58*SUM('360 PU holds'!K58:R58)</f>
        <v>0</v>
      </c>
      <c r="F22" s="193">
        <f t="shared" si="2"/>
        <v>0</v>
      </c>
      <c r="G22" s="193">
        <f t="shared" si="3"/>
        <v>0</v>
      </c>
      <c r="H22" s="697">
        <f>'360 PU holds'!AN58*SUM('360 PU holds'!K58:R58)</f>
        <v>0</v>
      </c>
      <c r="I22" s="697">
        <f>'360 PU holds'!AO58*SUM('360 PU holds'!K58:R58)</f>
        <v>0</v>
      </c>
      <c r="J22" s="697">
        <f>'360 PU holds'!AP58*SUM('360 PU holds'!K58:R58)</f>
        <v>0</v>
      </c>
    </row>
    <row r="23">
      <c r="A23" s="638" t="str">
        <f>'360 PU holds'!D59</f>
        <v>360-095PU</v>
      </c>
      <c r="B23" s="638" t="str">
        <f>'360 PU holds'!Y59</f>
        <v>#94PU</v>
      </c>
      <c r="C23" s="717">
        <f>'360 PU holds'!AL59*SUM('360 PU holds'!K59:R59)</f>
        <v>0</v>
      </c>
      <c r="D23" s="717">
        <f>'360 PU holds'!AM59*SUM('360 PU holds'!K59:R59)</f>
        <v>0</v>
      </c>
      <c r="E23" s="193">
        <f>'360 PU holds'!Z59*SUM('360 PU holds'!K59:R59)</f>
        <v>0</v>
      </c>
      <c r="F23" s="193">
        <f t="shared" si="2"/>
        <v>0</v>
      </c>
      <c r="G23" s="193">
        <f t="shared" si="3"/>
        <v>0</v>
      </c>
      <c r="H23" s="697">
        <f>'360 PU holds'!AN59*SUM('360 PU holds'!K59:R59)</f>
        <v>0</v>
      </c>
      <c r="I23" s="697">
        <f>'360 PU holds'!AO59*SUM('360 PU holds'!K59:R59)</f>
        <v>0</v>
      </c>
      <c r="J23" s="697">
        <f>'360 PU holds'!AP59*SUM('360 PU holds'!K59:R59)</f>
        <v>0</v>
      </c>
    </row>
    <row r="24">
      <c r="A24" s="638" t="str">
        <f>'360 PU holds'!D60</f>
        <v>360-096PU</v>
      </c>
      <c r="B24" s="638" t="str">
        <f>'360 PU holds'!Y60</f>
        <v>#91PU</v>
      </c>
      <c r="C24" s="717">
        <f>'360 PU holds'!AL60*SUM('360 PU holds'!K60:R60)</f>
        <v>0</v>
      </c>
      <c r="D24" s="717">
        <f>'360 PU holds'!AM60*SUM('360 PU holds'!K60:R60)</f>
        <v>0</v>
      </c>
      <c r="E24" s="193">
        <f>'360 PU holds'!Z60*SUM('360 PU holds'!K60:R60)</f>
        <v>0</v>
      </c>
      <c r="F24" s="193">
        <f t="shared" si="2"/>
        <v>0</v>
      </c>
      <c r="G24" s="193">
        <f t="shared" si="3"/>
        <v>0</v>
      </c>
      <c r="H24" s="697">
        <f>'360 PU holds'!AN60*SUM('360 PU holds'!K60:R60)</f>
        <v>0</v>
      </c>
      <c r="I24" s="697">
        <f>'360 PU holds'!AO60*SUM('360 PU holds'!K60:R60)</f>
        <v>0</v>
      </c>
      <c r="J24" s="697">
        <f>'360 PU holds'!AP60*SUM('360 PU holds'!K60:R60)</f>
        <v>0</v>
      </c>
    </row>
    <row r="25">
      <c r="A25" s="638" t="str">
        <f>'360 PU holds'!D61</f>
        <v>360-097PU</v>
      </c>
      <c r="B25" s="638" t="str">
        <f>'360 PU holds'!Y61</f>
        <v>#93PU</v>
      </c>
      <c r="C25" s="717">
        <f>'360 PU holds'!AL61*SUM('360 PU holds'!K61:R61)</f>
        <v>0</v>
      </c>
      <c r="D25" s="717">
        <f>'360 PU holds'!AM61*SUM('360 PU holds'!K61:R61)</f>
        <v>0</v>
      </c>
      <c r="E25" s="193">
        <f>'360 PU holds'!Z61*SUM('360 PU holds'!K61:R61)</f>
        <v>0</v>
      </c>
      <c r="F25" s="193">
        <f t="shared" si="2"/>
        <v>0</v>
      </c>
      <c r="G25" s="193">
        <f t="shared" si="3"/>
        <v>0</v>
      </c>
      <c r="H25" s="697">
        <f>'360 PU holds'!AN61*SUM('360 PU holds'!K61:R61)</f>
        <v>0</v>
      </c>
      <c r="I25" s="697">
        <f>'360 PU holds'!AO61*SUM('360 PU holds'!K61:R61)</f>
        <v>0</v>
      </c>
      <c r="J25" s="697">
        <f>'360 PU holds'!AP61*SUM('360 PU holds'!K61:R61)</f>
        <v>0</v>
      </c>
    </row>
    <row r="26">
      <c r="A26" s="638" t="str">
        <f>'360 PU holds'!D62</f>
        <v>360-098PU</v>
      </c>
      <c r="B26" s="638" t="str">
        <f>'360 PU holds'!Y62</f>
        <v>#90PU</v>
      </c>
      <c r="C26" s="717">
        <f>'360 PU holds'!AL62*SUM('360 PU holds'!K62:R62)</f>
        <v>0</v>
      </c>
      <c r="D26" s="717">
        <f>'360 PU holds'!AM62*SUM('360 PU holds'!K62:R62)</f>
        <v>0</v>
      </c>
      <c r="E26" s="193">
        <f>'360 PU holds'!Z62*SUM('360 PU holds'!K62:R62)</f>
        <v>0</v>
      </c>
      <c r="F26" s="193">
        <f t="shared" si="2"/>
        <v>0</v>
      </c>
      <c r="G26" s="193">
        <f t="shared" si="3"/>
        <v>0</v>
      </c>
      <c r="H26" s="697">
        <f>'360 PU holds'!AN62*SUM('360 PU holds'!K62:R62)</f>
        <v>0</v>
      </c>
      <c r="I26" s="697">
        <f>'360 PU holds'!AO62*SUM('360 PU holds'!K62:R62)</f>
        <v>0</v>
      </c>
      <c r="J26" s="697">
        <f>'360 PU holds'!AP62*SUM('360 PU holds'!K62:R62)</f>
        <v>0</v>
      </c>
    </row>
    <row r="27">
      <c r="A27" s="638" t="str">
        <f>'360 PU holds'!D63</f>
        <v>360-099PU</v>
      </c>
      <c r="B27" s="638" t="str">
        <f>'360 PU holds'!Y63</f>
        <v>#92PU</v>
      </c>
      <c r="C27" s="717">
        <f>'360 PU holds'!AL63*SUM('360 PU holds'!K63:R63)</f>
        <v>0</v>
      </c>
      <c r="D27" s="717">
        <f>'360 PU holds'!AM63*SUM('360 PU holds'!K63:R63)</f>
        <v>0</v>
      </c>
      <c r="E27" s="193">
        <f>'360 PU holds'!Z63*SUM('360 PU holds'!K63:R63)</f>
        <v>0</v>
      </c>
      <c r="F27" s="193">
        <f t="shared" si="2"/>
        <v>0</v>
      </c>
      <c r="G27" s="193">
        <f t="shared" si="3"/>
        <v>0</v>
      </c>
      <c r="H27" s="697">
        <f>'360 PU holds'!AN63*SUM('360 PU holds'!K63:R63)</f>
        <v>0</v>
      </c>
      <c r="I27" s="697">
        <f>'360 PU holds'!AO63*SUM('360 PU holds'!K63:R63)</f>
        <v>0</v>
      </c>
      <c r="J27" s="697">
        <f>'360 PU holds'!AP63*SUM('360 PU holds'!K63:R63)</f>
        <v>0</v>
      </c>
    </row>
    <row r="28">
      <c r="A28" s="638" t="str">
        <f>'360 PU holds'!D64</f>
        <v>360-100PU</v>
      </c>
      <c r="B28" s="638" t="str">
        <f>'360 PU holds'!Y64</f>
        <v>#22PU</v>
      </c>
      <c r="C28" s="717">
        <f>'360 PU holds'!AL64*SUM('360 PU holds'!K64:R64)</f>
        <v>0</v>
      </c>
      <c r="D28" s="717">
        <f>'360 PU holds'!AM64*SUM('360 PU holds'!K64:R64)</f>
        <v>0</v>
      </c>
      <c r="E28" s="193">
        <f>'360 PU holds'!Z64*SUM('360 PU holds'!K64:R64)</f>
        <v>0</v>
      </c>
      <c r="F28" s="193">
        <f t="shared" si="2"/>
        <v>0</v>
      </c>
      <c r="G28" s="193">
        <f t="shared" si="3"/>
        <v>0</v>
      </c>
      <c r="H28" s="697">
        <f>'360 PU holds'!AN64*SUM('360 PU holds'!K64:R64)</f>
        <v>0</v>
      </c>
      <c r="I28" s="697">
        <f>'360 PU holds'!AO64*SUM('360 PU holds'!K64:R64)</f>
        <v>0</v>
      </c>
      <c r="J28" s="697">
        <f>'360 PU holds'!AP64*SUM('360 PU holds'!K64:R64)</f>
        <v>0</v>
      </c>
    </row>
    <row r="29">
      <c r="A29" s="638" t="str">
        <f>'360 PU holds'!D65</f>
        <v/>
      </c>
      <c r="B29" s="638" t="str">
        <f>'360 PU holds'!Y65</f>
        <v/>
      </c>
      <c r="C29" s="717">
        <f>'360 PU holds'!AL65*SUM('360 PU holds'!K65:R65)</f>
        <v>0</v>
      </c>
      <c r="D29" s="717">
        <f>'360 PU holds'!AM65*SUM('360 PU holds'!K65:R65)</f>
        <v>0</v>
      </c>
      <c r="E29" s="193">
        <f>'360 PU holds'!Z65*SUM('360 PU holds'!K65:R65)</f>
        <v>0</v>
      </c>
      <c r="F29" s="193">
        <f t="shared" si="2"/>
        <v>0</v>
      </c>
      <c r="G29" s="193">
        <f t="shared" si="3"/>
        <v>0</v>
      </c>
      <c r="H29" s="697">
        <f>'360 PU holds'!AN65*SUM('360 PU holds'!K65:R65)</f>
        <v>0</v>
      </c>
      <c r="I29" s="697">
        <f>'360 PU holds'!AO65*SUM('360 PU holds'!K65:R65)</f>
        <v>0</v>
      </c>
      <c r="J29" s="697">
        <f>'360 PU holds'!AP65*SUM('360 PU holds'!K65:R65)</f>
        <v>0</v>
      </c>
    </row>
    <row r="30">
      <c r="A30" s="638" t="str">
        <f>'360 PU holds'!D66</f>
        <v>360-340PU</v>
      </c>
      <c r="B30" s="638" t="str">
        <f>'360 PU holds'!Y66</f>
        <v>#250PU</v>
      </c>
      <c r="C30" s="717">
        <f>'360 PU holds'!AL66*SUM('360 PU holds'!K66:R66)</f>
        <v>0</v>
      </c>
      <c r="D30" s="717">
        <f>'360 PU holds'!AM66*SUM('360 PU holds'!K66:R66)</f>
        <v>0</v>
      </c>
      <c r="E30" s="193">
        <f>'360 PU holds'!Z66*SUM('360 PU holds'!K66:R66)</f>
        <v>0</v>
      </c>
      <c r="F30" s="193">
        <f t="shared" si="2"/>
        <v>0</v>
      </c>
      <c r="G30" s="193">
        <f t="shared" si="3"/>
        <v>0</v>
      </c>
      <c r="H30" s="697">
        <f>'360 PU holds'!AN66*SUM('360 PU holds'!K66:R66)</f>
        <v>0</v>
      </c>
      <c r="I30" s="697">
        <f>'360 PU holds'!AO66*SUM('360 PU holds'!K66:R66)</f>
        <v>0</v>
      </c>
      <c r="J30" s="697">
        <f>'360 PU holds'!AP66*SUM('360 PU holds'!K66:R66)</f>
        <v>0</v>
      </c>
    </row>
    <row r="31">
      <c r="A31" s="638" t="str">
        <f>'360 PU holds'!D67</f>
        <v/>
      </c>
      <c r="B31" s="638" t="str">
        <f>'360 PU holds'!Y67</f>
        <v/>
      </c>
      <c r="C31" s="717">
        <f>'360 PU holds'!AL67*SUM('360 PU holds'!K67:R67)</f>
        <v>0</v>
      </c>
      <c r="D31" s="717">
        <f>'360 PU holds'!AM67*SUM('360 PU holds'!K67:R67)</f>
        <v>0</v>
      </c>
      <c r="E31" s="193">
        <f>'360 PU holds'!Z67*SUM('360 PU holds'!K67:R67)</f>
        <v>0</v>
      </c>
      <c r="F31" s="193">
        <f t="shared" si="2"/>
        <v>0</v>
      </c>
      <c r="G31" s="193">
        <f t="shared" si="3"/>
        <v>0</v>
      </c>
      <c r="H31" s="697">
        <f>'360 PU holds'!AN67*SUM('360 PU holds'!K67:R67)</f>
        <v>0</v>
      </c>
      <c r="I31" s="697">
        <f>'360 PU holds'!AO67*SUM('360 PU holds'!K67:R67)</f>
        <v>0</v>
      </c>
      <c r="J31" s="697">
        <f>'360 PU holds'!AP67*SUM('360 PU holds'!K67:R67)</f>
        <v>0</v>
      </c>
    </row>
    <row r="32">
      <c r="A32" s="638" t="str">
        <f>'360 PU holds'!D68</f>
        <v>360-045PU</v>
      </c>
      <c r="B32" s="638" t="str">
        <f>'360 PU holds'!Y68</f>
        <v/>
      </c>
      <c r="C32" s="717">
        <f>'360 PU holds'!AL68*SUM('360 PU holds'!K68:R68)</f>
        <v>0</v>
      </c>
      <c r="D32" s="717">
        <f>'360 PU holds'!AM68*SUM('360 PU holds'!K68:R68)</f>
        <v>0</v>
      </c>
      <c r="E32" s="193">
        <f>'360 PU holds'!Z68*SUM('360 PU holds'!K68:R68)</f>
        <v>0</v>
      </c>
      <c r="F32" s="193">
        <f t="shared" si="2"/>
        <v>0</v>
      </c>
      <c r="G32" s="193">
        <f t="shared" si="3"/>
        <v>0</v>
      </c>
      <c r="H32" s="697">
        <f>'360 PU holds'!AN68*SUM('360 PU holds'!K68:R68)</f>
        <v>0</v>
      </c>
      <c r="I32" s="697">
        <f>'360 PU holds'!AO68*SUM('360 PU holds'!K68:R68)</f>
        <v>0</v>
      </c>
      <c r="J32" s="697">
        <f>'360 PU holds'!AP68*SUM('360 PU holds'!K68:R68)</f>
        <v>0</v>
      </c>
    </row>
    <row r="33">
      <c r="A33" s="638" t="str">
        <f>'360 PU holds'!D69</f>
        <v>360-047PU</v>
      </c>
      <c r="B33" s="638" t="str">
        <f>'360 PU holds'!Y69</f>
        <v/>
      </c>
      <c r="C33" s="717">
        <f>'360 PU holds'!AL69*SUM('360 PU holds'!K69:R69)</f>
        <v>0</v>
      </c>
      <c r="D33" s="717">
        <f>'360 PU holds'!AM69*SUM('360 PU holds'!K69:R69)</f>
        <v>0</v>
      </c>
      <c r="E33" s="193">
        <f>'360 PU holds'!Z69*SUM('360 PU holds'!K69:R69)</f>
        <v>0</v>
      </c>
      <c r="F33" s="193">
        <f t="shared" si="2"/>
        <v>0</v>
      </c>
      <c r="G33" s="193">
        <f t="shared" si="3"/>
        <v>0</v>
      </c>
      <c r="H33" s="697">
        <f>'360 PU holds'!AN69*SUM('360 PU holds'!K69:R69)</f>
        <v>0</v>
      </c>
      <c r="I33" s="697">
        <f>'360 PU holds'!AO69*SUM('360 PU holds'!K69:R69)</f>
        <v>0</v>
      </c>
      <c r="J33" s="697">
        <f>'360 PU holds'!AP69*SUM('360 PU holds'!K69:R69)</f>
        <v>0</v>
      </c>
    </row>
    <row r="34">
      <c r="A34" s="638" t="str">
        <f>'360 PU holds'!D71</f>
        <v>360-050PU</v>
      </c>
      <c r="B34" s="638" t="str">
        <f>'360 PU holds'!Y71</f>
        <v>#63PU</v>
      </c>
      <c r="C34" s="717">
        <f>'360 PU holds'!AL71*SUM('360 PU holds'!K71:R71)</f>
        <v>0</v>
      </c>
      <c r="D34" s="717">
        <f>'360 PU holds'!AM71*SUM('360 PU holds'!K71:R71)</f>
        <v>0</v>
      </c>
      <c r="E34" s="193">
        <f>'360 PU holds'!Z71*SUM('360 PU holds'!K71:R71)</f>
        <v>0</v>
      </c>
      <c r="F34" s="193">
        <f t="shared" si="2"/>
        <v>0</v>
      </c>
      <c r="G34" s="193">
        <f t="shared" si="3"/>
        <v>0</v>
      </c>
      <c r="H34" s="697">
        <f>'360 PU holds'!AN71*SUM('360 PU holds'!K71:R71)</f>
        <v>0</v>
      </c>
      <c r="I34" s="697">
        <f>'360 PU holds'!AO71*SUM('360 PU holds'!K71:R71)</f>
        <v>0</v>
      </c>
      <c r="J34" s="697">
        <f>'360 PU holds'!AP71*SUM('360 PU holds'!K71:R71)</f>
        <v>0</v>
      </c>
    </row>
    <row r="35">
      <c r="A35" s="638" t="str">
        <f>'360 PU holds'!D72</f>
        <v>360-051PU</v>
      </c>
      <c r="B35" s="638" t="str">
        <f>'360 PU holds'!Y72</f>
        <v>#44PU</v>
      </c>
      <c r="C35" s="717">
        <f>'360 PU holds'!AL72*SUM('360 PU holds'!K72:R72)</f>
        <v>0</v>
      </c>
      <c r="D35" s="717">
        <f>'360 PU holds'!AM72*SUM('360 PU holds'!K72:R72)</f>
        <v>0</v>
      </c>
      <c r="E35" s="193">
        <f>'360 PU holds'!Z72*SUM('360 PU holds'!K72:R72)</f>
        <v>0</v>
      </c>
      <c r="F35" s="193">
        <f t="shared" si="2"/>
        <v>0</v>
      </c>
      <c r="G35" s="193">
        <f t="shared" si="3"/>
        <v>0</v>
      </c>
      <c r="H35" s="697">
        <f>'360 PU holds'!AN72*SUM('360 PU holds'!K72:R72)</f>
        <v>0</v>
      </c>
      <c r="I35" s="697">
        <f>'360 PU holds'!AO72*SUM('360 PU holds'!K72:R72)</f>
        <v>0</v>
      </c>
      <c r="J35" s="697">
        <f>'360 PU holds'!AP72*SUM('360 PU holds'!K72:R72)</f>
        <v>0</v>
      </c>
    </row>
    <row r="36">
      <c r="A36" s="638" t="str">
        <f>'360 PU holds'!D73</f>
        <v>360-052PU</v>
      </c>
      <c r="B36" s="638" t="str">
        <f>'360 PU holds'!Y73</f>
        <v>#38PU</v>
      </c>
      <c r="C36" s="717">
        <f>'360 PU holds'!AL73*SUM('360 PU holds'!K73:R73)</f>
        <v>0</v>
      </c>
      <c r="D36" s="717">
        <f>'360 PU holds'!AM73*SUM('360 PU holds'!K73:R73)</f>
        <v>0</v>
      </c>
      <c r="E36" s="193">
        <f>'360 PU holds'!Z73*SUM('360 PU holds'!K73:R73)</f>
        <v>0</v>
      </c>
      <c r="F36" s="193">
        <f t="shared" si="2"/>
        <v>0</v>
      </c>
      <c r="G36" s="193">
        <f t="shared" si="3"/>
        <v>0</v>
      </c>
      <c r="H36" s="697">
        <f>'360 PU holds'!AN73*SUM('360 PU holds'!K73:R73)</f>
        <v>0</v>
      </c>
      <c r="I36" s="697">
        <f>'360 PU holds'!AO73*SUM('360 PU holds'!K73:R73)</f>
        <v>0</v>
      </c>
      <c r="J36" s="697">
        <f>'360 PU holds'!AP73*SUM('360 PU holds'!K73:R73)</f>
        <v>0</v>
      </c>
    </row>
    <row r="37">
      <c r="A37" s="638" t="str">
        <f>'360 PU holds'!D74</f>
        <v>360-053PU</v>
      </c>
      <c r="B37" s="638" t="str">
        <f>'360 PU holds'!Y74</f>
        <v>#65PU</v>
      </c>
      <c r="C37" s="717">
        <f>'360 PU holds'!AL74*SUM('360 PU holds'!K74:R74)</f>
        <v>0</v>
      </c>
      <c r="D37" s="717">
        <f>'360 PU holds'!AM74*SUM('360 PU holds'!K74:R74)</f>
        <v>0</v>
      </c>
      <c r="E37" s="193">
        <f>'360 PU holds'!Z74*SUM('360 PU holds'!K74:R74)</f>
        <v>0</v>
      </c>
      <c r="F37" s="193">
        <f t="shared" si="2"/>
        <v>0</v>
      </c>
      <c r="G37" s="193">
        <f t="shared" si="3"/>
        <v>0</v>
      </c>
      <c r="H37" s="697">
        <f>'360 PU holds'!AN74*SUM('360 PU holds'!K74:R74)</f>
        <v>0</v>
      </c>
      <c r="I37" s="697">
        <f>'360 PU holds'!AO74*SUM('360 PU holds'!K74:R74)</f>
        <v>0</v>
      </c>
      <c r="J37" s="697">
        <f>'360 PU holds'!AP74*SUM('360 PU holds'!K74:R74)</f>
        <v>0</v>
      </c>
    </row>
    <row r="38">
      <c r="A38" s="638" t="str">
        <f>'360 PU holds'!D75</f>
        <v>360-054PU</v>
      </c>
      <c r="B38" s="638" t="str">
        <f>'360 PU holds'!Y75</f>
        <v>#62PU</v>
      </c>
      <c r="C38" s="717">
        <f>'360 PU holds'!AL75*SUM('360 PU holds'!K75:R75)</f>
        <v>0</v>
      </c>
      <c r="D38" s="717">
        <f>'360 PU holds'!AM75*SUM('360 PU holds'!K75:R75)</f>
        <v>0</v>
      </c>
      <c r="E38" s="193">
        <f>'360 PU holds'!Z75*SUM('360 PU holds'!K75:R75)</f>
        <v>0</v>
      </c>
      <c r="F38" s="193">
        <f t="shared" si="2"/>
        <v>0</v>
      </c>
      <c r="G38" s="193">
        <f t="shared" si="3"/>
        <v>0</v>
      </c>
      <c r="H38" s="697">
        <f>'360 PU holds'!AN75*SUM('360 PU holds'!K75:R75)</f>
        <v>0</v>
      </c>
      <c r="I38" s="697">
        <f>'360 PU holds'!AO75*SUM('360 PU holds'!K75:R75)</f>
        <v>0</v>
      </c>
      <c r="J38" s="697">
        <f>'360 PU holds'!AP75*SUM('360 PU holds'!K75:R75)</f>
        <v>0</v>
      </c>
    </row>
    <row r="39">
      <c r="A39" s="638" t="str">
        <f>'360 PU holds'!D76</f>
        <v>360-055PU</v>
      </c>
      <c r="B39" s="638" t="str">
        <f>'360 PU holds'!Y76</f>
        <v>#61PU</v>
      </c>
      <c r="C39" s="717">
        <f>'360 PU holds'!AL76*SUM('360 PU holds'!K76:R76)</f>
        <v>0</v>
      </c>
      <c r="D39" s="717">
        <f>'360 PU holds'!AM76*SUM('360 PU holds'!K76:R76)</f>
        <v>0</v>
      </c>
      <c r="E39" s="193">
        <f>'360 PU holds'!Z76*SUM('360 PU holds'!K76:R76)</f>
        <v>0</v>
      </c>
      <c r="F39" s="193">
        <f t="shared" si="2"/>
        <v>0</v>
      </c>
      <c r="G39" s="193">
        <f t="shared" si="3"/>
        <v>0</v>
      </c>
      <c r="H39" s="697">
        <f>'360 PU holds'!AN76*SUM('360 PU holds'!K76:R76)</f>
        <v>0</v>
      </c>
      <c r="I39" s="697">
        <f>'360 PU holds'!AO76*SUM('360 PU holds'!K76:R76)</f>
        <v>0</v>
      </c>
      <c r="J39" s="697">
        <f>'360 PU holds'!AP76*SUM('360 PU holds'!K76:R76)</f>
        <v>0</v>
      </c>
    </row>
    <row r="40">
      <c r="A40" s="638" t="str">
        <f>'360 PU holds'!D77</f>
        <v>360-056PU</v>
      </c>
      <c r="B40" s="638" t="str">
        <f>'360 PU holds'!Y77</f>
        <v>#63PU</v>
      </c>
      <c r="C40" s="717">
        <f>'360 PU holds'!AL77*SUM('360 PU holds'!K77:R77)</f>
        <v>0</v>
      </c>
      <c r="D40" s="717">
        <f>'360 PU holds'!AM77*SUM('360 PU holds'!K77:R77)</f>
        <v>0</v>
      </c>
      <c r="E40" s="193">
        <f>'360 PU holds'!Z77*SUM('360 PU holds'!K77:R77)</f>
        <v>0</v>
      </c>
      <c r="F40" s="193">
        <f t="shared" si="2"/>
        <v>0</v>
      </c>
      <c r="G40" s="193">
        <f t="shared" si="3"/>
        <v>0</v>
      </c>
      <c r="H40" s="697">
        <f>'360 PU holds'!AN77*SUM('360 PU holds'!K77:R77)</f>
        <v>0</v>
      </c>
      <c r="I40" s="697">
        <f>'360 PU holds'!AO77*SUM('360 PU holds'!K77:R77)</f>
        <v>0</v>
      </c>
      <c r="J40" s="697">
        <f>'360 PU holds'!AP77*SUM('360 PU holds'!K77:R77)</f>
        <v>0</v>
      </c>
    </row>
    <row r="41">
      <c r="A41" s="638" t="str">
        <f>'360 PU holds'!D78</f>
        <v>360-057PU</v>
      </c>
      <c r="B41" s="638" t="str">
        <f>'360 PU holds'!Y78</f>
        <v/>
      </c>
      <c r="C41" s="717">
        <f>'360 PU holds'!AL78*SUM('360 PU holds'!K78:R78)</f>
        <v>0</v>
      </c>
      <c r="D41" s="717">
        <f>'360 PU holds'!AM78*SUM('360 PU holds'!K78:R78)</f>
        <v>0</v>
      </c>
      <c r="E41" s="193">
        <f>'360 PU holds'!Z78*SUM('360 PU holds'!K78:R78)</f>
        <v>0</v>
      </c>
      <c r="F41" s="193">
        <f t="shared" si="2"/>
        <v>0</v>
      </c>
      <c r="G41" s="193">
        <f t="shared" si="3"/>
        <v>0</v>
      </c>
      <c r="H41" s="697">
        <f>'360 PU holds'!AN78*SUM('360 PU holds'!K78:R78)</f>
        <v>0</v>
      </c>
      <c r="I41" s="697">
        <f>'360 PU holds'!AO78*SUM('360 PU holds'!K78:R78)</f>
        <v>0</v>
      </c>
      <c r="J41" s="697">
        <f>'360 PU holds'!AP78*SUM('360 PU holds'!K78:R78)</f>
        <v>0</v>
      </c>
    </row>
    <row r="42">
      <c r="A42" s="638" t="str">
        <f>'360 PU holds'!D79</f>
        <v>360-058PU</v>
      </c>
      <c r="B42" s="638" t="str">
        <f>'360 PU holds'!Y79</f>
        <v>#58PU</v>
      </c>
      <c r="C42" s="717">
        <f>'360 PU holds'!AL79*SUM('360 PU holds'!K79:R79)</f>
        <v>0</v>
      </c>
      <c r="D42" s="717">
        <f>'360 PU holds'!AM79*SUM('360 PU holds'!K79:R79)</f>
        <v>0</v>
      </c>
      <c r="E42" s="193">
        <f>'360 PU holds'!Z79*SUM('360 PU holds'!K79:R79)</f>
        <v>0</v>
      </c>
      <c r="F42" s="193">
        <f t="shared" si="2"/>
        <v>0</v>
      </c>
      <c r="G42" s="193">
        <f t="shared" si="3"/>
        <v>0</v>
      </c>
      <c r="H42" s="697">
        <f>'360 PU holds'!AN79*SUM('360 PU holds'!K79:R79)</f>
        <v>0</v>
      </c>
      <c r="I42" s="697">
        <f>'360 PU holds'!AO79*SUM('360 PU holds'!K79:R79)</f>
        <v>0</v>
      </c>
      <c r="J42" s="697">
        <f>'360 PU holds'!AP79*SUM('360 PU holds'!K79:R79)</f>
        <v>0</v>
      </c>
    </row>
    <row r="43">
      <c r="A43" s="638" t="str">
        <f>'360 PU holds'!D80</f>
        <v>360-059PU</v>
      </c>
      <c r="B43" s="638" t="str">
        <f>'360 PU holds'!Y80</f>
        <v>#59PU</v>
      </c>
      <c r="C43" s="717">
        <f>'360 PU holds'!AL80*SUM('360 PU holds'!K80:R80)</f>
        <v>0</v>
      </c>
      <c r="D43" s="717">
        <f>'360 PU holds'!AM80*SUM('360 PU holds'!K80:R80)</f>
        <v>0</v>
      </c>
      <c r="E43" s="193">
        <f>'360 PU holds'!Z80*SUM('360 PU holds'!K80:R80)</f>
        <v>0</v>
      </c>
      <c r="F43" s="193">
        <f t="shared" si="2"/>
        <v>0</v>
      </c>
      <c r="G43" s="193">
        <f t="shared" si="3"/>
        <v>0</v>
      </c>
      <c r="H43" s="697">
        <f>'360 PU holds'!AN80*SUM('360 PU holds'!K80:R80)</f>
        <v>0</v>
      </c>
      <c r="I43" s="697">
        <f>'360 PU holds'!AO80*SUM('360 PU holds'!K80:R80)</f>
        <v>0</v>
      </c>
      <c r="J43" s="697">
        <f>'360 PU holds'!AP80*SUM('360 PU holds'!K80:R80)</f>
        <v>0</v>
      </c>
    </row>
    <row r="44">
      <c r="A44" s="638" t="str">
        <f>'360 PU holds'!D81</f>
        <v>360-060PU</v>
      </c>
      <c r="B44" s="638" t="str">
        <f>'360 PU holds'!Y81</f>
        <v>#60PU</v>
      </c>
      <c r="C44" s="717">
        <f>'360 PU holds'!AL81*SUM('360 PU holds'!K81:R81)</f>
        <v>0</v>
      </c>
      <c r="D44" s="717">
        <f>'360 PU holds'!AM81*SUM('360 PU holds'!K81:R81)</f>
        <v>0</v>
      </c>
      <c r="E44" s="193">
        <f>'360 PU holds'!Z81*SUM('360 PU holds'!K81:R81)</f>
        <v>0</v>
      </c>
      <c r="F44" s="193">
        <f t="shared" si="2"/>
        <v>0</v>
      </c>
      <c r="G44" s="193">
        <f t="shared" si="3"/>
        <v>0</v>
      </c>
      <c r="H44" s="697">
        <f>'360 PU holds'!AN81*SUM('360 PU holds'!K81:R81)</f>
        <v>0</v>
      </c>
      <c r="I44" s="697">
        <f>'360 PU holds'!AO81*SUM('360 PU holds'!K81:R81)</f>
        <v>0</v>
      </c>
      <c r="J44" s="697">
        <f>'360 PU holds'!AP81*SUM('360 PU holds'!K81:R81)</f>
        <v>0</v>
      </c>
    </row>
    <row r="45">
      <c r="A45" s="638" t="str">
        <f>'360 PU holds'!D82</f>
        <v/>
      </c>
      <c r="B45" s="638" t="str">
        <f>'360 PU holds'!Y82</f>
        <v/>
      </c>
      <c r="C45" s="717">
        <f>'360 PU holds'!AL82*SUM('360 PU holds'!K82:R82)</f>
        <v>0</v>
      </c>
      <c r="D45" s="717">
        <f>'360 PU holds'!AM82*SUM('360 PU holds'!K82:R82)</f>
        <v>0</v>
      </c>
      <c r="E45" s="193">
        <f>'360 PU holds'!Z82*SUM('360 PU holds'!K82:R82)</f>
        <v>0</v>
      </c>
      <c r="F45" s="193">
        <f t="shared" si="2"/>
        <v>0</v>
      </c>
      <c r="G45" s="193">
        <f t="shared" si="3"/>
        <v>0</v>
      </c>
      <c r="H45" s="697">
        <f>'360 PU holds'!AN82*SUM('360 PU holds'!K82:R82)</f>
        <v>0</v>
      </c>
      <c r="I45" s="697">
        <f>'360 PU holds'!AO82*SUM('360 PU holds'!K82:R82)</f>
        <v>0</v>
      </c>
      <c r="J45" s="697">
        <f>'360 PU holds'!AP82*SUM('360 PU holds'!K82:R82)</f>
        <v>0</v>
      </c>
    </row>
    <row r="46">
      <c r="A46" s="638" t="str">
        <f>'360 PU holds'!D83</f>
        <v>360-061PU</v>
      </c>
      <c r="B46" s="638" t="str">
        <f>'360 PU holds'!Y83</f>
        <v>#61-N PU</v>
      </c>
      <c r="C46" s="717">
        <f>'360 PU holds'!AL83*SUM('360 PU holds'!K83:R83)</f>
        <v>0</v>
      </c>
      <c r="D46" s="717">
        <f>'360 PU holds'!AM83*SUM('360 PU holds'!K83:R83)</f>
        <v>0</v>
      </c>
      <c r="E46" s="193">
        <f>'360 PU holds'!Z83*SUM('360 PU holds'!K83:R83)</f>
        <v>0</v>
      </c>
      <c r="F46" s="193">
        <f t="shared" si="2"/>
        <v>0</v>
      </c>
      <c r="G46" s="193">
        <f t="shared" si="3"/>
        <v>0</v>
      </c>
      <c r="H46" s="697">
        <f>'360 PU holds'!AN83*SUM('360 PU holds'!K83:R83)</f>
        <v>0</v>
      </c>
      <c r="I46" s="697">
        <f>'360 PU holds'!AO83*SUM('360 PU holds'!K83:R83)</f>
        <v>0</v>
      </c>
      <c r="J46" s="697">
        <f>'360 PU holds'!AP83*SUM('360 PU holds'!K83:R83)</f>
        <v>0</v>
      </c>
    </row>
    <row r="47">
      <c r="A47" s="638" t="str">
        <f>'360 PU holds'!D84</f>
        <v>360-062PU</v>
      </c>
      <c r="B47" s="638" t="str">
        <f>'360 PU holds'!Y84</f>
        <v>#62-N PU</v>
      </c>
      <c r="C47" s="717">
        <f>'360 PU holds'!AL84*SUM('360 PU holds'!K84:R84)</f>
        <v>0</v>
      </c>
      <c r="D47" s="717">
        <f>'360 PU holds'!AM84*SUM('360 PU holds'!K84:R84)</f>
        <v>0</v>
      </c>
      <c r="E47" s="193">
        <f>'360 PU holds'!Z84*SUM('360 PU holds'!K84:R84)</f>
        <v>0</v>
      </c>
      <c r="F47" s="193">
        <f t="shared" si="2"/>
        <v>0</v>
      </c>
      <c r="G47" s="193">
        <f t="shared" si="3"/>
        <v>0</v>
      </c>
      <c r="H47" s="697">
        <f>'360 PU holds'!AN84*SUM('360 PU holds'!K84:R84)</f>
        <v>0</v>
      </c>
      <c r="I47" s="697">
        <f>'360 PU holds'!AO84*SUM('360 PU holds'!K84:R84)</f>
        <v>0</v>
      </c>
      <c r="J47" s="697">
        <f>'360 PU holds'!AP84*SUM('360 PU holds'!K84:R84)</f>
        <v>0</v>
      </c>
    </row>
    <row r="48">
      <c r="A48" s="638" t="str">
        <f>'360 PU holds'!D85</f>
        <v>360-063PU</v>
      </c>
      <c r="B48" s="638" t="str">
        <f>'360 PU holds'!Y85</f>
        <v>#63-N PU</v>
      </c>
      <c r="C48" s="717">
        <f>'360 PU holds'!AL85*SUM('360 PU holds'!K85:R85)</f>
        <v>0</v>
      </c>
      <c r="D48" s="717">
        <f>'360 PU holds'!AM85*SUM('360 PU holds'!K85:R85)</f>
        <v>0</v>
      </c>
      <c r="E48" s="193">
        <f>'360 PU holds'!Z85*SUM('360 PU holds'!K85:R85)</f>
        <v>0</v>
      </c>
      <c r="F48" s="193">
        <f t="shared" si="2"/>
        <v>0</v>
      </c>
      <c r="G48" s="193">
        <f t="shared" si="3"/>
        <v>0</v>
      </c>
      <c r="H48" s="697">
        <f>'360 PU holds'!AN85*SUM('360 PU holds'!K85:R85)</f>
        <v>0</v>
      </c>
      <c r="I48" s="697">
        <f>'360 PU holds'!AO85*SUM('360 PU holds'!K85:R85)</f>
        <v>0</v>
      </c>
      <c r="J48" s="697">
        <f>'360 PU holds'!AP85*SUM('360 PU holds'!K85:R85)</f>
        <v>0</v>
      </c>
    </row>
    <row r="49">
      <c r="A49" s="638" t="str">
        <f>'360 PU holds'!D86</f>
        <v>360-064PU</v>
      </c>
      <c r="B49" s="638" t="str">
        <f>'360 PU holds'!Y86</f>
        <v>#64-N PU</v>
      </c>
      <c r="C49" s="717">
        <f>'360 PU holds'!AL86*SUM('360 PU holds'!K86:R86)</f>
        <v>0</v>
      </c>
      <c r="D49" s="717">
        <f>'360 PU holds'!AM86*SUM('360 PU holds'!K86:R86)</f>
        <v>0</v>
      </c>
      <c r="E49" s="193">
        <f>'360 PU holds'!Z86*SUM('360 PU holds'!K86:R86)</f>
        <v>0</v>
      </c>
      <c r="F49" s="193">
        <f t="shared" si="2"/>
        <v>0</v>
      </c>
      <c r="G49" s="193">
        <f t="shared" si="3"/>
        <v>0</v>
      </c>
      <c r="H49" s="697">
        <f>'360 PU holds'!AN86*SUM('360 PU holds'!K86:R86)</f>
        <v>0</v>
      </c>
      <c r="I49" s="697">
        <f>'360 PU holds'!AO86*SUM('360 PU holds'!K86:R86)</f>
        <v>0</v>
      </c>
      <c r="J49" s="697">
        <f>'360 PU holds'!AP86*SUM('360 PU holds'!K86:R86)</f>
        <v>0</v>
      </c>
    </row>
    <row r="50">
      <c r="A50" s="638" t="str">
        <f>'360 PU holds'!D87</f>
        <v>360-065PU</v>
      </c>
      <c r="B50" s="638" t="str">
        <f>'360 PU holds'!Y87</f>
        <v>#65-N PU</v>
      </c>
      <c r="C50" s="717">
        <f>'360 PU holds'!AL87*SUM('360 PU holds'!K87:R87)</f>
        <v>0</v>
      </c>
      <c r="D50" s="717">
        <f>'360 PU holds'!AM87*SUM('360 PU holds'!K87:R87)</f>
        <v>0</v>
      </c>
      <c r="E50" s="193">
        <f>'360 PU holds'!Z87*SUM('360 PU holds'!K87:R87)</f>
        <v>0</v>
      </c>
      <c r="F50" s="193">
        <f t="shared" si="2"/>
        <v>0</v>
      </c>
      <c r="G50" s="193">
        <f t="shared" si="3"/>
        <v>0</v>
      </c>
      <c r="H50" s="697">
        <f>'360 PU holds'!AN87*SUM('360 PU holds'!K87:R87)</f>
        <v>0</v>
      </c>
      <c r="I50" s="697">
        <f>'360 PU holds'!AO87*SUM('360 PU holds'!K87:R87)</f>
        <v>0</v>
      </c>
      <c r="J50" s="697">
        <f>'360 PU holds'!AP87*SUM('360 PU holds'!K87:R87)</f>
        <v>0</v>
      </c>
    </row>
    <row r="51">
      <c r="A51" s="638" t="str">
        <f>'360 PU holds'!D88</f>
        <v>360-066PU</v>
      </c>
      <c r="B51" s="638" t="str">
        <f>'360 PU holds'!Y88</f>
        <v>#66-N PU</v>
      </c>
      <c r="C51" s="717">
        <f>'360 PU holds'!AL88*SUM('360 PU holds'!K88:R88)</f>
        <v>0</v>
      </c>
      <c r="D51" s="717">
        <f>'360 PU holds'!AM88*SUM('360 PU holds'!K88:R88)</f>
        <v>0</v>
      </c>
      <c r="E51" s="193">
        <f>'360 PU holds'!Z88*SUM('360 PU holds'!K88:R88)</f>
        <v>0</v>
      </c>
      <c r="F51" s="193">
        <f t="shared" si="2"/>
        <v>0</v>
      </c>
      <c r="G51" s="193">
        <f t="shared" si="3"/>
        <v>0</v>
      </c>
      <c r="H51" s="697">
        <f>'360 PU holds'!AN88*SUM('360 PU holds'!K88:R88)</f>
        <v>0</v>
      </c>
      <c r="I51" s="697">
        <f>'360 PU holds'!AO88*SUM('360 PU holds'!K88:R88)</f>
        <v>0</v>
      </c>
      <c r="J51" s="697">
        <f>'360 PU holds'!AP88*SUM('360 PU holds'!K88:R88)</f>
        <v>0</v>
      </c>
    </row>
    <row r="52">
      <c r="A52" s="638" t="str">
        <f>'360 PU holds'!D89</f>
        <v>360-067PU</v>
      </c>
      <c r="B52" s="638" t="str">
        <f>'360 PU holds'!Y89</f>
        <v>#67-N PU</v>
      </c>
      <c r="C52" s="717">
        <f>'360 PU holds'!AL89*SUM('360 PU holds'!K89:R89)</f>
        <v>0</v>
      </c>
      <c r="D52" s="717">
        <f>'360 PU holds'!AM89*SUM('360 PU holds'!K89:R89)</f>
        <v>0</v>
      </c>
      <c r="E52" s="193">
        <f>'360 PU holds'!Z89*SUM('360 PU holds'!K89:R89)</f>
        <v>0</v>
      </c>
      <c r="F52" s="193">
        <f t="shared" si="2"/>
        <v>0</v>
      </c>
      <c r="G52" s="193">
        <f t="shared" si="3"/>
        <v>0</v>
      </c>
      <c r="H52" s="697">
        <f>'360 PU holds'!AN89*SUM('360 PU holds'!K89:R89)</f>
        <v>0</v>
      </c>
      <c r="I52" s="697">
        <f>'360 PU holds'!AO89*SUM('360 PU holds'!K89:R89)</f>
        <v>0</v>
      </c>
      <c r="J52" s="697">
        <f>'360 PU holds'!AP89*SUM('360 PU holds'!K89:R89)</f>
        <v>0</v>
      </c>
    </row>
    <row r="53">
      <c r="A53" s="638" t="str">
        <f>'360 PU holds'!D90</f>
        <v>360-068PU</v>
      </c>
      <c r="B53" s="638" t="str">
        <f>'360 PU holds'!Y90</f>
        <v>#68-N PU</v>
      </c>
      <c r="C53" s="717">
        <f>'360 PU holds'!AL90*SUM('360 PU holds'!K90:R90)</f>
        <v>0</v>
      </c>
      <c r="D53" s="717">
        <f>'360 PU holds'!AM90*SUM('360 PU holds'!K90:R90)</f>
        <v>0</v>
      </c>
      <c r="E53" s="193">
        <f>'360 PU holds'!Z90*SUM('360 PU holds'!K90:R90)</f>
        <v>0</v>
      </c>
      <c r="F53" s="193">
        <f t="shared" si="2"/>
        <v>0</v>
      </c>
      <c r="G53" s="193">
        <f t="shared" si="3"/>
        <v>0</v>
      </c>
      <c r="H53" s="697">
        <f>'360 PU holds'!AN90*SUM('360 PU holds'!K90:R90)</f>
        <v>0</v>
      </c>
      <c r="I53" s="697">
        <f>'360 PU holds'!AO90*SUM('360 PU holds'!K90:R90)</f>
        <v>0</v>
      </c>
      <c r="J53" s="697">
        <f>'360 PU holds'!AP90*SUM('360 PU holds'!K90:R90)</f>
        <v>0</v>
      </c>
    </row>
    <row r="54">
      <c r="A54" s="638" t="str">
        <f>'360 PU holds'!D91</f>
        <v>360-069PU</v>
      </c>
      <c r="B54" s="638" t="str">
        <f>'360 PU holds'!Y91</f>
        <v>#69-N PU</v>
      </c>
      <c r="C54" s="717">
        <f>'360 PU holds'!AL91*SUM('360 PU holds'!K91:R91)</f>
        <v>0</v>
      </c>
      <c r="D54" s="717">
        <f>'360 PU holds'!AM91*SUM('360 PU holds'!K91:R91)</f>
        <v>0</v>
      </c>
      <c r="E54" s="193">
        <f>'360 PU holds'!Z91*SUM('360 PU holds'!K91:R91)</f>
        <v>0</v>
      </c>
      <c r="F54" s="193">
        <f t="shared" si="2"/>
        <v>0</v>
      </c>
      <c r="G54" s="193">
        <f t="shared" si="3"/>
        <v>0</v>
      </c>
      <c r="H54" s="697">
        <f>'360 PU holds'!AN91*SUM('360 PU holds'!K91:R91)</f>
        <v>0</v>
      </c>
      <c r="I54" s="697">
        <f>'360 PU holds'!AO91*SUM('360 PU holds'!K91:R91)</f>
        <v>0</v>
      </c>
      <c r="J54" s="697">
        <f>'360 PU holds'!AP91*SUM('360 PU holds'!K91:R91)</f>
        <v>0</v>
      </c>
    </row>
    <row r="55">
      <c r="A55" s="638" t="str">
        <f>'360 PU holds'!D92</f>
        <v>360-070PU</v>
      </c>
      <c r="B55" s="638" t="str">
        <f>'360 PU holds'!Y92</f>
        <v>#70PU</v>
      </c>
      <c r="C55" s="717">
        <f>'360 PU holds'!AL92*SUM('360 PU holds'!K92:R92)</f>
        <v>0</v>
      </c>
      <c r="D55" s="717">
        <f>'360 PU holds'!AM92*SUM('360 PU holds'!K92:R92)</f>
        <v>0</v>
      </c>
      <c r="E55" s="193">
        <f>'360 PU holds'!Z92*SUM('360 PU holds'!K92:R92)</f>
        <v>0</v>
      </c>
      <c r="F55" s="193">
        <f t="shared" si="2"/>
        <v>0</v>
      </c>
      <c r="G55" s="193">
        <f t="shared" si="3"/>
        <v>0</v>
      </c>
      <c r="H55" s="697">
        <f>'360 PU holds'!AN92*SUM('360 PU holds'!K92:R92)</f>
        <v>0</v>
      </c>
      <c r="I55" s="697">
        <f>'360 PU holds'!AO92*SUM('360 PU holds'!K92:R92)</f>
        <v>0</v>
      </c>
      <c r="J55" s="697">
        <f>'360 PU holds'!AP92*SUM('360 PU holds'!K92:R92)</f>
        <v>0</v>
      </c>
    </row>
    <row r="56">
      <c r="A56" s="638" t="str">
        <f>'360 PU holds'!D93</f>
        <v>360-071PU</v>
      </c>
      <c r="B56" s="638" t="str">
        <f>'360 PU holds'!Y93</f>
        <v>#71PU</v>
      </c>
      <c r="C56" s="717">
        <f>'360 PU holds'!AL93*SUM('360 PU holds'!K93:R93)</f>
        <v>0</v>
      </c>
      <c r="D56" s="717">
        <f>'360 PU holds'!AM93*SUM('360 PU holds'!K93:R93)</f>
        <v>0</v>
      </c>
      <c r="E56" s="193">
        <f>'360 PU holds'!Z93*SUM('360 PU holds'!K93:R93)</f>
        <v>0</v>
      </c>
      <c r="F56" s="193">
        <f t="shared" si="2"/>
        <v>0</v>
      </c>
      <c r="G56" s="193">
        <f t="shared" si="3"/>
        <v>0</v>
      </c>
      <c r="H56" s="697">
        <f>'360 PU holds'!AN93*SUM('360 PU holds'!K93:R93)</f>
        <v>0</v>
      </c>
      <c r="I56" s="697">
        <f>'360 PU holds'!AO93*SUM('360 PU holds'!K93:R93)</f>
        <v>0</v>
      </c>
      <c r="J56" s="697">
        <f>'360 PU holds'!AP93*SUM('360 PU holds'!K93:R93)</f>
        <v>0</v>
      </c>
    </row>
    <row r="57">
      <c r="A57" s="638" t="str">
        <f>'360 PU holds'!D94</f>
        <v>360-072PU</v>
      </c>
      <c r="B57" s="638" t="str">
        <f>'360 PU holds'!Y94</f>
        <v>#72PU</v>
      </c>
      <c r="C57" s="717">
        <f>'360 PU holds'!AL94*SUM('360 PU holds'!K94:R94)</f>
        <v>0</v>
      </c>
      <c r="D57" s="717">
        <f>'360 PU holds'!AM94*SUM('360 PU holds'!K94:R94)</f>
        <v>0</v>
      </c>
      <c r="E57" s="193">
        <f>'360 PU holds'!Z94*SUM('360 PU holds'!K94:R94)</f>
        <v>0</v>
      </c>
      <c r="F57" s="193">
        <f t="shared" si="2"/>
        <v>0</v>
      </c>
      <c r="G57" s="193">
        <f t="shared" si="3"/>
        <v>0</v>
      </c>
      <c r="H57" s="697">
        <f>'360 PU holds'!AN94*SUM('360 PU holds'!K94:R94)</f>
        <v>0</v>
      </c>
      <c r="I57" s="697">
        <f>'360 PU holds'!AO94*SUM('360 PU holds'!K94:R94)</f>
        <v>0</v>
      </c>
      <c r="J57" s="697">
        <f>'360 PU holds'!AP94*SUM('360 PU holds'!K94:R94)</f>
        <v>0</v>
      </c>
    </row>
    <row r="58">
      <c r="A58" s="638" t="str">
        <f>'360 PU holds'!D95</f>
        <v>360-073PU</v>
      </c>
      <c r="B58" s="638" t="str">
        <f>'360 PU holds'!Y95</f>
        <v>#73PU</v>
      </c>
      <c r="C58" s="717">
        <f>'360 PU holds'!AL95*SUM('360 PU holds'!K95:R95)</f>
        <v>0</v>
      </c>
      <c r="D58" s="717">
        <f>'360 PU holds'!AM95*SUM('360 PU holds'!K95:R95)</f>
        <v>0</v>
      </c>
      <c r="E58" s="193">
        <f>'360 PU holds'!Z95*SUM('360 PU holds'!K95:R95)</f>
        <v>0</v>
      </c>
      <c r="F58" s="193">
        <f t="shared" si="2"/>
        <v>0</v>
      </c>
      <c r="G58" s="193">
        <f t="shared" si="3"/>
        <v>0</v>
      </c>
      <c r="H58" s="697">
        <f>'360 PU holds'!AN95*SUM('360 PU holds'!K95:R95)</f>
        <v>0</v>
      </c>
      <c r="I58" s="697">
        <f>'360 PU holds'!AO95*SUM('360 PU holds'!K95:R95)</f>
        <v>0</v>
      </c>
      <c r="J58" s="697">
        <f>'360 PU holds'!AP95*SUM('360 PU holds'!K95:R95)</f>
        <v>0</v>
      </c>
    </row>
    <row r="59">
      <c r="A59" s="638" t="str">
        <f>'360 PU holds'!D96</f>
        <v>360-074PU</v>
      </c>
      <c r="B59" s="638" t="str">
        <f>'360 PU holds'!Y96</f>
        <v>#74PU</v>
      </c>
      <c r="C59" s="717">
        <f>'360 PU holds'!AL96*SUM('360 PU holds'!K96:R96)</f>
        <v>0</v>
      </c>
      <c r="D59" s="717">
        <f>'360 PU holds'!AM96*SUM('360 PU holds'!K96:R96)</f>
        <v>0</v>
      </c>
      <c r="E59" s="193">
        <f>'360 PU holds'!Z96*SUM('360 PU holds'!K96:R96)</f>
        <v>0</v>
      </c>
      <c r="F59" s="193">
        <f t="shared" si="2"/>
        <v>0</v>
      </c>
      <c r="G59" s="193">
        <f t="shared" si="3"/>
        <v>0</v>
      </c>
      <c r="H59" s="697">
        <f>'360 PU holds'!AN96*SUM('360 PU holds'!K96:R96)</f>
        <v>0</v>
      </c>
      <c r="I59" s="697">
        <f>'360 PU holds'!AO96*SUM('360 PU holds'!K96:R96)</f>
        <v>0</v>
      </c>
      <c r="J59" s="697">
        <f>'360 PU holds'!AP96*SUM('360 PU holds'!K96:R96)</f>
        <v>0</v>
      </c>
    </row>
    <row r="60">
      <c r="A60" s="638" t="str">
        <f>'360 PU holds'!D97</f>
        <v>360-075PU</v>
      </c>
      <c r="B60" s="638" t="str">
        <f>'360 PU holds'!Y97</f>
        <v>#75PU</v>
      </c>
      <c r="C60" s="717">
        <f>'360 PU holds'!AL97*SUM('360 PU holds'!K97:R97)</f>
        <v>0</v>
      </c>
      <c r="D60" s="717">
        <f>'360 PU holds'!AM97*SUM('360 PU holds'!K97:R97)</f>
        <v>0</v>
      </c>
      <c r="E60" s="193">
        <f>'360 PU holds'!Z97*SUM('360 PU holds'!K97:R97)</f>
        <v>0</v>
      </c>
      <c r="F60" s="193">
        <f t="shared" si="2"/>
        <v>0</v>
      </c>
      <c r="G60" s="193">
        <f t="shared" si="3"/>
        <v>0</v>
      </c>
      <c r="H60" s="697">
        <f>'360 PU holds'!AN97*SUM('360 PU holds'!K97:R97)</f>
        <v>0</v>
      </c>
      <c r="I60" s="697">
        <f>'360 PU holds'!AO97*SUM('360 PU holds'!K97:R97)</f>
        <v>0</v>
      </c>
      <c r="J60" s="697">
        <f>'360 PU holds'!AP97*SUM('360 PU holds'!K97:R97)</f>
        <v>0</v>
      </c>
    </row>
    <row r="61">
      <c r="A61" s="638" t="str">
        <f>'360 PU holds'!D98</f>
        <v>360-076PU</v>
      </c>
      <c r="B61" s="638" t="str">
        <f>'360 PU holds'!Y98</f>
        <v>#76PU</v>
      </c>
      <c r="C61" s="717">
        <f>'360 PU holds'!AL98*SUM('360 PU holds'!K98:R98)</f>
        <v>0</v>
      </c>
      <c r="D61" s="717">
        <f>'360 PU holds'!AM98*SUM('360 PU holds'!K98:R98)</f>
        <v>0</v>
      </c>
      <c r="E61" s="193">
        <f>'360 PU holds'!Z98*SUM('360 PU holds'!K98:R98)</f>
        <v>0</v>
      </c>
      <c r="F61" s="193">
        <f t="shared" si="2"/>
        <v>0</v>
      </c>
      <c r="G61" s="193">
        <f t="shared" si="3"/>
        <v>0</v>
      </c>
      <c r="H61" s="697">
        <f>'360 PU holds'!AN98*SUM('360 PU holds'!K98:R98)</f>
        <v>0</v>
      </c>
      <c r="I61" s="697">
        <f>'360 PU holds'!AO98*SUM('360 PU holds'!K98:R98)</f>
        <v>0</v>
      </c>
      <c r="J61" s="697">
        <f>'360 PU holds'!AP98*SUM('360 PU holds'!K98:R98)</f>
        <v>0</v>
      </c>
    </row>
    <row r="62">
      <c r="A62" s="638" t="str">
        <f>'360 PU holds'!D99</f>
        <v>360-078PU</v>
      </c>
      <c r="B62" s="638" t="str">
        <f>'360 PU holds'!Y99</f>
        <v>#78PU</v>
      </c>
      <c r="C62" s="717">
        <f>'360 PU holds'!AL99*SUM('360 PU holds'!K99:R99)</f>
        <v>0</v>
      </c>
      <c r="D62" s="717">
        <f>'360 PU holds'!AM99*SUM('360 PU holds'!K99:R99)</f>
        <v>0</v>
      </c>
      <c r="E62" s="193">
        <f>'360 PU holds'!Z99*SUM('360 PU holds'!K99:R99)</f>
        <v>0</v>
      </c>
      <c r="F62" s="193">
        <f t="shared" si="2"/>
        <v>0</v>
      </c>
      <c r="G62" s="193">
        <f t="shared" si="3"/>
        <v>0</v>
      </c>
      <c r="H62" s="697">
        <f>'360 PU holds'!AN99*SUM('360 PU holds'!K99:R99)</f>
        <v>0</v>
      </c>
      <c r="I62" s="697">
        <f>'360 PU holds'!AO99*SUM('360 PU holds'!K99:R99)</f>
        <v>0</v>
      </c>
      <c r="J62" s="697">
        <f>'360 PU holds'!AP99*SUM('360 PU holds'!K99:R99)</f>
        <v>0</v>
      </c>
    </row>
    <row r="63">
      <c r="A63" s="638" t="str">
        <f>'360 PU holds'!D100</f>
        <v>360-079PU</v>
      </c>
      <c r="B63" s="638" t="str">
        <f>'360 PU holds'!Y100</f>
        <v>#79PU</v>
      </c>
      <c r="C63" s="717">
        <f>'360 PU holds'!AL100*SUM('360 PU holds'!K100:R100)</f>
        <v>0</v>
      </c>
      <c r="D63" s="717">
        <f>'360 PU holds'!AM100*SUM('360 PU holds'!K100:R100)</f>
        <v>0</v>
      </c>
      <c r="E63" s="193">
        <f>'360 PU holds'!Z100*SUM('360 PU holds'!K100:R100)</f>
        <v>0</v>
      </c>
      <c r="F63" s="193">
        <f t="shared" si="2"/>
        <v>0</v>
      </c>
      <c r="G63" s="193">
        <f t="shared" si="3"/>
        <v>0</v>
      </c>
      <c r="H63" s="697">
        <f>'360 PU holds'!AN100*SUM('360 PU holds'!K100:R100)</f>
        <v>0</v>
      </c>
      <c r="I63" s="697">
        <f>'360 PU holds'!AO100*SUM('360 PU holds'!K100:R100)</f>
        <v>0</v>
      </c>
      <c r="J63" s="697">
        <f>'360 PU holds'!AP100*SUM('360 PU holds'!K100:R100)</f>
        <v>0</v>
      </c>
    </row>
    <row r="64">
      <c r="A64" s="638" t="str">
        <f>'360 PU holds'!D101</f>
        <v>360-080PU</v>
      </c>
      <c r="B64" s="638" t="str">
        <f>'360 PU holds'!Y101</f>
        <v>#14PU</v>
      </c>
      <c r="C64" s="717">
        <f>'360 PU holds'!AL101*SUM('360 PU holds'!K101:R101)</f>
        <v>0</v>
      </c>
      <c r="D64" s="717">
        <f>'360 PU holds'!AM101*SUM('360 PU holds'!K101:R101)</f>
        <v>0</v>
      </c>
      <c r="E64" s="193">
        <f>'360 PU holds'!Z101*SUM('360 PU holds'!K101:R101)</f>
        <v>0</v>
      </c>
      <c r="F64" s="193">
        <f t="shared" si="2"/>
        <v>0</v>
      </c>
      <c r="G64" s="193">
        <f t="shared" si="3"/>
        <v>0</v>
      </c>
      <c r="H64" s="697">
        <f>'360 PU holds'!AN101*SUM('360 PU holds'!K101:R101)</f>
        <v>0</v>
      </c>
      <c r="I64" s="697">
        <f>'360 PU holds'!AO101*SUM('360 PU holds'!K101:R101)</f>
        <v>0</v>
      </c>
      <c r="J64" s="697">
        <f>'360 PU holds'!AP101*SUM('360 PU holds'!K101:R101)</f>
        <v>0</v>
      </c>
    </row>
    <row r="65">
      <c r="A65" s="638" t="str">
        <f>'360 PU holds'!D102</f>
        <v/>
      </c>
      <c r="B65" s="638" t="str">
        <f>'360 PU holds'!Y102</f>
        <v/>
      </c>
      <c r="C65" s="717">
        <f>'360 PU holds'!AL102*SUM('360 PU holds'!K102:R102)</f>
        <v>0</v>
      </c>
      <c r="D65" s="717">
        <f>'360 PU holds'!AM102*SUM('360 PU holds'!K102:R102)</f>
        <v>0</v>
      </c>
      <c r="E65" s="193">
        <f>'360 PU holds'!Z102*SUM('360 PU holds'!K102:R102)</f>
        <v>0</v>
      </c>
      <c r="F65" s="193">
        <f t="shared" si="2"/>
        <v>0</v>
      </c>
      <c r="G65" s="193">
        <f t="shared" si="3"/>
        <v>0</v>
      </c>
      <c r="H65" s="697">
        <f>'360 PU holds'!AN102*SUM('360 PU holds'!K102:R102)</f>
        <v>0</v>
      </c>
      <c r="I65" s="697">
        <f>'360 PU holds'!AO102*SUM('360 PU holds'!K102:R102)</f>
        <v>0</v>
      </c>
      <c r="J65" s="697">
        <f>'360 PU holds'!AP102*SUM('360 PU holds'!K102:R102)</f>
        <v>0</v>
      </c>
    </row>
    <row r="66">
      <c r="A66" s="638" t="str">
        <f>'360 PU holds'!D103</f>
        <v>360-008PU</v>
      </c>
      <c r="B66" s="638" t="str">
        <f>'360 PU holds'!Y103</f>
        <v>#244PU</v>
      </c>
      <c r="C66" s="717">
        <f>'360 PU holds'!AL103*SUM('360 PU holds'!K103:R103)</f>
        <v>0</v>
      </c>
      <c r="D66" s="717">
        <f>'360 PU holds'!AM103*SUM('360 PU holds'!K103:R103)</f>
        <v>0</v>
      </c>
      <c r="E66" s="193">
        <f>'360 PU holds'!Z103*SUM('360 PU holds'!K103:R103)</f>
        <v>0</v>
      </c>
      <c r="F66" s="193">
        <f t="shared" si="2"/>
        <v>0</v>
      </c>
      <c r="G66" s="193">
        <f t="shared" si="3"/>
        <v>0</v>
      </c>
      <c r="H66" s="697">
        <f>'360 PU holds'!AN103*SUM('360 PU holds'!K103:R103)</f>
        <v>0</v>
      </c>
      <c r="I66" s="697">
        <f>'360 PU holds'!AO103*SUM('360 PU holds'!K103:R103)</f>
        <v>0</v>
      </c>
      <c r="J66" s="697">
        <f>'360 PU holds'!AP103*SUM('360 PU holds'!K103:R103)</f>
        <v>0</v>
      </c>
    </row>
    <row r="67">
      <c r="A67" s="638" t="str">
        <f>'360 PU holds'!D104</f>
        <v>360-009PU</v>
      </c>
      <c r="B67" s="638" t="str">
        <f>'360 PU holds'!Y104</f>
        <v>#243PU</v>
      </c>
      <c r="C67" s="717">
        <f>'360 PU holds'!AL104*SUM('360 PU holds'!K104:R104)</f>
        <v>0</v>
      </c>
      <c r="D67" s="717">
        <f>'360 PU holds'!AM104*SUM('360 PU holds'!K104:R104)</f>
        <v>0</v>
      </c>
      <c r="E67" s="193">
        <f>'360 PU holds'!Z104*SUM('360 PU holds'!K104:R104)</f>
        <v>0</v>
      </c>
      <c r="F67" s="193">
        <f t="shared" si="2"/>
        <v>0</v>
      </c>
      <c r="G67" s="193">
        <f t="shared" si="3"/>
        <v>0</v>
      </c>
      <c r="H67" s="697">
        <f>'360 PU holds'!AN104*SUM('360 PU holds'!K104:R104)</f>
        <v>0</v>
      </c>
      <c r="I67" s="697">
        <f>'360 PU holds'!AO104*SUM('360 PU holds'!K104:R104)</f>
        <v>0</v>
      </c>
      <c r="J67" s="697">
        <f>'360 PU holds'!AP104*SUM('360 PU holds'!K104:R104)</f>
        <v>0</v>
      </c>
    </row>
    <row r="68">
      <c r="A68" s="638" t="str">
        <f>'360 PU holds'!D105</f>
        <v>360-010PU</v>
      </c>
      <c r="B68" s="638" t="str">
        <f>'360 PU holds'!Y105</f>
        <v>#242PU</v>
      </c>
      <c r="C68" s="717">
        <f>'360 PU holds'!AL105*SUM('360 PU holds'!K105:R105)</f>
        <v>0</v>
      </c>
      <c r="D68" s="717">
        <f>'360 PU holds'!AM105*SUM('360 PU holds'!K105:R105)</f>
        <v>0</v>
      </c>
      <c r="E68" s="193">
        <f>'360 PU holds'!Z105*SUM('360 PU holds'!K105:R105)</f>
        <v>0</v>
      </c>
      <c r="F68" s="193">
        <f t="shared" si="2"/>
        <v>0</v>
      </c>
      <c r="G68" s="193">
        <f t="shared" si="3"/>
        <v>0</v>
      </c>
      <c r="H68" s="697">
        <f>'360 PU holds'!AN105*SUM('360 PU holds'!K105:R105)</f>
        <v>0</v>
      </c>
      <c r="I68" s="697">
        <f>'360 PU holds'!AO105*SUM('360 PU holds'!K105:R105)</f>
        <v>0</v>
      </c>
      <c r="J68" s="697">
        <f>'360 PU holds'!AP105*SUM('360 PU holds'!K105:R105)</f>
        <v>0</v>
      </c>
    </row>
    <row r="69">
      <c r="A69" s="638" t="str">
        <f>'360 PU holds'!D106</f>
        <v>360-011PU</v>
      </c>
      <c r="B69" s="638" t="str">
        <f>'360 PU holds'!Y106</f>
        <v>#241PU</v>
      </c>
      <c r="C69" s="717">
        <f>'360 PU holds'!AL106*SUM('360 PU holds'!K106:R106)</f>
        <v>0</v>
      </c>
      <c r="D69" s="717">
        <f>'360 PU holds'!AM106*SUM('360 PU holds'!K106:R106)</f>
        <v>0</v>
      </c>
      <c r="E69" s="193">
        <f>'360 PU holds'!Z106*SUM('360 PU holds'!K106:R106)</f>
        <v>0</v>
      </c>
      <c r="F69" s="193">
        <f t="shared" si="2"/>
        <v>0</v>
      </c>
      <c r="G69" s="193">
        <f t="shared" si="3"/>
        <v>0</v>
      </c>
      <c r="H69" s="697">
        <f>'360 PU holds'!AN106*SUM('360 PU holds'!K106:R106)</f>
        <v>0</v>
      </c>
      <c r="I69" s="697">
        <f>'360 PU holds'!AO106*SUM('360 PU holds'!K106:R106)</f>
        <v>0</v>
      </c>
      <c r="J69" s="697">
        <f>'360 PU holds'!AP106*SUM('360 PU holds'!K106:R106)</f>
        <v>0</v>
      </c>
    </row>
    <row r="70">
      <c r="A70" s="638" t="str">
        <f>'360 PU holds'!D107</f>
        <v>360-012PU</v>
      </c>
      <c r="B70" s="638" t="str">
        <f>'360 PU holds'!Y107</f>
        <v>#240PU</v>
      </c>
      <c r="C70" s="717">
        <f>'360 PU holds'!AL107*SUM('360 PU holds'!K107:R107)</f>
        <v>0</v>
      </c>
      <c r="D70" s="717">
        <f>'360 PU holds'!AM107*SUM('360 PU holds'!K107:R107)</f>
        <v>0</v>
      </c>
      <c r="E70" s="193">
        <f>'360 PU holds'!Z107*SUM('360 PU holds'!K107:R107)</f>
        <v>0</v>
      </c>
      <c r="F70" s="193">
        <f t="shared" si="2"/>
        <v>0</v>
      </c>
      <c r="G70" s="193">
        <f t="shared" si="3"/>
        <v>0</v>
      </c>
      <c r="H70" s="697">
        <f>'360 PU holds'!AN107*SUM('360 PU holds'!K107:R107)</f>
        <v>0</v>
      </c>
      <c r="I70" s="697">
        <f>'360 PU holds'!AO107*SUM('360 PU holds'!K107:R107)</f>
        <v>0</v>
      </c>
      <c r="J70" s="697">
        <f>'360 PU holds'!AP107*SUM('360 PU holds'!K107:R107)</f>
        <v>0</v>
      </c>
    </row>
    <row r="71">
      <c r="A71" s="638" t="str">
        <f>'360 PU holds'!D108</f>
        <v>360-013PU</v>
      </c>
      <c r="B71" s="638" t="str">
        <f>'360 PU holds'!Y108</f>
        <v>#10PU</v>
      </c>
      <c r="C71" s="717">
        <f>'360 PU holds'!AL108*SUM('360 PU holds'!K108:R108)</f>
        <v>0</v>
      </c>
      <c r="D71" s="717">
        <f>'360 PU holds'!AM108*SUM('360 PU holds'!K108:R108)</f>
        <v>0</v>
      </c>
      <c r="E71" s="193">
        <f>'360 PU holds'!Z108*SUM('360 PU holds'!K108:R108)</f>
        <v>0</v>
      </c>
      <c r="F71" s="193">
        <f t="shared" si="2"/>
        <v>0</v>
      </c>
      <c r="G71" s="193">
        <f t="shared" si="3"/>
        <v>0</v>
      </c>
      <c r="H71" s="697">
        <f>'360 PU holds'!AN108*SUM('360 PU holds'!K108:R108)</f>
        <v>0</v>
      </c>
      <c r="I71" s="697">
        <f>'360 PU holds'!AO108*SUM('360 PU holds'!K108:R108)</f>
        <v>0</v>
      </c>
      <c r="J71" s="697">
        <f>'360 PU holds'!AP108*SUM('360 PU holds'!K108:R108)</f>
        <v>0</v>
      </c>
    </row>
    <row r="72">
      <c r="A72" s="638" t="str">
        <f>'360 PU holds'!D109</f>
        <v>360-014PU</v>
      </c>
      <c r="B72" s="638" t="str">
        <f>'360 PU holds'!Y109</f>
        <v>#7-2 PU</v>
      </c>
      <c r="C72" s="717">
        <f>'360 PU holds'!AL109*SUM('360 PU holds'!K109:R109)</f>
        <v>0</v>
      </c>
      <c r="D72" s="717">
        <f>'360 PU holds'!AM109*SUM('360 PU holds'!K109:R109)</f>
        <v>0</v>
      </c>
      <c r="E72" s="193">
        <f>'360 PU holds'!Z109*SUM('360 PU holds'!K109:R109)</f>
        <v>0</v>
      </c>
      <c r="F72" s="193">
        <f t="shared" si="2"/>
        <v>0</v>
      </c>
      <c r="G72" s="193">
        <f t="shared" si="3"/>
        <v>0</v>
      </c>
      <c r="H72" s="697">
        <f>'360 PU holds'!AN109*SUM('360 PU holds'!K109:R109)</f>
        <v>0</v>
      </c>
      <c r="I72" s="697">
        <f>'360 PU holds'!AO109*SUM('360 PU holds'!K109:R109)</f>
        <v>0</v>
      </c>
      <c r="J72" s="697">
        <f>'360 PU holds'!AP109*SUM('360 PU holds'!K109:R109)</f>
        <v>0</v>
      </c>
    </row>
    <row r="73">
      <c r="A73" s="638" t="str">
        <f>'360 PU holds'!D110</f>
        <v>360-015PU</v>
      </c>
      <c r="B73" s="638" t="str">
        <f>'360 PU holds'!Y110</f>
        <v>#7PU</v>
      </c>
      <c r="C73" s="717">
        <f>'360 PU holds'!AL110*SUM('360 PU holds'!K110:R110)</f>
        <v>0</v>
      </c>
      <c r="D73" s="717">
        <f>'360 PU holds'!AM110*SUM('360 PU holds'!K110:R110)</f>
        <v>0</v>
      </c>
      <c r="E73" s="193">
        <f>'360 PU holds'!Z110*SUM('360 PU holds'!K110:R110)</f>
        <v>0</v>
      </c>
      <c r="F73" s="193">
        <f t="shared" si="2"/>
        <v>0</v>
      </c>
      <c r="G73" s="193">
        <f t="shared" si="3"/>
        <v>0</v>
      </c>
      <c r="H73" s="697">
        <f>'360 PU holds'!AN110*SUM('360 PU holds'!K110:R110)</f>
        <v>0</v>
      </c>
      <c r="I73" s="697">
        <f>'360 PU holds'!AO110*SUM('360 PU holds'!K110:R110)</f>
        <v>0</v>
      </c>
      <c r="J73" s="697">
        <f>'360 PU holds'!AP110*SUM('360 PU holds'!K110:R110)</f>
        <v>0</v>
      </c>
    </row>
    <row r="74">
      <c r="A74" s="638" t="str">
        <f>'360 PU holds'!D111</f>
        <v>360-016PU</v>
      </c>
      <c r="B74" s="638" t="str">
        <f>'360 PU holds'!Y111</f>
        <v>#8PU</v>
      </c>
      <c r="C74" s="717">
        <f>'360 PU holds'!AL111*SUM('360 PU holds'!K111:R111)</f>
        <v>0</v>
      </c>
      <c r="D74" s="717">
        <f>'360 PU holds'!AM111*SUM('360 PU holds'!K111:R111)</f>
        <v>0</v>
      </c>
      <c r="E74" s="193">
        <f>'360 PU holds'!Z111*SUM('360 PU holds'!K111:R111)</f>
        <v>0</v>
      </c>
      <c r="F74" s="193">
        <f t="shared" si="2"/>
        <v>0</v>
      </c>
      <c r="G74" s="193">
        <f t="shared" si="3"/>
        <v>0</v>
      </c>
      <c r="H74" s="697">
        <f>'360 PU holds'!AN111*SUM('360 PU holds'!K111:R111)</f>
        <v>0</v>
      </c>
      <c r="I74" s="697">
        <f>'360 PU holds'!AO111*SUM('360 PU holds'!K111:R111)</f>
        <v>0</v>
      </c>
      <c r="J74" s="697">
        <f>'360 PU holds'!AP111*SUM('360 PU holds'!K111:R111)</f>
        <v>0</v>
      </c>
    </row>
    <row r="75">
      <c r="A75" s="638" t="str">
        <f>'360 PU holds'!D112</f>
        <v>360-017PU</v>
      </c>
      <c r="B75" s="638" t="str">
        <f>'360 PU holds'!Y112</f>
        <v>#4PU</v>
      </c>
      <c r="C75" s="717">
        <f>'360 PU holds'!AL112*SUM('360 PU holds'!K112:R112)</f>
        <v>0</v>
      </c>
      <c r="D75" s="717">
        <f>'360 PU holds'!AM112*SUM('360 PU holds'!K112:R112)</f>
        <v>0</v>
      </c>
      <c r="E75" s="193">
        <f>'360 PU holds'!Z112*SUM('360 PU holds'!K112:R112)</f>
        <v>0</v>
      </c>
      <c r="F75" s="193">
        <f t="shared" si="2"/>
        <v>0</v>
      </c>
      <c r="G75" s="193">
        <f t="shared" si="3"/>
        <v>0</v>
      </c>
      <c r="H75" s="697">
        <f>'360 PU holds'!AN112*SUM('360 PU holds'!K112:R112)</f>
        <v>0</v>
      </c>
      <c r="I75" s="697">
        <f>'360 PU holds'!AO112*SUM('360 PU holds'!K112:R112)</f>
        <v>0</v>
      </c>
      <c r="J75" s="697">
        <f>'360 PU holds'!AP112*SUM('360 PU holds'!K112:R112)</f>
        <v>0</v>
      </c>
    </row>
    <row r="76">
      <c r="A76" s="638" t="str">
        <f>'360 PU holds'!D113</f>
        <v/>
      </c>
      <c r="B76" s="638" t="str">
        <f>'360 PU holds'!Y113</f>
        <v/>
      </c>
      <c r="C76" s="717">
        <f>'360 PU holds'!AL113*SUM('360 PU holds'!K113:R113)</f>
        <v>0</v>
      </c>
      <c r="D76" s="717">
        <f>'360 PU holds'!AM113*SUM('360 PU holds'!K113:R113)</f>
        <v>0</v>
      </c>
      <c r="E76" s="193">
        <f>'360 PU holds'!Z113*SUM('360 PU holds'!K113:R113)</f>
        <v>0</v>
      </c>
      <c r="F76" s="193">
        <f t="shared" si="2"/>
        <v>0</v>
      </c>
      <c r="G76" s="193">
        <f t="shared" si="3"/>
        <v>0</v>
      </c>
      <c r="H76" s="697">
        <f>'360 PU holds'!AN113*SUM('360 PU holds'!K113:R113)</f>
        <v>0</v>
      </c>
      <c r="I76" s="697">
        <f>'360 PU holds'!AO113*SUM('360 PU holds'!K113:R113)</f>
        <v>0</v>
      </c>
      <c r="J76" s="697">
        <f>'360 PU holds'!AP113*SUM('360 PU holds'!K113:R113)</f>
        <v>0</v>
      </c>
    </row>
    <row r="77">
      <c r="A77" s="638" t="str">
        <f>'360 PU holds'!D114</f>
        <v>360-380PU</v>
      </c>
      <c r="B77" s="638" t="str">
        <f>'360 PU holds'!Y114</f>
        <v>#213PU</v>
      </c>
      <c r="C77" s="717">
        <f>'360 PU holds'!AL114*SUM('360 PU holds'!K114:R114)</f>
        <v>0</v>
      </c>
      <c r="D77" s="717">
        <f>'360 PU holds'!AM114*SUM('360 PU holds'!K114:R114)</f>
        <v>0</v>
      </c>
      <c r="E77" s="193">
        <f>'360 PU holds'!Z114*SUM('360 PU holds'!K114:R114)</f>
        <v>0</v>
      </c>
      <c r="F77" s="193">
        <f t="shared" si="2"/>
        <v>0</v>
      </c>
      <c r="G77" s="193">
        <f t="shared" si="3"/>
        <v>0</v>
      </c>
      <c r="H77" s="697">
        <f>'360 PU holds'!AN114*SUM('360 PU holds'!K114:R114)</f>
        <v>0</v>
      </c>
      <c r="I77" s="697">
        <f>'360 PU holds'!AO114*SUM('360 PU holds'!K114:R114)</f>
        <v>0</v>
      </c>
      <c r="J77" s="697">
        <f>'360 PU holds'!AP114*SUM('360 PU holds'!K114:R114)</f>
        <v>0</v>
      </c>
    </row>
    <row r="78">
      <c r="A78" s="638" t="str">
        <f>'360 PU holds'!D115</f>
        <v/>
      </c>
      <c r="B78" s="638" t="str">
        <f>'360 PU holds'!Y115</f>
        <v/>
      </c>
      <c r="C78" s="717">
        <f>'360 PU holds'!AL115*SUM('360 PU holds'!K115:R115)</f>
        <v>0</v>
      </c>
      <c r="D78" s="717">
        <f>'360 PU holds'!AM115*SUM('360 PU holds'!K115:R115)</f>
        <v>0</v>
      </c>
      <c r="E78" s="193">
        <f>'360 PU holds'!Z115*SUM('360 PU holds'!K115:R115)</f>
        <v>0</v>
      </c>
      <c r="F78" s="193">
        <f t="shared" si="2"/>
        <v>0</v>
      </c>
      <c r="G78" s="193">
        <f t="shared" si="3"/>
        <v>0</v>
      </c>
      <c r="H78" s="697">
        <f>'360 PU holds'!AN115*SUM('360 PU holds'!K115:R115)</f>
        <v>0</v>
      </c>
      <c r="I78" s="697">
        <f>'360 PU holds'!AO115*SUM('360 PU holds'!K115:R115)</f>
        <v>0</v>
      </c>
      <c r="J78" s="697">
        <f>'360 PU holds'!AP115*SUM('360 PU holds'!K115:R115)</f>
        <v>0</v>
      </c>
    </row>
    <row r="79">
      <c r="A79" s="638" t="str">
        <f>'360 PU holds'!D117</f>
        <v>360-353PU</v>
      </c>
      <c r="B79" s="638" t="str">
        <f>'360 PU holds'!Y117</f>
        <v>#353PU</v>
      </c>
      <c r="C79" s="717">
        <f>'360 PU holds'!AL117*SUM('360 PU holds'!K117:R117)</f>
        <v>0</v>
      </c>
      <c r="D79" s="717">
        <f>'360 PU holds'!AM117*SUM('360 PU holds'!K117:R117)</f>
        <v>0</v>
      </c>
      <c r="E79" s="193">
        <f>'360 PU holds'!Z117*SUM('360 PU holds'!K117:R117)</f>
        <v>0</v>
      </c>
      <c r="F79" s="193">
        <f t="shared" si="2"/>
        <v>0</v>
      </c>
      <c r="G79" s="193">
        <f t="shared" si="3"/>
        <v>0</v>
      </c>
      <c r="H79" s="697">
        <f>'360 PU holds'!AN117*SUM('360 PU holds'!K117:R117)</f>
        <v>0</v>
      </c>
      <c r="I79" s="697">
        <f>'360 PU holds'!AO117*SUM('360 PU holds'!K117:R117)</f>
        <v>0</v>
      </c>
      <c r="J79" s="697">
        <f>'360 PU holds'!AP117*SUM('360 PU holds'!K117:R117)</f>
        <v>0</v>
      </c>
    </row>
    <row r="80">
      <c r="A80" s="638" t="str">
        <f>'360 PU holds'!D118</f>
        <v>360-354PU</v>
      </c>
      <c r="B80" s="638" t="str">
        <f>'360 PU holds'!Y118</f>
        <v>#354PU</v>
      </c>
      <c r="C80" s="717">
        <f>'360 PU holds'!AL118*SUM('360 PU holds'!K118:R118)</f>
        <v>0</v>
      </c>
      <c r="D80" s="717">
        <f>'360 PU holds'!AM118*SUM('360 PU holds'!K118:R118)</f>
        <v>0</v>
      </c>
      <c r="E80" s="193">
        <f>'360 PU holds'!Z118*SUM('360 PU holds'!K118:R118)</f>
        <v>0</v>
      </c>
      <c r="F80" s="193">
        <f t="shared" si="2"/>
        <v>0</v>
      </c>
      <c r="G80" s="193">
        <f t="shared" si="3"/>
        <v>0</v>
      </c>
      <c r="H80" s="697">
        <f>'360 PU holds'!AN118*SUM('360 PU holds'!K118:R118)</f>
        <v>0</v>
      </c>
      <c r="I80" s="697">
        <f>'360 PU holds'!AO118*SUM('360 PU holds'!K118:R118)</f>
        <v>0</v>
      </c>
      <c r="J80" s="697">
        <f>'360 PU holds'!AP118*SUM('360 PU holds'!K118:R118)</f>
        <v>0</v>
      </c>
    </row>
    <row r="81">
      <c r="A81" s="638" t="str">
        <f>'360 PU holds'!D119</f>
        <v>360-355PU</v>
      </c>
      <c r="B81" s="638" t="str">
        <f>'360 PU holds'!Y119</f>
        <v>#212PU</v>
      </c>
      <c r="C81" s="717">
        <f>'360 PU holds'!AL119*SUM('360 PU holds'!K119:R119)</f>
        <v>0</v>
      </c>
      <c r="D81" s="717">
        <f>'360 PU holds'!AM119*SUM('360 PU holds'!K119:R119)</f>
        <v>0</v>
      </c>
      <c r="E81" s="193">
        <f>'360 PU holds'!Z119*SUM('360 PU holds'!K119:R119)</f>
        <v>0</v>
      </c>
      <c r="F81" s="193">
        <f t="shared" si="2"/>
        <v>0</v>
      </c>
      <c r="G81" s="193">
        <f t="shared" si="3"/>
        <v>0</v>
      </c>
      <c r="H81" s="697">
        <f>'360 PU holds'!AN119*SUM('360 PU holds'!K119:R119)</f>
        <v>0</v>
      </c>
      <c r="I81" s="697">
        <f>'360 PU holds'!AO119*SUM('360 PU holds'!K119:R119)</f>
        <v>0</v>
      </c>
      <c r="J81" s="697">
        <f>'360 PU holds'!AP119*SUM('360 PU holds'!K119:R119)</f>
        <v>0</v>
      </c>
    </row>
    <row r="82">
      <c r="A82" s="638" t="str">
        <f>'360 PU holds'!D120</f>
        <v>360-356PU</v>
      </c>
      <c r="B82" s="638" t="str">
        <f>'360 PU holds'!Y120</f>
        <v>#211PU</v>
      </c>
      <c r="C82" s="717">
        <f>'360 PU holds'!AL120*SUM('360 PU holds'!K120:R120)</f>
        <v>0</v>
      </c>
      <c r="D82" s="717">
        <f>'360 PU holds'!AM120*SUM('360 PU holds'!K120:R120)</f>
        <v>0</v>
      </c>
      <c r="E82" s="193">
        <f>'360 PU holds'!Z120*SUM('360 PU holds'!K120:R120)</f>
        <v>0</v>
      </c>
      <c r="F82" s="193">
        <f t="shared" si="2"/>
        <v>0</v>
      </c>
      <c r="G82" s="193">
        <f t="shared" si="3"/>
        <v>0</v>
      </c>
      <c r="H82" s="697">
        <f>'360 PU holds'!AN120*SUM('360 PU holds'!K120:R120)</f>
        <v>0</v>
      </c>
      <c r="I82" s="697">
        <f>'360 PU holds'!AO120*SUM('360 PU holds'!K120:R120)</f>
        <v>0</v>
      </c>
      <c r="J82" s="697">
        <f>'360 PU holds'!AP120*SUM('360 PU holds'!K120:R120)</f>
        <v>0</v>
      </c>
    </row>
    <row r="83">
      <c r="A83" s="638" t="str">
        <f>'360 PU holds'!D121</f>
        <v>360-357PU</v>
      </c>
      <c r="B83" s="638" t="str">
        <f>'360 PU holds'!Y121</f>
        <v>#210PU</v>
      </c>
      <c r="C83" s="717">
        <f>'360 PU holds'!AL121*SUM('360 PU holds'!K121:R121)</f>
        <v>0</v>
      </c>
      <c r="D83" s="717">
        <f>'360 PU holds'!AM121*SUM('360 PU holds'!K121:R121)</f>
        <v>0</v>
      </c>
      <c r="E83" s="193">
        <f>'360 PU holds'!Z121*SUM('360 PU holds'!K121:R121)</f>
        <v>0</v>
      </c>
      <c r="F83" s="193">
        <f t="shared" si="2"/>
        <v>0</v>
      </c>
      <c r="G83" s="193">
        <f t="shared" si="3"/>
        <v>0</v>
      </c>
      <c r="H83" s="697">
        <f>'360 PU holds'!AN121*SUM('360 PU holds'!K121:R121)</f>
        <v>0</v>
      </c>
      <c r="I83" s="697">
        <f>'360 PU holds'!AO121*SUM('360 PU holds'!K121:R121)</f>
        <v>0</v>
      </c>
      <c r="J83" s="697">
        <f>'360 PU holds'!AP121*SUM('360 PU holds'!K121:R121)</f>
        <v>0</v>
      </c>
    </row>
    <row r="84">
      <c r="A84" s="638" t="str">
        <f>'360 PU holds'!D122</f>
        <v>360-358PU</v>
      </c>
      <c r="B84" s="638" t="str">
        <f>'360 PU holds'!Y122</f>
        <v>#209PU</v>
      </c>
      <c r="C84" s="717">
        <f>'360 PU holds'!AL122*SUM('360 PU holds'!K122:R122)</f>
        <v>0</v>
      </c>
      <c r="D84" s="717">
        <f>'360 PU holds'!AM122*SUM('360 PU holds'!K122:R122)</f>
        <v>0</v>
      </c>
      <c r="E84" s="193">
        <f>'360 PU holds'!Z122*SUM('360 PU holds'!K122:R122)</f>
        <v>0</v>
      </c>
      <c r="F84" s="193">
        <f t="shared" si="2"/>
        <v>0</v>
      </c>
      <c r="G84" s="193">
        <f t="shared" si="3"/>
        <v>0</v>
      </c>
      <c r="H84" s="697">
        <f>'360 PU holds'!AN122*SUM('360 PU holds'!K122:R122)</f>
        <v>0</v>
      </c>
      <c r="I84" s="697">
        <f>'360 PU holds'!AO122*SUM('360 PU holds'!K122:R122)</f>
        <v>0</v>
      </c>
      <c r="J84" s="697">
        <f>'360 PU holds'!AP122*SUM('360 PU holds'!K122:R122)</f>
        <v>0</v>
      </c>
    </row>
    <row r="85">
      <c r="A85" s="638" t="str">
        <f>'360 PU holds'!D123</f>
        <v>360-359PU</v>
      </c>
      <c r="B85" s="638" t="str">
        <f>'360 PU holds'!Y123</f>
        <v>#208PU</v>
      </c>
      <c r="C85" s="717">
        <f>'360 PU holds'!AL123*SUM('360 PU holds'!K123:R123)</f>
        <v>0</v>
      </c>
      <c r="D85" s="717">
        <f>'360 PU holds'!AM123*SUM('360 PU holds'!K123:R123)</f>
        <v>0</v>
      </c>
      <c r="E85" s="193">
        <f>'360 PU holds'!Z123*SUM('360 PU holds'!K123:R123)</f>
        <v>0</v>
      </c>
      <c r="F85" s="193">
        <f t="shared" si="2"/>
        <v>0</v>
      </c>
      <c r="G85" s="193">
        <f t="shared" si="3"/>
        <v>0</v>
      </c>
      <c r="H85" s="697">
        <f>'360 PU holds'!AN123*SUM('360 PU holds'!K123:R123)</f>
        <v>0</v>
      </c>
      <c r="I85" s="697">
        <f>'360 PU holds'!AO123*SUM('360 PU holds'!K123:R123)</f>
        <v>0</v>
      </c>
      <c r="J85" s="697">
        <f>'360 PU holds'!AP123*SUM('360 PU holds'!K123:R123)</f>
        <v>0</v>
      </c>
    </row>
    <row r="86">
      <c r="A86" s="638" t="str">
        <f>'360 PU holds'!D124</f>
        <v>360-360PU</v>
      </c>
      <c r="B86" s="638" t="str">
        <f>'360 PU holds'!Y124</f>
        <v>#207PU</v>
      </c>
      <c r="C86" s="717">
        <f>'360 PU holds'!AL124*SUM('360 PU holds'!K124:R124)</f>
        <v>0</v>
      </c>
      <c r="D86" s="717">
        <f>'360 PU holds'!AM124*SUM('360 PU holds'!K124:R124)</f>
        <v>0</v>
      </c>
      <c r="E86" s="193">
        <f>'360 PU holds'!Z124*SUM('360 PU holds'!K124:R124)</f>
        <v>0</v>
      </c>
      <c r="F86" s="193">
        <f t="shared" si="2"/>
        <v>0</v>
      </c>
      <c r="G86" s="193">
        <f t="shared" si="3"/>
        <v>0</v>
      </c>
      <c r="H86" s="697">
        <f>'360 PU holds'!AN124*SUM('360 PU holds'!K124:R124)</f>
        <v>0</v>
      </c>
      <c r="I86" s="697">
        <f>'360 PU holds'!AO124*SUM('360 PU holds'!K124:R124)</f>
        <v>0</v>
      </c>
      <c r="J86" s="697">
        <f>'360 PU holds'!AP124*SUM('360 PU holds'!K124:R124)</f>
        <v>0</v>
      </c>
    </row>
    <row r="87">
      <c r="A87" s="638" t="str">
        <f>'360 PU holds'!D125</f>
        <v/>
      </c>
      <c r="B87" s="638" t="str">
        <f>'360 PU holds'!Y125</f>
        <v/>
      </c>
      <c r="C87" s="717">
        <f>'360 PU holds'!AL125*SUM('360 PU holds'!K125:R125)</f>
        <v>0</v>
      </c>
      <c r="D87" s="717">
        <f>'360 PU holds'!AM125*SUM('360 PU holds'!K125:R125)</f>
        <v>0</v>
      </c>
      <c r="E87" s="193">
        <f>'360 PU holds'!Z125*SUM('360 PU holds'!K125:R125)</f>
        <v>0</v>
      </c>
      <c r="F87" s="193">
        <f t="shared" si="2"/>
        <v>0</v>
      </c>
      <c r="G87" s="193">
        <f t="shared" si="3"/>
        <v>0</v>
      </c>
      <c r="H87" s="697">
        <f>'360 PU holds'!AN125*SUM('360 PU holds'!K125:R125)</f>
        <v>0</v>
      </c>
      <c r="I87" s="697">
        <f>'360 PU holds'!AO125*SUM('360 PU holds'!K125:R125)</f>
        <v>0</v>
      </c>
      <c r="J87" s="697">
        <f>'360 PU holds'!AP125*SUM('360 PU holds'!K125:R125)</f>
        <v>0</v>
      </c>
    </row>
    <row r="88">
      <c r="A88" s="638" t="str">
        <f>'360 PU holds'!D126</f>
        <v>360-1010PU</v>
      </c>
      <c r="B88" s="638" t="str">
        <f>'360 PU holds'!Y126</f>
        <v/>
      </c>
      <c r="C88" s="717">
        <f>'360 PU holds'!AL126*SUM('360 PU holds'!K126:R126)</f>
        <v>0</v>
      </c>
      <c r="D88" s="717">
        <f>'360 PU holds'!AM126*SUM('360 PU holds'!K126:R126)</f>
        <v>0</v>
      </c>
      <c r="E88" s="193">
        <f>'360 PU holds'!Z126*SUM('360 PU holds'!K126:R126)</f>
        <v>0</v>
      </c>
      <c r="F88" s="193">
        <f t="shared" si="2"/>
        <v>0</v>
      </c>
      <c r="G88" s="193">
        <f t="shared" si="3"/>
        <v>0</v>
      </c>
      <c r="H88" s="697">
        <f>'360 PU holds'!AN126*SUM('360 PU holds'!K126:R126)</f>
        <v>0</v>
      </c>
      <c r="I88" s="697">
        <f>'360 PU holds'!AO126*SUM('360 PU holds'!K126:R126)</f>
        <v>0</v>
      </c>
      <c r="J88" s="697">
        <f>'360 PU holds'!AP126*SUM('360 PU holds'!K126:R126)</f>
        <v>0</v>
      </c>
    </row>
    <row r="89">
      <c r="A89" s="638" t="str">
        <f>'360 PU holds'!D127</f>
        <v>360-1011PU</v>
      </c>
      <c r="B89" s="638" t="str">
        <f>'360 PU holds'!Y127</f>
        <v/>
      </c>
      <c r="C89" s="717">
        <f>'360 PU holds'!AL127*SUM('360 PU holds'!K127:R127)</f>
        <v>0</v>
      </c>
      <c r="D89" s="717">
        <f>'360 PU holds'!AM127*SUM('360 PU holds'!K127:R127)</f>
        <v>0</v>
      </c>
      <c r="E89" s="193">
        <f>'360 PU holds'!Z127*SUM('360 PU holds'!K127:R127)</f>
        <v>0</v>
      </c>
      <c r="F89" s="193">
        <f t="shared" si="2"/>
        <v>0</v>
      </c>
      <c r="G89" s="193">
        <f t="shared" si="3"/>
        <v>0</v>
      </c>
      <c r="H89" s="697">
        <f>'360 PU holds'!AN127*SUM('360 PU holds'!K127:R127)</f>
        <v>0</v>
      </c>
      <c r="I89" s="697">
        <f>'360 PU holds'!AO127*SUM('360 PU holds'!K127:R127)</f>
        <v>0</v>
      </c>
      <c r="J89" s="697">
        <f>'360 PU holds'!AP127*SUM('360 PU holds'!K127:R127)</f>
        <v>0</v>
      </c>
    </row>
    <row r="90">
      <c r="A90" s="638" t="str">
        <f>'360 PU holds'!D128</f>
        <v>360-1012PU</v>
      </c>
      <c r="B90" s="638" t="str">
        <f>'360 PU holds'!Y128</f>
        <v/>
      </c>
      <c r="C90" s="717">
        <f>'360 PU holds'!AL128*SUM('360 PU holds'!K128:R128)</f>
        <v>0</v>
      </c>
      <c r="D90" s="717">
        <f>'360 PU holds'!AM128*SUM('360 PU holds'!K128:R128)</f>
        <v>0</v>
      </c>
      <c r="E90" s="193">
        <f>'360 PU holds'!Z128*SUM('360 PU holds'!K128:R128)</f>
        <v>0</v>
      </c>
      <c r="F90" s="193">
        <f t="shared" si="2"/>
        <v>0</v>
      </c>
      <c r="G90" s="193">
        <f t="shared" si="3"/>
        <v>0</v>
      </c>
      <c r="H90" s="697">
        <f>'360 PU holds'!AN128*SUM('360 PU holds'!K128:R128)</f>
        <v>0</v>
      </c>
      <c r="I90" s="697">
        <f>'360 PU holds'!AO128*SUM('360 PU holds'!K128:R128)</f>
        <v>0</v>
      </c>
      <c r="J90" s="697">
        <f>'360 PU holds'!AP128*SUM('360 PU holds'!K128:R128)</f>
        <v>0</v>
      </c>
    </row>
    <row r="91">
      <c r="A91" s="638" t="str">
        <f>'360 PU holds'!D129</f>
        <v>360-1013PU</v>
      </c>
      <c r="B91" s="638" t="str">
        <f>'360 PU holds'!Y129</f>
        <v>#273PU</v>
      </c>
      <c r="C91" s="717">
        <f>'360 PU holds'!AL129*SUM('360 PU holds'!K129:R129)</f>
        <v>0</v>
      </c>
      <c r="D91" s="717">
        <f>'360 PU holds'!AM129*SUM('360 PU holds'!K129:R129)</f>
        <v>0</v>
      </c>
      <c r="E91" s="193">
        <f>'360 PU holds'!Z129*SUM('360 PU holds'!K129:R129)</f>
        <v>0</v>
      </c>
      <c r="F91" s="193">
        <f t="shared" si="2"/>
        <v>0</v>
      </c>
      <c r="G91" s="193">
        <f t="shared" si="3"/>
        <v>0</v>
      </c>
      <c r="H91" s="697">
        <f>'360 PU holds'!AN129*SUM('360 PU holds'!K129:R129)</f>
        <v>0</v>
      </c>
      <c r="I91" s="697">
        <f>'360 PU holds'!AO129*SUM('360 PU holds'!K129:R129)</f>
        <v>0</v>
      </c>
      <c r="J91" s="697">
        <f>'360 PU holds'!AP129*SUM('360 PU holds'!K129:R129)</f>
        <v>0</v>
      </c>
    </row>
    <row r="92">
      <c r="A92" s="638" t="str">
        <f>'360 PU holds'!D130</f>
        <v>360-1014PU</v>
      </c>
      <c r="B92" s="638" t="str">
        <f>'360 PU holds'!Y130</f>
        <v>#274PU</v>
      </c>
      <c r="C92" s="717">
        <f>'360 PU holds'!AL130*SUM('360 PU holds'!K130:R130)</f>
        <v>0</v>
      </c>
      <c r="D92" s="717">
        <f>'360 PU holds'!AM130*SUM('360 PU holds'!K130:R130)</f>
        <v>0</v>
      </c>
      <c r="E92" s="193">
        <f>'360 PU holds'!Z130*SUM('360 PU holds'!K130:R130)</f>
        <v>0</v>
      </c>
      <c r="F92" s="193">
        <f t="shared" si="2"/>
        <v>0</v>
      </c>
      <c r="G92" s="193">
        <f t="shared" si="3"/>
        <v>0</v>
      </c>
      <c r="H92" s="697">
        <f>'360 PU holds'!AN130*SUM('360 PU holds'!K130:R130)</f>
        <v>0</v>
      </c>
      <c r="I92" s="697">
        <f>'360 PU holds'!AO130*SUM('360 PU holds'!K130:R130)</f>
        <v>0</v>
      </c>
      <c r="J92" s="697">
        <f>'360 PU holds'!AP130*SUM('360 PU holds'!K130:R130)</f>
        <v>0</v>
      </c>
    </row>
    <row r="93">
      <c r="A93" s="638" t="str">
        <f>'360 PU holds'!D131</f>
        <v>360-1015PU</v>
      </c>
      <c r="B93" s="638" t="str">
        <f>'360 PU holds'!Y131</f>
        <v>#275PU</v>
      </c>
      <c r="C93" s="717">
        <f>'360 PU holds'!AL131*SUM('360 PU holds'!K131:R131)</f>
        <v>0</v>
      </c>
      <c r="D93" s="717">
        <f>'360 PU holds'!AM131*SUM('360 PU holds'!K131:R131)</f>
        <v>0</v>
      </c>
      <c r="E93" s="193">
        <f>'360 PU holds'!Z131*SUM('360 PU holds'!K131:R131)</f>
        <v>0</v>
      </c>
      <c r="F93" s="193">
        <f t="shared" si="2"/>
        <v>0</v>
      </c>
      <c r="G93" s="193">
        <f t="shared" si="3"/>
        <v>0</v>
      </c>
      <c r="H93" s="697">
        <f>'360 PU holds'!AN131*SUM('360 PU holds'!K131:R131)</f>
        <v>0</v>
      </c>
      <c r="I93" s="697">
        <f>'360 PU holds'!AO131*SUM('360 PU holds'!K131:R131)</f>
        <v>0</v>
      </c>
      <c r="J93" s="697">
        <f>'360 PU holds'!AP131*SUM('360 PU holds'!K131:R131)</f>
        <v>0</v>
      </c>
    </row>
    <row r="94">
      <c r="A94" s="638" t="str">
        <f>'360 PU holds'!D132</f>
        <v>360-1016PU</v>
      </c>
      <c r="B94" s="638" t="str">
        <f>'360 PU holds'!Y132</f>
        <v>#276PU</v>
      </c>
      <c r="C94" s="717">
        <f>'360 PU holds'!AL132*SUM('360 PU holds'!K132:R132)</f>
        <v>0</v>
      </c>
      <c r="D94" s="717">
        <f>'360 PU holds'!AM132*SUM('360 PU holds'!K132:R132)</f>
        <v>0</v>
      </c>
      <c r="E94" s="193">
        <f>'360 PU holds'!Z132*SUM('360 PU holds'!K132:R132)</f>
        <v>0</v>
      </c>
      <c r="F94" s="193">
        <f t="shared" si="2"/>
        <v>0</v>
      </c>
      <c r="G94" s="193">
        <f t="shared" si="3"/>
        <v>0</v>
      </c>
      <c r="H94" s="697">
        <f>'360 PU holds'!AN132*SUM('360 PU holds'!K132:R132)</f>
        <v>0</v>
      </c>
      <c r="I94" s="697">
        <f>'360 PU holds'!AO132*SUM('360 PU holds'!K132:R132)</f>
        <v>0</v>
      </c>
      <c r="J94" s="697">
        <f>'360 PU holds'!AP132*SUM('360 PU holds'!K132:R132)</f>
        <v>0</v>
      </c>
    </row>
    <row r="95">
      <c r="A95" s="638" t="str">
        <f>'360 PU holds'!D133</f>
        <v>360-1017PU</v>
      </c>
      <c r="B95" s="638" t="str">
        <f>'360 PU holds'!Y133</f>
        <v>#277PU</v>
      </c>
      <c r="C95" s="717">
        <f>'360 PU holds'!AL133*SUM('360 PU holds'!K133:R133)</f>
        <v>0</v>
      </c>
      <c r="D95" s="717">
        <f>'360 PU holds'!AM133*SUM('360 PU holds'!K133:R133)</f>
        <v>0</v>
      </c>
      <c r="E95" s="193">
        <f>'360 PU holds'!Z133*SUM('360 PU holds'!K133:R133)</f>
        <v>0</v>
      </c>
      <c r="F95" s="193">
        <f t="shared" si="2"/>
        <v>0</v>
      </c>
      <c r="G95" s="193">
        <f t="shared" si="3"/>
        <v>0</v>
      </c>
      <c r="H95" s="697">
        <f>'360 PU holds'!AN133*SUM('360 PU holds'!K133:R133)</f>
        <v>0</v>
      </c>
      <c r="I95" s="697">
        <f>'360 PU holds'!AO133*SUM('360 PU holds'!K133:R133)</f>
        <v>0</v>
      </c>
      <c r="J95" s="697">
        <f>'360 PU holds'!AP133*SUM('360 PU holds'!K133:R133)</f>
        <v>0</v>
      </c>
    </row>
    <row r="96">
      <c r="A96" s="638" t="str">
        <f>'360 PU holds'!D134</f>
        <v>360-1018PU</v>
      </c>
      <c r="B96" s="638" t="str">
        <f>'360 PU holds'!Y134</f>
        <v>#278PU</v>
      </c>
      <c r="C96" s="717">
        <f>'360 PU holds'!AL134*SUM('360 PU holds'!K134:R134)</f>
        <v>0</v>
      </c>
      <c r="D96" s="717">
        <f>'360 PU holds'!AM134*SUM('360 PU holds'!K134:R134)</f>
        <v>0</v>
      </c>
      <c r="E96" s="193">
        <f>'360 PU holds'!Z134*SUM('360 PU holds'!K134:R134)</f>
        <v>0</v>
      </c>
      <c r="F96" s="193">
        <f t="shared" si="2"/>
        <v>0</v>
      </c>
      <c r="G96" s="193">
        <f t="shared" si="3"/>
        <v>0</v>
      </c>
      <c r="H96" s="697">
        <f>'360 PU holds'!AN134*SUM('360 PU holds'!K134:R134)</f>
        <v>0</v>
      </c>
      <c r="I96" s="697">
        <f>'360 PU holds'!AO134*SUM('360 PU holds'!K134:R134)</f>
        <v>0</v>
      </c>
      <c r="J96" s="697">
        <f>'360 PU holds'!AP134*SUM('360 PU holds'!K134:R134)</f>
        <v>0</v>
      </c>
    </row>
    <row r="97">
      <c r="A97" s="638" t="str">
        <f>'360 PU holds'!D135</f>
        <v>360-1019PU</v>
      </c>
      <c r="B97" s="638" t="str">
        <f>'360 PU holds'!Y135</f>
        <v>#279PU</v>
      </c>
      <c r="C97" s="717">
        <f>'360 PU holds'!AL135*SUM('360 PU holds'!K135:R135)</f>
        <v>0</v>
      </c>
      <c r="D97" s="717">
        <f>'360 PU holds'!AM135*SUM('360 PU holds'!K135:R135)</f>
        <v>0</v>
      </c>
      <c r="E97" s="193">
        <f>'360 PU holds'!Z135*SUM('360 PU holds'!K135:R135)</f>
        <v>0</v>
      </c>
      <c r="F97" s="193">
        <f t="shared" si="2"/>
        <v>0</v>
      </c>
      <c r="G97" s="193">
        <f t="shared" si="3"/>
        <v>0</v>
      </c>
      <c r="H97" s="697">
        <f>'360 PU holds'!AN135*SUM('360 PU holds'!K135:R135)</f>
        <v>0</v>
      </c>
      <c r="I97" s="697">
        <f>'360 PU holds'!AO135*SUM('360 PU holds'!K135:R135)</f>
        <v>0</v>
      </c>
      <c r="J97" s="697">
        <f>'360 PU holds'!AP135*SUM('360 PU holds'!K135:R135)</f>
        <v>0</v>
      </c>
    </row>
    <row r="98">
      <c r="A98" s="638" t="str">
        <f>'360 PU holds'!D136</f>
        <v>360-1020PU</v>
      </c>
      <c r="B98" s="638" t="str">
        <f>'360 PU holds'!Y136</f>
        <v>#280PU</v>
      </c>
      <c r="C98" s="717">
        <f>'360 PU holds'!AL136*SUM('360 PU holds'!K136:R136)</f>
        <v>0</v>
      </c>
      <c r="D98" s="717">
        <f>'360 PU holds'!AM136*SUM('360 PU holds'!K136:R136)</f>
        <v>0</v>
      </c>
      <c r="E98" s="193">
        <f>'360 PU holds'!Z136*SUM('360 PU holds'!K136:R136)</f>
        <v>0</v>
      </c>
      <c r="F98" s="193">
        <f t="shared" si="2"/>
        <v>0</v>
      </c>
      <c r="G98" s="193">
        <f t="shared" si="3"/>
        <v>0</v>
      </c>
      <c r="H98" s="697">
        <f>'360 PU holds'!AN136*SUM('360 PU holds'!K136:R136)</f>
        <v>0</v>
      </c>
      <c r="I98" s="697">
        <f>'360 PU holds'!AO136*SUM('360 PU holds'!K136:R136)</f>
        <v>0</v>
      </c>
      <c r="J98" s="697">
        <f>'360 PU holds'!AP136*SUM('360 PU holds'!K136:R136)</f>
        <v>0</v>
      </c>
    </row>
    <row r="99">
      <c r="A99" s="638" t="str">
        <f>'360 PU holds'!D137</f>
        <v/>
      </c>
      <c r="B99" s="638" t="str">
        <f>'360 PU holds'!Y137</f>
        <v/>
      </c>
      <c r="C99" s="717">
        <f>'360 PU holds'!AL137*SUM('360 PU holds'!K137:R137)</f>
        <v>0</v>
      </c>
      <c r="D99" s="717">
        <f>'360 PU holds'!AM137*SUM('360 PU holds'!K137:R137)</f>
        <v>0</v>
      </c>
      <c r="E99" s="193">
        <f>'360 PU holds'!Z137*SUM('360 PU holds'!K137:R137)</f>
        <v>0</v>
      </c>
      <c r="F99" s="193">
        <f t="shared" si="2"/>
        <v>0</v>
      </c>
      <c r="G99" s="193">
        <f t="shared" si="3"/>
        <v>0</v>
      </c>
      <c r="H99" s="697">
        <f>'360 PU holds'!AN137*SUM('360 PU holds'!K137:R137)</f>
        <v>0</v>
      </c>
      <c r="I99" s="697">
        <f>'360 PU holds'!AO137*SUM('360 PU holds'!K137:R137)</f>
        <v>0</v>
      </c>
      <c r="J99" s="697">
        <f>'360 PU holds'!AP137*SUM('360 PU holds'!K137:R137)</f>
        <v>0</v>
      </c>
    </row>
    <row r="100">
      <c r="A100" s="638" t="str">
        <f>'360 PU holds'!D138</f>
        <v>360-1038PU</v>
      </c>
      <c r="B100" s="638" t="str">
        <f>'360 PU holds'!Y138</f>
        <v>#106PU</v>
      </c>
      <c r="C100" s="717">
        <f>'360 PU holds'!AL138*SUM('360 PU holds'!K138:R138)</f>
        <v>0</v>
      </c>
      <c r="D100" s="717">
        <f>'360 PU holds'!AM138*SUM('360 PU holds'!K138:R138)</f>
        <v>0</v>
      </c>
      <c r="E100" s="193">
        <f>'360 PU holds'!Z138*SUM('360 PU holds'!K138:R138)</f>
        <v>0</v>
      </c>
      <c r="F100" s="193">
        <f t="shared" si="2"/>
        <v>0</v>
      </c>
      <c r="G100" s="193">
        <f t="shared" si="3"/>
        <v>0</v>
      </c>
      <c r="H100" s="697">
        <f>'360 PU holds'!AN138*SUM('360 PU holds'!K138:R138)</f>
        <v>0</v>
      </c>
      <c r="I100" s="697">
        <f>'360 PU holds'!AO138*SUM('360 PU holds'!K138:R138)</f>
        <v>0</v>
      </c>
      <c r="J100" s="697">
        <f>'360 PU holds'!AP138*SUM('360 PU holds'!K138:R138)</f>
        <v>0</v>
      </c>
    </row>
    <row r="101">
      <c r="A101" s="638" t="str">
        <f>'360 PU holds'!D139</f>
        <v>360-1039PU</v>
      </c>
      <c r="B101" s="638" t="str">
        <f>'360 PU holds'!Y139</f>
        <v>#107PU</v>
      </c>
      <c r="C101" s="717">
        <f>'360 PU holds'!AL139*SUM('360 PU holds'!K139:R139)</f>
        <v>0</v>
      </c>
      <c r="D101" s="717">
        <f>'360 PU holds'!AM139*SUM('360 PU holds'!K139:R139)</f>
        <v>0</v>
      </c>
      <c r="E101" s="193">
        <f>'360 PU holds'!Z139*SUM('360 PU holds'!K139:R139)</f>
        <v>0</v>
      </c>
      <c r="F101" s="193">
        <f t="shared" si="2"/>
        <v>0</v>
      </c>
      <c r="G101" s="193">
        <f t="shared" si="3"/>
        <v>0</v>
      </c>
      <c r="H101" s="697">
        <f>'360 PU holds'!AN139*SUM('360 PU holds'!K139:R139)</f>
        <v>0</v>
      </c>
      <c r="I101" s="697">
        <f>'360 PU holds'!AO139*SUM('360 PU holds'!K139:R139)</f>
        <v>0</v>
      </c>
      <c r="J101" s="697">
        <f>'360 PU holds'!AP139*SUM('360 PU holds'!K139:R139)</f>
        <v>0</v>
      </c>
    </row>
    <row r="102">
      <c r="A102" s="638" t="str">
        <f>'360 PU holds'!D140</f>
        <v>360-1040PU</v>
      </c>
      <c r="B102" s="638" t="str">
        <f>'360 PU holds'!Y140</f>
        <v>#108PU</v>
      </c>
      <c r="C102" s="717">
        <f>'360 PU holds'!AL140*SUM('360 PU holds'!K140:R140)</f>
        <v>0</v>
      </c>
      <c r="D102" s="717">
        <f>'360 PU holds'!AM140*SUM('360 PU holds'!K140:R140)</f>
        <v>0</v>
      </c>
      <c r="E102" s="193">
        <f>'360 PU holds'!Z140*SUM('360 PU holds'!K140:R140)</f>
        <v>0</v>
      </c>
      <c r="F102" s="193">
        <f t="shared" si="2"/>
        <v>0</v>
      </c>
      <c r="G102" s="193">
        <f t="shared" si="3"/>
        <v>0</v>
      </c>
      <c r="H102" s="697">
        <f>'360 PU holds'!AN140*SUM('360 PU holds'!K140:R140)</f>
        <v>0</v>
      </c>
      <c r="I102" s="697">
        <f>'360 PU holds'!AO140*SUM('360 PU holds'!K140:R140)</f>
        <v>0</v>
      </c>
      <c r="J102" s="697">
        <f>'360 PU holds'!AP140*SUM('360 PU holds'!K140:R140)</f>
        <v>0</v>
      </c>
    </row>
    <row r="103">
      <c r="A103" s="638" t="str">
        <f>'360 PU holds'!D141</f>
        <v/>
      </c>
      <c r="B103" s="638" t="str">
        <f>'360 PU holds'!Y141</f>
        <v/>
      </c>
      <c r="C103" s="717">
        <f>'360 PU holds'!AL141*SUM('360 PU holds'!K141:R141)</f>
        <v>0</v>
      </c>
      <c r="D103" s="717">
        <f>'360 PU holds'!AM141*SUM('360 PU holds'!K141:R141)</f>
        <v>0</v>
      </c>
      <c r="E103" s="193">
        <f>'360 PU holds'!Z141*SUM('360 PU holds'!K141:R141)</f>
        <v>0</v>
      </c>
      <c r="F103" s="193">
        <f t="shared" si="2"/>
        <v>0</v>
      </c>
      <c r="G103" s="193">
        <f t="shared" si="3"/>
        <v>0</v>
      </c>
      <c r="H103" s="697">
        <f>'360 PU holds'!AN141*SUM('360 PU holds'!K141:R141)</f>
        <v>0</v>
      </c>
      <c r="I103" s="697">
        <f>'360 PU holds'!AO141*SUM('360 PU holds'!K141:R141)</f>
        <v>0</v>
      </c>
      <c r="J103" s="697">
        <f>'360 PU holds'!AP141*SUM('360 PU holds'!K141:R141)</f>
        <v>0</v>
      </c>
    </row>
    <row r="104">
      <c r="A104" s="638" t="str">
        <f>'360 PU holds'!D142</f>
        <v/>
      </c>
      <c r="B104" s="638" t="str">
        <f>'360 PU holds'!Y142</f>
        <v/>
      </c>
      <c r="C104" s="717">
        <f>'360 PU holds'!AL142*SUM('360 PU holds'!K142:R142)</f>
        <v>0</v>
      </c>
      <c r="D104" s="717">
        <f>'360 PU holds'!AM142*SUM('360 PU holds'!K142:R142)</f>
        <v>0</v>
      </c>
      <c r="E104" s="193">
        <f>'360 PU holds'!Z142*SUM('360 PU holds'!K142:R142)</f>
        <v>0</v>
      </c>
      <c r="F104" s="193">
        <f t="shared" si="2"/>
        <v>0</v>
      </c>
      <c r="G104" s="193">
        <f t="shared" si="3"/>
        <v>0</v>
      </c>
      <c r="H104" s="697">
        <f>'360 PU holds'!AN142*SUM('360 PU holds'!K142:R142)</f>
        <v>0</v>
      </c>
      <c r="I104" s="697">
        <f>'360 PU holds'!AO142*SUM('360 PU holds'!K142:R142)</f>
        <v>0</v>
      </c>
      <c r="J104" s="697">
        <f>'360 PU holds'!AP142*SUM('360 PU holds'!K142:R142)</f>
        <v>0</v>
      </c>
    </row>
    <row r="105">
      <c r="A105" s="638" t="str">
        <f>'360 PU holds'!D143</f>
        <v/>
      </c>
      <c r="B105" s="638" t="str">
        <f>'360 PU holds'!Y143</f>
        <v/>
      </c>
      <c r="C105" s="717">
        <f>'360 PU holds'!AL143*SUM('360 PU holds'!K143:R143)</f>
        <v>0</v>
      </c>
      <c r="D105" s="717">
        <f>'360 PU holds'!AM143*SUM('360 PU holds'!K143:R143)</f>
        <v>0</v>
      </c>
      <c r="E105" s="193">
        <f>'360 PU holds'!Z143*SUM('360 PU holds'!K143:R143)</f>
        <v>0</v>
      </c>
      <c r="F105" s="193">
        <f t="shared" si="2"/>
        <v>0</v>
      </c>
      <c r="G105" s="193">
        <f t="shared" si="3"/>
        <v>0</v>
      </c>
      <c r="H105" s="697">
        <f>'360 PU holds'!AN143*SUM('360 PU holds'!K143:R143)</f>
        <v>0</v>
      </c>
      <c r="I105" s="697">
        <f>'360 PU holds'!AO143*SUM('360 PU holds'!K143:R143)</f>
        <v>0</v>
      </c>
      <c r="J105" s="697">
        <f>'360 PU holds'!AP143*SUM('360 PU holds'!K143:R143)</f>
        <v>0</v>
      </c>
    </row>
    <row r="106">
      <c r="A106" s="638" t="str">
        <f>'360 PU holds'!D144</f>
        <v/>
      </c>
      <c r="B106" s="638" t="str">
        <f>'360 PU holds'!Y144</f>
        <v/>
      </c>
      <c r="C106" s="717">
        <f>'360 PU holds'!AL144*SUM('360 PU holds'!K144:R144)</f>
        <v>0</v>
      </c>
      <c r="D106" s="717">
        <f>'360 PU holds'!AM144*SUM('360 PU holds'!K144:R144)</f>
        <v>0</v>
      </c>
      <c r="E106" s="193">
        <f>'360 PU holds'!Z144*SUM('360 PU holds'!K144:R144)</f>
        <v>0</v>
      </c>
      <c r="F106" s="193">
        <f t="shared" si="2"/>
        <v>0</v>
      </c>
      <c r="G106" s="193">
        <f t="shared" si="3"/>
        <v>0</v>
      </c>
      <c r="H106" s="697">
        <f>'360 PU holds'!AN144*SUM('360 PU holds'!K144:R144)</f>
        <v>0</v>
      </c>
      <c r="I106" s="697">
        <f>'360 PU holds'!AO144*SUM('360 PU holds'!K144:R144)</f>
        <v>0</v>
      </c>
      <c r="J106" s="697">
        <f>'360 PU holds'!AP144*SUM('360 PU holds'!K144:R144)</f>
        <v>0</v>
      </c>
    </row>
    <row r="107">
      <c r="A107" s="638" t="str">
        <f>'360 PU holds'!D145</f>
        <v/>
      </c>
      <c r="B107" s="638" t="str">
        <f>'360 PU holds'!Y145</f>
        <v/>
      </c>
      <c r="C107" s="717">
        <f>'360 PU holds'!AL145*SUM('360 PU holds'!K145:R145)</f>
        <v>0</v>
      </c>
      <c r="D107" s="717">
        <f>'360 PU holds'!AM145*SUM('360 PU holds'!K145:R145)</f>
        <v>0</v>
      </c>
      <c r="E107" s="193">
        <f>'360 PU holds'!Z145*SUM('360 PU holds'!K145:R145)</f>
        <v>0</v>
      </c>
      <c r="F107" s="193">
        <f t="shared" si="2"/>
        <v>0</v>
      </c>
      <c r="G107" s="193">
        <f t="shared" si="3"/>
        <v>0</v>
      </c>
      <c r="H107" s="697">
        <f>'360 PU holds'!AN145*SUM('360 PU holds'!K145:R145)</f>
        <v>0</v>
      </c>
      <c r="I107" s="697">
        <f>'360 PU holds'!AO145*SUM('360 PU holds'!K145:R145)</f>
        <v>0</v>
      </c>
      <c r="J107" s="697">
        <f>'360 PU holds'!AP145*SUM('360 PU holds'!K145:R145)</f>
        <v>0</v>
      </c>
    </row>
    <row r="108">
      <c r="A108" s="638" t="str">
        <f>'360 PU holds'!D146</f>
        <v/>
      </c>
      <c r="B108" s="638" t="str">
        <f>'360 PU holds'!Y146</f>
        <v/>
      </c>
      <c r="C108" s="717">
        <f>'360 PU holds'!AL146*SUM('360 PU holds'!K146:R146)</f>
        <v>0</v>
      </c>
      <c r="D108" s="717">
        <f>'360 PU holds'!AM146*SUM('360 PU holds'!K146:R146)</f>
        <v>0</v>
      </c>
      <c r="E108" s="193">
        <f>'360 PU holds'!Z146*SUM('360 PU holds'!K146:R146)</f>
        <v>0</v>
      </c>
      <c r="F108" s="193">
        <f t="shared" si="2"/>
        <v>0</v>
      </c>
      <c r="G108" s="193">
        <f t="shared" si="3"/>
        <v>0</v>
      </c>
      <c r="H108" s="697">
        <f>'360 PU holds'!AN146*SUM('360 PU holds'!K146:R146)</f>
        <v>0</v>
      </c>
      <c r="I108" s="697">
        <f>'360 PU holds'!AO146*SUM('360 PU holds'!K146:R146)</f>
        <v>0</v>
      </c>
      <c r="J108" s="697">
        <f>'360 PU holds'!AP146*SUM('360 PU holds'!K146:R146)</f>
        <v>0</v>
      </c>
    </row>
    <row r="109">
      <c r="A109" s="638" t="str">
        <f>'360 PU holds'!D147</f>
        <v/>
      </c>
      <c r="B109" s="638" t="str">
        <f>'360 PU holds'!Y147</f>
        <v/>
      </c>
      <c r="C109" s="717">
        <f>'360 PU holds'!AL147*SUM('360 PU holds'!K147:R147)</f>
        <v>0</v>
      </c>
      <c r="D109" s="717">
        <f>'360 PU holds'!AM147*SUM('360 PU holds'!K147:R147)</f>
        <v>0</v>
      </c>
      <c r="E109" s="193">
        <f>'360 PU holds'!Z147*SUM('360 PU holds'!K147:R147)</f>
        <v>0</v>
      </c>
      <c r="F109" s="193">
        <f t="shared" si="2"/>
        <v>0</v>
      </c>
      <c r="G109" s="193">
        <f t="shared" si="3"/>
        <v>0</v>
      </c>
      <c r="H109" s="697">
        <f>'360 PU holds'!AN147*SUM('360 PU holds'!K147:R147)</f>
        <v>0</v>
      </c>
      <c r="I109" s="697">
        <f>'360 PU holds'!AO147*SUM('360 PU holds'!K147:R147)</f>
        <v>0</v>
      </c>
      <c r="J109" s="697">
        <f>'360 PU holds'!AP147*SUM('360 PU holds'!K147:R147)</f>
        <v>0</v>
      </c>
    </row>
    <row r="110">
      <c r="A110" s="638" t="str">
        <f>'360 PU holds'!D148</f>
        <v/>
      </c>
      <c r="B110" s="638" t="str">
        <f>'360 PU holds'!Y148</f>
        <v/>
      </c>
      <c r="C110" s="717">
        <f>'360 PU holds'!AL148*SUM('360 PU holds'!K148:R148)</f>
        <v>0</v>
      </c>
      <c r="D110" s="717">
        <f>'360 PU holds'!AM148*SUM('360 PU holds'!K148:R148)</f>
        <v>0</v>
      </c>
      <c r="E110" s="193">
        <f>'360 PU holds'!Z148*SUM('360 PU holds'!K148:R148)</f>
        <v>0</v>
      </c>
      <c r="F110" s="193">
        <f t="shared" si="2"/>
        <v>0</v>
      </c>
      <c r="G110" s="193">
        <f t="shared" si="3"/>
        <v>0</v>
      </c>
      <c r="H110" s="697">
        <f>'360 PU holds'!AN148*SUM('360 PU holds'!K148:R148)</f>
        <v>0</v>
      </c>
      <c r="I110" s="697">
        <f>'360 PU holds'!AO148*SUM('360 PU holds'!K148:R148)</f>
        <v>0</v>
      </c>
      <c r="J110" s="697">
        <f>'360 PU holds'!AP148*SUM('360 PU holds'!K148:R148)</f>
        <v>0</v>
      </c>
    </row>
    <row r="111">
      <c r="A111" s="638" t="str">
        <f>'360 PU holds'!D149</f>
        <v/>
      </c>
      <c r="B111" s="638" t="str">
        <f>'360 PU holds'!Y149</f>
        <v/>
      </c>
      <c r="C111" s="717">
        <f>'360 PU holds'!AL149*SUM('360 PU holds'!K149:R149)</f>
        <v>0</v>
      </c>
      <c r="D111" s="717">
        <f>'360 PU holds'!AM149*SUM('360 PU holds'!K149:R149)</f>
        <v>0</v>
      </c>
      <c r="E111" s="193">
        <f>'360 PU holds'!Z149*SUM('360 PU holds'!K149:R149)</f>
        <v>0</v>
      </c>
      <c r="F111" s="193">
        <f t="shared" si="2"/>
        <v>0</v>
      </c>
      <c r="G111" s="193">
        <f t="shared" si="3"/>
        <v>0</v>
      </c>
      <c r="H111" s="697">
        <f>'360 PU holds'!AN149*SUM('360 PU holds'!K149:R149)</f>
        <v>0</v>
      </c>
      <c r="I111" s="697">
        <f>'360 PU holds'!AO149*SUM('360 PU holds'!K149:R149)</f>
        <v>0</v>
      </c>
      <c r="J111" s="697">
        <f>'360 PU holds'!AP149*SUM('360 PU holds'!K149:R149)</f>
        <v>0</v>
      </c>
    </row>
    <row r="112">
      <c r="A112" s="638" t="str">
        <f>'360 PU holds'!D150</f>
        <v/>
      </c>
      <c r="B112" s="638" t="str">
        <f>'360 PU holds'!Y150</f>
        <v/>
      </c>
      <c r="C112" s="717">
        <f>'360 PU holds'!AL150*SUM('360 PU holds'!K150:R150)</f>
        <v>0</v>
      </c>
      <c r="D112" s="717">
        <f>'360 PU holds'!AM150*SUM('360 PU holds'!K150:R150)</f>
        <v>0</v>
      </c>
      <c r="E112" s="193">
        <f>'360 PU holds'!Z150*SUM('360 PU holds'!K150:R150)</f>
        <v>0</v>
      </c>
      <c r="F112" s="193">
        <f t="shared" si="2"/>
        <v>0</v>
      </c>
      <c r="G112" s="193">
        <f t="shared" si="3"/>
        <v>0</v>
      </c>
      <c r="H112" s="697">
        <f>'360 PU holds'!AN150*SUM('360 PU holds'!K150:R150)</f>
        <v>0</v>
      </c>
      <c r="I112" s="697">
        <f>'360 PU holds'!AO150*SUM('360 PU holds'!K150:R150)</f>
        <v>0</v>
      </c>
      <c r="J112" s="697">
        <f>'360 PU holds'!AP150*SUM('360 PU holds'!K150:R150)</f>
        <v>0</v>
      </c>
    </row>
    <row r="113">
      <c r="A113" s="638" t="str">
        <f>'360 PU holds'!D151</f>
        <v/>
      </c>
      <c r="B113" s="638" t="str">
        <f>'360 PU holds'!Y151</f>
        <v/>
      </c>
      <c r="C113" s="717">
        <f>'360 PU holds'!AL151*SUM('360 PU holds'!K151:R151)</f>
        <v>0</v>
      </c>
      <c r="D113" s="717">
        <f>'360 PU holds'!AM151*SUM('360 PU holds'!K151:R151)</f>
        <v>0</v>
      </c>
      <c r="E113" s="193">
        <f>'360 PU holds'!Z151*SUM('360 PU holds'!K151:R151)</f>
        <v>0</v>
      </c>
      <c r="F113" s="193">
        <f t="shared" si="2"/>
        <v>0</v>
      </c>
      <c r="G113" s="193">
        <f t="shared" si="3"/>
        <v>0</v>
      </c>
      <c r="H113" s="697">
        <f>'360 PU holds'!AN151*SUM('360 PU holds'!K151:R151)</f>
        <v>0</v>
      </c>
      <c r="I113" s="697">
        <f>'360 PU holds'!AO151*SUM('360 PU holds'!K151:R151)</f>
        <v>0</v>
      </c>
      <c r="J113" s="697">
        <f>'360 PU holds'!AP151*SUM('360 PU holds'!K151:R151)</f>
        <v>0</v>
      </c>
    </row>
    <row r="114">
      <c r="A114" s="638" t="str">
        <f>'360 PU holds'!D152</f>
        <v/>
      </c>
      <c r="B114" s="638" t="str">
        <f>'360 PU holds'!Y152</f>
        <v/>
      </c>
      <c r="C114" s="717">
        <f>'360 PU holds'!AL152*SUM('360 PU holds'!K152:R152)</f>
        <v>0</v>
      </c>
      <c r="D114" s="717">
        <f>'360 PU holds'!AM152*SUM('360 PU holds'!K152:R152)</f>
        <v>0</v>
      </c>
      <c r="E114" s="193">
        <f>'360 PU holds'!Z152*SUM('360 PU holds'!K152:R152)</f>
        <v>0</v>
      </c>
      <c r="F114" s="193">
        <f t="shared" si="2"/>
        <v>0</v>
      </c>
      <c r="G114" s="193">
        <f t="shared" si="3"/>
        <v>0</v>
      </c>
      <c r="H114" s="697">
        <f>'360 PU holds'!AN152*SUM('360 PU holds'!K152:R152)</f>
        <v>0</v>
      </c>
      <c r="I114" s="697">
        <f>'360 PU holds'!AO152*SUM('360 PU holds'!K152:R152)</f>
        <v>0</v>
      </c>
      <c r="J114" s="697">
        <f>'360 PU holds'!AP152*SUM('360 PU holds'!K152:R152)</f>
        <v>0</v>
      </c>
    </row>
    <row r="115">
      <c r="A115" s="638" t="str">
        <f>'360 PU holds'!D153</f>
        <v/>
      </c>
      <c r="B115" s="638" t="str">
        <f>'360 PU holds'!Y153</f>
        <v/>
      </c>
      <c r="C115" s="717">
        <f>'360 PU holds'!AL153*SUM('360 PU holds'!K153:R153)</f>
        <v>0</v>
      </c>
      <c r="D115" s="717">
        <f>'360 PU holds'!AM153*SUM('360 PU holds'!K153:R153)</f>
        <v>0</v>
      </c>
      <c r="E115" s="193">
        <f>'360 PU holds'!Z153*SUM('360 PU holds'!K153:R153)</f>
        <v>0</v>
      </c>
      <c r="F115" s="193">
        <f t="shared" si="2"/>
        <v>0</v>
      </c>
      <c r="G115" s="193">
        <f t="shared" si="3"/>
        <v>0</v>
      </c>
      <c r="H115" s="697">
        <f>'360 PU holds'!AN153*SUM('360 PU holds'!K153:R153)</f>
        <v>0</v>
      </c>
      <c r="I115" s="697">
        <f>'360 PU holds'!AO153*SUM('360 PU holds'!K153:R153)</f>
        <v>0</v>
      </c>
      <c r="J115" s="697">
        <f>'360 PU holds'!AP153*SUM('360 PU holds'!K153:R153)</f>
        <v>0</v>
      </c>
    </row>
    <row r="116">
      <c r="A116" s="638" t="str">
        <f>'360 PU holds'!D154</f>
        <v/>
      </c>
      <c r="B116" s="638" t="str">
        <f>'360 PU holds'!Y154</f>
        <v/>
      </c>
      <c r="C116" s="717">
        <f>'360 PU holds'!AL154*SUM('360 PU holds'!K154:R154)</f>
        <v>0</v>
      </c>
      <c r="D116" s="717">
        <f>'360 PU holds'!AM154*SUM('360 PU holds'!K154:R154)</f>
        <v>0</v>
      </c>
      <c r="E116" s="193">
        <f>'360 PU holds'!Z154*SUM('360 PU holds'!K154:R154)</f>
        <v>0</v>
      </c>
      <c r="F116" s="193">
        <f t="shared" si="2"/>
        <v>0</v>
      </c>
      <c r="G116" s="193">
        <f t="shared" si="3"/>
        <v>0</v>
      </c>
      <c r="H116" s="697">
        <f>'360 PU holds'!AN154*SUM('360 PU holds'!K154:R154)</f>
        <v>0</v>
      </c>
      <c r="I116" s="697">
        <f>'360 PU holds'!AO154*SUM('360 PU holds'!K154:R154)</f>
        <v>0</v>
      </c>
      <c r="J116" s="697">
        <f>'360 PU holds'!AP154*SUM('360 PU holds'!K154:R154)</f>
        <v>0</v>
      </c>
    </row>
    <row r="117">
      <c r="A117" s="638" t="str">
        <f>'360 PU holds'!D155</f>
        <v/>
      </c>
      <c r="B117" s="638" t="str">
        <f>'360 PU holds'!Y155</f>
        <v/>
      </c>
      <c r="C117" s="717">
        <f>'360 PU holds'!AL155*SUM('360 PU holds'!K155:R155)</f>
        <v>0</v>
      </c>
      <c r="D117" s="717">
        <f>'360 PU holds'!AM155*SUM('360 PU holds'!K155:R155)</f>
        <v>0</v>
      </c>
      <c r="E117" s="193">
        <f>'360 PU holds'!Z155*SUM('360 PU holds'!K155:R155)</f>
        <v>0</v>
      </c>
      <c r="F117" s="193">
        <f t="shared" si="2"/>
        <v>0</v>
      </c>
      <c r="G117" s="193">
        <f t="shared" si="3"/>
        <v>0</v>
      </c>
      <c r="H117" s="697">
        <f>'360 PU holds'!AN155*SUM('360 PU holds'!K155:R155)</f>
        <v>0</v>
      </c>
      <c r="I117" s="697">
        <f>'360 PU holds'!AO155*SUM('360 PU holds'!K155:R155)</f>
        <v>0</v>
      </c>
      <c r="J117" s="697">
        <f>'360 PU holds'!AP155*SUM('360 PU holds'!K155:R155)</f>
        <v>0</v>
      </c>
    </row>
    <row r="118">
      <c r="A118" s="638" t="str">
        <f>'360 PU holds'!D156</f>
        <v/>
      </c>
      <c r="B118" s="638" t="str">
        <f>'360 PU holds'!Y156</f>
        <v/>
      </c>
      <c r="C118" s="717">
        <f>'360 PU holds'!AL156*SUM('360 PU holds'!K156:R156)</f>
        <v>0</v>
      </c>
      <c r="D118" s="717">
        <f>'360 PU holds'!AM156*SUM('360 PU holds'!K156:R156)</f>
        <v>0</v>
      </c>
      <c r="E118" s="193">
        <f>'360 PU holds'!Z156*SUM('360 PU holds'!K156:R156)</f>
        <v>0</v>
      </c>
      <c r="F118" s="193">
        <f t="shared" si="2"/>
        <v>0</v>
      </c>
      <c r="G118" s="193">
        <f t="shared" si="3"/>
        <v>0</v>
      </c>
      <c r="H118" s="697">
        <f>'360 PU holds'!AN156*SUM('360 PU holds'!K156:R156)</f>
        <v>0</v>
      </c>
      <c r="I118" s="697">
        <f>'360 PU holds'!AO156*SUM('360 PU holds'!K156:R156)</f>
        <v>0</v>
      </c>
      <c r="J118" s="697">
        <f>'360 PU holds'!AP156*SUM('360 PU holds'!K156:R156)</f>
        <v>0</v>
      </c>
    </row>
    <row r="119">
      <c r="A119" s="638" t="str">
        <f>'360 PU holds'!D157</f>
        <v/>
      </c>
      <c r="B119" s="638" t="str">
        <f>'360 PU holds'!Y157</f>
        <v/>
      </c>
      <c r="C119" s="717">
        <f>'360 PU holds'!AL157*SUM('360 PU holds'!K157:R157)</f>
        <v>0</v>
      </c>
      <c r="D119" s="717">
        <f>'360 PU holds'!AM157*SUM('360 PU holds'!K157:R157)</f>
        <v>0</v>
      </c>
      <c r="E119" s="193">
        <f>'360 PU holds'!Z157*SUM('360 PU holds'!K157:R157)</f>
        <v>0</v>
      </c>
      <c r="F119" s="193">
        <f t="shared" si="2"/>
        <v>0</v>
      </c>
      <c r="G119" s="193">
        <f t="shared" si="3"/>
        <v>0</v>
      </c>
      <c r="H119" s="697">
        <f>'360 PU holds'!AN157*SUM('360 PU holds'!K157:R157)</f>
        <v>0</v>
      </c>
      <c r="I119" s="697">
        <f>'360 PU holds'!AO157*SUM('360 PU holds'!K157:R157)</f>
        <v>0</v>
      </c>
      <c r="J119" s="697">
        <f>'360 PU holds'!AP157*SUM('360 PU holds'!K157:R157)</f>
        <v>0</v>
      </c>
    </row>
    <row r="120">
      <c r="A120" s="638" t="str">
        <f>'360 PU holds'!D158</f>
        <v/>
      </c>
      <c r="B120" s="638" t="str">
        <f>'360 PU holds'!Y158</f>
        <v/>
      </c>
      <c r="C120" s="717">
        <f>'360 PU holds'!AL158*SUM('360 PU holds'!K158:R158)</f>
        <v>0</v>
      </c>
      <c r="D120" s="717">
        <f>'360 PU holds'!AM158*SUM('360 PU holds'!K158:R158)</f>
        <v>0</v>
      </c>
      <c r="E120" s="193">
        <f>'360 PU holds'!Z158*SUM('360 PU holds'!K158:R158)</f>
        <v>0</v>
      </c>
      <c r="F120" s="193">
        <f t="shared" si="2"/>
        <v>0</v>
      </c>
      <c r="G120" s="193">
        <f t="shared" si="3"/>
        <v>0</v>
      </c>
      <c r="H120" s="697">
        <f>'360 PU holds'!AN158*SUM('360 PU holds'!K158:R158)</f>
        <v>0</v>
      </c>
      <c r="I120" s="697">
        <f>'360 PU holds'!AO158*SUM('360 PU holds'!K158:R158)</f>
        <v>0</v>
      </c>
      <c r="J120" s="697">
        <f>'360 PU holds'!AP158*SUM('360 PU holds'!K158:R158)</f>
        <v>0</v>
      </c>
    </row>
    <row r="121">
      <c r="A121" s="638" t="str">
        <f>'360 PU holds'!D159</f>
        <v/>
      </c>
      <c r="B121" s="638" t="str">
        <f>'360 PU holds'!Y159</f>
        <v/>
      </c>
      <c r="C121" s="717">
        <f>'360 PU holds'!AL159*SUM('360 PU holds'!K159:R159)</f>
        <v>0</v>
      </c>
      <c r="D121" s="717">
        <f>'360 PU holds'!AM159*SUM('360 PU holds'!K159:R159)</f>
        <v>0</v>
      </c>
      <c r="E121" s="193">
        <f>'360 PU holds'!Z159*SUM('360 PU holds'!K159:R159)</f>
        <v>0</v>
      </c>
      <c r="F121" s="193">
        <f t="shared" si="2"/>
        <v>0</v>
      </c>
      <c r="G121" s="193">
        <f t="shared" si="3"/>
        <v>0</v>
      </c>
      <c r="H121" s="697">
        <f>'360 PU holds'!AN159*SUM('360 PU holds'!K159:R159)</f>
        <v>0</v>
      </c>
      <c r="I121" s="697">
        <f>'360 PU holds'!AO159*SUM('360 PU holds'!K159:R159)</f>
        <v>0</v>
      </c>
      <c r="J121" s="697">
        <f>'360 PU holds'!AP159*SUM('360 PU holds'!K159:R159)</f>
        <v>0</v>
      </c>
    </row>
    <row r="122">
      <c r="A122" s="638" t="str">
        <f>'360 PU holds'!D160</f>
        <v/>
      </c>
      <c r="B122" s="638" t="str">
        <f>'360 PU holds'!Y160</f>
        <v/>
      </c>
      <c r="C122" s="717">
        <f>'360 PU holds'!AL160*SUM('360 PU holds'!K160:R160)</f>
        <v>0</v>
      </c>
      <c r="D122" s="717">
        <f>'360 PU holds'!AM160*SUM('360 PU holds'!K160:R160)</f>
        <v>0</v>
      </c>
      <c r="E122" s="193">
        <f>'360 PU holds'!Z160*SUM('360 PU holds'!K160:R160)</f>
        <v>0</v>
      </c>
      <c r="F122" s="193">
        <f t="shared" si="2"/>
        <v>0</v>
      </c>
      <c r="G122" s="193">
        <f t="shared" si="3"/>
        <v>0</v>
      </c>
      <c r="H122" s="697">
        <f>'360 PU holds'!AN160*SUM('360 PU holds'!K160:R160)</f>
        <v>0</v>
      </c>
      <c r="I122" s="697">
        <f>'360 PU holds'!AO160*SUM('360 PU holds'!K160:R160)</f>
        <v>0</v>
      </c>
      <c r="J122" s="697">
        <f>'360 PU holds'!AP160*SUM('360 PU holds'!K160:R160)</f>
        <v>0</v>
      </c>
    </row>
    <row r="123">
      <c r="A123" s="638" t="str">
        <f>'360 PU holds'!D161</f>
        <v/>
      </c>
      <c r="B123" s="638" t="str">
        <f>'360 PU holds'!Y161</f>
        <v/>
      </c>
      <c r="C123" s="717">
        <f>'360 PU holds'!AL161*SUM('360 PU holds'!K161:R161)</f>
        <v>0</v>
      </c>
      <c r="D123" s="717">
        <f>'360 PU holds'!AM161*SUM('360 PU holds'!K161:R161)</f>
        <v>0</v>
      </c>
      <c r="E123" s="193">
        <f>'360 PU holds'!Z161*SUM('360 PU holds'!K161:R161)</f>
        <v>0</v>
      </c>
      <c r="F123" s="193">
        <f t="shared" si="2"/>
        <v>0</v>
      </c>
      <c r="G123" s="193">
        <f t="shared" si="3"/>
        <v>0</v>
      </c>
      <c r="H123" s="697">
        <f>'360 PU holds'!AN161*SUM('360 PU holds'!K161:R161)</f>
        <v>0</v>
      </c>
      <c r="I123" s="697">
        <f>'360 PU holds'!AO161*SUM('360 PU holds'!K161:R161)</f>
        <v>0</v>
      </c>
      <c r="J123" s="697">
        <f>'360 PU holds'!AP161*SUM('360 PU holds'!K161:R161)</f>
        <v>0</v>
      </c>
    </row>
    <row r="124">
      <c r="A124" s="638" t="str">
        <f>'360 PU holds'!D162</f>
        <v/>
      </c>
      <c r="B124" s="638" t="str">
        <f>'360 PU holds'!Y162</f>
        <v/>
      </c>
      <c r="C124" s="717">
        <f>'360 PU holds'!AL162*SUM('360 PU holds'!K162:R162)</f>
        <v>0</v>
      </c>
      <c r="D124" s="717">
        <f>'360 PU holds'!AM162*SUM('360 PU holds'!K162:R162)</f>
        <v>0</v>
      </c>
      <c r="E124" s="193">
        <f>'360 PU holds'!Z162*SUM('360 PU holds'!K162:R162)</f>
        <v>0</v>
      </c>
      <c r="F124" s="193">
        <f t="shared" si="2"/>
        <v>0</v>
      </c>
      <c r="G124" s="193">
        <f t="shared" si="3"/>
        <v>0</v>
      </c>
      <c r="H124" s="697">
        <f>'360 PU holds'!AN162*SUM('360 PU holds'!K162:R162)</f>
        <v>0</v>
      </c>
      <c r="I124" s="697">
        <f>'360 PU holds'!AO162*SUM('360 PU holds'!K162:R162)</f>
        <v>0</v>
      </c>
      <c r="J124" s="697">
        <f>'360 PU holds'!AP162*SUM('360 PU holds'!K162:R162)</f>
        <v>0</v>
      </c>
    </row>
    <row r="125">
      <c r="A125" s="638" t="str">
        <f>'360 PU holds'!D163</f>
        <v/>
      </c>
      <c r="B125" s="638" t="str">
        <f>'360 PU holds'!Y163</f>
        <v/>
      </c>
      <c r="C125" s="717">
        <f>'360 PU holds'!AL163*SUM('360 PU holds'!K163:R163)</f>
        <v>0</v>
      </c>
      <c r="D125" s="717">
        <f>'360 PU holds'!AM163*SUM('360 PU holds'!K163:R163)</f>
        <v>0</v>
      </c>
      <c r="E125" s="193">
        <f>'360 PU holds'!Z163*SUM('360 PU holds'!K163:R163)</f>
        <v>0</v>
      </c>
      <c r="F125" s="193">
        <f t="shared" si="2"/>
        <v>0</v>
      </c>
      <c r="G125" s="193">
        <f t="shared" si="3"/>
        <v>0</v>
      </c>
      <c r="H125" s="697">
        <f>'360 PU holds'!AN163*SUM('360 PU holds'!K163:R163)</f>
        <v>0</v>
      </c>
      <c r="I125" s="697">
        <f>'360 PU holds'!AO163*SUM('360 PU holds'!K163:R163)</f>
        <v>0</v>
      </c>
      <c r="J125" s="697">
        <f>'360 PU holds'!AP163*SUM('360 PU holds'!K163:R163)</f>
        <v>0</v>
      </c>
    </row>
    <row r="126">
      <c r="A126" s="638" t="str">
        <f>'360 PU holds'!D164</f>
        <v/>
      </c>
      <c r="B126" s="638" t="str">
        <f>'360 PU holds'!Y164</f>
        <v/>
      </c>
      <c r="C126" s="717">
        <f>'360 PU holds'!AL164*SUM('360 PU holds'!K164:R164)</f>
        <v>0</v>
      </c>
      <c r="D126" s="717">
        <f>'360 PU holds'!AM164*SUM('360 PU holds'!K164:R164)</f>
        <v>0</v>
      </c>
      <c r="E126" s="193">
        <f>'360 PU holds'!Z164*SUM('360 PU holds'!K164:R164)</f>
        <v>0</v>
      </c>
      <c r="F126" s="193">
        <f t="shared" si="2"/>
        <v>0</v>
      </c>
      <c r="G126" s="193">
        <f t="shared" si="3"/>
        <v>0</v>
      </c>
      <c r="H126" s="697">
        <f>'360 PU holds'!AN164*SUM('360 PU holds'!K164:R164)</f>
        <v>0</v>
      </c>
      <c r="I126" s="697">
        <f>'360 PU holds'!AO164*SUM('360 PU holds'!K164:R164)</f>
        <v>0</v>
      </c>
      <c r="J126" s="697">
        <f>'360 PU holds'!AP164*SUM('360 PU holds'!K164:R164)</f>
        <v>0</v>
      </c>
    </row>
    <row r="127">
      <c r="A127" s="638" t="str">
        <f>'360 PU holds'!D165</f>
        <v/>
      </c>
      <c r="B127" s="638" t="str">
        <f>'360 PU holds'!Y165</f>
        <v/>
      </c>
      <c r="C127" s="717">
        <f>'360 PU holds'!AL165*SUM('360 PU holds'!K165:R165)</f>
        <v>0</v>
      </c>
      <c r="D127" s="717">
        <f>'360 PU holds'!AM165*SUM('360 PU holds'!K165:R165)</f>
        <v>0</v>
      </c>
      <c r="E127" s="193">
        <f>'360 PU holds'!Z165*SUM('360 PU holds'!K165:R165)</f>
        <v>0</v>
      </c>
      <c r="F127" s="193">
        <f t="shared" si="2"/>
        <v>0</v>
      </c>
      <c r="G127" s="193">
        <f t="shared" si="3"/>
        <v>0</v>
      </c>
      <c r="H127" s="697">
        <f>'360 PU holds'!AN165*SUM('360 PU holds'!K165:R165)</f>
        <v>0</v>
      </c>
      <c r="I127" s="697">
        <f>'360 PU holds'!AO165*SUM('360 PU holds'!K165:R165)</f>
        <v>0</v>
      </c>
      <c r="J127" s="697">
        <f>'360 PU holds'!AP165*SUM('360 PU holds'!K165:R165)</f>
        <v>0</v>
      </c>
    </row>
    <row r="128">
      <c r="A128" s="638" t="str">
        <f>'360 PU holds'!D166</f>
        <v/>
      </c>
      <c r="B128" s="638" t="str">
        <f>'360 PU holds'!Y166</f>
        <v/>
      </c>
      <c r="C128" s="717">
        <f>'360 PU holds'!AL166*SUM('360 PU holds'!K166:R166)</f>
        <v>0</v>
      </c>
      <c r="D128" s="717">
        <f>'360 PU holds'!AM166*SUM('360 PU holds'!K166:R166)</f>
        <v>0</v>
      </c>
      <c r="E128" s="193">
        <f>'360 PU holds'!Z166*SUM('360 PU holds'!K166:R166)</f>
        <v>0</v>
      </c>
      <c r="F128" s="193">
        <f t="shared" si="2"/>
        <v>0</v>
      </c>
      <c r="G128" s="193">
        <f t="shared" si="3"/>
        <v>0</v>
      </c>
      <c r="H128" s="697">
        <f>'360 PU holds'!AN166*SUM('360 PU holds'!K166:R166)</f>
        <v>0</v>
      </c>
      <c r="I128" s="697">
        <f>'360 PU holds'!AO166*SUM('360 PU holds'!K166:R166)</f>
        <v>0</v>
      </c>
      <c r="J128" s="697">
        <f>'360 PU holds'!AP166*SUM('360 PU holds'!K166:R166)</f>
        <v>0</v>
      </c>
    </row>
    <row r="129">
      <c r="A129" s="638" t="str">
        <f>'360 PU holds'!D167</f>
        <v/>
      </c>
      <c r="B129" s="638" t="str">
        <f>'360 PU holds'!Y167</f>
        <v/>
      </c>
      <c r="C129" s="717">
        <f>'360 PU holds'!AL167*SUM('360 PU holds'!K167:R167)</f>
        <v>0</v>
      </c>
      <c r="D129" s="717">
        <f>'360 PU holds'!AM167*SUM('360 PU holds'!K167:R167)</f>
        <v>0</v>
      </c>
      <c r="E129" s="193">
        <f>'360 PU holds'!Z167*SUM('360 PU holds'!K167:R167)</f>
        <v>0</v>
      </c>
      <c r="F129" s="193">
        <f t="shared" si="2"/>
        <v>0</v>
      </c>
      <c r="G129" s="193">
        <f t="shared" si="3"/>
        <v>0</v>
      </c>
      <c r="H129" s="697">
        <f>'360 PU holds'!AN167*SUM('360 PU holds'!K167:R167)</f>
        <v>0</v>
      </c>
      <c r="I129" s="697">
        <f>'360 PU holds'!AO167*SUM('360 PU holds'!K167:R167)</f>
        <v>0</v>
      </c>
      <c r="J129" s="697">
        <f>'360 PU holds'!AP167*SUM('360 PU holds'!K167:R167)</f>
        <v>0</v>
      </c>
    </row>
    <row r="130">
      <c r="A130" s="638" t="str">
        <f>'360 PU holds'!D168</f>
        <v/>
      </c>
      <c r="B130" s="638" t="str">
        <f>'360 PU holds'!Y168</f>
        <v/>
      </c>
      <c r="C130" s="717">
        <f>'360 PU holds'!AL168*SUM('360 PU holds'!K168:R168)</f>
        <v>0</v>
      </c>
      <c r="D130" s="717">
        <f>'360 PU holds'!AM168*SUM('360 PU holds'!K168:R168)</f>
        <v>0</v>
      </c>
      <c r="E130" s="193">
        <f>'360 PU holds'!Z168*SUM('360 PU holds'!K168:R168)</f>
        <v>0</v>
      </c>
      <c r="F130" s="193">
        <f t="shared" si="2"/>
        <v>0</v>
      </c>
      <c r="G130" s="193">
        <f t="shared" si="3"/>
        <v>0</v>
      </c>
      <c r="H130" s="697">
        <f>'360 PU holds'!AN168*SUM('360 PU holds'!K168:R168)</f>
        <v>0</v>
      </c>
      <c r="I130" s="697">
        <f>'360 PU holds'!AO168*SUM('360 PU holds'!K168:R168)</f>
        <v>0</v>
      </c>
      <c r="J130" s="697">
        <f>'360 PU holds'!AP168*SUM('360 PU holds'!K168:R168)</f>
        <v>0</v>
      </c>
    </row>
    <row r="131">
      <c r="A131" s="638" t="str">
        <f>'360 PU holds'!D169</f>
        <v/>
      </c>
      <c r="B131" s="638" t="str">
        <f>'360 PU holds'!Y169</f>
        <v/>
      </c>
      <c r="C131" s="717">
        <f>'360 PU holds'!AL169*SUM('360 PU holds'!K169:R169)</f>
        <v>0</v>
      </c>
      <c r="D131" s="717">
        <f>'360 PU holds'!AM169*SUM('360 PU holds'!K169:R169)</f>
        <v>0</v>
      </c>
      <c r="E131" s="193">
        <f>'360 PU holds'!Z169*SUM('360 PU holds'!K169:R169)</f>
        <v>0</v>
      </c>
      <c r="F131" s="193">
        <f t="shared" si="2"/>
        <v>0</v>
      </c>
      <c r="G131" s="193">
        <f t="shared" si="3"/>
        <v>0</v>
      </c>
      <c r="H131" s="697">
        <f>'360 PU holds'!AN169*SUM('360 PU holds'!K169:R169)</f>
        <v>0</v>
      </c>
      <c r="I131" s="697">
        <f>'360 PU holds'!AO169*SUM('360 PU holds'!K169:R169)</f>
        <v>0</v>
      </c>
      <c r="J131" s="697">
        <f>'360 PU holds'!AP169*SUM('360 PU holds'!K169:R169)</f>
        <v>0</v>
      </c>
    </row>
    <row r="132">
      <c r="A132" s="638" t="str">
        <f>'360 PU holds'!D170</f>
        <v/>
      </c>
      <c r="B132" s="638" t="str">
        <f>'360 PU holds'!Y170</f>
        <v/>
      </c>
      <c r="C132" s="717">
        <f>'360 PU holds'!AL170*SUM('360 PU holds'!K170:R170)</f>
        <v>0</v>
      </c>
      <c r="D132" s="717">
        <f>'360 PU holds'!AM170*SUM('360 PU holds'!K170:R170)</f>
        <v>0</v>
      </c>
      <c r="E132" s="193">
        <f>'360 PU holds'!Z170*SUM('360 PU holds'!K170:R170)</f>
        <v>0</v>
      </c>
      <c r="F132" s="193">
        <f t="shared" si="2"/>
        <v>0</v>
      </c>
      <c r="G132" s="193">
        <f t="shared" si="3"/>
        <v>0</v>
      </c>
      <c r="H132" s="697">
        <f>'360 PU holds'!AN170*SUM('360 PU holds'!K170:R170)</f>
        <v>0</v>
      </c>
      <c r="I132" s="697">
        <f>'360 PU holds'!AO170*SUM('360 PU holds'!K170:R170)</f>
        <v>0</v>
      </c>
      <c r="J132" s="697">
        <f>'360 PU holds'!AP170*SUM('360 PU holds'!K170:R170)</f>
        <v>0</v>
      </c>
    </row>
    <row r="133">
      <c r="A133" s="638" t="str">
        <f>'360 PU holds'!D171</f>
        <v/>
      </c>
      <c r="B133" s="638" t="str">
        <f>'360 PU holds'!Y171</f>
        <v/>
      </c>
      <c r="C133" s="717">
        <f>'360 PU holds'!AL171*SUM('360 PU holds'!K171:R171)</f>
        <v>0</v>
      </c>
      <c r="D133" s="717">
        <f>'360 PU holds'!AM171*SUM('360 PU holds'!K171:R171)</f>
        <v>0</v>
      </c>
      <c r="E133" s="193">
        <f>'360 PU holds'!Z171*SUM('360 PU holds'!K171:R171)</f>
        <v>0</v>
      </c>
      <c r="F133" s="193">
        <f t="shared" si="2"/>
        <v>0</v>
      </c>
      <c r="G133" s="193">
        <f t="shared" si="3"/>
        <v>0</v>
      </c>
      <c r="H133" s="697">
        <f>'360 PU holds'!AN171*SUM('360 PU holds'!K171:R171)</f>
        <v>0</v>
      </c>
      <c r="I133" s="697">
        <f>'360 PU holds'!AO171*SUM('360 PU holds'!K171:R171)</f>
        <v>0</v>
      </c>
      <c r="J133" s="697">
        <f>'360 PU holds'!AP171*SUM('360 PU holds'!K171:R171)</f>
        <v>0</v>
      </c>
    </row>
    <row r="134">
      <c r="A134" s="638" t="str">
        <f>'360 PU holds'!D172</f>
        <v/>
      </c>
      <c r="B134" s="638" t="str">
        <f>'360 PU holds'!Y172</f>
        <v/>
      </c>
      <c r="C134" s="717">
        <f>'360 PU holds'!AL172*SUM('360 PU holds'!K172:R172)</f>
        <v>0</v>
      </c>
      <c r="D134" s="717">
        <f>'360 PU holds'!AM172*SUM('360 PU holds'!K172:R172)</f>
        <v>0</v>
      </c>
      <c r="E134" s="193">
        <f>'360 PU holds'!Z172*SUM('360 PU holds'!K172:R172)</f>
        <v>0</v>
      </c>
      <c r="F134" s="193">
        <f t="shared" si="2"/>
        <v>0</v>
      </c>
      <c r="G134" s="193">
        <f t="shared" si="3"/>
        <v>0</v>
      </c>
      <c r="H134" s="697">
        <f>'360 PU holds'!AN172*SUM('360 PU holds'!K172:R172)</f>
        <v>0</v>
      </c>
      <c r="I134" s="697">
        <f>'360 PU holds'!AO172*SUM('360 PU holds'!K172:R172)</f>
        <v>0</v>
      </c>
      <c r="J134" s="697">
        <f>'360 PU holds'!AP172*SUM('360 PU holds'!K172:R172)</f>
        <v>0</v>
      </c>
    </row>
    <row r="135">
      <c r="A135" s="638" t="str">
        <f>'360 PU holds'!D173</f>
        <v/>
      </c>
      <c r="B135" s="638" t="str">
        <f>'360 PU holds'!Y173</f>
        <v/>
      </c>
      <c r="C135" s="717">
        <f>'360 PU holds'!AL173*SUM('360 PU holds'!K173:R173)</f>
        <v>0</v>
      </c>
      <c r="D135" s="717">
        <f>'360 PU holds'!AM173*SUM('360 PU holds'!K173:R173)</f>
        <v>0</v>
      </c>
      <c r="E135" s="193">
        <f>'360 PU holds'!Z173*SUM('360 PU holds'!K173:R173)</f>
        <v>0</v>
      </c>
      <c r="F135" s="193">
        <f t="shared" si="2"/>
        <v>0</v>
      </c>
      <c r="G135" s="193">
        <f t="shared" si="3"/>
        <v>0</v>
      </c>
      <c r="H135" s="697">
        <f>'360 PU holds'!AN173*SUM('360 PU holds'!K173:R173)</f>
        <v>0</v>
      </c>
      <c r="I135" s="697">
        <f>'360 PU holds'!AO173*SUM('360 PU holds'!K173:R173)</f>
        <v>0</v>
      </c>
      <c r="J135" s="697">
        <f>'360 PU holds'!AP173*SUM('360 PU holds'!K173:R173)</f>
        <v>0</v>
      </c>
    </row>
    <row r="136">
      <c r="A136" s="638" t="str">
        <f>'360 PU holds'!D174</f>
        <v/>
      </c>
      <c r="B136" s="638" t="str">
        <f>'360 PU holds'!Y174</f>
        <v/>
      </c>
      <c r="C136" s="717">
        <f>'360 PU holds'!AL174*SUM('360 PU holds'!K174:R174)</f>
        <v>0</v>
      </c>
      <c r="D136" s="717">
        <f>'360 PU holds'!AM174*SUM('360 PU holds'!K174:R174)</f>
        <v>0</v>
      </c>
      <c r="E136" s="193">
        <f>'360 PU holds'!Z174*SUM('360 PU holds'!K174:R174)</f>
        <v>0</v>
      </c>
      <c r="F136" s="193">
        <f t="shared" si="2"/>
        <v>0</v>
      </c>
      <c r="G136" s="193">
        <f t="shared" si="3"/>
        <v>0</v>
      </c>
      <c r="H136" s="697">
        <f>'360 PU holds'!AN174*SUM('360 PU holds'!K174:R174)</f>
        <v>0</v>
      </c>
      <c r="I136" s="697">
        <f>'360 PU holds'!AO174*SUM('360 PU holds'!K174:R174)</f>
        <v>0</v>
      </c>
      <c r="J136" s="697">
        <f>'360 PU holds'!AP174*SUM('360 PU holds'!K174:R174)</f>
        <v>0</v>
      </c>
    </row>
    <row r="137">
      <c r="A137" s="638" t="str">
        <f>'360 PU holds'!D175</f>
        <v/>
      </c>
      <c r="B137" s="638" t="str">
        <f>'360 PU holds'!Y175</f>
        <v/>
      </c>
      <c r="C137" s="717">
        <f>'360 PU holds'!AL175*SUM('360 PU holds'!K175:R175)</f>
        <v>0</v>
      </c>
      <c r="D137" s="717">
        <f>'360 PU holds'!AM175*SUM('360 PU holds'!K175:R175)</f>
        <v>0</v>
      </c>
      <c r="E137" s="193">
        <f>'360 PU holds'!Z175*SUM('360 PU holds'!K175:R175)</f>
        <v>0</v>
      </c>
      <c r="F137" s="193">
        <f t="shared" si="2"/>
        <v>0</v>
      </c>
      <c r="G137" s="193">
        <f t="shared" si="3"/>
        <v>0</v>
      </c>
      <c r="H137" s="697">
        <f>'360 PU holds'!AN175*SUM('360 PU holds'!K175:R175)</f>
        <v>0</v>
      </c>
      <c r="I137" s="697">
        <f>'360 PU holds'!AO175*SUM('360 PU holds'!K175:R175)</f>
        <v>0</v>
      </c>
      <c r="J137" s="697">
        <f>'360 PU holds'!AP175*SUM('360 PU holds'!K175:R175)</f>
        <v>0</v>
      </c>
    </row>
    <row r="138">
      <c r="A138" s="638" t="str">
        <f>'360 PU holds'!D176</f>
        <v/>
      </c>
      <c r="B138" s="638" t="str">
        <f>'360 PU holds'!Y176</f>
        <v/>
      </c>
      <c r="C138" s="717">
        <f>'360 PU holds'!AL176*SUM('360 PU holds'!K176:R176)</f>
        <v>0</v>
      </c>
      <c r="D138" s="717">
        <f>'360 PU holds'!AM176*SUM('360 PU holds'!K176:R176)</f>
        <v>0</v>
      </c>
      <c r="E138" s="193">
        <f>'360 PU holds'!Z176*SUM('360 PU holds'!K176:R176)</f>
        <v>0</v>
      </c>
      <c r="F138" s="193">
        <f t="shared" si="2"/>
        <v>0</v>
      </c>
      <c r="G138" s="193">
        <f t="shared" si="3"/>
        <v>0</v>
      </c>
      <c r="H138" s="697">
        <f>'360 PU holds'!AN176*SUM('360 PU holds'!K176:R176)</f>
        <v>0</v>
      </c>
      <c r="I138" s="697">
        <f>'360 PU holds'!AO176*SUM('360 PU holds'!K176:R176)</f>
        <v>0</v>
      </c>
      <c r="J138" s="697">
        <f>'360 PU holds'!AP176*SUM('360 PU holds'!K176:R176)</f>
        <v>0</v>
      </c>
    </row>
    <row r="139">
      <c r="A139" s="638" t="str">
        <f>'360 PU holds'!D177</f>
        <v/>
      </c>
      <c r="B139" s="638" t="str">
        <f>'360 PU holds'!Y177</f>
        <v/>
      </c>
      <c r="C139" s="717">
        <f>'360 PU holds'!AL177*SUM('360 PU holds'!K177:R177)</f>
        <v>0</v>
      </c>
      <c r="D139" s="717">
        <f>'360 PU holds'!AM177*SUM('360 PU holds'!K177:R177)</f>
        <v>0</v>
      </c>
      <c r="E139" s="193">
        <f>'360 PU holds'!Z177*SUM('360 PU holds'!K177:R177)</f>
        <v>0</v>
      </c>
      <c r="F139" s="193">
        <f t="shared" si="2"/>
        <v>0</v>
      </c>
      <c r="G139" s="193">
        <f t="shared" si="3"/>
        <v>0</v>
      </c>
      <c r="H139" s="697">
        <f>'360 PU holds'!AN177*SUM('360 PU holds'!K177:R177)</f>
        <v>0</v>
      </c>
      <c r="I139" s="697">
        <f>'360 PU holds'!AO177*SUM('360 PU holds'!K177:R177)</f>
        <v>0</v>
      </c>
      <c r="J139" s="697">
        <f>'360 PU holds'!AP177*SUM('360 PU holds'!K177:R177)</f>
        <v>0</v>
      </c>
    </row>
    <row r="140">
      <c r="A140" s="638" t="str">
        <f>'360 PU holds'!D178</f>
        <v/>
      </c>
      <c r="B140" s="638" t="str">
        <f>'360 PU holds'!Y178</f>
        <v/>
      </c>
      <c r="C140" s="717">
        <f>'360 PU holds'!AL178*SUM('360 PU holds'!K178:R178)</f>
        <v>0</v>
      </c>
      <c r="D140" s="717">
        <f>'360 PU holds'!AM178*SUM('360 PU holds'!K178:R178)</f>
        <v>0</v>
      </c>
      <c r="E140" s="193">
        <f>'360 PU holds'!Z178*SUM('360 PU holds'!K178:R178)</f>
        <v>0</v>
      </c>
      <c r="F140" s="193">
        <f t="shared" si="2"/>
        <v>0</v>
      </c>
      <c r="G140" s="193">
        <f t="shared" si="3"/>
        <v>0</v>
      </c>
      <c r="H140" s="697">
        <f>'360 PU holds'!AN178*SUM('360 PU holds'!K178:R178)</f>
        <v>0</v>
      </c>
      <c r="I140" s="697">
        <f>'360 PU holds'!AO178*SUM('360 PU holds'!K178:R178)</f>
        <v>0</v>
      </c>
      <c r="J140" s="697">
        <f>'360 PU holds'!AP178*SUM('360 PU holds'!K178:R178)</f>
        <v>0</v>
      </c>
    </row>
    <row r="141">
      <c r="A141" s="638" t="str">
        <f>'360 PU holds'!D179</f>
        <v/>
      </c>
      <c r="B141" s="638" t="str">
        <f>'360 PU holds'!Y179</f>
        <v/>
      </c>
      <c r="C141" s="717">
        <f>'360 PU holds'!AL179*SUM('360 PU holds'!K179:R179)</f>
        <v>0</v>
      </c>
      <c r="D141" s="717">
        <f>'360 PU holds'!AM179*SUM('360 PU holds'!K179:R179)</f>
        <v>0</v>
      </c>
      <c r="E141" s="193">
        <f>'360 PU holds'!Z179*SUM('360 PU holds'!K179:R179)</f>
        <v>0</v>
      </c>
      <c r="F141" s="193">
        <f t="shared" si="2"/>
        <v>0</v>
      </c>
      <c r="G141" s="193">
        <f t="shared" si="3"/>
        <v>0</v>
      </c>
      <c r="H141" s="697">
        <f>'360 PU holds'!AN179*SUM('360 PU holds'!K179:R179)</f>
        <v>0</v>
      </c>
      <c r="I141" s="697">
        <f>'360 PU holds'!AO179*SUM('360 PU holds'!K179:R179)</f>
        <v>0</v>
      </c>
      <c r="J141" s="697">
        <f>'360 PU holds'!AP179*SUM('360 PU holds'!K179:R179)</f>
        <v>0</v>
      </c>
    </row>
    <row r="142">
      <c r="A142" s="638" t="str">
        <f>'360 PU holds'!D180</f>
        <v/>
      </c>
      <c r="B142" s="638" t="str">
        <f>'360 PU holds'!Y180</f>
        <v/>
      </c>
      <c r="C142" s="717">
        <f>'360 PU holds'!AL180*SUM('360 PU holds'!K180:R180)</f>
        <v>0</v>
      </c>
      <c r="D142" s="717">
        <f>'360 PU holds'!AM180*SUM('360 PU holds'!K180:R180)</f>
        <v>0</v>
      </c>
      <c r="E142" s="193">
        <f>'360 PU holds'!Z180*SUM('360 PU holds'!K180:R180)</f>
        <v>0</v>
      </c>
      <c r="F142" s="193">
        <f t="shared" si="2"/>
        <v>0</v>
      </c>
      <c r="G142" s="193">
        <f t="shared" si="3"/>
        <v>0</v>
      </c>
      <c r="H142" s="697">
        <f>'360 PU holds'!AN180*SUM('360 PU holds'!K180:R180)</f>
        <v>0</v>
      </c>
      <c r="I142" s="697">
        <f>'360 PU holds'!AO180*SUM('360 PU holds'!K180:R180)</f>
        <v>0</v>
      </c>
      <c r="J142" s="697">
        <f>'360 PU holds'!AP180*SUM('360 PU holds'!K180:R180)</f>
        <v>0</v>
      </c>
    </row>
    <row r="143">
      <c r="A143" s="638" t="str">
        <f>'360 PU holds'!D181</f>
        <v/>
      </c>
      <c r="B143" s="638" t="str">
        <f>'360 PU holds'!Y181</f>
        <v/>
      </c>
      <c r="C143" s="717">
        <f>'360 PU holds'!AL181*SUM('360 PU holds'!K181:R181)</f>
        <v>0</v>
      </c>
      <c r="D143" s="717">
        <f>'360 PU holds'!AM181*SUM('360 PU holds'!K181:R181)</f>
        <v>0</v>
      </c>
      <c r="E143" s="193">
        <f>'360 PU holds'!Z181*SUM('360 PU holds'!K181:R181)</f>
        <v>0</v>
      </c>
      <c r="F143" s="193">
        <f t="shared" si="2"/>
        <v>0</v>
      </c>
      <c r="G143" s="193">
        <f t="shared" si="3"/>
        <v>0</v>
      </c>
      <c r="H143" s="697">
        <f>'360 PU holds'!AN181*SUM('360 PU holds'!K181:R181)</f>
        <v>0</v>
      </c>
      <c r="I143" s="697">
        <f>'360 PU holds'!AO181*SUM('360 PU holds'!K181:R181)</f>
        <v>0</v>
      </c>
      <c r="J143" s="697">
        <f>'360 PU holds'!AP181*SUM('360 PU holds'!K181:R181)</f>
        <v>0</v>
      </c>
    </row>
    <row r="144">
      <c r="A144" s="638" t="str">
        <f>'360 PU holds'!D182</f>
        <v/>
      </c>
      <c r="B144" s="638" t="str">
        <f>'360 PU holds'!Y182</f>
        <v/>
      </c>
      <c r="C144" s="717">
        <f>'360 PU holds'!AL182*SUM('360 PU holds'!K182:R182)</f>
        <v>0</v>
      </c>
      <c r="D144" s="717">
        <f>'360 PU holds'!AM182*SUM('360 PU holds'!K182:R182)</f>
        <v>0</v>
      </c>
      <c r="E144" s="193">
        <f>'360 PU holds'!Z182*SUM('360 PU holds'!K182:R182)</f>
        <v>0</v>
      </c>
      <c r="F144" s="193">
        <f t="shared" si="2"/>
        <v>0</v>
      </c>
      <c r="G144" s="193">
        <f t="shared" si="3"/>
        <v>0</v>
      </c>
      <c r="H144" s="697">
        <f>'360 PU holds'!AN182*SUM('360 PU holds'!K182:R182)</f>
        <v>0</v>
      </c>
      <c r="I144" s="697">
        <f>'360 PU holds'!AO182*SUM('360 PU holds'!K182:R182)</f>
        <v>0</v>
      </c>
      <c r="J144" s="697">
        <f>'360 PU holds'!AP182*SUM('360 PU holds'!K182:R182)</f>
        <v>0</v>
      </c>
    </row>
    <row r="145">
      <c r="A145" s="638" t="str">
        <f>'360 PU holds'!D183</f>
        <v/>
      </c>
      <c r="B145" s="638" t="str">
        <f>'360 PU holds'!Y183</f>
        <v/>
      </c>
      <c r="C145" s="717">
        <f>'360 PU holds'!AL183*SUM('360 PU holds'!K183:R183)</f>
        <v>0</v>
      </c>
      <c r="D145" s="717">
        <f>'360 PU holds'!AM183*SUM('360 PU holds'!K183:R183)</f>
        <v>0</v>
      </c>
      <c r="E145" s="193">
        <f>'360 PU holds'!Z183*SUM('360 PU holds'!K183:R183)</f>
        <v>0</v>
      </c>
      <c r="F145" s="193">
        <f t="shared" si="2"/>
        <v>0</v>
      </c>
      <c r="G145" s="193">
        <f t="shared" si="3"/>
        <v>0</v>
      </c>
      <c r="H145" s="697">
        <f>'360 PU holds'!AN183*SUM('360 PU holds'!K183:R183)</f>
        <v>0</v>
      </c>
      <c r="I145" s="697">
        <f>'360 PU holds'!AO183*SUM('360 PU holds'!K183:R183)</f>
        <v>0</v>
      </c>
      <c r="J145" s="697">
        <f>'360 PU holds'!AP183*SUM('360 PU holds'!K183:R183)</f>
        <v>0</v>
      </c>
    </row>
    <row r="146">
      <c r="A146" s="638" t="str">
        <f>'360 PU holds'!D184</f>
        <v/>
      </c>
      <c r="B146" s="638" t="str">
        <f>'360 PU holds'!Y184</f>
        <v/>
      </c>
      <c r="C146" s="717">
        <f>'360 PU holds'!AL184*SUM('360 PU holds'!K184:R184)</f>
        <v>0</v>
      </c>
      <c r="D146" s="717">
        <f>'360 PU holds'!AM184*SUM('360 PU holds'!K184:R184)</f>
        <v>0</v>
      </c>
      <c r="E146" s="193">
        <f>'360 PU holds'!Z184*SUM('360 PU holds'!K184:R184)</f>
        <v>0</v>
      </c>
      <c r="F146" s="193">
        <f t="shared" si="2"/>
        <v>0</v>
      </c>
      <c r="G146" s="193">
        <f t="shared" si="3"/>
        <v>0</v>
      </c>
      <c r="H146" s="697">
        <f>'360 PU holds'!AN184*SUM('360 PU holds'!K184:R184)</f>
        <v>0</v>
      </c>
      <c r="I146" s="697">
        <f>'360 PU holds'!AO184*SUM('360 PU holds'!K184:R184)</f>
        <v>0</v>
      </c>
      <c r="J146" s="697">
        <f>'360 PU holds'!AP184*SUM('360 PU holds'!K184:R184)</f>
        <v>0</v>
      </c>
    </row>
    <row r="147">
      <c r="A147" s="638" t="str">
        <f>'360 PU holds'!D185</f>
        <v/>
      </c>
      <c r="B147" s="638" t="str">
        <f>'360 PU holds'!Y185</f>
        <v/>
      </c>
      <c r="C147" s="717">
        <f>'360 PU holds'!AL185*SUM('360 PU holds'!K185:R185)</f>
        <v>0</v>
      </c>
      <c r="D147" s="717">
        <f>'360 PU holds'!AM185*SUM('360 PU holds'!K185:R185)</f>
        <v>0</v>
      </c>
      <c r="E147" s="193">
        <f>'360 PU holds'!Z185*SUM('360 PU holds'!K185:R185)</f>
        <v>0</v>
      </c>
      <c r="F147" s="193">
        <f t="shared" si="2"/>
        <v>0</v>
      </c>
      <c r="G147" s="193">
        <f t="shared" si="3"/>
        <v>0</v>
      </c>
      <c r="H147" s="697">
        <f>'360 PU holds'!AN185*SUM('360 PU holds'!K185:R185)</f>
        <v>0</v>
      </c>
      <c r="I147" s="697">
        <f>'360 PU holds'!AO185*SUM('360 PU holds'!K185:R185)</f>
        <v>0</v>
      </c>
      <c r="J147" s="697">
        <f>'360 PU holds'!AP185*SUM('360 PU holds'!K185:R185)</f>
        <v>0</v>
      </c>
    </row>
    <row r="148">
      <c r="A148" s="638" t="str">
        <f>'360 PU holds'!D186</f>
        <v/>
      </c>
      <c r="B148" s="638" t="str">
        <f>'360 PU holds'!Y186</f>
        <v/>
      </c>
      <c r="C148" s="717">
        <f>'360 PU holds'!AL186*SUM('360 PU holds'!K186:R186)</f>
        <v>0</v>
      </c>
      <c r="D148" s="717">
        <f>'360 PU holds'!AM186*SUM('360 PU holds'!K186:R186)</f>
        <v>0</v>
      </c>
      <c r="E148" s="193">
        <f>'360 PU holds'!Z186*SUM('360 PU holds'!K186:R186)</f>
        <v>0</v>
      </c>
      <c r="F148" s="193">
        <f t="shared" si="2"/>
        <v>0</v>
      </c>
      <c r="G148" s="193">
        <f t="shared" si="3"/>
        <v>0</v>
      </c>
      <c r="H148" s="697">
        <f>'360 PU holds'!AN186*SUM('360 PU holds'!K186:R186)</f>
        <v>0</v>
      </c>
      <c r="I148" s="697">
        <f>'360 PU holds'!AO186*SUM('360 PU holds'!K186:R186)</f>
        <v>0</v>
      </c>
      <c r="J148" s="697">
        <f>'360 PU holds'!AP186*SUM('360 PU holds'!K186:R186)</f>
        <v>0</v>
      </c>
    </row>
    <row r="149">
      <c r="A149" s="638" t="str">
        <f>'360 PU holds'!D187</f>
        <v/>
      </c>
      <c r="B149" s="638" t="str">
        <f>'360 PU holds'!Y187</f>
        <v/>
      </c>
      <c r="C149" s="717">
        <f>'360 PU holds'!AL187*SUM('360 PU holds'!K187:R187)</f>
        <v>0</v>
      </c>
      <c r="D149" s="717">
        <f>'360 PU holds'!AM187*SUM('360 PU holds'!K187:R187)</f>
        <v>0</v>
      </c>
      <c r="E149" s="193">
        <f>'360 PU holds'!Z187*SUM('360 PU holds'!K187:R187)</f>
        <v>0</v>
      </c>
      <c r="F149" s="193">
        <f t="shared" si="2"/>
        <v>0</v>
      </c>
      <c r="G149" s="193">
        <f t="shared" si="3"/>
        <v>0</v>
      </c>
      <c r="H149" s="697">
        <f>'360 PU holds'!AN187*SUM('360 PU holds'!K187:R187)</f>
        <v>0</v>
      </c>
      <c r="I149" s="697">
        <f>'360 PU holds'!AO187*SUM('360 PU holds'!K187:R187)</f>
        <v>0</v>
      </c>
      <c r="J149" s="697">
        <f>'360 PU holds'!AP187*SUM('360 PU holds'!K187:R187)</f>
        <v>0</v>
      </c>
    </row>
    <row r="150">
      <c r="A150" s="638" t="str">
        <f>'360 PU holds'!D188</f>
        <v/>
      </c>
      <c r="B150" s="638" t="str">
        <f>'360 PU holds'!Y188</f>
        <v/>
      </c>
      <c r="C150" s="717">
        <f>'360 PU holds'!AL188*SUM('360 PU holds'!K188:R188)</f>
        <v>0</v>
      </c>
      <c r="D150" s="717">
        <f>'360 PU holds'!AM188*SUM('360 PU holds'!K188:R188)</f>
        <v>0</v>
      </c>
      <c r="E150" s="193">
        <f>'360 PU holds'!Z188*SUM('360 PU holds'!K188:R188)</f>
        <v>0</v>
      </c>
      <c r="F150" s="193">
        <f t="shared" si="2"/>
        <v>0</v>
      </c>
      <c r="G150" s="193">
        <f t="shared" si="3"/>
        <v>0</v>
      </c>
      <c r="H150" s="697">
        <f>'360 PU holds'!AN188*SUM('360 PU holds'!K188:R188)</f>
        <v>0</v>
      </c>
      <c r="I150" s="697">
        <f>'360 PU holds'!AO188*SUM('360 PU holds'!K188:R188)</f>
        <v>0</v>
      </c>
      <c r="J150" s="697">
        <f>'360 PU holds'!AP188*SUM('360 PU holds'!K188:R188)</f>
        <v>0</v>
      </c>
    </row>
    <row r="151">
      <c r="A151" s="638" t="str">
        <f>'360 PU holds'!D189</f>
        <v/>
      </c>
      <c r="B151" s="638" t="str">
        <f>'360 PU holds'!Y189</f>
        <v/>
      </c>
      <c r="C151" s="717">
        <f>'360 PU holds'!AL189*SUM('360 PU holds'!K189:R189)</f>
        <v>0</v>
      </c>
      <c r="D151" s="717">
        <f>'360 PU holds'!AM189*SUM('360 PU holds'!K189:R189)</f>
        <v>0</v>
      </c>
      <c r="E151" s="193">
        <f>'360 PU holds'!Z189*SUM('360 PU holds'!K189:R189)</f>
        <v>0</v>
      </c>
      <c r="F151" s="193">
        <f t="shared" si="2"/>
        <v>0</v>
      </c>
      <c r="G151" s="193">
        <f t="shared" si="3"/>
        <v>0</v>
      </c>
      <c r="H151" s="697">
        <f>'360 PU holds'!AN189*SUM('360 PU holds'!K189:R189)</f>
        <v>0</v>
      </c>
      <c r="I151" s="697">
        <f>'360 PU holds'!AO189*SUM('360 PU holds'!K189:R189)</f>
        <v>0</v>
      </c>
      <c r="J151" s="697">
        <f>'360 PU holds'!AP189*SUM('360 PU holds'!K189:R189)</f>
        <v>0</v>
      </c>
    </row>
    <row r="152">
      <c r="A152" s="638" t="str">
        <f>'360 PU holds'!D190</f>
        <v/>
      </c>
      <c r="B152" s="638" t="str">
        <f>'360 PU holds'!Y190</f>
        <v/>
      </c>
      <c r="C152" s="717">
        <f>'360 PU holds'!AL190*SUM('360 PU holds'!K190:R190)</f>
        <v>0</v>
      </c>
      <c r="D152" s="717">
        <f>'360 PU holds'!AM190*SUM('360 PU holds'!K190:R190)</f>
        <v>0</v>
      </c>
      <c r="E152" s="193">
        <f>'360 PU holds'!Z190*SUM('360 PU holds'!K190:R190)</f>
        <v>0</v>
      </c>
      <c r="F152" s="193">
        <f t="shared" si="2"/>
        <v>0</v>
      </c>
      <c r="G152" s="193">
        <f t="shared" si="3"/>
        <v>0</v>
      </c>
      <c r="H152" s="697">
        <f>'360 PU holds'!AN190*SUM('360 PU holds'!K190:R190)</f>
        <v>0</v>
      </c>
      <c r="I152" s="697">
        <f>'360 PU holds'!AO190*SUM('360 PU holds'!K190:R190)</f>
        <v>0</v>
      </c>
      <c r="J152" s="697">
        <f>'360 PU holds'!AP190*SUM('360 PU holds'!K190:R190)</f>
        <v>0</v>
      </c>
    </row>
    <row r="153">
      <c r="A153" s="638" t="str">
        <f>'360 PU holds'!D191</f>
        <v/>
      </c>
      <c r="B153" s="638" t="str">
        <f>'360 PU holds'!Y191</f>
        <v/>
      </c>
      <c r="C153" s="717">
        <f>'360 PU holds'!AL191*SUM('360 PU holds'!K191:R191)</f>
        <v>0</v>
      </c>
      <c r="D153" s="717">
        <f>'360 PU holds'!AM191*SUM('360 PU holds'!K191:R191)</f>
        <v>0</v>
      </c>
      <c r="E153" s="193">
        <f>'360 PU holds'!Z191*SUM('360 PU holds'!K191:R191)</f>
        <v>0</v>
      </c>
      <c r="F153" s="193">
        <f t="shared" si="2"/>
        <v>0</v>
      </c>
      <c r="G153" s="193">
        <f t="shared" si="3"/>
        <v>0</v>
      </c>
      <c r="H153" s="697">
        <f>'360 PU holds'!AN191*SUM('360 PU holds'!K191:R191)</f>
        <v>0</v>
      </c>
      <c r="I153" s="697">
        <f>'360 PU holds'!AO191*SUM('360 PU holds'!K191:R191)</f>
        <v>0</v>
      </c>
      <c r="J153" s="697">
        <f>'360 PU holds'!AP191*SUM('360 PU holds'!K191:R191)</f>
        <v>0</v>
      </c>
    </row>
    <row r="154">
      <c r="A154" s="638" t="str">
        <f>'360 PU holds'!D192</f>
        <v/>
      </c>
      <c r="B154" s="638" t="str">
        <f>'360 PU holds'!Y192</f>
        <v/>
      </c>
      <c r="C154" s="717">
        <f>'360 PU holds'!AL192*SUM('360 PU holds'!K192:R192)</f>
        <v>0</v>
      </c>
      <c r="D154" s="717">
        <f>'360 PU holds'!AM192*SUM('360 PU holds'!K192:R192)</f>
        <v>0</v>
      </c>
      <c r="E154" s="193">
        <f>'360 PU holds'!Z192*SUM('360 PU holds'!K192:R192)</f>
        <v>0</v>
      </c>
      <c r="F154" s="193">
        <f t="shared" si="2"/>
        <v>0</v>
      </c>
      <c r="G154" s="193">
        <f t="shared" si="3"/>
        <v>0</v>
      </c>
      <c r="H154" s="697">
        <f>'360 PU holds'!AN192*SUM('360 PU holds'!K192:R192)</f>
        <v>0</v>
      </c>
      <c r="I154" s="697">
        <f>'360 PU holds'!AO192*SUM('360 PU holds'!K192:R192)</f>
        <v>0</v>
      </c>
      <c r="J154" s="697">
        <f>'360 PU holds'!AP192*SUM('360 PU holds'!K192:R192)</f>
        <v>0</v>
      </c>
    </row>
    <row r="155">
      <c r="A155" s="638" t="str">
        <f>'360 PU holds'!D193</f>
        <v/>
      </c>
      <c r="B155" s="638" t="str">
        <f>'360 PU holds'!Y193</f>
        <v/>
      </c>
      <c r="C155" s="717">
        <f>'360 PU holds'!AL193*SUM('360 PU holds'!K193:R193)</f>
        <v>0</v>
      </c>
      <c r="D155" s="717">
        <f>'360 PU holds'!AM193*SUM('360 PU holds'!K193:R193)</f>
        <v>0</v>
      </c>
      <c r="E155" s="193">
        <f>'360 PU holds'!Z193*SUM('360 PU holds'!K193:R193)</f>
        <v>0</v>
      </c>
      <c r="F155" s="193">
        <f t="shared" si="2"/>
        <v>0</v>
      </c>
      <c r="G155" s="193">
        <f t="shared" si="3"/>
        <v>0</v>
      </c>
      <c r="H155" s="697">
        <f>'360 PU holds'!AN193*SUM('360 PU holds'!K193:R193)</f>
        <v>0</v>
      </c>
      <c r="I155" s="697">
        <f>'360 PU holds'!AO193*SUM('360 PU holds'!K193:R193)</f>
        <v>0</v>
      </c>
      <c r="J155" s="697">
        <f>'360 PU holds'!AP193*SUM('360 PU holds'!K193:R193)</f>
        <v>0</v>
      </c>
    </row>
    <row r="156">
      <c r="A156" s="638" t="str">
        <f>'360 PU holds'!D194</f>
        <v/>
      </c>
      <c r="B156" s="638" t="str">
        <f>'360 PU holds'!Y194</f>
        <v/>
      </c>
      <c r="C156" s="717">
        <f>'360 PU holds'!AL194*SUM('360 PU holds'!K194:R194)</f>
        <v>0</v>
      </c>
      <c r="D156" s="717">
        <f>'360 PU holds'!AM194*SUM('360 PU holds'!K194:R194)</f>
        <v>0</v>
      </c>
      <c r="E156" s="193">
        <f>'360 PU holds'!Z194*SUM('360 PU holds'!K194:R194)</f>
        <v>0</v>
      </c>
      <c r="F156" s="193">
        <f t="shared" si="2"/>
        <v>0</v>
      </c>
      <c r="G156" s="193">
        <f t="shared" si="3"/>
        <v>0</v>
      </c>
      <c r="H156" s="697">
        <f>'360 PU holds'!AN194*SUM('360 PU holds'!K194:R194)</f>
        <v>0</v>
      </c>
      <c r="I156" s="697">
        <f>'360 PU holds'!AO194*SUM('360 PU holds'!K194:R194)</f>
        <v>0</v>
      </c>
      <c r="J156" s="697">
        <f>'360 PU holds'!AP194*SUM('360 PU holds'!K194:R194)</f>
        <v>0</v>
      </c>
    </row>
    <row r="157">
      <c r="A157" s="638" t="str">
        <f>'360 PU holds'!D195</f>
        <v/>
      </c>
      <c r="B157" s="638" t="str">
        <f>'360 PU holds'!Y195</f>
        <v/>
      </c>
      <c r="C157" s="717">
        <f>'360 PU holds'!AL195*SUM('360 PU holds'!K195:R195)</f>
        <v>0</v>
      </c>
      <c r="D157" s="717">
        <f>'360 PU holds'!AM195*SUM('360 PU holds'!K195:R195)</f>
        <v>0</v>
      </c>
      <c r="E157" s="193">
        <f>'360 PU holds'!Z195*SUM('360 PU holds'!K195:R195)</f>
        <v>0</v>
      </c>
      <c r="F157" s="193">
        <f t="shared" si="2"/>
        <v>0</v>
      </c>
      <c r="G157" s="193">
        <f t="shared" si="3"/>
        <v>0</v>
      </c>
      <c r="H157" s="697">
        <f>'360 PU holds'!AN195*SUM('360 PU holds'!K195:R195)</f>
        <v>0</v>
      </c>
      <c r="I157" s="697">
        <f>'360 PU holds'!AO195*SUM('360 PU holds'!K195:R195)</f>
        <v>0</v>
      </c>
      <c r="J157" s="697">
        <f>'360 PU holds'!AP195*SUM('360 PU holds'!K195:R195)</f>
        <v>0</v>
      </c>
    </row>
    <row r="158">
      <c r="A158" s="638" t="str">
        <f>'360 PU holds'!D196</f>
        <v/>
      </c>
      <c r="B158" s="638" t="str">
        <f>'360 PU holds'!Y196</f>
        <v/>
      </c>
      <c r="C158" s="717">
        <f>'360 PU holds'!AL196*SUM('360 PU holds'!K196:R196)</f>
        <v>0</v>
      </c>
      <c r="D158" s="717">
        <f>'360 PU holds'!AM196*SUM('360 PU holds'!K196:R196)</f>
        <v>0</v>
      </c>
      <c r="E158" s="193">
        <f>'360 PU holds'!Z196*SUM('360 PU holds'!K196:R196)</f>
        <v>0</v>
      </c>
      <c r="F158" s="193">
        <f t="shared" si="2"/>
        <v>0</v>
      </c>
      <c r="G158" s="193">
        <f t="shared" si="3"/>
        <v>0</v>
      </c>
      <c r="H158" s="697">
        <f>'360 PU holds'!AN196*SUM('360 PU holds'!K196:R196)</f>
        <v>0</v>
      </c>
      <c r="I158" s="697">
        <f>'360 PU holds'!AO196*SUM('360 PU holds'!K196:R196)</f>
        <v>0</v>
      </c>
      <c r="J158" s="697">
        <f>'360 PU holds'!AP196*SUM('360 PU holds'!K196:R196)</f>
        <v>0</v>
      </c>
    </row>
    <row r="159">
      <c r="A159" s="638" t="str">
        <f>'360 PU holds'!D197</f>
        <v/>
      </c>
      <c r="B159" s="638" t="str">
        <f>'360 PU holds'!Y197</f>
        <v/>
      </c>
      <c r="C159" s="717">
        <f>'360 PU holds'!AL197*SUM('360 PU holds'!K197:R197)</f>
        <v>0</v>
      </c>
      <c r="D159" s="717">
        <f>'360 PU holds'!AM197*SUM('360 PU holds'!K197:R197)</f>
        <v>0</v>
      </c>
      <c r="E159" s="193">
        <f>'360 PU holds'!Z197*SUM('360 PU holds'!K197:R197)</f>
        <v>0</v>
      </c>
      <c r="F159" s="193">
        <f t="shared" si="2"/>
        <v>0</v>
      </c>
      <c r="G159" s="193">
        <f t="shared" si="3"/>
        <v>0</v>
      </c>
      <c r="H159" s="697">
        <f>'360 PU holds'!AN197*SUM('360 PU holds'!K197:R197)</f>
        <v>0</v>
      </c>
      <c r="I159" s="697">
        <f>'360 PU holds'!AO197*SUM('360 PU holds'!K197:R197)</f>
        <v>0</v>
      </c>
      <c r="J159" s="697">
        <f>'360 PU holds'!AP197*SUM('360 PU holds'!K197:R197)</f>
        <v>0</v>
      </c>
    </row>
    <row r="160">
      <c r="A160" s="638" t="str">
        <f>'360 PU holds'!D198</f>
        <v/>
      </c>
      <c r="B160" s="638" t="str">
        <f>'360 PU holds'!Y198</f>
        <v/>
      </c>
      <c r="C160" s="717">
        <f>'360 PU holds'!AL198*SUM('360 PU holds'!K198:R198)</f>
        <v>0</v>
      </c>
      <c r="D160" s="717">
        <f>'360 PU holds'!AM198*SUM('360 PU holds'!K198:R198)</f>
        <v>0</v>
      </c>
      <c r="E160" s="193">
        <f>'360 PU holds'!Z198*SUM('360 PU holds'!K198:R198)</f>
        <v>0</v>
      </c>
      <c r="F160" s="193">
        <f t="shared" si="2"/>
        <v>0</v>
      </c>
      <c r="G160" s="193">
        <f t="shared" si="3"/>
        <v>0</v>
      </c>
      <c r="H160" s="697">
        <f>'360 PU holds'!AN198*SUM('360 PU holds'!K198:R198)</f>
        <v>0</v>
      </c>
      <c r="I160" s="697">
        <f>'360 PU holds'!AO198*SUM('360 PU holds'!K198:R198)</f>
        <v>0</v>
      </c>
      <c r="J160" s="697">
        <f>'360 PU holds'!AP198*SUM('360 PU holds'!K198:R198)</f>
        <v>0</v>
      </c>
    </row>
    <row r="161">
      <c r="A161" s="638" t="str">
        <f>'360 PU holds'!D199</f>
        <v/>
      </c>
      <c r="B161" s="638" t="str">
        <f>'360 PU holds'!Y199</f>
        <v/>
      </c>
      <c r="C161" s="717">
        <f>'360 PU holds'!AL199*SUM('360 PU holds'!K199:R199)</f>
        <v>0</v>
      </c>
      <c r="D161" s="717">
        <f>'360 PU holds'!AM199*SUM('360 PU holds'!K199:R199)</f>
        <v>0</v>
      </c>
      <c r="E161" s="193">
        <f>'360 PU holds'!Z199*SUM('360 PU holds'!K199:R199)</f>
        <v>0</v>
      </c>
      <c r="F161" s="193">
        <f t="shared" si="2"/>
        <v>0</v>
      </c>
      <c r="G161" s="193">
        <f t="shared" si="3"/>
        <v>0</v>
      </c>
      <c r="H161" s="697">
        <f>'360 PU holds'!AN199*SUM('360 PU holds'!K199:R199)</f>
        <v>0</v>
      </c>
      <c r="I161" s="697">
        <f>'360 PU holds'!AO199*SUM('360 PU holds'!K199:R199)</f>
        <v>0</v>
      </c>
      <c r="J161" s="697">
        <f>'360 PU holds'!AP199*SUM('360 PU holds'!K199:R199)</f>
        <v>0</v>
      </c>
    </row>
    <row r="162">
      <c r="A162" s="638" t="str">
        <f>'360 PU holds'!D200</f>
        <v/>
      </c>
      <c r="B162" s="638" t="str">
        <f>'360 PU holds'!Y200</f>
        <v/>
      </c>
      <c r="C162" s="717">
        <f>'360 PU holds'!AL200*SUM('360 PU holds'!K200:R200)</f>
        <v>0</v>
      </c>
      <c r="D162" s="717">
        <f>'360 PU holds'!AM200*SUM('360 PU holds'!K200:R200)</f>
        <v>0</v>
      </c>
      <c r="E162" s="193">
        <f>'360 PU holds'!Z200*SUM('360 PU holds'!K200:R200)</f>
        <v>0</v>
      </c>
      <c r="F162" s="193">
        <f t="shared" si="2"/>
        <v>0</v>
      </c>
      <c r="G162" s="193">
        <f t="shared" si="3"/>
        <v>0</v>
      </c>
      <c r="H162" s="697">
        <f>'360 PU holds'!AN200*SUM('360 PU holds'!K200:R200)</f>
        <v>0</v>
      </c>
      <c r="I162" s="697">
        <f>'360 PU holds'!AO200*SUM('360 PU holds'!K200:R200)</f>
        <v>0</v>
      </c>
      <c r="J162" s="697">
        <f>'360 PU holds'!AP200*SUM('360 PU holds'!K200:R200)</f>
        <v>0</v>
      </c>
    </row>
    <row r="163">
      <c r="A163" s="638" t="str">
        <f>'360 PU holds'!D201</f>
        <v/>
      </c>
      <c r="B163" s="638" t="str">
        <f>'360 PU holds'!Y201</f>
        <v/>
      </c>
      <c r="C163" s="717">
        <f>'360 PU holds'!AL201*SUM('360 PU holds'!K201:R201)</f>
        <v>0</v>
      </c>
      <c r="D163" s="717">
        <f>'360 PU holds'!AM201*SUM('360 PU holds'!K201:R201)</f>
        <v>0</v>
      </c>
      <c r="E163" s="193">
        <f>'360 PU holds'!Z201*SUM('360 PU holds'!K201:R201)</f>
        <v>0</v>
      </c>
      <c r="F163" s="193">
        <f t="shared" si="2"/>
        <v>0</v>
      </c>
      <c r="G163" s="193">
        <f t="shared" si="3"/>
        <v>0</v>
      </c>
      <c r="H163" s="697">
        <f>'360 PU holds'!AN201*SUM('360 PU holds'!K201:R201)</f>
        <v>0</v>
      </c>
      <c r="I163" s="697">
        <f>'360 PU holds'!AO201*SUM('360 PU holds'!K201:R201)</f>
        <v>0</v>
      </c>
      <c r="J163" s="697">
        <f>'360 PU holds'!AP201*SUM('360 PU holds'!K201:R201)</f>
        <v>0</v>
      </c>
    </row>
    <row r="164">
      <c r="A164" s="638" t="str">
        <f>'360 PU holds'!D202</f>
        <v/>
      </c>
      <c r="B164" s="638" t="str">
        <f>'360 PU holds'!Y202</f>
        <v/>
      </c>
      <c r="C164" s="717">
        <f>'360 PU holds'!AL202*SUM('360 PU holds'!K202:R202)</f>
        <v>0</v>
      </c>
      <c r="D164" s="717">
        <f>'360 PU holds'!AM202*SUM('360 PU holds'!K202:R202)</f>
        <v>0</v>
      </c>
      <c r="E164" s="193">
        <f>'360 PU holds'!Z202*SUM('360 PU holds'!K202:R202)</f>
        <v>0</v>
      </c>
      <c r="F164" s="193">
        <f t="shared" si="2"/>
        <v>0</v>
      </c>
      <c r="G164" s="193">
        <f t="shared" si="3"/>
        <v>0</v>
      </c>
      <c r="H164" s="697">
        <f>'360 PU holds'!AN202*SUM('360 PU holds'!K202:R202)</f>
        <v>0</v>
      </c>
      <c r="I164" s="697">
        <f>'360 PU holds'!AO202*SUM('360 PU holds'!K202:R202)</f>
        <v>0</v>
      </c>
      <c r="J164" s="697">
        <f>'360 PU holds'!AP202*SUM('360 PU holds'!K202:R202)</f>
        <v>0</v>
      </c>
    </row>
    <row r="165">
      <c r="A165" s="638" t="str">
        <f>'360 PU holds'!D203</f>
        <v/>
      </c>
      <c r="B165" s="638" t="str">
        <f>'360 PU holds'!Y203</f>
        <v/>
      </c>
      <c r="C165" s="717">
        <f>'360 PU holds'!AL203*SUM('360 PU holds'!K203:R203)</f>
        <v>0</v>
      </c>
      <c r="D165" s="717">
        <f>'360 PU holds'!AM203*SUM('360 PU holds'!K203:R203)</f>
        <v>0</v>
      </c>
      <c r="E165" s="193">
        <f>'360 PU holds'!Z203*SUM('360 PU holds'!K203:R203)</f>
        <v>0</v>
      </c>
      <c r="F165" s="193">
        <f t="shared" si="2"/>
        <v>0</v>
      </c>
      <c r="G165" s="193">
        <f t="shared" si="3"/>
        <v>0</v>
      </c>
      <c r="H165" s="697">
        <f>'360 PU holds'!AN203*SUM('360 PU holds'!K203:R203)</f>
        <v>0</v>
      </c>
      <c r="I165" s="697">
        <f>'360 PU holds'!AO203*SUM('360 PU holds'!K203:R203)</f>
        <v>0</v>
      </c>
      <c r="J165" s="697">
        <f>'360 PU holds'!AP203*SUM('360 PU holds'!K203:R203)</f>
        <v>0</v>
      </c>
    </row>
    <row r="166">
      <c r="A166" s="638" t="str">
        <f>'360 PU holds'!D204</f>
        <v/>
      </c>
      <c r="B166" s="638" t="str">
        <f>'360 PU holds'!Y204</f>
        <v/>
      </c>
      <c r="C166" s="717">
        <f>'360 PU holds'!AL204*SUM('360 PU holds'!K204:R204)</f>
        <v>0</v>
      </c>
      <c r="D166" s="717">
        <f>'360 PU holds'!AM204*SUM('360 PU holds'!K204:R204)</f>
        <v>0</v>
      </c>
      <c r="E166" s="193">
        <f>'360 PU holds'!Z204*SUM('360 PU holds'!K204:R204)</f>
        <v>0</v>
      </c>
      <c r="F166" s="193">
        <f t="shared" si="2"/>
        <v>0</v>
      </c>
      <c r="G166" s="193">
        <f t="shared" si="3"/>
        <v>0</v>
      </c>
      <c r="H166" s="697">
        <f>'360 PU holds'!AN204*SUM('360 PU holds'!K204:R204)</f>
        <v>0</v>
      </c>
      <c r="I166" s="697">
        <f>'360 PU holds'!AO204*SUM('360 PU holds'!K204:R204)</f>
        <v>0</v>
      </c>
      <c r="J166" s="697">
        <f>'360 PU holds'!AP204*SUM('360 PU holds'!K204:R204)</f>
        <v>0</v>
      </c>
    </row>
    <row r="167">
      <c r="A167" s="638" t="str">
        <f>'360 PU holds'!D205</f>
        <v/>
      </c>
      <c r="B167" s="638" t="str">
        <f>'360 PU holds'!Y205</f>
        <v/>
      </c>
      <c r="C167" s="717">
        <f>'360 PU holds'!AL205*SUM('360 PU holds'!K205:R205)</f>
        <v>0</v>
      </c>
      <c r="D167" s="717">
        <f>'360 PU holds'!AM205*SUM('360 PU holds'!K205:R205)</f>
        <v>0</v>
      </c>
      <c r="E167" s="193">
        <f>'360 PU holds'!Z205*SUM('360 PU holds'!K205:R205)</f>
        <v>0</v>
      </c>
      <c r="F167" s="193">
        <f t="shared" si="2"/>
        <v>0</v>
      </c>
      <c r="G167" s="193">
        <f t="shared" si="3"/>
        <v>0</v>
      </c>
      <c r="H167" s="697">
        <f>'360 PU holds'!AN205*SUM('360 PU holds'!K205:R205)</f>
        <v>0</v>
      </c>
      <c r="I167" s="697">
        <f>'360 PU holds'!AO205*SUM('360 PU holds'!K205:R205)</f>
        <v>0</v>
      </c>
      <c r="J167" s="697">
        <f>'360 PU holds'!AP205*SUM('360 PU holds'!K205:R205)</f>
        <v>0</v>
      </c>
    </row>
    <row r="168">
      <c r="A168" s="638" t="str">
        <f>'360 PU holds'!D206</f>
        <v/>
      </c>
      <c r="B168" s="638" t="str">
        <f>'360 PU holds'!Y206</f>
        <v/>
      </c>
      <c r="C168" s="717">
        <f>'360 PU holds'!AL206*SUM('360 PU holds'!K206:R206)</f>
        <v>0</v>
      </c>
      <c r="D168" s="717">
        <f>'360 PU holds'!AM206*SUM('360 PU holds'!K206:R206)</f>
        <v>0</v>
      </c>
      <c r="E168" s="193">
        <f>'360 PU holds'!Z206*SUM('360 PU holds'!K206:R206)</f>
        <v>0</v>
      </c>
      <c r="F168" s="193">
        <f t="shared" si="2"/>
        <v>0</v>
      </c>
      <c r="G168" s="193">
        <f t="shared" si="3"/>
        <v>0</v>
      </c>
      <c r="H168" s="697">
        <f>'360 PU holds'!AN206*SUM('360 PU holds'!K206:R206)</f>
        <v>0</v>
      </c>
      <c r="I168" s="697">
        <f>'360 PU holds'!AO206*SUM('360 PU holds'!K206:R206)</f>
        <v>0</v>
      </c>
      <c r="J168" s="697">
        <f>'360 PU holds'!AP206*SUM('360 PU holds'!K206:R206)</f>
        <v>0</v>
      </c>
    </row>
    <row r="169">
      <c r="A169" s="638" t="str">
        <f>'360 PU holds'!D207</f>
        <v/>
      </c>
      <c r="B169" s="638" t="str">
        <f>'360 PU holds'!Y207</f>
        <v/>
      </c>
      <c r="C169" s="717">
        <f>'360 PU holds'!AL207*SUM('360 PU holds'!K207:R207)</f>
        <v>0</v>
      </c>
      <c r="D169" s="717">
        <f>'360 PU holds'!AM207*SUM('360 PU holds'!K207:R207)</f>
        <v>0</v>
      </c>
      <c r="E169" s="193">
        <f>'360 PU holds'!Z207*SUM('360 PU holds'!K207:R207)</f>
        <v>0</v>
      </c>
      <c r="F169" s="193">
        <f t="shared" si="2"/>
        <v>0</v>
      </c>
      <c r="G169" s="193">
        <f t="shared" si="3"/>
        <v>0</v>
      </c>
      <c r="H169" s="697">
        <f>'360 PU holds'!AN207*SUM('360 PU holds'!K207:R207)</f>
        <v>0</v>
      </c>
      <c r="I169" s="697">
        <f>'360 PU holds'!AO207*SUM('360 PU holds'!K207:R207)</f>
        <v>0</v>
      </c>
      <c r="J169" s="697">
        <f>'360 PU holds'!AP207*SUM('360 PU holds'!K207:R207)</f>
        <v>0</v>
      </c>
    </row>
    <row r="170">
      <c r="A170" s="638" t="str">
        <f>'360 PU holds'!D208</f>
        <v/>
      </c>
      <c r="B170" s="638" t="str">
        <f>'360 PU holds'!Y208</f>
        <v/>
      </c>
      <c r="C170" s="717">
        <f>'360 PU holds'!AL208*SUM('360 PU holds'!K208:R208)</f>
        <v>0</v>
      </c>
      <c r="D170" s="717">
        <f>'360 PU holds'!AM208*SUM('360 PU holds'!K208:R208)</f>
        <v>0</v>
      </c>
      <c r="E170" s="193">
        <f>'360 PU holds'!Z208*SUM('360 PU holds'!K208:R208)</f>
        <v>0</v>
      </c>
      <c r="F170" s="193">
        <f t="shared" si="2"/>
        <v>0</v>
      </c>
      <c r="G170" s="193">
        <f t="shared" si="3"/>
        <v>0</v>
      </c>
      <c r="H170" s="697">
        <f>'360 PU holds'!AN208*SUM('360 PU holds'!K208:R208)</f>
        <v>0</v>
      </c>
      <c r="I170" s="697">
        <f>'360 PU holds'!AO208*SUM('360 PU holds'!K208:R208)</f>
        <v>0</v>
      </c>
      <c r="J170" s="697">
        <f>'360 PU holds'!AP208*SUM('360 PU holds'!K208:R208)</f>
        <v>0</v>
      </c>
    </row>
    <row r="171">
      <c r="A171" s="638" t="str">
        <f>'360 PU holds'!D209</f>
        <v/>
      </c>
      <c r="B171" s="638" t="str">
        <f>'360 PU holds'!Y209</f>
        <v/>
      </c>
      <c r="C171" s="717">
        <f>'360 PU holds'!AL209*SUM('360 PU holds'!K209:R209)</f>
        <v>0</v>
      </c>
      <c r="D171" s="717">
        <f>'360 PU holds'!AM209*SUM('360 PU holds'!K209:R209)</f>
        <v>0</v>
      </c>
      <c r="E171" s="193">
        <f>'360 PU holds'!Z209*SUM('360 PU holds'!K209:R209)</f>
        <v>0</v>
      </c>
      <c r="F171" s="193">
        <f t="shared" si="2"/>
        <v>0</v>
      </c>
      <c r="G171" s="193">
        <f t="shared" si="3"/>
        <v>0</v>
      </c>
      <c r="H171" s="697">
        <f>'360 PU holds'!AN209*SUM('360 PU holds'!K209:R209)</f>
        <v>0</v>
      </c>
      <c r="I171" s="697">
        <f>'360 PU holds'!AO209*SUM('360 PU holds'!K209:R209)</f>
        <v>0</v>
      </c>
      <c r="J171" s="697">
        <f>'360 PU holds'!AP209*SUM('360 PU holds'!K209:R209)</f>
        <v>0</v>
      </c>
    </row>
    <row r="172">
      <c r="A172" s="638" t="str">
        <f>'360 PU holds'!D210</f>
        <v/>
      </c>
      <c r="B172" s="638" t="str">
        <f>'360 PU holds'!Y210</f>
        <v/>
      </c>
      <c r="C172" s="717">
        <f>'360 PU holds'!AL210*SUM('360 PU holds'!K210:R210)</f>
        <v>0</v>
      </c>
      <c r="D172" s="717">
        <f>'360 PU holds'!AM210*SUM('360 PU holds'!K210:R210)</f>
        <v>0</v>
      </c>
      <c r="E172" s="193">
        <f>'360 PU holds'!Z210*SUM('360 PU holds'!K210:R210)</f>
        <v>0</v>
      </c>
      <c r="F172" s="193">
        <f t="shared" si="2"/>
        <v>0</v>
      </c>
      <c r="G172" s="193">
        <f t="shared" si="3"/>
        <v>0</v>
      </c>
      <c r="H172" s="697">
        <f>'360 PU holds'!AN210*SUM('360 PU holds'!K210:R210)</f>
        <v>0</v>
      </c>
      <c r="I172" s="697">
        <f>'360 PU holds'!AO210*SUM('360 PU holds'!K210:R210)</f>
        <v>0</v>
      </c>
      <c r="J172" s="697">
        <f>'360 PU holds'!AP210*SUM('360 PU holds'!K210:R210)</f>
        <v>0</v>
      </c>
    </row>
    <row r="173">
      <c r="A173" s="638" t="str">
        <f>'360 PU holds'!D211</f>
        <v/>
      </c>
      <c r="B173" s="638" t="str">
        <f>'360 PU holds'!Y211</f>
        <v/>
      </c>
      <c r="C173" s="717">
        <f>'360 PU holds'!AL211*SUM('360 PU holds'!K211:R211)</f>
        <v>0</v>
      </c>
      <c r="D173" s="717">
        <f>'360 PU holds'!AM211*SUM('360 PU holds'!K211:R211)</f>
        <v>0</v>
      </c>
      <c r="E173" s="193">
        <f>'360 PU holds'!Z211*SUM('360 PU holds'!K211:R211)</f>
        <v>0</v>
      </c>
      <c r="F173" s="193">
        <f t="shared" si="2"/>
        <v>0</v>
      </c>
      <c r="G173" s="193">
        <f t="shared" si="3"/>
        <v>0</v>
      </c>
      <c r="H173" s="697">
        <f>'360 PU holds'!AN211*SUM('360 PU holds'!K211:R211)</f>
        <v>0</v>
      </c>
      <c r="I173" s="697">
        <f>'360 PU holds'!AO211*SUM('360 PU holds'!K211:R211)</f>
        <v>0</v>
      </c>
      <c r="J173" s="697">
        <f>'360 PU holds'!AP211*SUM('360 PU holds'!K211:R211)</f>
        <v>0</v>
      </c>
    </row>
    <row r="174">
      <c r="A174" s="638" t="str">
        <f>'360 PU holds'!D212</f>
        <v/>
      </c>
      <c r="B174" s="638" t="str">
        <f>'360 PU holds'!Y212</f>
        <v/>
      </c>
      <c r="C174" s="717">
        <f>'360 PU holds'!AL212*SUM('360 PU holds'!K212:R212)</f>
        <v>0</v>
      </c>
      <c r="D174" s="717">
        <f>'360 PU holds'!AM212*SUM('360 PU holds'!K212:R212)</f>
        <v>0</v>
      </c>
      <c r="E174" s="193">
        <f>'360 PU holds'!Z212*SUM('360 PU holds'!K212:R212)</f>
        <v>0</v>
      </c>
      <c r="F174" s="193">
        <f t="shared" si="2"/>
        <v>0</v>
      </c>
      <c r="G174" s="193">
        <f t="shared" si="3"/>
        <v>0</v>
      </c>
      <c r="H174" s="697">
        <f>'360 PU holds'!AN212*SUM('360 PU holds'!K212:R212)</f>
        <v>0</v>
      </c>
      <c r="I174" s="697">
        <f>'360 PU holds'!AO212*SUM('360 PU holds'!K212:R212)</f>
        <v>0</v>
      </c>
      <c r="J174" s="697">
        <f>'360 PU holds'!AP212*SUM('360 PU holds'!K212:R212)</f>
        <v>0</v>
      </c>
    </row>
    <row r="175">
      <c r="A175" s="638" t="str">
        <f>'360 PU holds'!D213</f>
        <v/>
      </c>
      <c r="B175" s="638" t="str">
        <f>'360 PU holds'!Y213</f>
        <v/>
      </c>
      <c r="C175" s="717">
        <f>'360 PU holds'!AL213*SUM('360 PU holds'!K213:R213)</f>
        <v>0</v>
      </c>
      <c r="D175" s="717">
        <f>'360 PU holds'!AM213*SUM('360 PU holds'!K213:R213)</f>
        <v>0</v>
      </c>
      <c r="E175" s="193">
        <f>'360 PU holds'!Z213*SUM('360 PU holds'!K213:R213)</f>
        <v>0</v>
      </c>
      <c r="F175" s="193">
        <f t="shared" si="2"/>
        <v>0</v>
      </c>
      <c r="G175" s="193">
        <f t="shared" si="3"/>
        <v>0</v>
      </c>
      <c r="H175" s="697">
        <f>'360 PU holds'!AN213*SUM('360 PU holds'!K213:R213)</f>
        <v>0</v>
      </c>
      <c r="I175" s="697">
        <f>'360 PU holds'!AO213*SUM('360 PU holds'!K213:R213)</f>
        <v>0</v>
      </c>
      <c r="J175" s="697">
        <f>'360 PU holds'!AP213*SUM('360 PU holds'!K213:R213)</f>
        <v>0</v>
      </c>
    </row>
    <row r="176">
      <c r="A176" s="638" t="str">
        <f>'360 PU holds'!D214</f>
        <v/>
      </c>
      <c r="B176" s="638" t="str">
        <f>'360 PU holds'!Y214</f>
        <v/>
      </c>
      <c r="C176" s="717">
        <f>'360 PU holds'!AL214*SUM('360 PU holds'!K214:R214)</f>
        <v>0</v>
      </c>
      <c r="D176" s="717">
        <f>'360 PU holds'!AM214*SUM('360 PU holds'!K214:R214)</f>
        <v>0</v>
      </c>
      <c r="E176" s="193">
        <f>'360 PU holds'!Z214*SUM('360 PU holds'!K214:R214)</f>
        <v>0</v>
      </c>
      <c r="F176" s="193">
        <f t="shared" si="2"/>
        <v>0</v>
      </c>
      <c r="G176" s="193">
        <f t="shared" si="3"/>
        <v>0</v>
      </c>
      <c r="H176" s="697">
        <f>'360 PU holds'!AN214*SUM('360 PU holds'!K214:R214)</f>
        <v>0</v>
      </c>
      <c r="I176" s="697">
        <f>'360 PU holds'!AO214*SUM('360 PU holds'!K214:R214)</f>
        <v>0</v>
      </c>
      <c r="J176" s="697">
        <f>'360 PU holds'!AP214*SUM('360 PU holds'!K214:R214)</f>
        <v>0</v>
      </c>
    </row>
    <row r="177">
      <c r="A177" s="638" t="str">
        <f>'360 PU holds'!D215</f>
        <v/>
      </c>
      <c r="B177" s="638" t="str">
        <f>'360 PU holds'!Y215</f>
        <v/>
      </c>
      <c r="C177" s="717">
        <f>'360 PU holds'!AL215*SUM('360 PU holds'!K215:R215)</f>
        <v>0</v>
      </c>
      <c r="D177" s="717">
        <f>'360 PU holds'!AM215*SUM('360 PU holds'!K215:R215)</f>
        <v>0</v>
      </c>
      <c r="E177" s="193">
        <f>'360 PU holds'!Z215*SUM('360 PU holds'!K215:R215)</f>
        <v>0</v>
      </c>
      <c r="F177" s="193">
        <f t="shared" si="2"/>
        <v>0</v>
      </c>
      <c r="G177" s="193">
        <f t="shared" si="3"/>
        <v>0</v>
      </c>
      <c r="H177" s="697">
        <f>'360 PU holds'!AN215*SUM('360 PU holds'!K215:R215)</f>
        <v>0</v>
      </c>
      <c r="I177" s="697">
        <f>'360 PU holds'!AO215*SUM('360 PU holds'!K215:R215)</f>
        <v>0</v>
      </c>
      <c r="J177" s="697">
        <f>'360 PU holds'!AP215*SUM('360 PU holds'!K215:R215)</f>
        <v>0</v>
      </c>
    </row>
    <row r="178">
      <c r="A178" s="638" t="str">
        <f>'360 PU holds'!D216</f>
        <v/>
      </c>
      <c r="B178" s="638" t="str">
        <f>'360 PU holds'!Y216</f>
        <v/>
      </c>
      <c r="C178" s="717">
        <f>'360 PU holds'!AL216*SUM('360 PU holds'!K216:R216)</f>
        <v>0</v>
      </c>
      <c r="D178" s="717">
        <f>'360 PU holds'!AM216*SUM('360 PU holds'!K216:R216)</f>
        <v>0</v>
      </c>
      <c r="E178" s="193">
        <f>'360 PU holds'!Z216*SUM('360 PU holds'!K216:R216)</f>
        <v>0</v>
      </c>
      <c r="F178" s="193">
        <f t="shared" si="2"/>
        <v>0</v>
      </c>
      <c r="G178" s="193">
        <f t="shared" si="3"/>
        <v>0</v>
      </c>
      <c r="H178" s="697">
        <f>'360 PU holds'!AN216*SUM('360 PU holds'!K216:R216)</f>
        <v>0</v>
      </c>
      <c r="I178" s="697">
        <f>'360 PU holds'!AO216*SUM('360 PU holds'!K216:R216)</f>
        <v>0</v>
      </c>
      <c r="J178" s="697">
        <f>'360 PU holds'!AP216*SUM('360 PU holds'!K216:R216)</f>
        <v>0</v>
      </c>
    </row>
    <row r="179">
      <c r="A179" s="638" t="str">
        <f>'360 PU holds'!D217</f>
        <v/>
      </c>
      <c r="B179" s="638" t="str">
        <f>'360 PU holds'!Y217</f>
        <v/>
      </c>
      <c r="C179" s="717">
        <f>'360 PU holds'!AL217*SUM('360 PU holds'!K217:R217)</f>
        <v>0</v>
      </c>
      <c r="D179" s="717">
        <f>'360 PU holds'!AM217*SUM('360 PU holds'!K217:R217)</f>
        <v>0</v>
      </c>
      <c r="E179" s="193">
        <f>'360 PU holds'!Z217*SUM('360 PU holds'!K217:R217)</f>
        <v>0</v>
      </c>
      <c r="F179" s="193">
        <f t="shared" si="2"/>
        <v>0</v>
      </c>
      <c r="G179" s="193">
        <f t="shared" si="3"/>
        <v>0</v>
      </c>
      <c r="H179" s="697">
        <f>'360 PU holds'!AN217*SUM('360 PU holds'!K217:R217)</f>
        <v>0</v>
      </c>
      <c r="I179" s="697">
        <f>'360 PU holds'!AO217*SUM('360 PU holds'!K217:R217)</f>
        <v>0</v>
      </c>
      <c r="J179" s="697">
        <f>'360 PU holds'!AP217*SUM('360 PU holds'!K217:R217)</f>
        <v>0</v>
      </c>
    </row>
    <row r="180">
      <c r="A180" s="638" t="str">
        <f>'360 PU holds'!D218</f>
        <v/>
      </c>
      <c r="B180" s="638" t="str">
        <f>'360 PU holds'!Y218</f>
        <v/>
      </c>
      <c r="C180" s="717">
        <f>'360 PU holds'!AL218*SUM('360 PU holds'!K218:R218)</f>
        <v>0</v>
      </c>
      <c r="D180" s="717">
        <f>'360 PU holds'!AM218*SUM('360 PU holds'!K218:R218)</f>
        <v>0</v>
      </c>
      <c r="E180" s="193">
        <f>'360 PU holds'!Z218*SUM('360 PU holds'!K218:R218)</f>
        <v>0</v>
      </c>
      <c r="F180" s="193">
        <f t="shared" si="2"/>
        <v>0</v>
      </c>
      <c r="G180" s="193">
        <f t="shared" si="3"/>
        <v>0</v>
      </c>
      <c r="H180" s="697">
        <f>'360 PU holds'!AN218*SUM('360 PU holds'!K218:R218)</f>
        <v>0</v>
      </c>
      <c r="I180" s="697">
        <f>'360 PU holds'!AO218*SUM('360 PU holds'!K218:R218)</f>
        <v>0</v>
      </c>
      <c r="J180" s="697">
        <f>'360 PU holds'!AP218*SUM('360 PU holds'!K218:R218)</f>
        <v>0</v>
      </c>
    </row>
    <row r="181">
      <c r="A181" s="638" t="str">
        <f>'360 PU holds'!D219</f>
        <v/>
      </c>
      <c r="B181" s="638" t="str">
        <f>'360 PU holds'!Y219</f>
        <v/>
      </c>
      <c r="C181" s="717">
        <f>'360 PU holds'!AL219*SUM('360 PU holds'!K219:R219)</f>
        <v>0</v>
      </c>
      <c r="D181" s="717">
        <f>'360 PU holds'!AM219*SUM('360 PU holds'!K219:R219)</f>
        <v>0</v>
      </c>
      <c r="E181" s="193">
        <f>'360 PU holds'!Z219*SUM('360 PU holds'!K219:R219)</f>
        <v>0</v>
      </c>
      <c r="F181" s="193">
        <f t="shared" si="2"/>
        <v>0</v>
      </c>
      <c r="G181" s="193">
        <f t="shared" si="3"/>
        <v>0</v>
      </c>
      <c r="H181" s="697">
        <f>'360 PU holds'!AN219*SUM('360 PU holds'!K219:R219)</f>
        <v>0</v>
      </c>
      <c r="I181" s="697">
        <f>'360 PU holds'!AO219*SUM('360 PU holds'!K219:R219)</f>
        <v>0</v>
      </c>
      <c r="J181" s="697">
        <f>'360 PU holds'!AP219*SUM('360 PU holds'!K219:R219)</f>
        <v>0</v>
      </c>
    </row>
    <row r="182">
      <c r="A182" s="638" t="str">
        <f>'360 PU holds'!D220</f>
        <v/>
      </c>
      <c r="B182" s="638" t="str">
        <f>'360 PU holds'!Y220</f>
        <v/>
      </c>
      <c r="C182" s="717">
        <f>'360 PU holds'!AL220*SUM('360 PU holds'!K220:R220)</f>
        <v>0</v>
      </c>
      <c r="D182" s="717">
        <f>'360 PU holds'!AM220*SUM('360 PU holds'!K220:R220)</f>
        <v>0</v>
      </c>
      <c r="E182" s="193">
        <f>'360 PU holds'!Z220*SUM('360 PU holds'!K220:R220)</f>
        <v>0</v>
      </c>
      <c r="F182" s="193">
        <f t="shared" si="2"/>
        <v>0</v>
      </c>
      <c r="G182" s="193">
        <f t="shared" si="3"/>
        <v>0</v>
      </c>
      <c r="H182" s="697">
        <f>'360 PU holds'!AN220*SUM('360 PU holds'!K220:R220)</f>
        <v>0</v>
      </c>
      <c r="I182" s="697">
        <f>'360 PU holds'!AO220*SUM('360 PU holds'!K220:R220)</f>
        <v>0</v>
      </c>
      <c r="J182" s="697">
        <f>'360 PU holds'!AP220*SUM('360 PU holds'!K220:R220)</f>
        <v>0</v>
      </c>
    </row>
    <row r="183">
      <c r="A183" s="638" t="str">
        <f>'360 PU holds'!D221</f>
        <v/>
      </c>
      <c r="B183" s="638" t="str">
        <f>'360 PU holds'!Y221</f>
        <v/>
      </c>
      <c r="C183" s="717">
        <f>'360 PU holds'!AL221*SUM('360 PU holds'!K221:R221)</f>
        <v>0</v>
      </c>
      <c r="D183" s="717">
        <f>'360 PU holds'!AM221*SUM('360 PU holds'!K221:R221)</f>
        <v>0</v>
      </c>
      <c r="E183" s="193">
        <f>'360 PU holds'!Z221*SUM('360 PU holds'!K221:R221)</f>
        <v>0</v>
      </c>
      <c r="F183" s="193">
        <f t="shared" si="2"/>
        <v>0</v>
      </c>
      <c r="G183" s="193">
        <f t="shared" si="3"/>
        <v>0</v>
      </c>
      <c r="H183" s="697">
        <f>'360 PU holds'!AN221*SUM('360 PU holds'!K221:R221)</f>
        <v>0</v>
      </c>
      <c r="I183" s="697">
        <f>'360 PU holds'!AO221*SUM('360 PU holds'!K221:R221)</f>
        <v>0</v>
      </c>
      <c r="J183" s="697">
        <f>'360 PU holds'!AP221*SUM('360 PU holds'!K221:R221)</f>
        <v>0</v>
      </c>
    </row>
    <row r="184">
      <c r="A184" s="638" t="str">
        <f>'360 PU holds'!D222</f>
        <v/>
      </c>
      <c r="B184" s="638" t="str">
        <f>'360 PU holds'!Y222</f>
        <v/>
      </c>
      <c r="C184" s="717">
        <f>'360 PU holds'!AL222*SUM('360 PU holds'!K222:R222)</f>
        <v>0</v>
      </c>
      <c r="D184" s="717">
        <f>'360 PU holds'!AM222*SUM('360 PU holds'!K222:R222)</f>
        <v>0</v>
      </c>
      <c r="E184" s="193">
        <f>'360 PU holds'!Z222*SUM('360 PU holds'!K222:R222)</f>
        <v>0</v>
      </c>
      <c r="F184" s="193">
        <f t="shared" si="2"/>
        <v>0</v>
      </c>
      <c r="G184" s="193">
        <f t="shared" si="3"/>
        <v>0</v>
      </c>
      <c r="H184" s="697">
        <f>'360 PU holds'!AN222*SUM('360 PU holds'!K222:R222)</f>
        <v>0</v>
      </c>
      <c r="I184" s="697">
        <f>'360 PU holds'!AO222*SUM('360 PU holds'!K222:R222)</f>
        <v>0</v>
      </c>
      <c r="J184" s="697">
        <f>'360 PU holds'!AP222*SUM('360 PU holds'!K222:R222)</f>
        <v>0</v>
      </c>
    </row>
    <row r="185">
      <c r="A185" s="638" t="str">
        <f>'360 PU holds'!D223</f>
        <v/>
      </c>
      <c r="B185" s="638" t="str">
        <f>'360 PU holds'!Y223</f>
        <v/>
      </c>
      <c r="C185" s="717">
        <f>'360 PU holds'!AL223*SUM('360 PU holds'!K223:R223)</f>
        <v>0</v>
      </c>
      <c r="D185" s="717">
        <f>'360 PU holds'!AM223*SUM('360 PU holds'!K223:R223)</f>
        <v>0</v>
      </c>
      <c r="E185" s="193">
        <f>'360 PU holds'!Z223*SUM('360 PU holds'!K223:R223)</f>
        <v>0</v>
      </c>
      <c r="F185" s="193">
        <f t="shared" si="2"/>
        <v>0</v>
      </c>
      <c r="G185" s="193">
        <f t="shared" si="3"/>
        <v>0</v>
      </c>
      <c r="H185" s="697">
        <f>'360 PU holds'!AN223*SUM('360 PU holds'!K223:R223)</f>
        <v>0</v>
      </c>
      <c r="I185" s="697">
        <f>'360 PU holds'!AO223*SUM('360 PU holds'!K223:R223)</f>
        <v>0</v>
      </c>
      <c r="J185" s="697">
        <f>'360 PU holds'!AP223*SUM('360 PU holds'!K223:R223)</f>
        <v>0</v>
      </c>
    </row>
    <row r="186">
      <c r="A186" s="638" t="str">
        <f>'360 PU holds'!D224</f>
        <v/>
      </c>
      <c r="B186" s="638" t="str">
        <f>'360 PU holds'!Y224</f>
        <v/>
      </c>
      <c r="C186" s="717">
        <f>'360 PU holds'!AL224*SUM('360 PU holds'!K224:R224)</f>
        <v>0</v>
      </c>
      <c r="D186" s="717">
        <f>'360 PU holds'!AM224*SUM('360 PU holds'!K224:R224)</f>
        <v>0</v>
      </c>
      <c r="E186" s="193">
        <f>'360 PU holds'!Z224*SUM('360 PU holds'!K224:R224)</f>
        <v>0</v>
      </c>
      <c r="F186" s="193">
        <f t="shared" si="2"/>
        <v>0</v>
      </c>
      <c r="G186" s="193">
        <f t="shared" si="3"/>
        <v>0</v>
      </c>
      <c r="H186" s="697">
        <f>'360 PU holds'!AN224*SUM('360 PU holds'!K224:R224)</f>
        <v>0</v>
      </c>
      <c r="I186" s="697">
        <f>'360 PU holds'!AO224*SUM('360 PU holds'!K224:R224)</f>
        <v>0</v>
      </c>
      <c r="J186" s="697">
        <f>'360 PU holds'!AP224*SUM('360 PU holds'!K224:R224)</f>
        <v>0</v>
      </c>
    </row>
    <row r="187">
      <c r="A187" s="638" t="str">
        <f>'360 PU holds'!D225</f>
        <v/>
      </c>
      <c r="B187" s="638" t="str">
        <f>'360 PU holds'!Y225</f>
        <v/>
      </c>
      <c r="C187" s="717">
        <f>'360 PU holds'!AL225*SUM('360 PU holds'!K225:R225)</f>
        <v>0</v>
      </c>
      <c r="D187" s="717">
        <f>'360 PU holds'!AM225*SUM('360 PU holds'!K225:R225)</f>
        <v>0</v>
      </c>
      <c r="E187" s="193">
        <f>'360 PU holds'!Z225*SUM('360 PU holds'!K225:R225)</f>
        <v>0</v>
      </c>
      <c r="F187" s="193">
        <f t="shared" si="2"/>
        <v>0</v>
      </c>
      <c r="G187" s="193">
        <f t="shared" si="3"/>
        <v>0</v>
      </c>
      <c r="H187" s="697">
        <f>'360 PU holds'!AN225*SUM('360 PU holds'!K225:R225)</f>
        <v>0</v>
      </c>
      <c r="I187" s="697">
        <f>'360 PU holds'!AO225*SUM('360 PU holds'!K225:R225)</f>
        <v>0</v>
      </c>
      <c r="J187" s="697">
        <f>'360 PU holds'!AP225*SUM('360 PU holds'!K225:R225)</f>
        <v>0</v>
      </c>
    </row>
    <row r="188">
      <c r="A188" s="638" t="str">
        <f>'360 PU holds'!D226</f>
        <v/>
      </c>
      <c r="B188" s="638" t="str">
        <f>'360 PU holds'!Y226</f>
        <v/>
      </c>
      <c r="C188" s="717">
        <f>'360 PU holds'!AL226*SUM('360 PU holds'!K226:R226)</f>
        <v>0</v>
      </c>
      <c r="D188" s="717">
        <f>'360 PU holds'!AM226*SUM('360 PU holds'!K226:R226)</f>
        <v>0</v>
      </c>
      <c r="E188" s="193">
        <f>'360 PU holds'!Z226*SUM('360 PU holds'!K226:R226)</f>
        <v>0</v>
      </c>
      <c r="F188" s="193">
        <f t="shared" si="2"/>
        <v>0</v>
      </c>
      <c r="G188" s="193">
        <f t="shared" si="3"/>
        <v>0</v>
      </c>
      <c r="H188" s="697">
        <f>'360 PU holds'!AN226*SUM('360 PU holds'!K226:R226)</f>
        <v>0</v>
      </c>
      <c r="I188" s="697">
        <f>'360 PU holds'!AO226*SUM('360 PU holds'!K226:R226)</f>
        <v>0</v>
      </c>
      <c r="J188" s="697">
        <f>'360 PU holds'!AP226*SUM('360 PU holds'!K226:R226)</f>
        <v>0</v>
      </c>
    </row>
    <row r="189">
      <c r="A189" s="638" t="str">
        <f>'360 PU holds'!D227</f>
        <v/>
      </c>
      <c r="B189" s="638" t="str">
        <f>'360 PU holds'!Y227</f>
        <v/>
      </c>
      <c r="C189" s="717">
        <f>'360 PU holds'!AL227*SUM('360 PU holds'!K227:R227)</f>
        <v>0</v>
      </c>
      <c r="D189" s="717">
        <f>'360 PU holds'!AM227*SUM('360 PU holds'!K227:R227)</f>
        <v>0</v>
      </c>
      <c r="E189" s="193">
        <f>'360 PU holds'!Z227*SUM('360 PU holds'!K227:R227)</f>
        <v>0</v>
      </c>
      <c r="F189" s="193">
        <f t="shared" si="2"/>
        <v>0</v>
      </c>
      <c r="G189" s="193">
        <f t="shared" si="3"/>
        <v>0</v>
      </c>
      <c r="H189" s="697">
        <f>'360 PU holds'!AN227*SUM('360 PU holds'!K227:R227)</f>
        <v>0</v>
      </c>
      <c r="I189" s="697">
        <f>'360 PU holds'!AO227*SUM('360 PU holds'!K227:R227)</f>
        <v>0</v>
      </c>
      <c r="J189" s="697">
        <f>'360 PU holds'!AP227*SUM('360 PU holds'!K227:R227)</f>
        <v>0</v>
      </c>
    </row>
    <row r="190">
      <c r="A190" s="638" t="str">
        <f>'360 PU holds'!D228</f>
        <v/>
      </c>
      <c r="B190" s="638" t="str">
        <f>'360 PU holds'!Y228</f>
        <v/>
      </c>
      <c r="C190" s="717">
        <f>'360 PU holds'!AL228*SUM('360 PU holds'!K228:R228)</f>
        <v>0</v>
      </c>
      <c r="D190" s="717">
        <f>'360 PU holds'!AM228*SUM('360 PU holds'!K228:R228)</f>
        <v>0</v>
      </c>
      <c r="E190" s="193">
        <f>'360 PU holds'!Z228*SUM('360 PU holds'!K228:R228)</f>
        <v>0</v>
      </c>
      <c r="F190" s="193">
        <f t="shared" si="2"/>
        <v>0</v>
      </c>
      <c r="G190" s="193">
        <f t="shared" si="3"/>
        <v>0</v>
      </c>
      <c r="H190" s="697">
        <f>'360 PU holds'!AN228*SUM('360 PU holds'!K228:R228)</f>
        <v>0</v>
      </c>
      <c r="I190" s="697">
        <f>'360 PU holds'!AO228*SUM('360 PU holds'!K228:R228)</f>
        <v>0</v>
      </c>
      <c r="J190" s="697">
        <f>'360 PU holds'!AP228*SUM('360 PU holds'!K228:R228)</f>
        <v>0</v>
      </c>
    </row>
    <row r="191">
      <c r="A191" s="638" t="str">
        <f>'360 PU holds'!D229</f>
        <v/>
      </c>
      <c r="B191" s="638" t="str">
        <f>'360 PU holds'!Y229</f>
        <v/>
      </c>
      <c r="C191" s="717">
        <f>'360 PU holds'!AL229*SUM('360 PU holds'!K229:R229)</f>
        <v>0</v>
      </c>
      <c r="D191" s="717">
        <f>'360 PU holds'!AM229*SUM('360 PU holds'!K229:R229)</f>
        <v>0</v>
      </c>
      <c r="E191" s="193">
        <f>'360 PU holds'!Z229*SUM('360 PU holds'!K229:R229)</f>
        <v>0</v>
      </c>
      <c r="F191" s="193">
        <f t="shared" si="2"/>
        <v>0</v>
      </c>
      <c r="G191" s="193">
        <f t="shared" si="3"/>
        <v>0</v>
      </c>
      <c r="H191" s="697">
        <f>'360 PU holds'!AN229*SUM('360 PU holds'!K229:R229)</f>
        <v>0</v>
      </c>
      <c r="I191" s="697">
        <f>'360 PU holds'!AO229*SUM('360 PU holds'!K229:R229)</f>
        <v>0</v>
      </c>
      <c r="J191" s="697">
        <f>'360 PU holds'!AP229*SUM('360 PU holds'!K229:R229)</f>
        <v>0</v>
      </c>
    </row>
    <row r="192">
      <c r="A192" s="638" t="str">
        <f>'360 PU holds'!D230</f>
        <v/>
      </c>
      <c r="B192" s="638" t="str">
        <f>'360 PU holds'!Y230</f>
        <v/>
      </c>
      <c r="C192" s="717">
        <f>'360 PU holds'!AL230*SUM('360 PU holds'!K230:R230)</f>
        <v>0</v>
      </c>
      <c r="D192" s="717">
        <f>'360 PU holds'!AM230*SUM('360 PU holds'!K230:R230)</f>
        <v>0</v>
      </c>
      <c r="E192" s="193">
        <f>'360 PU holds'!Z230*SUM('360 PU holds'!K230:R230)</f>
        <v>0</v>
      </c>
      <c r="F192" s="193">
        <f t="shared" si="2"/>
        <v>0</v>
      </c>
      <c r="G192" s="193">
        <f t="shared" si="3"/>
        <v>0</v>
      </c>
      <c r="H192" s="697">
        <f>'360 PU holds'!AN230*SUM('360 PU holds'!K230:R230)</f>
        <v>0</v>
      </c>
      <c r="I192" s="697">
        <f>'360 PU holds'!AO230*SUM('360 PU holds'!K230:R230)</f>
        <v>0</v>
      </c>
      <c r="J192" s="697">
        <f>'360 PU holds'!AP230*SUM('360 PU holds'!K230:R230)</f>
        <v>0</v>
      </c>
    </row>
    <row r="193">
      <c r="A193" s="638" t="str">
        <f>'360 PU holds'!D231</f>
        <v/>
      </c>
      <c r="B193" s="638" t="str">
        <f>'360 PU holds'!Y231</f>
        <v/>
      </c>
      <c r="C193" s="717">
        <f>'360 PU holds'!AL231*SUM('360 PU holds'!K231:R231)</f>
        <v>0</v>
      </c>
      <c r="D193" s="717">
        <f>'360 PU holds'!AM231*SUM('360 PU holds'!K231:R231)</f>
        <v>0</v>
      </c>
      <c r="E193" s="193">
        <f>'360 PU holds'!Z231*SUM('360 PU holds'!K231:R231)</f>
        <v>0</v>
      </c>
      <c r="F193" s="193">
        <f t="shared" si="2"/>
        <v>0</v>
      </c>
      <c r="G193" s="193">
        <f t="shared" si="3"/>
        <v>0</v>
      </c>
      <c r="H193" s="697">
        <f>'360 PU holds'!AN231*SUM('360 PU holds'!K231:R231)</f>
        <v>0</v>
      </c>
      <c r="I193" s="697">
        <f>'360 PU holds'!AO231*SUM('360 PU holds'!K231:R231)</f>
        <v>0</v>
      </c>
      <c r="J193" s="697">
        <f>'360 PU holds'!AP231*SUM('360 PU holds'!K231:R231)</f>
        <v>0</v>
      </c>
    </row>
    <row r="194">
      <c r="A194" s="638" t="str">
        <f>'360 PU holds'!D232</f>
        <v/>
      </c>
      <c r="B194" s="638" t="str">
        <f>'360 PU holds'!Y232</f>
        <v/>
      </c>
      <c r="C194" s="717">
        <f>'360 PU holds'!AL232*SUM('360 PU holds'!K232:R232)</f>
        <v>0</v>
      </c>
      <c r="D194" s="717">
        <f>'360 PU holds'!AM232*SUM('360 PU holds'!K232:R232)</f>
        <v>0</v>
      </c>
      <c r="E194" s="193">
        <f>'360 PU holds'!Z232*SUM('360 PU holds'!K232:R232)</f>
        <v>0</v>
      </c>
      <c r="F194" s="193">
        <f t="shared" si="2"/>
        <v>0</v>
      </c>
      <c r="G194" s="193">
        <f t="shared" si="3"/>
        <v>0</v>
      </c>
      <c r="H194" s="697">
        <f>'360 PU holds'!AN232*SUM('360 PU holds'!K232:R232)</f>
        <v>0</v>
      </c>
      <c r="I194" s="697">
        <f>'360 PU holds'!AO232*SUM('360 PU holds'!K232:R232)</f>
        <v>0</v>
      </c>
      <c r="J194" s="697">
        <f>'360 PU holds'!AP232*SUM('360 PU holds'!K232:R232)</f>
        <v>0</v>
      </c>
    </row>
    <row r="195">
      <c r="A195" s="638" t="str">
        <f>'360 PU holds'!D233</f>
        <v/>
      </c>
      <c r="B195" s="638" t="str">
        <f>'360 PU holds'!Y233</f>
        <v/>
      </c>
      <c r="C195" s="717">
        <f>'360 PU holds'!AL233*SUM('360 PU holds'!K233:R233)</f>
        <v>0</v>
      </c>
      <c r="D195" s="717">
        <f>'360 PU holds'!AM233*SUM('360 PU holds'!K233:R233)</f>
        <v>0</v>
      </c>
      <c r="E195" s="193">
        <f>'360 PU holds'!Z233*SUM('360 PU holds'!K233:R233)</f>
        <v>0</v>
      </c>
      <c r="F195" s="193">
        <f t="shared" si="2"/>
        <v>0</v>
      </c>
      <c r="G195" s="193">
        <f t="shared" si="3"/>
        <v>0</v>
      </c>
      <c r="H195" s="697">
        <f>'360 PU holds'!AN233*SUM('360 PU holds'!K233:R233)</f>
        <v>0</v>
      </c>
      <c r="I195" s="697">
        <f>'360 PU holds'!AO233*SUM('360 PU holds'!K233:R233)</f>
        <v>0</v>
      </c>
      <c r="J195" s="697">
        <f>'360 PU holds'!AP233*SUM('360 PU holds'!K233:R233)</f>
        <v>0</v>
      </c>
    </row>
    <row r="196">
      <c r="A196" s="638" t="str">
        <f>'360 PU holds'!D234</f>
        <v/>
      </c>
      <c r="B196" s="638" t="str">
        <f>'360 PU holds'!Y234</f>
        <v/>
      </c>
      <c r="C196" s="717">
        <f>'360 PU holds'!AL234*SUM('360 PU holds'!K234:R234)</f>
        <v>0</v>
      </c>
      <c r="D196" s="717">
        <f>'360 PU holds'!AM234*SUM('360 PU holds'!K234:R234)</f>
        <v>0</v>
      </c>
      <c r="E196" s="193">
        <f>'360 PU holds'!Z234*SUM('360 PU holds'!K234:R234)</f>
        <v>0</v>
      </c>
      <c r="F196" s="193">
        <f t="shared" si="2"/>
        <v>0</v>
      </c>
      <c r="G196" s="193">
        <f t="shared" si="3"/>
        <v>0</v>
      </c>
      <c r="H196" s="697">
        <f>'360 PU holds'!AN234*SUM('360 PU holds'!K234:R234)</f>
        <v>0</v>
      </c>
      <c r="I196" s="697">
        <f>'360 PU holds'!AO234*SUM('360 PU holds'!K234:R234)</f>
        <v>0</v>
      </c>
      <c r="J196" s="697">
        <f>'360 PU holds'!AP234*SUM('360 PU holds'!K234:R234)</f>
        <v>0</v>
      </c>
    </row>
    <row r="197">
      <c r="A197" s="638" t="str">
        <f>'360 PU holds'!D235</f>
        <v/>
      </c>
      <c r="B197" s="638" t="str">
        <f>'360 PU holds'!Y235</f>
        <v/>
      </c>
      <c r="C197" s="717">
        <f>'360 PU holds'!AL235*SUM('360 PU holds'!K235:R235)</f>
        <v>0</v>
      </c>
      <c r="D197" s="717">
        <f>'360 PU holds'!AM235*SUM('360 PU holds'!K235:R235)</f>
        <v>0</v>
      </c>
      <c r="E197" s="193">
        <f>'360 PU holds'!Z235*SUM('360 PU holds'!K235:R235)</f>
        <v>0</v>
      </c>
      <c r="F197" s="193">
        <f t="shared" si="2"/>
        <v>0</v>
      </c>
      <c r="G197" s="193">
        <f t="shared" si="3"/>
        <v>0</v>
      </c>
      <c r="H197" s="697">
        <f>'360 PU holds'!AN235*SUM('360 PU holds'!K235:R235)</f>
        <v>0</v>
      </c>
      <c r="I197" s="697">
        <f>'360 PU holds'!AO235*SUM('360 PU holds'!K235:R235)</f>
        <v>0</v>
      </c>
      <c r="J197" s="697">
        <f>'360 PU holds'!AP235*SUM('360 PU holds'!K235:R235)</f>
        <v>0</v>
      </c>
    </row>
    <row r="198">
      <c r="A198" s="638" t="str">
        <f>'360 PU holds'!D236</f>
        <v/>
      </c>
      <c r="B198" s="638" t="str">
        <f>'360 PU holds'!Y236</f>
        <v/>
      </c>
      <c r="C198" s="717">
        <f>'360 PU holds'!AL236*SUM('360 PU holds'!K236:R236)</f>
        <v>0</v>
      </c>
      <c r="D198" s="717">
        <f>'360 PU holds'!AM236*SUM('360 PU holds'!K236:R236)</f>
        <v>0</v>
      </c>
      <c r="E198" s="193">
        <f>'360 PU holds'!Z236*SUM('360 PU holds'!K236:R236)</f>
        <v>0</v>
      </c>
      <c r="F198" s="193">
        <f t="shared" si="2"/>
        <v>0</v>
      </c>
      <c r="G198" s="193">
        <f t="shared" si="3"/>
        <v>0</v>
      </c>
      <c r="H198" s="697">
        <f>'360 PU holds'!AN236*SUM('360 PU holds'!K236:R236)</f>
        <v>0</v>
      </c>
      <c r="I198" s="697">
        <f>'360 PU holds'!AO236*SUM('360 PU holds'!K236:R236)</f>
        <v>0</v>
      </c>
      <c r="J198" s="697">
        <f>'360 PU holds'!AP236*SUM('360 PU holds'!K236:R236)</f>
        <v>0</v>
      </c>
    </row>
    <row r="199">
      <c r="A199" s="638" t="str">
        <f>'360 PU holds'!D237</f>
        <v/>
      </c>
      <c r="B199" s="638" t="str">
        <f>'360 PU holds'!Y237</f>
        <v/>
      </c>
      <c r="C199" s="717">
        <f>'360 PU holds'!AL237*SUM('360 PU holds'!K237:R237)</f>
        <v>0</v>
      </c>
      <c r="D199" s="717">
        <f>'360 PU holds'!AM237*SUM('360 PU holds'!K237:R237)</f>
        <v>0</v>
      </c>
      <c r="E199" s="193">
        <f>'360 PU holds'!Z237*SUM('360 PU holds'!K237:R237)</f>
        <v>0</v>
      </c>
      <c r="F199" s="193">
        <f t="shared" si="2"/>
        <v>0</v>
      </c>
      <c r="G199" s="193">
        <f t="shared" si="3"/>
        <v>0</v>
      </c>
      <c r="H199" s="697">
        <f>'360 PU holds'!AN237*SUM('360 PU holds'!K237:R237)</f>
        <v>0</v>
      </c>
      <c r="I199" s="697">
        <f>'360 PU holds'!AO237*SUM('360 PU holds'!K237:R237)</f>
        <v>0</v>
      </c>
      <c r="J199" s="697">
        <f>'360 PU holds'!AP237*SUM('360 PU holds'!K237:R237)</f>
        <v>0</v>
      </c>
    </row>
    <row r="200">
      <c r="A200" s="638" t="str">
        <f>'360 PU holds'!D238</f>
        <v/>
      </c>
      <c r="B200" s="638" t="str">
        <f>'360 PU holds'!Y238</f>
        <v/>
      </c>
      <c r="C200" s="717">
        <f>'360 PU holds'!AL238*SUM('360 PU holds'!K238:R238)</f>
        <v>0</v>
      </c>
      <c r="D200" s="717">
        <f>'360 PU holds'!AM238*SUM('360 PU holds'!K238:R238)</f>
        <v>0</v>
      </c>
      <c r="E200" s="193">
        <f>'360 PU holds'!Z238*SUM('360 PU holds'!K238:R238)</f>
        <v>0</v>
      </c>
      <c r="F200" s="193">
        <f t="shared" si="2"/>
        <v>0</v>
      </c>
      <c r="G200" s="193">
        <f t="shared" si="3"/>
        <v>0</v>
      </c>
      <c r="H200" s="697">
        <f>'360 PU holds'!AN238*SUM('360 PU holds'!K238:R238)</f>
        <v>0</v>
      </c>
      <c r="I200" s="697">
        <f>'360 PU holds'!AO238*SUM('360 PU holds'!K238:R238)</f>
        <v>0</v>
      </c>
      <c r="J200" s="697">
        <f>'360 PU holds'!AP238*SUM('360 PU holds'!K238:R238)</f>
        <v>0</v>
      </c>
    </row>
    <row r="201">
      <c r="A201" s="638" t="str">
        <f>'360 PU holds'!D239</f>
        <v/>
      </c>
      <c r="B201" s="638" t="str">
        <f>'360 PU holds'!Y239</f>
        <v/>
      </c>
      <c r="C201" s="717">
        <f>'360 PU holds'!AL239*SUM('360 PU holds'!K239:R239)</f>
        <v>0</v>
      </c>
      <c r="D201" s="717">
        <f>'360 PU holds'!AM239*SUM('360 PU holds'!K239:R239)</f>
        <v>0</v>
      </c>
      <c r="E201" s="193">
        <f>'360 PU holds'!Z239*SUM('360 PU holds'!K239:R239)</f>
        <v>0</v>
      </c>
      <c r="F201" s="193">
        <f t="shared" si="2"/>
        <v>0</v>
      </c>
      <c r="G201" s="193">
        <f t="shared" si="3"/>
        <v>0</v>
      </c>
      <c r="H201" s="697">
        <f>'360 PU holds'!AN239*SUM('360 PU holds'!K239:R239)</f>
        <v>0</v>
      </c>
      <c r="I201" s="697">
        <f>'360 PU holds'!AO239*SUM('360 PU holds'!K239:R239)</f>
        <v>0</v>
      </c>
      <c r="J201" s="697">
        <f>'360 PU holds'!AP239*SUM('360 PU holds'!K239:R239)</f>
        <v>0</v>
      </c>
    </row>
    <row r="202">
      <c r="A202" s="638" t="str">
        <f>'360 PU holds'!D240</f>
        <v/>
      </c>
      <c r="B202" s="638" t="str">
        <f>'360 PU holds'!Y240</f>
        <v/>
      </c>
      <c r="C202" s="717">
        <f>'360 PU holds'!AL240*SUM('360 PU holds'!K240:R240)</f>
        <v>0</v>
      </c>
      <c r="D202" s="717">
        <f>'360 PU holds'!AM240*SUM('360 PU holds'!K240:R240)</f>
        <v>0</v>
      </c>
      <c r="E202" s="193">
        <f>'360 PU holds'!Z240*SUM('360 PU holds'!K240:R240)</f>
        <v>0</v>
      </c>
      <c r="F202" s="193">
        <f t="shared" si="2"/>
        <v>0</v>
      </c>
      <c r="G202" s="193">
        <f t="shared" si="3"/>
        <v>0</v>
      </c>
      <c r="H202" s="697">
        <f>'360 PU holds'!AN240*SUM('360 PU holds'!K240:R240)</f>
        <v>0</v>
      </c>
      <c r="I202" s="697">
        <f>'360 PU holds'!AO240*SUM('360 PU holds'!K240:R240)</f>
        <v>0</v>
      </c>
      <c r="J202" s="697">
        <f>'360 PU holds'!AP240*SUM('360 PU holds'!K240:R240)</f>
        <v>0</v>
      </c>
    </row>
    <row r="203">
      <c r="A203" s="638" t="str">
        <f>'360 PU holds'!D241</f>
        <v/>
      </c>
      <c r="B203" s="638" t="str">
        <f>'360 PU holds'!Y241</f>
        <v/>
      </c>
      <c r="C203" s="717">
        <f>'360 PU holds'!AL241*SUM('360 PU holds'!K241:R241)</f>
        <v>0</v>
      </c>
      <c r="D203" s="717">
        <f>'360 PU holds'!AM241*SUM('360 PU holds'!K241:R241)</f>
        <v>0</v>
      </c>
      <c r="E203" s="193">
        <f>'360 PU holds'!Z241*SUM('360 PU holds'!K241:R241)</f>
        <v>0</v>
      </c>
      <c r="F203" s="193">
        <f t="shared" si="2"/>
        <v>0</v>
      </c>
      <c r="G203" s="193">
        <f t="shared" si="3"/>
        <v>0</v>
      </c>
      <c r="H203" s="697">
        <f>'360 PU holds'!AN241*SUM('360 PU holds'!K241:R241)</f>
        <v>0</v>
      </c>
      <c r="I203" s="697">
        <f>'360 PU holds'!AO241*SUM('360 PU holds'!K241:R241)</f>
        <v>0</v>
      </c>
      <c r="J203" s="697">
        <f>'360 PU holds'!AP241*SUM('360 PU holds'!K241:R241)</f>
        <v>0</v>
      </c>
    </row>
    <row r="204">
      <c r="A204" s="638" t="str">
        <f>'360 PU holds'!D242</f>
        <v/>
      </c>
      <c r="B204" s="638" t="str">
        <f>'360 PU holds'!Y242</f>
        <v/>
      </c>
      <c r="C204" s="717">
        <f>'360 PU holds'!AL242*SUM('360 PU holds'!K242:R242)</f>
        <v>0</v>
      </c>
      <c r="D204" s="717">
        <f>'360 PU holds'!AM242*SUM('360 PU holds'!K242:R242)</f>
        <v>0</v>
      </c>
      <c r="E204" s="193">
        <f>'360 PU holds'!Z242*SUM('360 PU holds'!K242:R242)</f>
        <v>0</v>
      </c>
      <c r="F204" s="193">
        <f t="shared" si="2"/>
        <v>0</v>
      </c>
      <c r="G204" s="193">
        <f t="shared" si="3"/>
        <v>0</v>
      </c>
      <c r="H204" s="697">
        <f>'360 PU holds'!AN242*SUM('360 PU holds'!K242:R242)</f>
        <v>0</v>
      </c>
      <c r="I204" s="697">
        <f>'360 PU holds'!AO242*SUM('360 PU holds'!K242:R242)</f>
        <v>0</v>
      </c>
      <c r="J204" s="697">
        <f>'360 PU holds'!AP242*SUM('360 PU holds'!K242:R242)</f>
        <v>0</v>
      </c>
    </row>
    <row r="205">
      <c r="A205" s="638" t="str">
        <f>'360 PU holds'!D243</f>
        <v/>
      </c>
      <c r="B205" s="638" t="str">
        <f>'360 PU holds'!Y243</f>
        <v/>
      </c>
      <c r="C205" s="717">
        <f>'360 PU holds'!AL243*SUM('360 PU holds'!K243:R243)</f>
        <v>0</v>
      </c>
      <c r="D205" s="717">
        <f>'360 PU holds'!AM243*SUM('360 PU holds'!K243:R243)</f>
        <v>0</v>
      </c>
      <c r="E205" s="193">
        <f>'360 PU holds'!Z243*SUM('360 PU holds'!K243:R243)</f>
        <v>0</v>
      </c>
      <c r="F205" s="193">
        <f t="shared" si="2"/>
        <v>0</v>
      </c>
      <c r="G205" s="193">
        <f t="shared" si="3"/>
        <v>0</v>
      </c>
      <c r="H205" s="697">
        <f>'360 PU holds'!AN243*SUM('360 PU holds'!K243:R243)</f>
        <v>0</v>
      </c>
      <c r="I205" s="697">
        <f>'360 PU holds'!AO243*SUM('360 PU holds'!K243:R243)</f>
        <v>0</v>
      </c>
      <c r="J205" s="697">
        <f>'360 PU holds'!AP243*SUM('360 PU holds'!K243:R243)</f>
        <v>0</v>
      </c>
    </row>
    <row r="206">
      <c r="A206" s="638" t="str">
        <f>'360 PU holds'!D244</f>
        <v/>
      </c>
      <c r="B206" s="638" t="str">
        <f>'360 PU holds'!Y244</f>
        <v/>
      </c>
      <c r="C206" s="717">
        <f>'360 PU holds'!AL244*SUM('360 PU holds'!K244:R244)</f>
        <v>0</v>
      </c>
      <c r="D206" s="717">
        <f>'360 PU holds'!AM244*SUM('360 PU holds'!K244:R244)</f>
        <v>0</v>
      </c>
      <c r="E206" s="193">
        <f>'360 PU holds'!Z244*SUM('360 PU holds'!K244:R244)</f>
        <v>0</v>
      </c>
      <c r="F206" s="193">
        <f t="shared" si="2"/>
        <v>0</v>
      </c>
      <c r="G206" s="193">
        <f t="shared" si="3"/>
        <v>0</v>
      </c>
      <c r="H206" s="697">
        <f>'360 PU holds'!AN244*SUM('360 PU holds'!K244:R244)</f>
        <v>0</v>
      </c>
      <c r="I206" s="697">
        <f>'360 PU holds'!AO244*SUM('360 PU holds'!K244:R244)</f>
        <v>0</v>
      </c>
      <c r="J206" s="697">
        <f>'360 PU holds'!AP244*SUM('360 PU holds'!K244:R244)</f>
        <v>0</v>
      </c>
    </row>
    <row r="207">
      <c r="A207" s="638" t="str">
        <f>'360 PU holds'!D245</f>
        <v/>
      </c>
      <c r="B207" s="638" t="str">
        <f>'360 PU holds'!Y245</f>
        <v/>
      </c>
      <c r="C207" s="717">
        <f>'360 PU holds'!AL245*SUM('360 PU holds'!K245:R245)</f>
        <v>0</v>
      </c>
      <c r="D207" s="717">
        <f>'360 PU holds'!AM245*SUM('360 PU holds'!K245:R245)</f>
        <v>0</v>
      </c>
      <c r="E207" s="193">
        <f>'360 PU holds'!Z245*SUM('360 PU holds'!K245:R245)</f>
        <v>0</v>
      </c>
      <c r="F207" s="193">
        <f t="shared" si="2"/>
        <v>0</v>
      </c>
      <c r="G207" s="193">
        <f t="shared" si="3"/>
        <v>0</v>
      </c>
      <c r="H207" s="697">
        <f>'360 PU holds'!AN245*SUM('360 PU holds'!K245:R245)</f>
        <v>0</v>
      </c>
      <c r="I207" s="697">
        <f>'360 PU holds'!AO245*SUM('360 PU holds'!K245:R245)</f>
        <v>0</v>
      </c>
      <c r="J207" s="697">
        <f>'360 PU holds'!AP245*SUM('360 PU holds'!K245:R245)</f>
        <v>0</v>
      </c>
    </row>
    <row r="208">
      <c r="A208" s="638" t="str">
        <f>'360 PU holds'!D246</f>
        <v/>
      </c>
      <c r="B208" s="638" t="str">
        <f>'360 PU holds'!Y246</f>
        <v/>
      </c>
      <c r="C208" s="717">
        <f>'360 PU holds'!AL246*SUM('360 PU holds'!K246:R246)</f>
        <v>0</v>
      </c>
      <c r="D208" s="717">
        <f>'360 PU holds'!AM246*SUM('360 PU holds'!K246:R246)</f>
        <v>0</v>
      </c>
      <c r="E208" s="193">
        <f>'360 PU holds'!Z246*SUM('360 PU holds'!K246:R246)</f>
        <v>0</v>
      </c>
      <c r="F208" s="193">
        <f t="shared" si="2"/>
        <v>0</v>
      </c>
      <c r="G208" s="193">
        <f t="shared" si="3"/>
        <v>0</v>
      </c>
      <c r="H208" s="697">
        <f>'360 PU holds'!AN246*SUM('360 PU holds'!K246:R246)</f>
        <v>0</v>
      </c>
      <c r="I208" s="697">
        <f>'360 PU holds'!AO246*SUM('360 PU holds'!K246:R246)</f>
        <v>0</v>
      </c>
      <c r="J208" s="697">
        <f>'360 PU holds'!AP246*SUM('360 PU holds'!K246:R246)</f>
        <v>0</v>
      </c>
    </row>
    <row r="209">
      <c r="A209" s="638" t="str">
        <f>'360 PU holds'!D247</f>
        <v/>
      </c>
      <c r="B209" s="638" t="str">
        <f>'360 PU holds'!Y247</f>
        <v/>
      </c>
      <c r="C209" s="717">
        <f>'360 PU holds'!AL247*SUM('360 PU holds'!K247:R247)</f>
        <v>0</v>
      </c>
      <c r="D209" s="717">
        <f>'360 PU holds'!AM247*SUM('360 PU holds'!K247:R247)</f>
        <v>0</v>
      </c>
      <c r="E209" s="193">
        <f>'360 PU holds'!Z247*SUM('360 PU holds'!K247:R247)</f>
        <v>0</v>
      </c>
      <c r="F209" s="193">
        <f t="shared" si="2"/>
        <v>0</v>
      </c>
      <c r="G209" s="193">
        <f t="shared" si="3"/>
        <v>0</v>
      </c>
      <c r="H209" s="697">
        <f>'360 PU holds'!AN247*SUM('360 PU holds'!K247:R247)</f>
        <v>0</v>
      </c>
      <c r="I209" s="697">
        <f>'360 PU holds'!AO247*SUM('360 PU holds'!K247:R247)</f>
        <v>0</v>
      </c>
      <c r="J209" s="697">
        <f>'360 PU holds'!AP247*SUM('360 PU holds'!K247:R247)</f>
        <v>0</v>
      </c>
    </row>
    <row r="210">
      <c r="A210" s="638" t="str">
        <f>'360 PU holds'!D248</f>
        <v/>
      </c>
      <c r="B210" s="638" t="str">
        <f>'360 PU holds'!Y248</f>
        <v/>
      </c>
      <c r="C210" s="717">
        <f>'360 PU holds'!AL248*SUM('360 PU holds'!K248:R248)</f>
        <v>0</v>
      </c>
      <c r="D210" s="717">
        <f>'360 PU holds'!AM248*SUM('360 PU holds'!K248:R248)</f>
        <v>0</v>
      </c>
      <c r="E210" s="193">
        <f>'360 PU holds'!Z248*SUM('360 PU holds'!K248:R248)</f>
        <v>0</v>
      </c>
      <c r="F210" s="193">
        <f t="shared" si="2"/>
        <v>0</v>
      </c>
      <c r="G210" s="193">
        <f t="shared" si="3"/>
        <v>0</v>
      </c>
      <c r="H210" s="697">
        <f>'360 PU holds'!AN248*SUM('360 PU holds'!K248:R248)</f>
        <v>0</v>
      </c>
      <c r="I210" s="697">
        <f>'360 PU holds'!AO248*SUM('360 PU holds'!K248:R248)</f>
        <v>0</v>
      </c>
      <c r="J210" s="697">
        <f>'360 PU holds'!AP248*SUM('360 PU holds'!K248:R248)</f>
        <v>0</v>
      </c>
    </row>
    <row r="211">
      <c r="A211" s="638" t="str">
        <f>'360 PU holds'!D249</f>
        <v/>
      </c>
      <c r="B211" s="638" t="str">
        <f>'360 PU holds'!Y249</f>
        <v/>
      </c>
      <c r="C211" s="717">
        <f>'360 PU holds'!AL249*SUM('360 PU holds'!K249:R249)</f>
        <v>0</v>
      </c>
      <c r="D211" s="717">
        <f>'360 PU holds'!AM249*SUM('360 PU holds'!K249:R249)</f>
        <v>0</v>
      </c>
      <c r="E211" s="193">
        <f>'360 PU holds'!Z249*SUM('360 PU holds'!K249:R249)</f>
        <v>0</v>
      </c>
      <c r="F211" s="193">
        <f t="shared" si="2"/>
        <v>0</v>
      </c>
      <c r="G211" s="193">
        <f t="shared" si="3"/>
        <v>0</v>
      </c>
      <c r="H211" s="697">
        <f>'360 PU holds'!AN249*SUM('360 PU holds'!K249:R249)</f>
        <v>0</v>
      </c>
      <c r="I211" s="697">
        <f>'360 PU holds'!AO249*SUM('360 PU holds'!K249:R249)</f>
        <v>0</v>
      </c>
      <c r="J211" s="697">
        <f>'360 PU holds'!AP249*SUM('360 PU holds'!K249:R249)</f>
        <v>0</v>
      </c>
    </row>
    <row r="212">
      <c r="A212" s="638" t="str">
        <f>'360 PU holds'!D250</f>
        <v/>
      </c>
      <c r="B212" s="638" t="str">
        <f>'360 PU holds'!Y250</f>
        <v/>
      </c>
      <c r="C212" s="717">
        <f>'360 PU holds'!AL250*SUM('360 PU holds'!K250:R250)</f>
        <v>0</v>
      </c>
      <c r="D212" s="717">
        <f>'360 PU holds'!AM250*SUM('360 PU holds'!K250:R250)</f>
        <v>0</v>
      </c>
      <c r="E212" s="193">
        <f>'360 PU holds'!Z250*SUM('360 PU holds'!K250:R250)</f>
        <v>0</v>
      </c>
      <c r="F212" s="193">
        <f t="shared" si="2"/>
        <v>0</v>
      </c>
      <c r="G212" s="193">
        <f t="shared" si="3"/>
        <v>0</v>
      </c>
      <c r="H212" s="697">
        <f>'360 PU holds'!AN250*SUM('360 PU holds'!K250:R250)</f>
        <v>0</v>
      </c>
      <c r="I212" s="697">
        <f>'360 PU holds'!AO250*SUM('360 PU holds'!K250:R250)</f>
        <v>0</v>
      </c>
      <c r="J212" s="697">
        <f>'360 PU holds'!AP250*SUM('360 PU holds'!K250:R250)</f>
        <v>0</v>
      </c>
    </row>
    <row r="213">
      <c r="A213" s="638" t="str">
        <f>'360 PU holds'!D251</f>
        <v/>
      </c>
      <c r="B213" s="638" t="str">
        <f>'360 PU holds'!Y251</f>
        <v/>
      </c>
      <c r="C213" s="717">
        <f>'360 PU holds'!AL251*SUM('360 PU holds'!K251:R251)</f>
        <v>0</v>
      </c>
      <c r="D213" s="717">
        <f>'360 PU holds'!AM251*SUM('360 PU holds'!K251:R251)</f>
        <v>0</v>
      </c>
      <c r="E213" s="193">
        <f>'360 PU holds'!Z251*SUM('360 PU holds'!K251:R251)</f>
        <v>0</v>
      </c>
      <c r="F213" s="193">
        <f t="shared" si="2"/>
        <v>0</v>
      </c>
      <c r="G213" s="193">
        <f t="shared" si="3"/>
        <v>0</v>
      </c>
      <c r="H213" s="697">
        <f>'360 PU holds'!AN251*SUM('360 PU holds'!K251:R251)</f>
        <v>0</v>
      </c>
      <c r="I213" s="697">
        <f>'360 PU holds'!AO251*SUM('360 PU holds'!K251:R251)</f>
        <v>0</v>
      </c>
      <c r="J213" s="697">
        <f>'360 PU holds'!AP251*SUM('360 PU holds'!K251:R251)</f>
        <v>0</v>
      </c>
    </row>
    <row r="214">
      <c r="A214" s="638" t="str">
        <f>'360 PU holds'!D252</f>
        <v/>
      </c>
      <c r="B214" s="638" t="str">
        <f>'360 PU holds'!Y252</f>
        <v/>
      </c>
      <c r="C214" s="717">
        <f>'360 PU holds'!AL252*SUM('360 PU holds'!K252:R252)</f>
        <v>0</v>
      </c>
      <c r="D214" s="717">
        <f>'360 PU holds'!AM252*SUM('360 PU holds'!K252:R252)</f>
        <v>0</v>
      </c>
      <c r="E214" s="193">
        <f>'360 PU holds'!Z252*SUM('360 PU holds'!K252:R252)</f>
        <v>0</v>
      </c>
      <c r="F214" s="193">
        <f t="shared" si="2"/>
        <v>0</v>
      </c>
      <c r="G214" s="193">
        <f t="shared" si="3"/>
        <v>0</v>
      </c>
      <c r="H214" s="697">
        <f>'360 PU holds'!AN252*SUM('360 PU holds'!K252:R252)</f>
        <v>0</v>
      </c>
      <c r="I214" s="697">
        <f>'360 PU holds'!AO252*SUM('360 PU holds'!K252:R252)</f>
        <v>0</v>
      </c>
      <c r="J214" s="697">
        <f>'360 PU holds'!AP252*SUM('360 PU holds'!K252:R252)</f>
        <v>0</v>
      </c>
    </row>
    <row r="215">
      <c r="A215" s="638" t="str">
        <f>'360 PU holds'!D253</f>
        <v/>
      </c>
      <c r="B215" s="638" t="str">
        <f>'360 PU holds'!Y253</f>
        <v/>
      </c>
      <c r="C215" s="717">
        <f>'360 PU holds'!AL253*SUM('360 PU holds'!K253:R253)</f>
        <v>0</v>
      </c>
      <c r="D215" s="717">
        <f>'360 PU holds'!AM253*SUM('360 PU holds'!K253:R253)</f>
        <v>0</v>
      </c>
      <c r="E215" s="193">
        <f>'360 PU holds'!Z253*SUM('360 PU holds'!K253:R253)</f>
        <v>0</v>
      </c>
      <c r="F215" s="193">
        <f t="shared" si="2"/>
        <v>0</v>
      </c>
      <c r="G215" s="193">
        <f t="shared" si="3"/>
        <v>0</v>
      </c>
      <c r="H215" s="697">
        <f>'360 PU holds'!AN253*SUM('360 PU holds'!K253:R253)</f>
        <v>0</v>
      </c>
      <c r="I215" s="697">
        <f>'360 PU holds'!AO253*SUM('360 PU holds'!K253:R253)</f>
        <v>0</v>
      </c>
      <c r="J215" s="697">
        <f>'360 PU holds'!AP253*SUM('360 PU holds'!K253:R253)</f>
        <v>0</v>
      </c>
    </row>
    <row r="216">
      <c r="A216" s="638" t="str">
        <f>'360 PU holds'!D254</f>
        <v/>
      </c>
      <c r="B216" s="638" t="str">
        <f>'360 PU holds'!Y254</f>
        <v/>
      </c>
      <c r="C216" s="717">
        <f>'360 PU holds'!AL254*SUM('360 PU holds'!K254:R254)</f>
        <v>0</v>
      </c>
      <c r="D216" s="717">
        <f>'360 PU holds'!AM254*SUM('360 PU holds'!K254:R254)</f>
        <v>0</v>
      </c>
      <c r="E216" s="193">
        <f>'360 PU holds'!Z254*SUM('360 PU holds'!K254:R254)</f>
        <v>0</v>
      </c>
      <c r="F216" s="193">
        <f t="shared" si="2"/>
        <v>0</v>
      </c>
      <c r="G216" s="193">
        <f t="shared" si="3"/>
        <v>0</v>
      </c>
      <c r="H216" s="697">
        <f>'360 PU holds'!AN254*SUM('360 PU holds'!K254:R254)</f>
        <v>0</v>
      </c>
      <c r="I216" s="697">
        <f>'360 PU holds'!AO254*SUM('360 PU holds'!K254:R254)</f>
        <v>0</v>
      </c>
      <c r="J216" s="697">
        <f>'360 PU holds'!AP254*SUM('360 PU holds'!K254:R254)</f>
        <v>0</v>
      </c>
    </row>
    <row r="217">
      <c r="A217" s="638" t="str">
        <f>'360 PU holds'!D255</f>
        <v/>
      </c>
      <c r="B217" s="638" t="str">
        <f>'360 PU holds'!Y255</f>
        <v/>
      </c>
      <c r="C217" s="717">
        <f>'360 PU holds'!AL255*SUM('360 PU holds'!K255:R255)</f>
        <v>0</v>
      </c>
      <c r="D217" s="717">
        <f>'360 PU holds'!AM255*SUM('360 PU holds'!K255:R255)</f>
        <v>0</v>
      </c>
      <c r="E217" s="193">
        <f>'360 PU holds'!Z255*SUM('360 PU holds'!K255:R255)</f>
        <v>0</v>
      </c>
      <c r="F217" s="193">
        <f t="shared" si="2"/>
        <v>0</v>
      </c>
      <c r="G217" s="193">
        <f t="shared" si="3"/>
        <v>0</v>
      </c>
      <c r="H217" s="697">
        <f>'360 PU holds'!AN255*SUM('360 PU holds'!K255:R255)</f>
        <v>0</v>
      </c>
      <c r="I217" s="697">
        <f>'360 PU holds'!AO255*SUM('360 PU holds'!K255:R255)</f>
        <v>0</v>
      </c>
      <c r="J217" s="697">
        <f>'360 PU holds'!AP255*SUM('360 PU holds'!K255:R255)</f>
        <v>0</v>
      </c>
    </row>
    <row r="218">
      <c r="A218" s="638" t="str">
        <f>'360 PU holds'!D256</f>
        <v/>
      </c>
      <c r="B218" s="638" t="str">
        <f>'360 PU holds'!Y256</f>
        <v/>
      </c>
      <c r="C218" s="717">
        <f>'360 PU holds'!AL256*SUM('360 PU holds'!K256:R256)</f>
        <v>0</v>
      </c>
      <c r="D218" s="717">
        <f>'360 PU holds'!AM256*SUM('360 PU holds'!K256:R256)</f>
        <v>0</v>
      </c>
      <c r="E218" s="193">
        <f>'360 PU holds'!Z256*SUM('360 PU holds'!K256:R256)</f>
        <v>0</v>
      </c>
      <c r="F218" s="193">
        <f t="shared" si="2"/>
        <v>0</v>
      </c>
      <c r="G218" s="193">
        <f t="shared" si="3"/>
        <v>0</v>
      </c>
      <c r="H218" s="697">
        <f>'360 PU holds'!AN256*SUM('360 PU holds'!K256:R256)</f>
        <v>0</v>
      </c>
      <c r="I218" s="697">
        <f>'360 PU holds'!AO256*SUM('360 PU holds'!K256:R256)</f>
        <v>0</v>
      </c>
      <c r="J218" s="697">
        <f>'360 PU holds'!AP256*SUM('360 PU holds'!K256:R256)</f>
        <v>0</v>
      </c>
    </row>
    <row r="219">
      <c r="A219" s="638" t="str">
        <f>'360 PU holds'!D257</f>
        <v/>
      </c>
      <c r="B219" s="638" t="str">
        <f>'360 PU holds'!Y257</f>
        <v/>
      </c>
      <c r="C219" s="717">
        <f>'360 PU holds'!AL257*SUM('360 PU holds'!K257:R257)</f>
        <v>0</v>
      </c>
      <c r="D219" s="717">
        <f>'360 PU holds'!AM257*SUM('360 PU holds'!K257:R257)</f>
        <v>0</v>
      </c>
      <c r="E219" s="193">
        <f>'360 PU holds'!Z257*SUM('360 PU holds'!K257:R257)</f>
        <v>0</v>
      </c>
      <c r="F219" s="193">
        <f t="shared" si="2"/>
        <v>0</v>
      </c>
      <c r="G219" s="193">
        <f t="shared" si="3"/>
        <v>0</v>
      </c>
      <c r="H219" s="697">
        <f>'360 PU holds'!AN257*SUM('360 PU holds'!K257:R257)</f>
        <v>0</v>
      </c>
      <c r="I219" s="697">
        <f>'360 PU holds'!AO257*SUM('360 PU holds'!K257:R257)</f>
        <v>0</v>
      </c>
      <c r="J219" s="697">
        <f>'360 PU holds'!AP257*SUM('360 PU holds'!K257:R257)</f>
        <v>0</v>
      </c>
    </row>
    <row r="220">
      <c r="A220" s="638" t="str">
        <f>'360 PU holds'!D258</f>
        <v/>
      </c>
      <c r="B220" s="638" t="str">
        <f>'360 PU holds'!Y258</f>
        <v/>
      </c>
      <c r="C220" s="717">
        <f>'360 PU holds'!AL258*SUM('360 PU holds'!K258:R258)</f>
        <v>0</v>
      </c>
      <c r="D220" s="717">
        <f>'360 PU holds'!AM258*SUM('360 PU holds'!K258:R258)</f>
        <v>0</v>
      </c>
      <c r="E220" s="193">
        <f>'360 PU holds'!Z258*SUM('360 PU holds'!K258:R258)</f>
        <v>0</v>
      </c>
      <c r="F220" s="193">
        <f t="shared" si="2"/>
        <v>0</v>
      </c>
      <c r="G220" s="193">
        <f t="shared" si="3"/>
        <v>0</v>
      </c>
      <c r="H220" s="697">
        <f>'360 PU holds'!AN258*SUM('360 PU holds'!K258:R258)</f>
        <v>0</v>
      </c>
      <c r="I220" s="697">
        <f>'360 PU holds'!AO258*SUM('360 PU holds'!K258:R258)</f>
        <v>0</v>
      </c>
      <c r="J220" s="697">
        <f>'360 PU holds'!AP258*SUM('360 PU holds'!K258:R258)</f>
        <v>0</v>
      </c>
    </row>
    <row r="221">
      <c r="A221" s="638" t="str">
        <f>'360 PU holds'!D259</f>
        <v/>
      </c>
      <c r="B221" s="638" t="str">
        <f>'360 PU holds'!Y259</f>
        <v/>
      </c>
      <c r="C221" s="717">
        <f>'360 PU holds'!AL259*SUM('360 PU holds'!K259:R259)</f>
        <v>0</v>
      </c>
      <c r="D221" s="717">
        <f>'360 PU holds'!AM259*SUM('360 PU holds'!K259:R259)</f>
        <v>0</v>
      </c>
      <c r="E221" s="193">
        <f>'360 PU holds'!Z259*SUM('360 PU holds'!K259:R259)</f>
        <v>0</v>
      </c>
      <c r="F221" s="193">
        <f t="shared" si="2"/>
        <v>0</v>
      </c>
      <c r="G221" s="193">
        <f t="shared" si="3"/>
        <v>0</v>
      </c>
      <c r="H221" s="697">
        <f>'360 PU holds'!AN259*SUM('360 PU holds'!K259:R259)</f>
        <v>0</v>
      </c>
      <c r="I221" s="697">
        <f>'360 PU holds'!AO259*SUM('360 PU holds'!K259:R259)</f>
        <v>0</v>
      </c>
      <c r="J221" s="697">
        <f>'360 PU holds'!AP259*SUM('360 PU holds'!K259:R259)</f>
        <v>0</v>
      </c>
    </row>
    <row r="222">
      <c r="A222" s="638" t="str">
        <f>'360 PU holds'!D260</f>
        <v/>
      </c>
      <c r="B222" s="638" t="str">
        <f>'360 PU holds'!Y260</f>
        <v/>
      </c>
      <c r="C222" s="717">
        <f>'360 PU holds'!AL260*SUM('360 PU holds'!K260:R260)</f>
        <v>0</v>
      </c>
      <c r="D222" s="717">
        <f>'360 PU holds'!AM260*SUM('360 PU holds'!K260:R260)</f>
        <v>0</v>
      </c>
      <c r="E222" s="193">
        <f>'360 PU holds'!Z260*SUM('360 PU holds'!K260:R260)</f>
        <v>0</v>
      </c>
      <c r="F222" s="193">
        <f t="shared" si="2"/>
        <v>0</v>
      </c>
      <c r="G222" s="193">
        <f t="shared" si="3"/>
        <v>0</v>
      </c>
      <c r="H222" s="697">
        <f>'360 PU holds'!AN260*SUM('360 PU holds'!K260:R260)</f>
        <v>0</v>
      </c>
      <c r="I222" s="697">
        <f>'360 PU holds'!AO260*SUM('360 PU holds'!K260:R260)</f>
        <v>0</v>
      </c>
      <c r="J222" s="697">
        <f>'360 PU holds'!AP260*SUM('360 PU holds'!K260:R260)</f>
        <v>0</v>
      </c>
    </row>
    <row r="223">
      <c r="A223" s="638" t="str">
        <f>'360 PU holds'!D261</f>
        <v/>
      </c>
      <c r="B223" s="638" t="str">
        <f>'360 PU holds'!Y261</f>
        <v/>
      </c>
      <c r="C223" s="717">
        <f>'360 PU holds'!AL261*SUM('360 PU holds'!K261:R261)</f>
        <v>0</v>
      </c>
      <c r="D223" s="717">
        <f>'360 PU holds'!AM261*SUM('360 PU holds'!K261:R261)</f>
        <v>0</v>
      </c>
      <c r="E223" s="193">
        <f>'360 PU holds'!Z261*SUM('360 PU holds'!K261:R261)</f>
        <v>0</v>
      </c>
      <c r="F223" s="193">
        <f t="shared" si="2"/>
        <v>0</v>
      </c>
      <c r="G223" s="193">
        <f t="shared" si="3"/>
        <v>0</v>
      </c>
      <c r="H223" s="697">
        <f>'360 PU holds'!AN261*SUM('360 PU holds'!K261:R261)</f>
        <v>0</v>
      </c>
      <c r="I223" s="697">
        <f>'360 PU holds'!AO261*SUM('360 PU holds'!K261:R261)</f>
        <v>0</v>
      </c>
      <c r="J223" s="697">
        <f>'360 PU holds'!AP261*SUM('360 PU holds'!K261:R261)</f>
        <v>0</v>
      </c>
    </row>
    <row r="224">
      <c r="A224" s="638" t="str">
        <f>'360 PU holds'!D262</f>
        <v/>
      </c>
      <c r="B224" s="638" t="str">
        <f>'360 PU holds'!Y262</f>
        <v/>
      </c>
      <c r="C224" s="717">
        <f>'360 PU holds'!AL262*SUM('360 PU holds'!K262:R262)</f>
        <v>0</v>
      </c>
      <c r="D224" s="717">
        <f>'360 PU holds'!AM262*SUM('360 PU holds'!K262:R262)</f>
        <v>0</v>
      </c>
      <c r="E224" s="193">
        <f>'360 PU holds'!Z262*SUM('360 PU holds'!K262:R262)</f>
        <v>0</v>
      </c>
      <c r="F224" s="193">
        <f t="shared" si="2"/>
        <v>0</v>
      </c>
      <c r="G224" s="193">
        <f t="shared" si="3"/>
        <v>0</v>
      </c>
      <c r="H224" s="697">
        <f>'360 PU holds'!AN262*SUM('360 PU holds'!K262:R262)</f>
        <v>0</v>
      </c>
      <c r="I224" s="697">
        <f>'360 PU holds'!AO262*SUM('360 PU holds'!K262:R262)</f>
        <v>0</v>
      </c>
      <c r="J224" s="697">
        <f>'360 PU holds'!AP262*SUM('360 PU holds'!K262:R262)</f>
        <v>0</v>
      </c>
    </row>
    <row r="225">
      <c r="A225" s="638" t="str">
        <f>'360 PU holds'!D263</f>
        <v/>
      </c>
      <c r="B225" s="638" t="str">
        <f>'360 PU holds'!Y263</f>
        <v/>
      </c>
      <c r="C225" s="717">
        <f>'360 PU holds'!AL263*SUM('360 PU holds'!K263:R263)</f>
        <v>0</v>
      </c>
      <c r="D225" s="717">
        <f>'360 PU holds'!AM263*SUM('360 PU holds'!K263:R263)</f>
        <v>0</v>
      </c>
      <c r="E225" s="193">
        <f>'360 PU holds'!Z263*SUM('360 PU holds'!K263:R263)</f>
        <v>0</v>
      </c>
      <c r="F225" s="193">
        <f t="shared" si="2"/>
        <v>0</v>
      </c>
      <c r="G225" s="193">
        <f t="shared" si="3"/>
        <v>0</v>
      </c>
      <c r="H225" s="697">
        <f>'360 PU holds'!AN263*SUM('360 PU holds'!K263:R263)</f>
        <v>0</v>
      </c>
      <c r="I225" s="697">
        <f>'360 PU holds'!AO263*SUM('360 PU holds'!K263:R263)</f>
        <v>0</v>
      </c>
      <c r="J225" s="697">
        <f>'360 PU holds'!AP263*SUM('360 PU holds'!K263:R263)</f>
        <v>0</v>
      </c>
    </row>
    <row r="226">
      <c r="A226" s="638" t="str">
        <f>'360 PU holds'!D264</f>
        <v/>
      </c>
      <c r="B226" s="638" t="str">
        <f>'360 PU holds'!Y264</f>
        <v/>
      </c>
      <c r="C226" s="717">
        <f>'360 PU holds'!AL264*SUM('360 PU holds'!K264:R264)</f>
        <v>0</v>
      </c>
      <c r="D226" s="717">
        <f>'360 PU holds'!AM264*SUM('360 PU holds'!K264:R264)</f>
        <v>0</v>
      </c>
      <c r="E226" s="193">
        <f>'360 PU holds'!Z264*SUM('360 PU holds'!K264:R264)</f>
        <v>0</v>
      </c>
      <c r="F226" s="193">
        <f t="shared" si="2"/>
        <v>0</v>
      </c>
      <c r="G226" s="193">
        <f t="shared" si="3"/>
        <v>0</v>
      </c>
      <c r="H226" s="697">
        <f>'360 PU holds'!AN264*SUM('360 PU holds'!K264:R264)</f>
        <v>0</v>
      </c>
      <c r="I226" s="697">
        <f>'360 PU holds'!AO264*SUM('360 PU holds'!K264:R264)</f>
        <v>0</v>
      </c>
      <c r="J226" s="697">
        <f>'360 PU holds'!AP264*SUM('360 PU holds'!K264:R264)</f>
        <v>0</v>
      </c>
    </row>
    <row r="227">
      <c r="A227" s="638" t="str">
        <f>'360 PU holds'!D265</f>
        <v/>
      </c>
      <c r="B227" s="638" t="str">
        <f>'360 PU holds'!Y265</f>
        <v/>
      </c>
      <c r="C227" s="717">
        <f>'360 PU holds'!AL265*SUM('360 PU holds'!K265:R265)</f>
        <v>0</v>
      </c>
      <c r="D227" s="717">
        <f>'360 PU holds'!AM265*SUM('360 PU holds'!K265:R265)</f>
        <v>0</v>
      </c>
      <c r="E227" s="193">
        <f>'360 PU holds'!Z265*SUM('360 PU holds'!K265:R265)</f>
        <v>0</v>
      </c>
      <c r="F227" s="193">
        <f t="shared" si="2"/>
        <v>0</v>
      </c>
      <c r="G227" s="193">
        <f t="shared" si="3"/>
        <v>0</v>
      </c>
      <c r="H227" s="697">
        <f>'360 PU holds'!AN265*SUM('360 PU holds'!K265:R265)</f>
        <v>0</v>
      </c>
      <c r="I227" s="697">
        <f>'360 PU holds'!AO265*SUM('360 PU holds'!K265:R265)</f>
        <v>0</v>
      </c>
      <c r="J227" s="697">
        <f>'360 PU holds'!AP265*SUM('360 PU holds'!K265:R265)</f>
        <v>0</v>
      </c>
    </row>
    <row r="228">
      <c r="A228" s="638" t="str">
        <f>'360 PU holds'!D266</f>
        <v/>
      </c>
      <c r="B228" s="638" t="str">
        <f>'360 PU holds'!Y266</f>
        <v/>
      </c>
      <c r="C228" s="717">
        <f>'360 PU holds'!AL266*SUM('360 PU holds'!K266:R266)</f>
        <v>0</v>
      </c>
      <c r="D228" s="717">
        <f>'360 PU holds'!AM266*SUM('360 PU holds'!K266:R266)</f>
        <v>0</v>
      </c>
      <c r="E228" s="193">
        <f>'360 PU holds'!Z266*SUM('360 PU holds'!K266:R266)</f>
        <v>0</v>
      </c>
      <c r="F228" s="193">
        <f t="shared" si="2"/>
        <v>0</v>
      </c>
      <c r="G228" s="193">
        <f t="shared" si="3"/>
        <v>0</v>
      </c>
      <c r="H228" s="697">
        <f>'360 PU holds'!AN266*SUM('360 PU holds'!K266:R266)</f>
        <v>0</v>
      </c>
      <c r="I228" s="697">
        <f>'360 PU holds'!AO266*SUM('360 PU holds'!K266:R266)</f>
        <v>0</v>
      </c>
      <c r="J228" s="697">
        <f>'360 PU holds'!AP266*SUM('360 PU holds'!K266:R266)</f>
        <v>0</v>
      </c>
    </row>
    <row r="229">
      <c r="A229" s="638" t="str">
        <f>'360 PU holds'!D267</f>
        <v/>
      </c>
      <c r="B229" s="638" t="str">
        <f>'360 PU holds'!Y267</f>
        <v/>
      </c>
      <c r="C229" s="717">
        <f>'360 PU holds'!AL267*SUM('360 PU holds'!K267:R267)</f>
        <v>0</v>
      </c>
      <c r="D229" s="717">
        <f>'360 PU holds'!AM267*SUM('360 PU holds'!K267:R267)</f>
        <v>0</v>
      </c>
      <c r="E229" s="193">
        <f>'360 PU holds'!Z267*SUM('360 PU holds'!K267:R267)</f>
        <v>0</v>
      </c>
      <c r="F229" s="193">
        <f t="shared" si="2"/>
        <v>0</v>
      </c>
      <c r="G229" s="193">
        <f t="shared" si="3"/>
        <v>0</v>
      </c>
      <c r="H229" s="697">
        <f>'360 PU holds'!AN267*SUM('360 PU holds'!K267:R267)</f>
        <v>0</v>
      </c>
      <c r="I229" s="697">
        <f>'360 PU holds'!AO267*SUM('360 PU holds'!K267:R267)</f>
        <v>0</v>
      </c>
      <c r="J229" s="697">
        <f>'360 PU holds'!AP267*SUM('360 PU holds'!K267:R267)</f>
        <v>0</v>
      </c>
    </row>
    <row r="230">
      <c r="A230" s="638" t="str">
        <f>'360 PU holds'!D268</f>
        <v/>
      </c>
      <c r="B230" s="638" t="str">
        <f>'360 PU holds'!Y268</f>
        <v/>
      </c>
      <c r="C230" s="717">
        <f>'360 PU holds'!AL268*SUM('360 PU holds'!K268:R268)</f>
        <v>0</v>
      </c>
      <c r="D230" s="717">
        <f>'360 PU holds'!AM268*SUM('360 PU holds'!K268:R268)</f>
        <v>0</v>
      </c>
      <c r="E230" s="193">
        <f>'360 PU holds'!Z268*SUM('360 PU holds'!K268:R268)</f>
        <v>0</v>
      </c>
      <c r="F230" s="193">
        <f t="shared" si="2"/>
        <v>0</v>
      </c>
      <c r="G230" s="193">
        <f t="shared" si="3"/>
        <v>0</v>
      </c>
      <c r="H230" s="697">
        <f>'360 PU holds'!AN268*SUM('360 PU holds'!K268:R268)</f>
        <v>0</v>
      </c>
      <c r="I230" s="697">
        <f>'360 PU holds'!AO268*SUM('360 PU holds'!K268:R268)</f>
        <v>0</v>
      </c>
      <c r="J230" s="697">
        <f>'360 PU holds'!AP268*SUM('360 PU holds'!K268:R268)</f>
        <v>0</v>
      </c>
    </row>
    <row r="231">
      <c r="A231" s="638" t="str">
        <f>'360 PU holds'!D269</f>
        <v/>
      </c>
      <c r="B231" s="638" t="str">
        <f>'360 PU holds'!Y269</f>
        <v/>
      </c>
      <c r="C231" s="717">
        <f>'360 PU holds'!AL269*SUM('360 PU holds'!K269:R269)</f>
        <v>0</v>
      </c>
      <c r="D231" s="717">
        <f>'360 PU holds'!AM269*SUM('360 PU holds'!K269:R269)</f>
        <v>0</v>
      </c>
      <c r="E231" s="193">
        <f>'360 PU holds'!Z269*SUM('360 PU holds'!K269:R269)</f>
        <v>0</v>
      </c>
      <c r="F231" s="193">
        <f t="shared" si="2"/>
        <v>0</v>
      </c>
      <c r="G231" s="193">
        <f t="shared" si="3"/>
        <v>0</v>
      </c>
      <c r="H231" s="697">
        <f>'360 PU holds'!AN269*SUM('360 PU holds'!K269:R269)</f>
        <v>0</v>
      </c>
      <c r="I231" s="697">
        <f>'360 PU holds'!AO269*SUM('360 PU holds'!K269:R269)</f>
        <v>0</v>
      </c>
      <c r="J231" s="697">
        <f>'360 PU holds'!AP269*SUM('360 PU holds'!K269:R269)</f>
        <v>0</v>
      </c>
    </row>
    <row r="232">
      <c r="A232" s="638" t="str">
        <f>'360 PU holds'!D270</f>
        <v/>
      </c>
      <c r="B232" s="638" t="str">
        <f>'360 PU holds'!Y270</f>
        <v/>
      </c>
      <c r="C232" s="717">
        <f>'360 PU holds'!AL270*SUM('360 PU holds'!K270:R270)</f>
        <v>0</v>
      </c>
      <c r="D232" s="717">
        <f>'360 PU holds'!AM270*SUM('360 PU holds'!K270:R270)</f>
        <v>0</v>
      </c>
      <c r="E232" s="193">
        <f>'360 PU holds'!Z270*SUM('360 PU holds'!K270:R270)</f>
        <v>0</v>
      </c>
      <c r="F232" s="193">
        <f t="shared" si="2"/>
        <v>0</v>
      </c>
      <c r="G232" s="193">
        <f t="shared" si="3"/>
        <v>0</v>
      </c>
      <c r="H232" s="697">
        <f>'360 PU holds'!AN270*SUM('360 PU holds'!K270:R270)</f>
        <v>0</v>
      </c>
      <c r="I232" s="697">
        <f>'360 PU holds'!AO270*SUM('360 PU holds'!K270:R270)</f>
        <v>0</v>
      </c>
      <c r="J232" s="697">
        <f>'360 PU holds'!AP270*SUM('360 PU holds'!K270:R270)</f>
        <v>0</v>
      </c>
    </row>
    <row r="233">
      <c r="A233" s="638" t="str">
        <f>'360 PU holds'!D271</f>
        <v/>
      </c>
      <c r="B233" s="638" t="str">
        <f>'360 PU holds'!Y271</f>
        <v/>
      </c>
      <c r="C233" s="717">
        <f>'360 PU holds'!AL271*SUM('360 PU holds'!K271:R271)</f>
        <v>0</v>
      </c>
      <c r="D233" s="717">
        <f>'360 PU holds'!AM271*SUM('360 PU holds'!K271:R271)</f>
        <v>0</v>
      </c>
      <c r="E233" s="193">
        <f>'360 PU holds'!Z271*SUM('360 PU holds'!K271:R271)</f>
        <v>0</v>
      </c>
      <c r="F233" s="193">
        <f t="shared" si="2"/>
        <v>0</v>
      </c>
      <c r="G233" s="193">
        <f t="shared" si="3"/>
        <v>0</v>
      </c>
      <c r="H233" s="697">
        <f>'360 PU holds'!AN271*SUM('360 PU holds'!K271:R271)</f>
        <v>0</v>
      </c>
      <c r="I233" s="697">
        <f>'360 PU holds'!AO271*SUM('360 PU holds'!K271:R271)</f>
        <v>0</v>
      </c>
      <c r="J233" s="697">
        <f>'360 PU holds'!AP271*SUM('360 PU holds'!K271:R271)</f>
        <v>0</v>
      </c>
    </row>
    <row r="234">
      <c r="A234" s="638" t="str">
        <f>'360 PU holds'!D272</f>
        <v/>
      </c>
      <c r="B234" s="638" t="str">
        <f>'360 PU holds'!Y272</f>
        <v/>
      </c>
      <c r="C234" s="717">
        <f>'360 PU holds'!AL272*SUM('360 PU holds'!K272:R272)</f>
        <v>0</v>
      </c>
      <c r="D234" s="717">
        <f>'360 PU holds'!AM272*SUM('360 PU holds'!K272:R272)</f>
        <v>0</v>
      </c>
      <c r="E234" s="193">
        <f>'360 PU holds'!Z272*SUM('360 PU holds'!K272:R272)</f>
        <v>0</v>
      </c>
      <c r="F234" s="193">
        <f t="shared" si="2"/>
        <v>0</v>
      </c>
      <c r="G234" s="193">
        <f t="shared" si="3"/>
        <v>0</v>
      </c>
      <c r="H234" s="697">
        <f>'360 PU holds'!AN272*SUM('360 PU holds'!K272:R272)</f>
        <v>0</v>
      </c>
      <c r="I234" s="697">
        <f>'360 PU holds'!AO272*SUM('360 PU holds'!K272:R272)</f>
        <v>0</v>
      </c>
      <c r="J234" s="697">
        <f>'360 PU holds'!AP272*SUM('360 PU holds'!K272:R272)</f>
        <v>0</v>
      </c>
    </row>
    <row r="235">
      <c r="A235" s="638" t="str">
        <f>'360 PU holds'!D273</f>
        <v/>
      </c>
      <c r="B235" s="638" t="str">
        <f>'360 PU holds'!Y273</f>
        <v/>
      </c>
      <c r="C235" s="717">
        <f>'360 PU holds'!AL273*SUM('360 PU holds'!K273:R273)</f>
        <v>0</v>
      </c>
      <c r="D235" s="717">
        <f>'360 PU holds'!AM273*SUM('360 PU holds'!K273:R273)</f>
        <v>0</v>
      </c>
      <c r="E235" s="193">
        <f>'360 PU holds'!Z273*SUM('360 PU holds'!K273:R273)</f>
        <v>0</v>
      </c>
      <c r="F235" s="193">
        <f t="shared" si="2"/>
        <v>0</v>
      </c>
      <c r="G235" s="193">
        <f t="shared" si="3"/>
        <v>0</v>
      </c>
      <c r="H235" s="697">
        <f>'360 PU holds'!AN273*SUM('360 PU holds'!K273:R273)</f>
        <v>0</v>
      </c>
      <c r="I235" s="697">
        <f>'360 PU holds'!AO273*SUM('360 PU holds'!K273:R273)</f>
        <v>0</v>
      </c>
      <c r="J235" s="697">
        <f>'360 PU holds'!AP273*SUM('360 PU holds'!K273:R273)</f>
        <v>0</v>
      </c>
    </row>
    <row r="236">
      <c r="A236" s="638" t="str">
        <f>'360 PU holds'!D274</f>
        <v/>
      </c>
      <c r="B236" s="638" t="str">
        <f>'360 PU holds'!Y274</f>
        <v/>
      </c>
      <c r="C236" s="717">
        <f>'360 PU holds'!AL274*SUM('360 PU holds'!K274:R274)</f>
        <v>0</v>
      </c>
      <c r="D236" s="717">
        <f>'360 PU holds'!AM274*SUM('360 PU holds'!K274:R274)</f>
        <v>0</v>
      </c>
      <c r="E236" s="193">
        <f>'360 PU holds'!Z274*SUM('360 PU holds'!K274:R274)</f>
        <v>0</v>
      </c>
      <c r="F236" s="193">
        <f t="shared" si="2"/>
        <v>0</v>
      </c>
      <c r="G236" s="193">
        <f t="shared" si="3"/>
        <v>0</v>
      </c>
      <c r="H236" s="697">
        <f>'360 PU holds'!AN274*SUM('360 PU holds'!K274:R274)</f>
        <v>0</v>
      </c>
      <c r="I236" s="697">
        <f>'360 PU holds'!AO274*SUM('360 PU holds'!K274:R274)</f>
        <v>0</v>
      </c>
      <c r="J236" s="697">
        <f>'360 PU holds'!AP274*SUM('360 PU holds'!K274:R274)</f>
        <v>0</v>
      </c>
    </row>
    <row r="237">
      <c r="A237" s="638" t="str">
        <f>'360 PU holds'!D275</f>
        <v/>
      </c>
      <c r="B237" s="638" t="str">
        <f>'360 PU holds'!Y275</f>
        <v/>
      </c>
      <c r="C237" s="717">
        <f>'360 PU holds'!AL275*SUM('360 PU holds'!K275:R275)</f>
        <v>0</v>
      </c>
      <c r="D237" s="717">
        <f>'360 PU holds'!AM275*SUM('360 PU holds'!K275:R275)</f>
        <v>0</v>
      </c>
      <c r="E237" s="193">
        <f>'360 PU holds'!Z275*SUM('360 PU holds'!K275:R275)</f>
        <v>0</v>
      </c>
      <c r="F237" s="193">
        <f t="shared" si="2"/>
        <v>0</v>
      </c>
      <c r="G237" s="193">
        <f t="shared" si="3"/>
        <v>0</v>
      </c>
      <c r="H237" s="697">
        <f>'360 PU holds'!AN275*SUM('360 PU holds'!K275:R275)</f>
        <v>0</v>
      </c>
      <c r="I237" s="697">
        <f>'360 PU holds'!AO275*SUM('360 PU holds'!K275:R275)</f>
        <v>0</v>
      </c>
      <c r="J237" s="697">
        <f>'360 PU holds'!AP275*SUM('360 PU holds'!K275:R275)</f>
        <v>0</v>
      </c>
    </row>
    <row r="238">
      <c r="A238" s="638" t="str">
        <f>'360 PU holds'!D276</f>
        <v/>
      </c>
      <c r="B238" s="638" t="str">
        <f>'360 PU holds'!Y276</f>
        <v/>
      </c>
      <c r="C238" s="717">
        <f>'360 PU holds'!AL276*SUM('360 PU holds'!K276:R276)</f>
        <v>0</v>
      </c>
      <c r="D238" s="717">
        <f>'360 PU holds'!AM276*SUM('360 PU holds'!K276:R276)</f>
        <v>0</v>
      </c>
      <c r="E238" s="193">
        <f>'360 PU holds'!Z276*SUM('360 PU holds'!K276:R276)</f>
        <v>0</v>
      </c>
      <c r="F238" s="193">
        <f t="shared" si="2"/>
        <v>0</v>
      </c>
      <c r="G238" s="193">
        <f t="shared" si="3"/>
        <v>0</v>
      </c>
      <c r="H238" s="697">
        <f>'360 PU holds'!AN276*SUM('360 PU holds'!K276:R276)</f>
        <v>0</v>
      </c>
      <c r="I238" s="697">
        <f>'360 PU holds'!AO276*SUM('360 PU holds'!K276:R276)</f>
        <v>0</v>
      </c>
      <c r="J238" s="697">
        <f>'360 PU holds'!AP276*SUM('360 PU holds'!K276:R276)</f>
        <v>0</v>
      </c>
    </row>
    <row r="239">
      <c r="A239" s="638" t="str">
        <f>'360 PU holds'!D277</f>
        <v/>
      </c>
      <c r="B239" s="638" t="str">
        <f>'360 PU holds'!Y277</f>
        <v/>
      </c>
      <c r="C239" s="717">
        <f>'360 PU holds'!AL277*SUM('360 PU holds'!K277:R277)</f>
        <v>0</v>
      </c>
      <c r="D239" s="717">
        <f>'360 PU holds'!AM277*SUM('360 PU holds'!K277:R277)</f>
        <v>0</v>
      </c>
      <c r="E239" s="193">
        <f>'360 PU holds'!Z277*SUM('360 PU holds'!K277:R277)</f>
        <v>0</v>
      </c>
      <c r="F239" s="193">
        <f t="shared" si="2"/>
        <v>0</v>
      </c>
      <c r="G239" s="193">
        <f t="shared" si="3"/>
        <v>0</v>
      </c>
      <c r="H239" s="697">
        <f>'360 PU holds'!AN277*SUM('360 PU holds'!K277:R277)</f>
        <v>0</v>
      </c>
      <c r="I239" s="697">
        <f>'360 PU holds'!AO277*SUM('360 PU holds'!K277:R277)</f>
        <v>0</v>
      </c>
      <c r="J239" s="697">
        <f>'360 PU holds'!AP277*SUM('360 PU holds'!K277:R277)</f>
        <v>0</v>
      </c>
    </row>
    <row r="240">
      <c r="A240" s="638" t="str">
        <f>'360 PU holds'!D278</f>
        <v/>
      </c>
      <c r="B240" s="638" t="str">
        <f>'360 PU holds'!Y278</f>
        <v/>
      </c>
      <c r="C240" s="717">
        <f>'360 PU holds'!AL278*SUM('360 PU holds'!K278:R278)</f>
        <v>0</v>
      </c>
      <c r="D240" s="717">
        <f>'360 PU holds'!AM278*SUM('360 PU holds'!K278:R278)</f>
        <v>0</v>
      </c>
      <c r="E240" s="193">
        <f>'360 PU holds'!Z278*SUM('360 PU holds'!K278:R278)</f>
        <v>0</v>
      </c>
      <c r="F240" s="193">
        <f t="shared" si="2"/>
        <v>0</v>
      </c>
      <c r="G240" s="193">
        <f t="shared" si="3"/>
        <v>0</v>
      </c>
      <c r="H240" s="697">
        <f>'360 PU holds'!AN278*SUM('360 PU holds'!K278:R278)</f>
        <v>0</v>
      </c>
      <c r="I240" s="697">
        <f>'360 PU holds'!AO278*SUM('360 PU holds'!K278:R278)</f>
        <v>0</v>
      </c>
      <c r="J240" s="697">
        <f>'360 PU holds'!AP278*SUM('360 PU holds'!K278:R278)</f>
        <v>0</v>
      </c>
    </row>
    <row r="241">
      <c r="A241" s="638" t="str">
        <f>'360 PU holds'!D279</f>
        <v/>
      </c>
      <c r="B241" s="638" t="str">
        <f>'360 PU holds'!Y279</f>
        <v/>
      </c>
      <c r="C241" s="717">
        <f>'360 PU holds'!AL279*SUM('360 PU holds'!K279:R279)</f>
        <v>0</v>
      </c>
      <c r="D241" s="717">
        <f>'360 PU holds'!AM279*SUM('360 PU holds'!K279:R279)</f>
        <v>0</v>
      </c>
      <c r="E241" s="193">
        <f>'360 PU holds'!Z279*SUM('360 PU holds'!K279:R279)</f>
        <v>0</v>
      </c>
      <c r="F241" s="193">
        <f t="shared" si="2"/>
        <v>0</v>
      </c>
      <c r="G241" s="193">
        <f t="shared" si="3"/>
        <v>0</v>
      </c>
      <c r="H241" s="697">
        <f>'360 PU holds'!AN279*SUM('360 PU holds'!K279:R279)</f>
        <v>0</v>
      </c>
      <c r="I241" s="697">
        <f>'360 PU holds'!AO279*SUM('360 PU holds'!K279:R279)</f>
        <v>0</v>
      </c>
      <c r="J241" s="697">
        <f>'360 PU holds'!AP279*SUM('360 PU holds'!K279:R279)</f>
        <v>0</v>
      </c>
    </row>
    <row r="242">
      <c r="A242" s="638" t="str">
        <f>'360 PU holds'!D280</f>
        <v/>
      </c>
      <c r="B242" s="638" t="str">
        <f>'360 PU holds'!Y280</f>
        <v/>
      </c>
      <c r="C242" s="717">
        <f>'360 PU holds'!AL280*SUM('360 PU holds'!K280:R280)</f>
        <v>0</v>
      </c>
      <c r="D242" s="717">
        <f>'360 PU holds'!AM280*SUM('360 PU holds'!K280:R280)</f>
        <v>0</v>
      </c>
      <c r="E242" s="193">
        <f>'360 PU holds'!Z280*SUM('360 PU holds'!K280:R280)</f>
        <v>0</v>
      </c>
      <c r="F242" s="193">
        <f t="shared" si="2"/>
        <v>0</v>
      </c>
      <c r="G242" s="193">
        <f t="shared" si="3"/>
        <v>0</v>
      </c>
      <c r="H242" s="697">
        <f>'360 PU holds'!AN280*SUM('360 PU holds'!K280:R280)</f>
        <v>0</v>
      </c>
      <c r="I242" s="697">
        <f>'360 PU holds'!AO280*SUM('360 PU holds'!K280:R280)</f>
        <v>0</v>
      </c>
      <c r="J242" s="697">
        <f>'360 PU holds'!AP280*SUM('360 PU holds'!K280:R280)</f>
        <v>0</v>
      </c>
    </row>
    <row r="243">
      <c r="A243" s="638" t="str">
        <f>'360 PU holds'!D281</f>
        <v/>
      </c>
      <c r="B243" s="638" t="str">
        <f>'360 PU holds'!Y281</f>
        <v/>
      </c>
      <c r="C243" s="717">
        <f>'360 PU holds'!AL281*SUM('360 PU holds'!K281:R281)</f>
        <v>0</v>
      </c>
      <c r="D243" s="717">
        <f>'360 PU holds'!AM281*SUM('360 PU holds'!K281:R281)</f>
        <v>0</v>
      </c>
      <c r="E243" s="193">
        <f>'360 PU holds'!Z281*SUM('360 PU holds'!K281:R281)</f>
        <v>0</v>
      </c>
      <c r="F243" s="193">
        <f t="shared" si="2"/>
        <v>0</v>
      </c>
      <c r="G243" s="193">
        <f t="shared" si="3"/>
        <v>0</v>
      </c>
      <c r="H243" s="697">
        <f>'360 PU holds'!AN281*SUM('360 PU holds'!K281:R281)</f>
        <v>0</v>
      </c>
      <c r="I243" s="697">
        <f>'360 PU holds'!AO281*SUM('360 PU holds'!K281:R281)</f>
        <v>0</v>
      </c>
      <c r="J243" s="697">
        <f>'360 PU holds'!AP281*SUM('360 PU holds'!K281:R281)</f>
        <v>0</v>
      </c>
    </row>
    <row r="244">
      <c r="A244" s="638" t="str">
        <f>'360 PU holds'!D282</f>
        <v/>
      </c>
      <c r="B244" s="638" t="str">
        <f>'360 PU holds'!Y282</f>
        <v/>
      </c>
      <c r="C244" s="717">
        <f>'360 PU holds'!AL282*SUM('360 PU holds'!K282:R282)</f>
        <v>0</v>
      </c>
      <c r="D244" s="717">
        <f>'360 PU holds'!AM282*SUM('360 PU holds'!K282:R282)</f>
        <v>0</v>
      </c>
      <c r="E244" s="193">
        <f>'360 PU holds'!Z282*SUM('360 PU holds'!K282:R282)</f>
        <v>0</v>
      </c>
      <c r="F244" s="193">
        <f t="shared" si="2"/>
        <v>0</v>
      </c>
      <c r="G244" s="193">
        <f t="shared" si="3"/>
        <v>0</v>
      </c>
      <c r="H244" s="697">
        <f>'360 PU holds'!AN282*SUM('360 PU holds'!K282:R282)</f>
        <v>0</v>
      </c>
      <c r="I244" s="697">
        <f>'360 PU holds'!AO282*SUM('360 PU holds'!K282:R282)</f>
        <v>0</v>
      </c>
      <c r="J244" s="697">
        <f>'360 PU holds'!AP282*SUM('360 PU holds'!K282:R282)</f>
        <v>0</v>
      </c>
    </row>
    <row r="245">
      <c r="A245" s="638" t="str">
        <f>'360 PU holds'!D283</f>
        <v/>
      </c>
      <c r="B245" s="638" t="str">
        <f>'360 PU holds'!Y283</f>
        <v/>
      </c>
      <c r="C245" s="717">
        <f>'360 PU holds'!AL283*SUM('360 PU holds'!K283:R283)</f>
        <v>0</v>
      </c>
      <c r="D245" s="717">
        <f>'360 PU holds'!AM283*SUM('360 PU holds'!K283:R283)</f>
        <v>0</v>
      </c>
      <c r="E245" s="193">
        <f>'360 PU holds'!Z283*SUM('360 PU holds'!K283:R283)</f>
        <v>0</v>
      </c>
      <c r="F245" s="193">
        <f t="shared" si="2"/>
        <v>0</v>
      </c>
      <c r="G245" s="193">
        <f t="shared" si="3"/>
        <v>0</v>
      </c>
      <c r="H245" s="697">
        <f>'360 PU holds'!AN283*SUM('360 PU holds'!K283:R283)</f>
        <v>0</v>
      </c>
      <c r="I245" s="697">
        <f>'360 PU holds'!AO283*SUM('360 PU holds'!K283:R283)</f>
        <v>0</v>
      </c>
      <c r="J245" s="697">
        <f>'360 PU holds'!AP283*SUM('360 PU holds'!K283:R283)</f>
        <v>0</v>
      </c>
    </row>
    <row r="246">
      <c r="A246" s="638" t="str">
        <f>'360 PU holds'!D284</f>
        <v/>
      </c>
      <c r="B246" s="638" t="str">
        <f>'360 PU holds'!Y284</f>
        <v/>
      </c>
      <c r="C246" s="717">
        <f>'360 PU holds'!AL284*SUM('360 PU holds'!K284:R284)</f>
        <v>0</v>
      </c>
      <c r="D246" s="717">
        <f>'360 PU holds'!AM284*SUM('360 PU holds'!K284:R284)</f>
        <v>0</v>
      </c>
      <c r="E246" s="193">
        <f>'360 PU holds'!Z284*SUM('360 PU holds'!K284:R284)</f>
        <v>0</v>
      </c>
      <c r="F246" s="193">
        <f t="shared" si="2"/>
        <v>0</v>
      </c>
      <c r="G246" s="193">
        <f t="shared" si="3"/>
        <v>0</v>
      </c>
      <c r="H246" s="697">
        <f>'360 PU holds'!AN284*SUM('360 PU holds'!K284:R284)</f>
        <v>0</v>
      </c>
      <c r="I246" s="697">
        <f>'360 PU holds'!AO284*SUM('360 PU holds'!K284:R284)</f>
        <v>0</v>
      </c>
      <c r="J246" s="697">
        <f>'360 PU holds'!AP284*SUM('360 PU holds'!K284:R284)</f>
        <v>0</v>
      </c>
    </row>
    <row r="247">
      <c r="A247" s="638" t="str">
        <f>'360 PU holds'!D285</f>
        <v/>
      </c>
      <c r="B247" s="638" t="str">
        <f>'360 PU holds'!Y285</f>
        <v/>
      </c>
      <c r="C247" s="717">
        <f>'360 PU holds'!AL285*SUM('360 PU holds'!K285:R285)</f>
        <v>0</v>
      </c>
      <c r="D247" s="717">
        <f>'360 PU holds'!AM285*SUM('360 PU holds'!K285:R285)</f>
        <v>0</v>
      </c>
      <c r="E247" s="193">
        <f>'360 PU holds'!Z285*SUM('360 PU holds'!K285:R285)</f>
        <v>0</v>
      </c>
      <c r="F247" s="193">
        <f t="shared" si="2"/>
        <v>0</v>
      </c>
      <c r="G247" s="193">
        <f t="shared" si="3"/>
        <v>0</v>
      </c>
      <c r="H247" s="697">
        <f>'360 PU holds'!AN285*SUM('360 PU holds'!K285:R285)</f>
        <v>0</v>
      </c>
      <c r="I247" s="697">
        <f>'360 PU holds'!AO285*SUM('360 PU holds'!K285:R285)</f>
        <v>0</v>
      </c>
      <c r="J247" s="697">
        <f>'360 PU holds'!AP285*SUM('360 PU holds'!K285:R285)</f>
        <v>0</v>
      </c>
    </row>
    <row r="248">
      <c r="A248" s="638" t="str">
        <f>'360 PU holds'!D286</f>
        <v/>
      </c>
      <c r="B248" s="638" t="str">
        <f>'360 PU holds'!Y286</f>
        <v/>
      </c>
      <c r="C248" s="717">
        <f>'360 PU holds'!AL286*SUM('360 PU holds'!K286:R286)</f>
        <v>0</v>
      </c>
      <c r="D248" s="717">
        <f>'360 PU holds'!AM286*SUM('360 PU holds'!K286:R286)</f>
        <v>0</v>
      </c>
      <c r="E248" s="193">
        <f>'360 PU holds'!Z286*SUM('360 PU holds'!K286:R286)</f>
        <v>0</v>
      </c>
      <c r="F248" s="193">
        <f t="shared" si="2"/>
        <v>0</v>
      </c>
      <c r="G248" s="193">
        <f t="shared" si="3"/>
        <v>0</v>
      </c>
      <c r="H248" s="697">
        <f>'360 PU holds'!AN286*SUM('360 PU holds'!K286:R286)</f>
        <v>0</v>
      </c>
      <c r="I248" s="697">
        <f>'360 PU holds'!AO286*SUM('360 PU holds'!K286:R286)</f>
        <v>0</v>
      </c>
      <c r="J248" s="697">
        <f>'360 PU holds'!AP286*SUM('360 PU holds'!K286:R286)</f>
        <v>0</v>
      </c>
    </row>
    <row r="249">
      <c r="A249" s="638" t="str">
        <f>'360 PU holds'!D287</f>
        <v/>
      </c>
      <c r="B249" s="638" t="str">
        <f>'360 PU holds'!Y287</f>
        <v/>
      </c>
      <c r="C249" s="717">
        <f>'360 PU holds'!AL287*SUM('360 PU holds'!K287:R287)</f>
        <v>0</v>
      </c>
      <c r="D249" s="717">
        <f>'360 PU holds'!AM287*SUM('360 PU holds'!K287:R287)</f>
        <v>0</v>
      </c>
      <c r="E249" s="193">
        <f>'360 PU holds'!Z287*SUM('360 PU holds'!K287:R287)</f>
        <v>0</v>
      </c>
      <c r="F249" s="193">
        <f t="shared" si="2"/>
        <v>0</v>
      </c>
      <c r="G249" s="193">
        <f t="shared" si="3"/>
        <v>0</v>
      </c>
      <c r="H249" s="697">
        <f>'360 PU holds'!AN287*SUM('360 PU holds'!K287:R287)</f>
        <v>0</v>
      </c>
      <c r="I249" s="697">
        <f>'360 PU holds'!AO287*SUM('360 PU holds'!K287:R287)</f>
        <v>0</v>
      </c>
      <c r="J249" s="697">
        <f>'360 PU holds'!AP287*SUM('360 PU holds'!K287:R287)</f>
        <v>0</v>
      </c>
    </row>
    <row r="250">
      <c r="A250" s="638" t="str">
        <f>'360 PU holds'!D288</f>
        <v/>
      </c>
      <c r="B250" s="638" t="str">
        <f>'360 PU holds'!Y288</f>
        <v/>
      </c>
      <c r="C250" s="717">
        <f>'360 PU holds'!AL288*SUM('360 PU holds'!K288:R288)</f>
        <v>0</v>
      </c>
      <c r="D250" s="717">
        <f>'360 PU holds'!AM288*SUM('360 PU holds'!K288:R288)</f>
        <v>0</v>
      </c>
      <c r="E250" s="193">
        <f>'360 PU holds'!Z288*SUM('360 PU holds'!K288:R288)</f>
        <v>0</v>
      </c>
      <c r="F250" s="193">
        <f t="shared" si="2"/>
        <v>0</v>
      </c>
      <c r="G250" s="193">
        <f t="shared" si="3"/>
        <v>0</v>
      </c>
      <c r="H250" s="697">
        <f>'360 PU holds'!AN288*SUM('360 PU holds'!K288:R288)</f>
        <v>0</v>
      </c>
      <c r="I250" s="697">
        <f>'360 PU holds'!AO288*SUM('360 PU holds'!K288:R288)</f>
        <v>0</v>
      </c>
      <c r="J250" s="697">
        <f>'360 PU holds'!AP288*SUM('360 PU holds'!K288:R288)</f>
        <v>0</v>
      </c>
    </row>
    <row r="251">
      <c r="A251" s="638" t="str">
        <f>'360 PU holds'!D289</f>
        <v/>
      </c>
      <c r="B251" s="638" t="str">
        <f>'360 PU holds'!Y289</f>
        <v/>
      </c>
      <c r="C251" s="717">
        <f>'360 PU holds'!AL289*SUM('360 PU holds'!K289:R289)</f>
        <v>0</v>
      </c>
      <c r="D251" s="717">
        <f>'360 PU holds'!AM289*SUM('360 PU holds'!K289:R289)</f>
        <v>0</v>
      </c>
      <c r="E251" s="193">
        <f>'360 PU holds'!Z289*SUM('360 PU holds'!K289:R289)</f>
        <v>0</v>
      </c>
      <c r="F251" s="193">
        <f t="shared" si="2"/>
        <v>0</v>
      </c>
      <c r="G251" s="193">
        <f t="shared" si="3"/>
        <v>0</v>
      </c>
      <c r="H251" s="697">
        <f>'360 PU holds'!AN289*SUM('360 PU holds'!K289:R289)</f>
        <v>0</v>
      </c>
      <c r="I251" s="697">
        <f>'360 PU holds'!AO289*SUM('360 PU holds'!K289:R289)</f>
        <v>0</v>
      </c>
      <c r="J251" s="697">
        <f>'360 PU holds'!AP289*SUM('360 PU holds'!K289:R289)</f>
        <v>0</v>
      </c>
    </row>
    <row r="252">
      <c r="A252" s="638" t="str">
        <f>'360 PU holds'!D290</f>
        <v/>
      </c>
      <c r="B252" s="638" t="str">
        <f>'360 PU holds'!Y290</f>
        <v/>
      </c>
      <c r="C252" s="717">
        <f>'360 PU holds'!AL290*SUM('360 PU holds'!K290:R290)</f>
        <v>0</v>
      </c>
      <c r="D252" s="717">
        <f>'360 PU holds'!AM290*SUM('360 PU holds'!K290:R290)</f>
        <v>0</v>
      </c>
      <c r="E252" s="193">
        <f>'360 PU holds'!Z290*SUM('360 PU holds'!K290:R290)</f>
        <v>0</v>
      </c>
      <c r="F252" s="193">
        <f t="shared" si="2"/>
        <v>0</v>
      </c>
      <c r="G252" s="193">
        <f t="shared" si="3"/>
        <v>0</v>
      </c>
      <c r="H252" s="697">
        <f>'360 PU holds'!AN290*SUM('360 PU holds'!K290:R290)</f>
        <v>0</v>
      </c>
      <c r="I252" s="697">
        <f>'360 PU holds'!AO290*SUM('360 PU holds'!K290:R290)</f>
        <v>0</v>
      </c>
      <c r="J252" s="697">
        <f>'360 PU holds'!AP290*SUM('360 PU holds'!K290:R290)</f>
        <v>0</v>
      </c>
    </row>
    <row r="253">
      <c r="A253" s="638" t="str">
        <f>'360 PU holds'!D291</f>
        <v/>
      </c>
      <c r="B253" s="638" t="str">
        <f>'360 PU holds'!Y291</f>
        <v/>
      </c>
      <c r="C253" s="717">
        <f>'360 PU holds'!AL291*SUM('360 PU holds'!K291:R291)</f>
        <v>0</v>
      </c>
      <c r="D253" s="717">
        <f>'360 PU holds'!AM291*SUM('360 PU holds'!K291:R291)</f>
        <v>0</v>
      </c>
      <c r="E253" s="193">
        <f>'360 PU holds'!Z291*SUM('360 PU holds'!K291:R291)</f>
        <v>0</v>
      </c>
      <c r="F253" s="193">
        <f t="shared" si="2"/>
        <v>0</v>
      </c>
      <c r="G253" s="193">
        <f t="shared" si="3"/>
        <v>0</v>
      </c>
      <c r="H253" s="697">
        <f>'360 PU holds'!AN291*SUM('360 PU holds'!K291:R291)</f>
        <v>0</v>
      </c>
      <c r="I253" s="697">
        <f>'360 PU holds'!AO291*SUM('360 PU holds'!K291:R291)</f>
        <v>0</v>
      </c>
      <c r="J253" s="697">
        <f>'360 PU holds'!AP291*SUM('360 PU holds'!K291:R291)</f>
        <v>0</v>
      </c>
    </row>
    <row r="254">
      <c r="A254" s="638" t="str">
        <f>'360 PU holds'!D292</f>
        <v/>
      </c>
      <c r="B254" s="638" t="str">
        <f>'360 PU holds'!Y292</f>
        <v/>
      </c>
      <c r="C254" s="717">
        <f>'360 PU holds'!AL292*SUM('360 PU holds'!K292:R292)</f>
        <v>0</v>
      </c>
      <c r="D254" s="717">
        <f>'360 PU holds'!AM292*SUM('360 PU holds'!K292:R292)</f>
        <v>0</v>
      </c>
      <c r="E254" s="193">
        <f>'360 PU holds'!Z292*SUM('360 PU holds'!K292:R292)</f>
        <v>0</v>
      </c>
      <c r="F254" s="193">
        <f t="shared" si="2"/>
        <v>0</v>
      </c>
      <c r="G254" s="193">
        <f t="shared" si="3"/>
        <v>0</v>
      </c>
      <c r="H254" s="697">
        <f>'360 PU holds'!AN292*SUM('360 PU holds'!K292:R292)</f>
        <v>0</v>
      </c>
      <c r="I254" s="697">
        <f>'360 PU holds'!AO292*SUM('360 PU holds'!K292:R292)</f>
        <v>0</v>
      </c>
      <c r="J254" s="697">
        <f>'360 PU holds'!AP292*SUM('360 PU holds'!K292:R292)</f>
        <v>0</v>
      </c>
    </row>
    <row r="255">
      <c r="A255" s="638" t="str">
        <f>'360 PU holds'!D293</f>
        <v/>
      </c>
      <c r="B255" s="638" t="str">
        <f>'360 PU holds'!Y293</f>
        <v/>
      </c>
      <c r="C255" s="717">
        <f>'360 PU holds'!AL293*SUM('360 PU holds'!K293:R293)</f>
        <v>0</v>
      </c>
      <c r="D255" s="717">
        <f>'360 PU holds'!AM293*SUM('360 PU holds'!K293:R293)</f>
        <v>0</v>
      </c>
      <c r="E255" s="193">
        <f>'360 PU holds'!Z293*SUM('360 PU holds'!K293:R293)</f>
        <v>0</v>
      </c>
      <c r="F255" s="193">
        <f t="shared" si="2"/>
        <v>0</v>
      </c>
      <c r="G255" s="193">
        <f t="shared" si="3"/>
        <v>0</v>
      </c>
      <c r="H255" s="697">
        <f>'360 PU holds'!AN293*SUM('360 PU holds'!K293:R293)</f>
        <v>0</v>
      </c>
      <c r="I255" s="697">
        <f>'360 PU holds'!AO293*SUM('360 PU holds'!K293:R293)</f>
        <v>0</v>
      </c>
      <c r="J255" s="697">
        <f>'360 PU holds'!AP293*SUM('360 PU holds'!K293:R293)</f>
        <v>0</v>
      </c>
    </row>
    <row r="256">
      <c r="A256" s="638" t="str">
        <f>'360 PU holds'!D294</f>
        <v/>
      </c>
      <c r="B256" s="638" t="str">
        <f>'360 PU holds'!Y294</f>
        <v/>
      </c>
      <c r="C256" s="717">
        <f>'360 PU holds'!AL294*SUM('360 PU holds'!K294:R294)</f>
        <v>0</v>
      </c>
      <c r="D256" s="717">
        <f>'360 PU holds'!AM294*SUM('360 PU holds'!K294:R294)</f>
        <v>0</v>
      </c>
      <c r="E256" s="193">
        <f>'360 PU holds'!Z294*SUM('360 PU holds'!K294:R294)</f>
        <v>0</v>
      </c>
      <c r="F256" s="193">
        <f t="shared" si="2"/>
        <v>0</v>
      </c>
      <c r="G256" s="193">
        <f t="shared" si="3"/>
        <v>0</v>
      </c>
      <c r="H256" s="697">
        <f>'360 PU holds'!AN294*SUM('360 PU holds'!K294:R294)</f>
        <v>0</v>
      </c>
      <c r="I256" s="697">
        <f>'360 PU holds'!AO294*SUM('360 PU holds'!K294:R294)</f>
        <v>0</v>
      </c>
      <c r="J256" s="697">
        <f>'360 PU holds'!AP294*SUM('360 PU holds'!K294:R294)</f>
        <v>0</v>
      </c>
    </row>
    <row r="257">
      <c r="A257" s="638" t="str">
        <f>'360 PU holds'!D295</f>
        <v/>
      </c>
      <c r="B257" s="638" t="str">
        <f>'360 PU holds'!Y295</f>
        <v/>
      </c>
      <c r="C257" s="717">
        <f>'360 PU holds'!AL295*SUM('360 PU holds'!K295:R295)</f>
        <v>0</v>
      </c>
      <c r="D257" s="717">
        <f>'360 PU holds'!AM295*SUM('360 PU holds'!K295:R295)</f>
        <v>0</v>
      </c>
      <c r="E257" s="193">
        <f>'360 PU holds'!Z295*SUM('360 PU holds'!K295:R295)</f>
        <v>0</v>
      </c>
      <c r="F257" s="193">
        <f t="shared" si="2"/>
        <v>0</v>
      </c>
      <c r="G257" s="193">
        <f t="shared" si="3"/>
        <v>0</v>
      </c>
      <c r="H257" s="697">
        <f>'360 PU holds'!AN295*SUM('360 PU holds'!K295:R295)</f>
        <v>0</v>
      </c>
      <c r="I257" s="697">
        <f>'360 PU holds'!AO295*SUM('360 PU holds'!K295:R295)</f>
        <v>0</v>
      </c>
      <c r="J257" s="697">
        <f>'360 PU holds'!AP295*SUM('360 PU holds'!K295:R295)</f>
        <v>0</v>
      </c>
    </row>
    <row r="258">
      <c r="A258" s="638" t="str">
        <f>'360 PU holds'!D296</f>
        <v/>
      </c>
      <c r="B258" s="638" t="str">
        <f>'360 PU holds'!Y296</f>
        <v/>
      </c>
      <c r="C258" s="717">
        <f>'360 PU holds'!AL296*SUM('360 PU holds'!K296:R296)</f>
        <v>0</v>
      </c>
      <c r="D258" s="717">
        <f>'360 PU holds'!AM296*SUM('360 PU holds'!K296:R296)</f>
        <v>0</v>
      </c>
      <c r="E258" s="193">
        <f>'360 PU holds'!Z296*SUM('360 PU holds'!K296:R296)</f>
        <v>0</v>
      </c>
      <c r="F258" s="193">
        <f t="shared" si="2"/>
        <v>0</v>
      </c>
      <c r="G258" s="193">
        <f t="shared" si="3"/>
        <v>0</v>
      </c>
      <c r="H258" s="697">
        <f>'360 PU holds'!AN296*SUM('360 PU holds'!K296:R296)</f>
        <v>0</v>
      </c>
      <c r="I258" s="697">
        <f>'360 PU holds'!AO296*SUM('360 PU holds'!K296:R296)</f>
        <v>0</v>
      </c>
      <c r="J258" s="697">
        <f>'360 PU holds'!AP296*SUM('360 PU holds'!K296:R296)</f>
        <v>0</v>
      </c>
    </row>
    <row r="259">
      <c r="A259" s="638" t="str">
        <f>'360 PU holds'!D297</f>
        <v/>
      </c>
      <c r="B259" s="638" t="str">
        <f>'360 PU holds'!Y297</f>
        <v/>
      </c>
      <c r="C259" s="717">
        <f>'360 PU holds'!AL297*SUM('360 PU holds'!K297:R297)</f>
        <v>0</v>
      </c>
      <c r="D259" s="717">
        <f>'360 PU holds'!AM297*SUM('360 PU holds'!K297:R297)</f>
        <v>0</v>
      </c>
      <c r="E259" s="193">
        <f>'360 PU holds'!Z297*SUM('360 PU holds'!K297:R297)</f>
        <v>0</v>
      </c>
      <c r="F259" s="193">
        <f t="shared" si="2"/>
        <v>0</v>
      </c>
      <c r="G259" s="193">
        <f t="shared" si="3"/>
        <v>0</v>
      </c>
      <c r="H259" s="697">
        <f>'360 PU holds'!AN297*SUM('360 PU holds'!K297:R297)</f>
        <v>0</v>
      </c>
      <c r="I259" s="697">
        <f>'360 PU holds'!AO297*SUM('360 PU holds'!K297:R297)</f>
        <v>0</v>
      </c>
      <c r="J259" s="697">
        <f>'360 PU holds'!AP297*SUM('360 PU holds'!K297:R297)</f>
        <v>0</v>
      </c>
    </row>
    <row r="260">
      <c r="A260" s="638" t="str">
        <f>'360 PU holds'!D298</f>
        <v/>
      </c>
      <c r="B260" s="638" t="str">
        <f>'360 PU holds'!Y298</f>
        <v/>
      </c>
      <c r="C260" s="717">
        <f>'360 PU holds'!AL298*SUM('360 PU holds'!K298:R298)</f>
        <v>0</v>
      </c>
      <c r="D260" s="717">
        <f>'360 PU holds'!AM298*SUM('360 PU holds'!K298:R298)</f>
        <v>0</v>
      </c>
      <c r="E260" s="193">
        <f>'360 PU holds'!Z298*SUM('360 PU holds'!K298:R298)</f>
        <v>0</v>
      </c>
      <c r="F260" s="193">
        <f t="shared" si="2"/>
        <v>0</v>
      </c>
      <c r="G260" s="193">
        <f t="shared" si="3"/>
        <v>0</v>
      </c>
      <c r="H260" s="697">
        <f>'360 PU holds'!AN298*SUM('360 PU holds'!K298:R298)</f>
        <v>0</v>
      </c>
      <c r="I260" s="697">
        <f>'360 PU holds'!AO298*SUM('360 PU holds'!K298:R298)</f>
        <v>0</v>
      </c>
      <c r="J260" s="697">
        <f>'360 PU holds'!AP298*SUM('360 PU holds'!K298:R298)</f>
        <v>0</v>
      </c>
    </row>
    <row r="261">
      <c r="A261" s="638" t="str">
        <f>'360 PU holds'!D299</f>
        <v/>
      </c>
      <c r="B261" s="638" t="str">
        <f>'360 PU holds'!Y299</f>
        <v/>
      </c>
      <c r="C261" s="717">
        <f>'360 PU holds'!AL299*SUM('360 PU holds'!K299:R299)</f>
        <v>0</v>
      </c>
      <c r="D261" s="717">
        <f>'360 PU holds'!AM299*SUM('360 PU holds'!K299:R299)</f>
        <v>0</v>
      </c>
      <c r="E261" s="193">
        <f>'360 PU holds'!Z299*SUM('360 PU holds'!K299:R299)</f>
        <v>0</v>
      </c>
      <c r="F261" s="193">
        <f t="shared" si="2"/>
        <v>0</v>
      </c>
      <c r="G261" s="193">
        <f t="shared" si="3"/>
        <v>0</v>
      </c>
      <c r="H261" s="697">
        <f>'360 PU holds'!AN299*SUM('360 PU holds'!K299:R299)</f>
        <v>0</v>
      </c>
      <c r="I261" s="697">
        <f>'360 PU holds'!AO299*SUM('360 PU holds'!K299:R299)</f>
        <v>0</v>
      </c>
      <c r="J261" s="697">
        <f>'360 PU holds'!AP299*SUM('360 PU holds'!K299:R299)</f>
        <v>0</v>
      </c>
    </row>
    <row r="262">
      <c r="A262" s="638" t="str">
        <f>'360 PU holds'!D300</f>
        <v/>
      </c>
      <c r="B262" s="638" t="str">
        <f>'360 PU holds'!Y300</f>
        <v/>
      </c>
      <c r="C262" s="717">
        <f>'360 PU holds'!AL300*SUM('360 PU holds'!K300:R300)</f>
        <v>0</v>
      </c>
      <c r="D262" s="717">
        <f>'360 PU holds'!AM300*SUM('360 PU holds'!K300:R300)</f>
        <v>0</v>
      </c>
      <c r="E262" s="193">
        <f>'360 PU holds'!Z300*SUM('360 PU holds'!K300:R300)</f>
        <v>0</v>
      </c>
      <c r="F262" s="193">
        <f t="shared" si="2"/>
        <v>0</v>
      </c>
      <c r="G262" s="193">
        <f t="shared" si="3"/>
        <v>0</v>
      </c>
      <c r="H262" s="697">
        <f>'360 PU holds'!AN300*SUM('360 PU holds'!K300:R300)</f>
        <v>0</v>
      </c>
      <c r="I262" s="697">
        <f>'360 PU holds'!AO300*SUM('360 PU holds'!K300:R300)</f>
        <v>0</v>
      </c>
      <c r="J262" s="697">
        <f>'360 PU holds'!AP300*SUM('360 PU holds'!K300:R300)</f>
        <v>0</v>
      </c>
    </row>
    <row r="263">
      <c r="A263" s="638" t="str">
        <f>'360 PU holds'!D301</f>
        <v/>
      </c>
      <c r="B263" s="638" t="str">
        <f>'360 PU holds'!Y301</f>
        <v/>
      </c>
      <c r="C263" s="717">
        <f>'360 PU holds'!AL301*SUM('360 PU holds'!K301:R301)</f>
        <v>0</v>
      </c>
      <c r="D263" s="717">
        <f>'360 PU holds'!AM301*SUM('360 PU holds'!K301:R301)</f>
        <v>0</v>
      </c>
      <c r="E263" s="193">
        <f>'360 PU holds'!Z301*SUM('360 PU holds'!K301:R301)</f>
        <v>0</v>
      </c>
      <c r="F263" s="193">
        <f t="shared" si="2"/>
        <v>0</v>
      </c>
      <c r="G263" s="193">
        <f t="shared" si="3"/>
        <v>0</v>
      </c>
      <c r="H263" s="697">
        <f>'360 PU holds'!AN301*SUM('360 PU holds'!K301:R301)</f>
        <v>0</v>
      </c>
      <c r="I263" s="697">
        <f>'360 PU holds'!AO301*SUM('360 PU holds'!K301:R301)</f>
        <v>0</v>
      </c>
      <c r="J263" s="697">
        <f>'360 PU holds'!AP301*SUM('360 PU holds'!K301:R301)</f>
        <v>0</v>
      </c>
    </row>
    <row r="264">
      <c r="A264" s="638" t="str">
        <f>'360 PU holds'!D302</f>
        <v/>
      </c>
      <c r="B264" s="638" t="str">
        <f>'360 PU holds'!Y302</f>
        <v/>
      </c>
      <c r="C264" s="717">
        <f>'360 PU holds'!AL302*SUM('360 PU holds'!K302:R302)</f>
        <v>0</v>
      </c>
      <c r="D264" s="717">
        <f>'360 PU holds'!AM302*SUM('360 PU holds'!K302:R302)</f>
        <v>0</v>
      </c>
      <c r="E264" s="193">
        <f>'360 PU holds'!Z302*SUM('360 PU holds'!K302:R302)</f>
        <v>0</v>
      </c>
      <c r="F264" s="193">
        <f t="shared" si="2"/>
        <v>0</v>
      </c>
      <c r="G264" s="193">
        <f t="shared" si="3"/>
        <v>0</v>
      </c>
      <c r="H264" s="697">
        <f>'360 PU holds'!AN302*SUM('360 PU holds'!K302:R302)</f>
        <v>0</v>
      </c>
      <c r="I264" s="697">
        <f>'360 PU holds'!AO302*SUM('360 PU holds'!K302:R302)</f>
        <v>0</v>
      </c>
      <c r="J264" s="697">
        <f>'360 PU holds'!AP302*SUM('360 PU holds'!K302:R302)</f>
        <v>0</v>
      </c>
    </row>
    <row r="265">
      <c r="A265" s="638" t="str">
        <f>'360 PU holds'!D303</f>
        <v/>
      </c>
      <c r="B265" s="638" t="str">
        <f>'360 PU holds'!Y303</f>
        <v/>
      </c>
      <c r="C265" s="717">
        <f>'360 PU holds'!AL303*SUM('360 PU holds'!K303:R303)</f>
        <v>0</v>
      </c>
      <c r="D265" s="717">
        <f>'360 PU holds'!AM303*SUM('360 PU holds'!K303:R303)</f>
        <v>0</v>
      </c>
      <c r="E265" s="193">
        <f>'360 PU holds'!Z303*SUM('360 PU holds'!K303:R303)</f>
        <v>0</v>
      </c>
      <c r="F265" s="193">
        <f t="shared" si="2"/>
        <v>0</v>
      </c>
      <c r="G265" s="193">
        <f t="shared" si="3"/>
        <v>0</v>
      </c>
      <c r="H265" s="697">
        <f>'360 PU holds'!AN303*SUM('360 PU holds'!K303:R303)</f>
        <v>0</v>
      </c>
      <c r="I265" s="697">
        <f>'360 PU holds'!AO303*SUM('360 PU holds'!K303:R303)</f>
        <v>0</v>
      </c>
      <c r="J265" s="697">
        <f>'360 PU holds'!AP303*SUM('360 PU holds'!K303:R303)</f>
        <v>0</v>
      </c>
    </row>
    <row r="266">
      <c r="A266" s="638" t="str">
        <f>'360 PU holds'!D304</f>
        <v/>
      </c>
      <c r="B266" s="638" t="str">
        <f>'360 PU holds'!Y304</f>
        <v/>
      </c>
      <c r="C266" s="717">
        <f>'360 PU holds'!AL304*SUM('360 PU holds'!K304:R304)</f>
        <v>0</v>
      </c>
      <c r="D266" s="717">
        <f>'360 PU holds'!AM304*SUM('360 PU holds'!K304:R304)</f>
        <v>0</v>
      </c>
      <c r="E266" s="193">
        <f>'360 PU holds'!Z304*SUM('360 PU holds'!K304:R304)</f>
        <v>0</v>
      </c>
      <c r="F266" s="193">
        <f t="shared" si="2"/>
        <v>0</v>
      </c>
      <c r="G266" s="193">
        <f t="shared" si="3"/>
        <v>0</v>
      </c>
      <c r="H266" s="697">
        <f>'360 PU holds'!AN304*SUM('360 PU holds'!K304:R304)</f>
        <v>0</v>
      </c>
      <c r="I266" s="697">
        <f>'360 PU holds'!AO304*SUM('360 PU holds'!K304:R304)</f>
        <v>0</v>
      </c>
      <c r="J266" s="697">
        <f>'360 PU holds'!AP304*SUM('360 PU holds'!K304:R304)</f>
        <v>0</v>
      </c>
    </row>
    <row r="267">
      <c r="A267" s="638" t="str">
        <f>'360 PU holds'!D305</f>
        <v/>
      </c>
      <c r="B267" s="638" t="str">
        <f>'360 PU holds'!Y305</f>
        <v/>
      </c>
      <c r="C267" s="717">
        <f>'360 PU holds'!AL305*SUM('360 PU holds'!K305:R305)</f>
        <v>0</v>
      </c>
      <c r="D267" s="717">
        <f>'360 PU holds'!AM305*SUM('360 PU holds'!K305:R305)</f>
        <v>0</v>
      </c>
      <c r="E267" s="193">
        <f>'360 PU holds'!Z305*SUM('360 PU holds'!K305:R305)</f>
        <v>0</v>
      </c>
      <c r="F267" s="193">
        <f t="shared" si="2"/>
        <v>0</v>
      </c>
      <c r="G267" s="193">
        <f t="shared" si="3"/>
        <v>0</v>
      </c>
      <c r="H267" s="697">
        <f>'360 PU holds'!AN305*SUM('360 PU holds'!K305:R305)</f>
        <v>0</v>
      </c>
      <c r="I267" s="697">
        <f>'360 PU holds'!AO305*SUM('360 PU holds'!K305:R305)</f>
        <v>0</v>
      </c>
      <c r="J267" s="697">
        <f>'360 PU holds'!AP305*SUM('360 PU holds'!K305:R305)</f>
        <v>0</v>
      </c>
    </row>
    <row r="268">
      <c r="A268" s="638" t="str">
        <f>'360 PU holds'!D306</f>
        <v/>
      </c>
      <c r="B268" s="638" t="str">
        <f>'360 PU holds'!Y306</f>
        <v/>
      </c>
      <c r="C268" s="717">
        <f>'360 PU holds'!AL306*SUM('360 PU holds'!K306:R306)</f>
        <v>0</v>
      </c>
      <c r="D268" s="717">
        <f>'360 PU holds'!AM306*SUM('360 PU holds'!K306:R306)</f>
        <v>0</v>
      </c>
      <c r="E268" s="193">
        <f>'360 PU holds'!Z306*SUM('360 PU holds'!K306:R306)</f>
        <v>0</v>
      </c>
      <c r="F268" s="193">
        <f t="shared" si="2"/>
        <v>0</v>
      </c>
      <c r="G268" s="193">
        <f t="shared" si="3"/>
        <v>0</v>
      </c>
      <c r="H268" s="697">
        <f>'360 PU holds'!AN306*SUM('360 PU holds'!K306:R306)</f>
        <v>0</v>
      </c>
      <c r="I268" s="697">
        <f>'360 PU holds'!AO306*SUM('360 PU holds'!K306:R306)</f>
        <v>0</v>
      </c>
      <c r="J268" s="697">
        <f>'360 PU holds'!AP306*SUM('360 PU holds'!K306:R306)</f>
        <v>0</v>
      </c>
    </row>
    <row r="269">
      <c r="A269" s="638" t="str">
        <f>'360 PU holds'!D307</f>
        <v/>
      </c>
      <c r="B269" s="638" t="str">
        <f>'360 PU holds'!Y307</f>
        <v/>
      </c>
      <c r="C269" s="717">
        <f>'360 PU holds'!AL307*SUM('360 PU holds'!K307:R307)</f>
        <v>0</v>
      </c>
      <c r="D269" s="717">
        <f>'360 PU holds'!AM307*SUM('360 PU holds'!K307:R307)</f>
        <v>0</v>
      </c>
      <c r="E269" s="193">
        <f>'360 PU holds'!Z307*SUM('360 PU holds'!K307:R307)</f>
        <v>0</v>
      </c>
      <c r="F269" s="193">
        <f t="shared" si="2"/>
        <v>0</v>
      </c>
      <c r="G269" s="193">
        <f t="shared" si="3"/>
        <v>0</v>
      </c>
      <c r="H269" s="697">
        <f>'360 PU holds'!AN307*SUM('360 PU holds'!K307:R307)</f>
        <v>0</v>
      </c>
      <c r="I269" s="697">
        <f>'360 PU holds'!AO307*SUM('360 PU holds'!K307:R307)</f>
        <v>0</v>
      </c>
      <c r="J269" s="697">
        <f>'360 PU holds'!AP307*SUM('360 PU holds'!K307:R307)</f>
        <v>0</v>
      </c>
    </row>
    <row r="270">
      <c r="A270" s="638" t="str">
        <f>'360 PU holds'!D308</f>
        <v/>
      </c>
      <c r="B270" s="638" t="str">
        <f>'360 PU holds'!Y308</f>
        <v/>
      </c>
      <c r="C270" s="717">
        <f>'360 PU holds'!AL308*SUM('360 PU holds'!K308:R308)</f>
        <v>0</v>
      </c>
      <c r="D270" s="717">
        <f>'360 PU holds'!AM308*SUM('360 PU holds'!K308:R308)</f>
        <v>0</v>
      </c>
      <c r="E270" s="193">
        <f>'360 PU holds'!Z308*SUM('360 PU holds'!K308:R308)</f>
        <v>0</v>
      </c>
      <c r="F270" s="193">
        <f t="shared" si="2"/>
        <v>0</v>
      </c>
      <c r="G270" s="193">
        <f t="shared" si="3"/>
        <v>0</v>
      </c>
      <c r="H270" s="697">
        <f>'360 PU holds'!AN308*SUM('360 PU holds'!K308:R308)</f>
        <v>0</v>
      </c>
      <c r="I270" s="697">
        <f>'360 PU holds'!AO308*SUM('360 PU holds'!K308:R308)</f>
        <v>0</v>
      </c>
      <c r="J270" s="697">
        <f>'360 PU holds'!AP308*SUM('360 PU holds'!K308:R308)</f>
        <v>0</v>
      </c>
    </row>
    <row r="271">
      <c r="A271" s="638" t="str">
        <f>'360 PU holds'!D309</f>
        <v/>
      </c>
      <c r="B271" s="638" t="str">
        <f>'360 PU holds'!Y309</f>
        <v/>
      </c>
      <c r="C271" s="717">
        <f>'360 PU holds'!AL309*SUM('360 PU holds'!K309:R309)</f>
        <v>0</v>
      </c>
      <c r="D271" s="717">
        <f>'360 PU holds'!AM309*SUM('360 PU holds'!K309:R309)</f>
        <v>0</v>
      </c>
      <c r="E271" s="193">
        <f>'360 PU holds'!Z309*SUM('360 PU holds'!K309:R309)</f>
        <v>0</v>
      </c>
      <c r="F271" s="193">
        <f t="shared" si="2"/>
        <v>0</v>
      </c>
      <c r="G271" s="193">
        <f t="shared" si="3"/>
        <v>0</v>
      </c>
      <c r="H271" s="697">
        <f>'360 PU holds'!AN309*SUM('360 PU holds'!K309:R309)</f>
        <v>0</v>
      </c>
      <c r="I271" s="697">
        <f>'360 PU holds'!AO309*SUM('360 PU holds'!K309:R309)</f>
        <v>0</v>
      </c>
      <c r="J271" s="697">
        <f>'360 PU holds'!AP309*SUM('360 PU holds'!K309:R309)</f>
        <v>0</v>
      </c>
    </row>
    <row r="272">
      <c r="A272" s="638" t="str">
        <f>'360 PU holds'!D310</f>
        <v/>
      </c>
      <c r="B272" s="638" t="str">
        <f>'360 PU holds'!Y310</f>
        <v/>
      </c>
      <c r="C272" s="717">
        <f>'360 PU holds'!AL310*SUM('360 PU holds'!K310:R310)</f>
        <v>0</v>
      </c>
      <c r="D272" s="717">
        <f>'360 PU holds'!AM310*SUM('360 PU holds'!K310:R310)</f>
        <v>0</v>
      </c>
      <c r="E272" s="193">
        <f>'360 PU holds'!Z310*SUM('360 PU holds'!K310:R310)</f>
        <v>0</v>
      </c>
      <c r="F272" s="193">
        <f t="shared" si="2"/>
        <v>0</v>
      </c>
      <c r="G272" s="193">
        <f t="shared" si="3"/>
        <v>0</v>
      </c>
      <c r="H272" s="697">
        <f>'360 PU holds'!AN310*SUM('360 PU holds'!K310:R310)</f>
        <v>0</v>
      </c>
      <c r="I272" s="697">
        <f>'360 PU holds'!AO310*SUM('360 PU holds'!K310:R310)</f>
        <v>0</v>
      </c>
      <c r="J272" s="697">
        <f>'360 PU holds'!AP310*SUM('360 PU holds'!K310:R310)</f>
        <v>0</v>
      </c>
    </row>
    <row r="273">
      <c r="A273" s="638" t="str">
        <f>'360 PU holds'!D311</f>
        <v/>
      </c>
      <c r="B273" s="638" t="str">
        <f>'360 PU holds'!Y311</f>
        <v/>
      </c>
      <c r="C273" s="717">
        <f>'360 PU holds'!AL311*SUM('360 PU holds'!K311:R311)</f>
        <v>0</v>
      </c>
      <c r="D273" s="717">
        <f>'360 PU holds'!AM311*SUM('360 PU holds'!K311:R311)</f>
        <v>0</v>
      </c>
      <c r="E273" s="193">
        <f>'360 PU holds'!Z311*SUM('360 PU holds'!K311:R311)</f>
        <v>0</v>
      </c>
      <c r="F273" s="193">
        <f t="shared" si="2"/>
        <v>0</v>
      </c>
      <c r="G273" s="193">
        <f t="shared" si="3"/>
        <v>0</v>
      </c>
      <c r="H273" s="697">
        <f>'360 PU holds'!AN311*SUM('360 PU holds'!K311:R311)</f>
        <v>0</v>
      </c>
      <c r="I273" s="697">
        <f>'360 PU holds'!AO311*SUM('360 PU holds'!K311:R311)</f>
        <v>0</v>
      </c>
      <c r="J273" s="697">
        <f>'360 PU holds'!AP311*SUM('360 PU holds'!K311:R311)</f>
        <v>0</v>
      </c>
    </row>
    <row r="274">
      <c r="A274" s="638" t="str">
        <f>'360 PU holds'!D312</f>
        <v/>
      </c>
      <c r="B274" s="638" t="str">
        <f>'360 PU holds'!Y312</f>
        <v/>
      </c>
      <c r="C274" s="717">
        <f>'360 PU holds'!AL312*SUM('360 PU holds'!K312:R312)</f>
        <v>0</v>
      </c>
      <c r="D274" s="717">
        <f>'360 PU holds'!AM312*SUM('360 PU holds'!K312:R312)</f>
        <v>0</v>
      </c>
      <c r="E274" s="193">
        <f>'360 PU holds'!Z312*SUM('360 PU holds'!K312:R312)</f>
        <v>0</v>
      </c>
      <c r="F274" s="193">
        <f t="shared" si="2"/>
        <v>0</v>
      </c>
      <c r="G274" s="193">
        <f t="shared" si="3"/>
        <v>0</v>
      </c>
      <c r="H274" s="697">
        <f>'360 PU holds'!AN312*SUM('360 PU holds'!K312:R312)</f>
        <v>0</v>
      </c>
      <c r="I274" s="697">
        <f>'360 PU holds'!AO312*SUM('360 PU holds'!K312:R312)</f>
        <v>0</v>
      </c>
      <c r="J274" s="697">
        <f>'360 PU holds'!AP312*SUM('360 PU holds'!K312:R312)</f>
        <v>0</v>
      </c>
    </row>
    <row r="275">
      <c r="C275" s="717">
        <f>'360 PU holds'!AL351*SUM('360 PU holds'!K351:R351)</f>
        <v>0</v>
      </c>
      <c r="D275" s="717">
        <f>'360 PU holds'!AM351*SUM('360 PU holds'!K351:R351)</f>
        <v>0</v>
      </c>
      <c r="E275" s="193">
        <f>'360 PU holds'!Z351*SUM('360 PU holds'!K351:R351)</f>
        <v>0</v>
      </c>
      <c r="F275" s="193">
        <f t="shared" si="2"/>
        <v>0</v>
      </c>
      <c r="G275" s="193">
        <f t="shared" si="3"/>
        <v>0</v>
      </c>
      <c r="H275" s="697">
        <f>'360 PU holds'!AN351*SUM('360 PU holds'!K351:R351)</f>
        <v>0</v>
      </c>
      <c r="I275" s="697">
        <f>'360 PU holds'!AO351*SUM('360 PU holds'!K351:R351)</f>
        <v>0</v>
      </c>
      <c r="J275" s="697">
        <f>'360 PU holds'!AP351*SUM('360 PU holds'!K351:R351)</f>
        <v>0</v>
      </c>
    </row>
    <row r="276">
      <c r="C276" s="717">
        <f>'360 PU holds'!AL352*SUM('360 PU holds'!K352:R352)</f>
        <v>0</v>
      </c>
      <c r="D276" s="717">
        <f>'360 PU holds'!AM352*SUM('360 PU holds'!K352:R352)</f>
        <v>0</v>
      </c>
      <c r="E276" s="193">
        <f>'360 PU holds'!Z352*SUM('360 PU holds'!K352:R352)</f>
        <v>0</v>
      </c>
      <c r="F276" s="193">
        <f t="shared" si="2"/>
        <v>0</v>
      </c>
      <c r="G276" s="193">
        <f t="shared" si="3"/>
        <v>0</v>
      </c>
      <c r="H276" s="697">
        <f>'360 PU holds'!AN352*SUM('360 PU holds'!K352:R352)</f>
        <v>0</v>
      </c>
      <c r="I276" s="697">
        <f>'360 PU holds'!AO352*SUM('360 PU holds'!K352:R352)</f>
        <v>0</v>
      </c>
      <c r="J276" s="697">
        <f>'360 PU holds'!AP352*SUM('360 PU holds'!K352:R352)</f>
        <v>0</v>
      </c>
    </row>
    <row r="277">
      <c r="C277" s="717">
        <f>'360 PU holds'!AL353*SUM('360 PU holds'!K353:R353)</f>
        <v>0</v>
      </c>
      <c r="D277" s="717">
        <f>'360 PU holds'!AM353*SUM('360 PU holds'!K353:R353)</f>
        <v>0</v>
      </c>
      <c r="E277" s="193">
        <f>'360 PU holds'!Z353*SUM('360 PU holds'!K353:R353)</f>
        <v>0</v>
      </c>
      <c r="F277" s="193">
        <f t="shared" si="2"/>
        <v>0</v>
      </c>
      <c r="G277" s="193">
        <f t="shared" si="3"/>
        <v>0</v>
      </c>
      <c r="H277" s="697">
        <f>'360 PU holds'!AN353*SUM('360 PU holds'!K353:R353)</f>
        <v>0</v>
      </c>
      <c r="I277" s="697">
        <f>'360 PU holds'!AO353*SUM('360 PU holds'!K353:R353)</f>
        <v>0</v>
      </c>
      <c r="J277" s="697">
        <f>'360 PU holds'!AP353*SUM('360 PU holds'!K353:R353)</f>
        <v>0</v>
      </c>
    </row>
    <row r="278">
      <c r="C278" s="717">
        <f>'360 PU holds'!AL354*SUM('360 PU holds'!K354:R354)</f>
        <v>0</v>
      </c>
      <c r="D278" s="717">
        <f>'360 PU holds'!AM354*SUM('360 PU holds'!K354:R354)</f>
        <v>0</v>
      </c>
      <c r="E278" s="193">
        <f>'360 PU holds'!Z354*SUM('360 PU holds'!K354:R354)</f>
        <v>0</v>
      </c>
      <c r="F278" s="193">
        <f t="shared" si="2"/>
        <v>0</v>
      </c>
      <c r="G278" s="193">
        <f t="shared" si="3"/>
        <v>0</v>
      </c>
      <c r="H278" s="697">
        <f>'360 PU holds'!AN354*SUM('360 PU holds'!K354:R354)</f>
        <v>0</v>
      </c>
      <c r="I278" s="697">
        <f>'360 PU holds'!AO354*SUM('360 PU holds'!K354:R354)</f>
        <v>0</v>
      </c>
      <c r="J278" s="697">
        <f>'360 PU holds'!AP354*SUM('360 PU holds'!K354:R354)</f>
        <v>0</v>
      </c>
    </row>
    <row r="279">
      <c r="C279" s="717">
        <f>'360 PU holds'!AL355*SUM('360 PU holds'!K355:R355)</f>
        <v>0</v>
      </c>
      <c r="D279" s="717">
        <f>'360 PU holds'!AM355*SUM('360 PU holds'!K355:R355)</f>
        <v>0</v>
      </c>
      <c r="E279" s="193">
        <f>'360 PU holds'!Z355*SUM('360 PU holds'!K355:R355)</f>
        <v>0</v>
      </c>
      <c r="F279" s="193">
        <f t="shared" si="2"/>
        <v>0</v>
      </c>
      <c r="G279" s="193">
        <f t="shared" si="3"/>
        <v>0</v>
      </c>
      <c r="H279" s="697">
        <f>'360 PU holds'!AN355*SUM('360 PU holds'!K355:R355)</f>
        <v>0</v>
      </c>
      <c r="I279" s="697">
        <f>'360 PU holds'!AO355*SUM('360 PU holds'!K355:R355)</f>
        <v>0</v>
      </c>
      <c r="J279" s="697">
        <f>'360 PU holds'!AP355*SUM('360 PU holds'!K355:R355)</f>
        <v>0</v>
      </c>
    </row>
    <row r="280">
      <c r="C280" s="717">
        <f>'360 PU holds'!AL356*SUM('360 PU holds'!K356:R356)</f>
        <v>0</v>
      </c>
      <c r="D280" s="717">
        <f>'360 PU holds'!AM356*SUM('360 PU holds'!K356:R356)</f>
        <v>0</v>
      </c>
      <c r="E280" s="193">
        <f>'360 PU holds'!Z356*SUM('360 PU holds'!K356:R356)</f>
        <v>0</v>
      </c>
      <c r="F280" s="193">
        <f t="shared" si="2"/>
        <v>0</v>
      </c>
      <c r="G280" s="193">
        <f t="shared" si="3"/>
        <v>0</v>
      </c>
      <c r="H280" s="697">
        <f>'360 PU holds'!AN356*SUM('360 PU holds'!K356:R356)</f>
        <v>0</v>
      </c>
      <c r="I280" s="697">
        <f>'360 PU holds'!AO356*SUM('360 PU holds'!K356:R356)</f>
        <v>0</v>
      </c>
      <c r="J280" s="697">
        <f>'360 PU holds'!AP356*SUM('360 PU holds'!K356:R356)</f>
        <v>0</v>
      </c>
    </row>
    <row r="281">
      <c r="C281" s="717">
        <f>'360 PU holds'!AL357*SUM('360 PU holds'!K357:R357)</f>
        <v>0</v>
      </c>
      <c r="D281" s="717">
        <f>'360 PU holds'!AM357*SUM('360 PU holds'!K357:R357)</f>
        <v>0</v>
      </c>
      <c r="E281" s="193">
        <f>'360 PU holds'!Z357*SUM('360 PU holds'!K357:R357)</f>
        <v>0</v>
      </c>
      <c r="F281" s="193">
        <f t="shared" si="2"/>
        <v>0</v>
      </c>
      <c r="G281" s="193">
        <f t="shared" si="3"/>
        <v>0</v>
      </c>
      <c r="H281" s="697">
        <f>'360 PU holds'!AN357*SUM('360 PU holds'!K357:R357)</f>
        <v>0</v>
      </c>
      <c r="I281" s="697">
        <f>'360 PU holds'!AO357*SUM('360 PU holds'!K357:R357)</f>
        <v>0</v>
      </c>
      <c r="J281" s="697">
        <f>'360 PU holds'!AP357*SUM('360 PU holds'!K357:R357)</f>
        <v>0</v>
      </c>
    </row>
    <row r="282">
      <c r="C282" s="717">
        <f>'360 PU holds'!AL358*SUM('360 PU holds'!K358:R358)</f>
        <v>0</v>
      </c>
      <c r="D282" s="717">
        <f>'360 PU holds'!AM358*SUM('360 PU holds'!K358:R358)</f>
        <v>0</v>
      </c>
      <c r="E282" s="193">
        <f>'360 PU holds'!Z358*SUM('360 PU holds'!K358:R358)</f>
        <v>0</v>
      </c>
      <c r="F282" s="193">
        <f t="shared" si="2"/>
        <v>0</v>
      </c>
      <c r="G282" s="193">
        <f t="shared" si="3"/>
        <v>0</v>
      </c>
      <c r="H282" s="697">
        <f>'360 PU holds'!AN358*SUM('360 PU holds'!K358:R358)</f>
        <v>0</v>
      </c>
      <c r="I282" s="697">
        <f>'360 PU holds'!AO358*SUM('360 PU holds'!K358:R358)</f>
        <v>0</v>
      </c>
      <c r="J282" s="697">
        <f>'360 PU holds'!AP358*SUM('360 PU holds'!K358:R358)</f>
        <v>0</v>
      </c>
    </row>
    <row r="283">
      <c r="C283" s="717">
        <f>'360 PU holds'!AL359*SUM('360 PU holds'!K359:R359)</f>
        <v>0</v>
      </c>
      <c r="D283" s="717">
        <f>'360 PU holds'!AM359*SUM('360 PU holds'!K359:R359)</f>
        <v>0</v>
      </c>
      <c r="E283" s="193">
        <f>'360 PU holds'!Z359*SUM('360 PU holds'!K359:R359)</f>
        <v>0</v>
      </c>
      <c r="F283" s="193">
        <f t="shared" si="2"/>
        <v>0</v>
      </c>
      <c r="G283" s="193">
        <f t="shared" si="3"/>
        <v>0</v>
      </c>
      <c r="H283" s="697">
        <f>'360 PU holds'!AN359*SUM('360 PU holds'!K359:R359)</f>
        <v>0</v>
      </c>
      <c r="I283" s="697">
        <f>'360 PU holds'!AO359*SUM('360 PU holds'!K359:R359)</f>
        <v>0</v>
      </c>
      <c r="J283" s="697">
        <f>'360 PU holds'!AP359*SUM('360 PU holds'!K359:R359)</f>
        <v>0</v>
      </c>
    </row>
    <row r="284">
      <c r="C284" s="717">
        <f>'360 PU holds'!AL360*SUM('360 PU holds'!K360:R360)</f>
        <v>0</v>
      </c>
      <c r="D284" s="717">
        <f>'360 PU holds'!AM360*SUM('360 PU holds'!K360:R360)</f>
        <v>0</v>
      </c>
      <c r="E284" s="193">
        <f>'360 PU holds'!Z360*SUM('360 PU holds'!K360:R360)</f>
        <v>0</v>
      </c>
      <c r="F284" s="193">
        <f t="shared" si="2"/>
        <v>0</v>
      </c>
      <c r="G284" s="193">
        <f t="shared" si="3"/>
        <v>0</v>
      </c>
      <c r="H284" s="697">
        <f>'360 PU holds'!AN360*SUM('360 PU holds'!K360:R360)</f>
        <v>0</v>
      </c>
      <c r="I284" s="697">
        <f>'360 PU holds'!AO360*SUM('360 PU holds'!K360:R360)</f>
        <v>0</v>
      </c>
      <c r="J284" s="697">
        <f>'360 PU holds'!AP360*SUM('360 PU holds'!K360:R360)</f>
        <v>0</v>
      </c>
    </row>
    <row r="285">
      <c r="C285" s="717">
        <f>'360 PU holds'!AL361*SUM('360 PU holds'!K361:R361)</f>
        <v>0</v>
      </c>
      <c r="D285" s="717">
        <f>'360 PU holds'!AM361*SUM('360 PU holds'!K361:R361)</f>
        <v>0</v>
      </c>
      <c r="E285" s="193">
        <f>'360 PU holds'!Z361*SUM('360 PU holds'!K361:R361)</f>
        <v>0</v>
      </c>
      <c r="F285" s="193">
        <f t="shared" si="2"/>
        <v>0</v>
      </c>
      <c r="G285" s="193">
        <f t="shared" si="3"/>
        <v>0</v>
      </c>
      <c r="H285" s="697">
        <f>'360 PU holds'!AN361*SUM('360 PU holds'!K361:R361)</f>
        <v>0</v>
      </c>
      <c r="I285" s="697">
        <f>'360 PU holds'!AO361*SUM('360 PU holds'!K361:R361)</f>
        <v>0</v>
      </c>
      <c r="J285" s="697">
        <f>'360 PU holds'!AP361*SUM('360 PU holds'!K361:R361)</f>
        <v>0</v>
      </c>
    </row>
    <row r="286">
      <c r="C286" s="717">
        <f>'360 PU holds'!AL362*SUM('360 PU holds'!K362:R362)</f>
        <v>0</v>
      </c>
      <c r="D286" s="717">
        <f>'360 PU holds'!AM362*SUM('360 PU holds'!K362:R362)</f>
        <v>0</v>
      </c>
      <c r="E286" s="193">
        <f>'360 PU holds'!Z362*SUM('360 PU holds'!K362:R362)</f>
        <v>0</v>
      </c>
      <c r="F286" s="193">
        <f t="shared" si="2"/>
        <v>0</v>
      </c>
      <c r="G286" s="193">
        <f t="shared" si="3"/>
        <v>0</v>
      </c>
      <c r="H286" s="697">
        <f>'360 PU holds'!AN362*SUM('360 PU holds'!K362:R362)</f>
        <v>0</v>
      </c>
      <c r="I286" s="697">
        <f>'360 PU holds'!AO362*SUM('360 PU holds'!K362:R362)</f>
        <v>0</v>
      </c>
      <c r="J286" s="697">
        <f>'360 PU holds'!AP362*SUM('360 PU holds'!K362:R362)</f>
        <v>0</v>
      </c>
    </row>
    <row r="287">
      <c r="C287" s="717">
        <f>'360 PU holds'!AL363*SUM('360 PU holds'!K363:R363)</f>
        <v>0</v>
      </c>
      <c r="D287" s="717">
        <f>'360 PU holds'!AM363*SUM('360 PU holds'!K363:R363)</f>
        <v>0</v>
      </c>
      <c r="E287" s="193">
        <f>'360 PU holds'!Z363*SUM('360 PU holds'!K363:R363)</f>
        <v>0</v>
      </c>
      <c r="F287" s="193">
        <f t="shared" si="2"/>
        <v>0</v>
      </c>
      <c r="G287" s="193">
        <f t="shared" si="3"/>
        <v>0</v>
      </c>
      <c r="H287" s="697">
        <f>'360 PU holds'!AN363*SUM('360 PU holds'!K363:R363)</f>
        <v>0</v>
      </c>
      <c r="I287" s="697">
        <f>'360 PU holds'!AO363*SUM('360 PU holds'!K363:R363)</f>
        <v>0</v>
      </c>
      <c r="J287" s="697">
        <f>'360 PU holds'!AP363*SUM('360 PU holds'!K363:R363)</f>
        <v>0</v>
      </c>
    </row>
    <row r="288">
      <c r="C288" s="717">
        <f>'360 PU holds'!AL364*SUM('360 PU holds'!K364:R364)</f>
        <v>0</v>
      </c>
      <c r="D288" s="717">
        <f>'360 PU holds'!AM364*SUM('360 PU holds'!K364:R364)</f>
        <v>0</v>
      </c>
      <c r="E288" s="193">
        <f>'360 PU holds'!Z364*SUM('360 PU holds'!K364:R364)</f>
        <v>0</v>
      </c>
      <c r="F288" s="193">
        <f t="shared" si="2"/>
        <v>0</v>
      </c>
      <c r="G288" s="193">
        <f t="shared" si="3"/>
        <v>0</v>
      </c>
      <c r="H288" s="697">
        <f>'360 PU holds'!AN364*SUM('360 PU holds'!K364:R364)</f>
        <v>0</v>
      </c>
      <c r="I288" s="697">
        <f>'360 PU holds'!AO364*SUM('360 PU holds'!K364:R364)</f>
        <v>0</v>
      </c>
      <c r="J288" s="697">
        <f>'360 PU holds'!AP364*SUM('360 PU holds'!K364:R364)</f>
        <v>0</v>
      </c>
    </row>
    <row r="289">
      <c r="C289" s="717">
        <f>'360 PU holds'!AL365*SUM('360 PU holds'!K365:R365)</f>
        <v>0</v>
      </c>
      <c r="D289" s="717">
        <f>'360 PU holds'!AM365*SUM('360 PU holds'!K365:R365)</f>
        <v>0</v>
      </c>
      <c r="E289" s="193">
        <f>'360 PU holds'!Z365*SUM('360 PU holds'!K365:R365)</f>
        <v>0</v>
      </c>
      <c r="F289" s="193">
        <f t="shared" si="2"/>
        <v>0</v>
      </c>
      <c r="G289" s="193">
        <f t="shared" si="3"/>
        <v>0</v>
      </c>
      <c r="H289" s="697">
        <f>'360 PU holds'!AN365*SUM('360 PU holds'!K365:R365)</f>
        <v>0</v>
      </c>
      <c r="I289" s="697">
        <f>'360 PU holds'!AO365*SUM('360 PU holds'!K365:R365)</f>
        <v>0</v>
      </c>
      <c r="J289" s="697">
        <f>'360 PU holds'!AP365*SUM('360 PU holds'!K365:R365)</f>
        <v>0</v>
      </c>
    </row>
    <row r="290">
      <c r="C290" s="717">
        <f>'360 PU holds'!AL366*SUM('360 PU holds'!K366:R366)</f>
        <v>0</v>
      </c>
      <c r="D290" s="717">
        <f>'360 PU holds'!AM366*SUM('360 PU holds'!K366:R366)</f>
        <v>0</v>
      </c>
      <c r="E290" s="193">
        <f>'360 PU holds'!Z366*SUM('360 PU holds'!K366:R366)</f>
        <v>0</v>
      </c>
      <c r="F290" s="193">
        <f t="shared" si="2"/>
        <v>0</v>
      </c>
      <c r="G290" s="193">
        <f t="shared" si="3"/>
        <v>0</v>
      </c>
      <c r="H290" s="697">
        <f>'360 PU holds'!AN366*SUM('360 PU holds'!K366:R366)</f>
        <v>0</v>
      </c>
      <c r="I290" s="697">
        <f>'360 PU holds'!AO366*SUM('360 PU holds'!K366:R366)</f>
        <v>0</v>
      </c>
      <c r="J290" s="697">
        <f>'360 PU holds'!AP366*SUM('360 PU holds'!K366:R366)</f>
        <v>0</v>
      </c>
    </row>
    <row r="291">
      <c r="C291" s="717">
        <f>'360 PU holds'!AL366*SUM('360 PU holds'!K366:R366)</f>
        <v>0</v>
      </c>
      <c r="D291" s="717">
        <f>'360 PU holds'!AM366*SUM('360 PU holds'!K366:R366)</f>
        <v>0</v>
      </c>
      <c r="E291" s="193">
        <f>'360 PU holds'!Z366*SUM('360 PU holds'!K366:R366)</f>
        <v>0</v>
      </c>
      <c r="F291" s="193">
        <f t="shared" si="2"/>
        <v>0</v>
      </c>
      <c r="G291" s="193">
        <f t="shared" si="3"/>
        <v>0</v>
      </c>
      <c r="H291" s="697">
        <f>'360 PU holds'!AN366*SUM('360 PU holds'!K366:R366)</f>
        <v>0</v>
      </c>
      <c r="I291" s="697">
        <f>'360 PU holds'!AO366*SUM('360 PU holds'!K366:R366)</f>
        <v>0</v>
      </c>
      <c r="J291" s="697">
        <f>'360 PU holds'!AP366*SUM('360 PU holds'!K366:R366)</f>
        <v>0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1.78"/>
    <col customWidth="1" min="2" max="2" width="2.11"/>
    <col customWidth="1" min="3" max="3" width="11.22"/>
    <col customWidth="1" min="4" max="4" width="11.11"/>
    <col customWidth="1" min="5" max="5" width="2.44"/>
    <col customWidth="1" min="6" max="6" width="5.56"/>
    <col customWidth="1" min="7" max="7" width="8.56"/>
    <col customWidth="1" min="8" max="9" width="8.89"/>
    <col customWidth="1" min="10" max="10" width="9.33"/>
    <col customWidth="1" min="11" max="11" width="10.0"/>
    <col customWidth="1" min="12" max="18" width="8.67"/>
    <col customWidth="1" min="19" max="19" width="10.33"/>
    <col customWidth="1" min="20" max="20" width="8.33"/>
    <col customWidth="1" min="21" max="22" width="6.44"/>
    <col customWidth="1" min="23" max="24" width="8.56"/>
    <col customWidth="1" hidden="1" min="25" max="25" width="6.33"/>
    <col customWidth="1" hidden="1" min="26" max="27" width="5.0"/>
    <col customWidth="1" hidden="1" min="28" max="28" width="4.56"/>
    <col customWidth="1" hidden="1" min="29" max="29" width="4.78"/>
    <col customWidth="1" hidden="1" min="30" max="30" width="3.78"/>
    <col customWidth="1" hidden="1" min="31" max="31" width="5.44"/>
    <col customWidth="1" hidden="1" min="32" max="32" width="3.89"/>
    <col customWidth="1" hidden="1" min="33" max="33" width="4.78"/>
    <col customWidth="1" hidden="1" min="34" max="34" width="3.89"/>
    <col customWidth="1" hidden="1" min="35" max="36" width="5.44"/>
    <col customWidth="1" hidden="1" min="37" max="43" width="8.56"/>
    <col customWidth="1" min="44" max="46" width="8.56"/>
    <col customWidth="1" min="47" max="47" width="0.11"/>
    <col customWidth="1" min="48" max="62" width="8.56"/>
  </cols>
  <sheetData>
    <row r="1" ht="10.5" customHeight="1">
      <c r="A1" s="1"/>
      <c r="B1" s="47"/>
      <c r="C1" s="1"/>
      <c r="D1" s="48"/>
      <c r="E1" s="1"/>
      <c r="F1" s="1"/>
      <c r="G1" s="49"/>
      <c r="H1" s="1"/>
      <c r="I1" s="49"/>
      <c r="J1" s="1"/>
      <c r="K1" s="2"/>
      <c r="L1" s="2"/>
      <c r="M1" s="2"/>
      <c r="N1" s="2"/>
      <c r="O1" s="2"/>
      <c r="P1" s="2"/>
      <c r="Q1" s="2"/>
      <c r="R1" s="2"/>
      <c r="S1" s="50"/>
      <c r="T1" s="1"/>
      <c r="U1" s="1"/>
      <c r="V1" s="1"/>
      <c r="W1" s="51"/>
      <c r="X1" s="1"/>
      <c r="Y1" s="52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1"/>
      <c r="AL1" s="53"/>
      <c r="AM1" s="53"/>
      <c r="AN1" s="53"/>
      <c r="AO1" s="53"/>
      <c r="AP1" s="53"/>
      <c r="AQ1" s="51"/>
      <c r="AR1" s="51"/>
      <c r="AS1" s="5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ht="18.75" customHeight="1">
      <c r="A2" s="1"/>
      <c r="B2" s="47"/>
      <c r="C2" s="1"/>
      <c r="D2" s="54" t="s">
        <v>23</v>
      </c>
      <c r="F2" s="55"/>
      <c r="G2" s="55"/>
      <c r="H2" s="55"/>
      <c r="I2" s="56"/>
      <c r="J2" s="1"/>
      <c r="K2" s="2"/>
      <c r="L2" s="1"/>
      <c r="M2" s="57"/>
      <c r="N2" s="58" t="s">
        <v>24</v>
      </c>
      <c r="O2" s="59">
        <f>SUM(S11:S140)</f>
        <v>0</v>
      </c>
      <c r="P2" s="60" t="s">
        <v>25</v>
      </c>
      <c r="Q2" s="1"/>
      <c r="R2" s="1"/>
      <c r="S2" s="49"/>
      <c r="T2" s="1"/>
      <c r="U2" s="1"/>
      <c r="V2" s="1"/>
      <c r="W2" s="51"/>
      <c r="X2" s="1"/>
      <c r="Y2" s="52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51"/>
      <c r="AL2" s="53"/>
      <c r="AM2" s="53"/>
      <c r="AN2" s="53"/>
      <c r="AO2" s="53"/>
      <c r="AP2" s="53"/>
      <c r="AQ2" s="51"/>
      <c r="AR2" s="51"/>
      <c r="AS2" s="5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ht="19.5" customHeight="1">
      <c r="A3" s="1"/>
      <c r="B3" s="47"/>
      <c r="C3" s="1"/>
      <c r="F3" s="55"/>
      <c r="G3" s="55"/>
      <c r="H3" s="55"/>
      <c r="I3" s="56"/>
      <c r="J3" s="1"/>
      <c r="K3" s="2"/>
      <c r="L3" s="1"/>
      <c r="M3" s="62"/>
      <c r="N3" s="17" t="s">
        <v>26</v>
      </c>
      <c r="O3" s="63">
        <f>SUM(K11:R140)</f>
        <v>0</v>
      </c>
      <c r="P3" s="64"/>
      <c r="Q3" s="1"/>
      <c r="R3" s="1"/>
      <c r="S3" s="49"/>
      <c r="T3" s="1"/>
      <c r="U3" s="1"/>
      <c r="V3" s="1"/>
      <c r="W3" s="51"/>
      <c r="X3" s="1"/>
      <c r="Y3" s="52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51"/>
      <c r="AL3" s="53"/>
      <c r="AM3" s="53"/>
      <c r="AN3" s="53"/>
      <c r="AO3" s="53"/>
      <c r="AP3" s="53"/>
      <c r="AQ3" s="51"/>
      <c r="AR3" s="51"/>
      <c r="AS3" s="5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ht="18.0" customHeight="1">
      <c r="A4" s="1"/>
      <c r="B4" s="47"/>
      <c r="C4" s="1"/>
      <c r="F4" s="55"/>
      <c r="G4" s="55"/>
      <c r="H4" s="55"/>
      <c r="I4" s="56"/>
      <c r="J4" s="1"/>
      <c r="K4" s="2"/>
      <c r="L4" s="1"/>
      <c r="M4" s="65"/>
      <c r="N4" s="66" t="s">
        <v>7</v>
      </c>
      <c r="O4" s="67">
        <f>SUM(AA:AA)</f>
        <v>0</v>
      </c>
      <c r="P4" s="68" t="s">
        <v>27</v>
      </c>
      <c r="Q4" s="1"/>
      <c r="R4" s="1"/>
      <c r="S4" s="49"/>
      <c r="T4" s="1"/>
      <c r="U4" s="1"/>
      <c r="V4" s="1"/>
      <c r="W4" s="51"/>
      <c r="X4" s="1"/>
      <c r="Y4" s="52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51"/>
      <c r="AL4" s="53"/>
      <c r="AM4" s="53"/>
      <c r="AN4" s="53"/>
      <c r="AO4" s="53"/>
      <c r="AP4" s="53"/>
      <c r="AQ4" s="51"/>
      <c r="AR4" s="51"/>
      <c r="AS4" s="5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</row>
    <row r="5" ht="18.0" customHeight="1">
      <c r="A5" s="1"/>
      <c r="B5" s="47"/>
      <c r="C5" s="1"/>
      <c r="F5" s="55"/>
      <c r="G5" s="55"/>
      <c r="H5" s="55"/>
      <c r="I5" s="56"/>
      <c r="J5" s="1"/>
      <c r="K5" s="2"/>
      <c r="L5" s="1"/>
      <c r="M5" s="2"/>
      <c r="N5" s="17"/>
      <c r="O5" s="69"/>
      <c r="P5" s="70"/>
      <c r="Q5" s="1"/>
      <c r="R5" s="1"/>
      <c r="S5" s="49"/>
      <c r="T5" s="1"/>
      <c r="U5" s="1"/>
      <c r="V5" s="1"/>
      <c r="W5" s="51"/>
      <c r="X5" s="1"/>
      <c r="Y5" s="52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51"/>
      <c r="AL5" s="53"/>
      <c r="AM5" s="53"/>
      <c r="AN5" s="53"/>
      <c r="AO5" s="53"/>
      <c r="AP5" s="53"/>
      <c r="AQ5" s="51"/>
      <c r="AR5" s="51"/>
      <c r="AS5" s="5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</row>
    <row r="6" ht="18.0" customHeight="1">
      <c r="A6" s="1"/>
      <c r="B6" s="47"/>
      <c r="C6" s="1"/>
      <c r="D6" s="71"/>
      <c r="E6" s="55"/>
      <c r="F6" s="55"/>
      <c r="G6" s="72"/>
      <c r="H6" s="1"/>
      <c r="I6" s="49"/>
      <c r="J6" s="2"/>
      <c r="K6" s="2"/>
      <c r="L6" s="2"/>
      <c r="M6" s="2"/>
      <c r="N6" s="2"/>
      <c r="O6" s="2"/>
      <c r="P6" s="2"/>
      <c r="Q6" s="1"/>
      <c r="R6" s="1"/>
      <c r="S6" s="49" t="s">
        <v>28</v>
      </c>
      <c r="T6" s="1"/>
      <c r="U6" s="1"/>
      <c r="V6" s="1"/>
      <c r="W6" s="51"/>
      <c r="X6" s="1"/>
      <c r="Y6" s="52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51"/>
      <c r="AL6" s="53"/>
      <c r="AM6" s="53"/>
      <c r="AN6" s="53"/>
      <c r="AO6" s="53"/>
      <c r="AP6" s="53"/>
      <c r="AQ6" s="51"/>
      <c r="AR6" s="51"/>
      <c r="AS6" s="5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ht="18.0" hidden="1" customHeight="1">
      <c r="A7" s="1"/>
      <c r="B7" s="47"/>
      <c r="C7" s="1"/>
      <c r="D7" s="48"/>
      <c r="E7" s="1"/>
      <c r="F7" s="1"/>
      <c r="G7" s="49"/>
      <c r="H7" s="1"/>
      <c r="I7" s="49"/>
      <c r="J7" s="1"/>
      <c r="K7" s="2"/>
      <c r="L7" s="2"/>
      <c r="M7" s="2"/>
      <c r="N7" s="2"/>
      <c r="O7" s="2"/>
      <c r="P7" s="2"/>
      <c r="Q7" s="2"/>
      <c r="R7" s="2"/>
      <c r="S7" s="50"/>
      <c r="T7" s="1"/>
      <c r="U7" s="1"/>
      <c r="V7" s="1"/>
      <c r="W7" s="51"/>
      <c r="X7" s="1"/>
      <c r="Y7" s="52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1"/>
      <c r="AL7" s="51"/>
      <c r="AM7" s="51"/>
      <c r="AN7" s="51"/>
      <c r="AO7" s="51"/>
      <c r="AP7" s="51"/>
      <c r="AQ7" s="51"/>
      <c r="AR7" s="51"/>
      <c r="AS7" s="5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</row>
    <row r="8" ht="18.0" customHeight="1">
      <c r="A8" s="1"/>
      <c r="B8" s="73"/>
      <c r="C8" s="1"/>
      <c r="D8" s="48"/>
      <c r="E8" s="74"/>
      <c r="F8" s="74"/>
      <c r="G8" s="75"/>
      <c r="H8" s="1"/>
      <c r="I8" s="49"/>
      <c r="J8" s="76" t="s">
        <v>29</v>
      </c>
      <c r="K8" s="77">
        <f t="shared" ref="K8:R8" si="1">SUM(AB10:AB140)</f>
        <v>0</v>
      </c>
      <c r="L8" s="78">
        <f t="shared" si="1"/>
        <v>0</v>
      </c>
      <c r="M8" s="78">
        <f t="shared" si="1"/>
        <v>0</v>
      </c>
      <c r="N8" s="78">
        <f t="shared" si="1"/>
        <v>0</v>
      </c>
      <c r="O8" s="78">
        <f t="shared" si="1"/>
        <v>0</v>
      </c>
      <c r="P8" s="78">
        <f t="shared" si="1"/>
        <v>0</v>
      </c>
      <c r="Q8" s="78">
        <f t="shared" si="1"/>
        <v>0</v>
      </c>
      <c r="R8" s="79">
        <f t="shared" si="1"/>
        <v>0</v>
      </c>
      <c r="S8" s="80">
        <f>SUM(K8:R8)</f>
        <v>0</v>
      </c>
      <c r="T8" s="74"/>
      <c r="U8" s="81"/>
      <c r="V8" s="1"/>
      <c r="W8" s="82" t="s">
        <v>30</v>
      </c>
      <c r="X8" s="83">
        <f>SUM(X11:X224)</f>
        <v>0</v>
      </c>
      <c r="Y8" s="84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51"/>
      <c r="AL8" s="53"/>
      <c r="AM8" s="53"/>
      <c r="AN8" s="53"/>
      <c r="AO8" s="53"/>
      <c r="AP8" s="53"/>
      <c r="AQ8" s="51"/>
      <c r="AR8" s="51"/>
      <c r="AS8" s="5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</row>
    <row r="9" ht="46.5" customHeight="1">
      <c r="A9" s="2"/>
      <c r="B9" s="86"/>
      <c r="C9" s="87"/>
      <c r="D9" s="88" t="s">
        <v>31</v>
      </c>
      <c r="E9" s="89" t="s">
        <v>32</v>
      </c>
      <c r="F9" s="87" t="s">
        <v>33</v>
      </c>
      <c r="G9" s="88" t="s">
        <v>34</v>
      </c>
      <c r="H9" s="87" t="s">
        <v>35</v>
      </c>
      <c r="I9" s="88" t="s">
        <v>36</v>
      </c>
      <c r="J9" s="90" t="s">
        <v>8</v>
      </c>
      <c r="K9" s="91" t="s">
        <v>37</v>
      </c>
      <c r="L9" s="92" t="s">
        <v>38</v>
      </c>
      <c r="M9" s="93" t="s">
        <v>39</v>
      </c>
      <c r="N9" s="94" t="s">
        <v>40</v>
      </c>
      <c r="O9" s="95" t="s">
        <v>41</v>
      </c>
      <c r="P9" s="96" t="s">
        <v>42</v>
      </c>
      <c r="Q9" s="97" t="s">
        <v>43</v>
      </c>
      <c r="R9" s="98" t="s">
        <v>44</v>
      </c>
      <c r="S9" s="99" t="s">
        <v>45</v>
      </c>
      <c r="T9" s="100" t="s">
        <v>46</v>
      </c>
      <c r="U9" s="101" t="s">
        <v>47</v>
      </c>
      <c r="V9" s="1"/>
      <c r="W9" s="102" t="s">
        <v>48</v>
      </c>
      <c r="X9" s="102" t="s">
        <v>9</v>
      </c>
      <c r="Y9" s="103" t="s">
        <v>49</v>
      </c>
      <c r="Z9" s="104" t="s">
        <v>50</v>
      </c>
      <c r="AA9" s="104" t="s">
        <v>51</v>
      </c>
      <c r="AB9" s="105" t="s">
        <v>52</v>
      </c>
      <c r="AC9" s="105" t="s">
        <v>53</v>
      </c>
      <c r="AD9" s="105" t="s">
        <v>54</v>
      </c>
      <c r="AE9" s="105" t="s">
        <v>55</v>
      </c>
      <c r="AF9" s="105" t="s">
        <v>56</v>
      </c>
      <c r="AG9" s="105" t="s">
        <v>57</v>
      </c>
      <c r="AH9" s="105" t="s">
        <v>58</v>
      </c>
      <c r="AI9" s="105" t="s">
        <v>59</v>
      </c>
      <c r="AJ9" s="105" t="s">
        <v>60</v>
      </c>
      <c r="AK9" s="106"/>
      <c r="AL9" s="104" t="s">
        <v>61</v>
      </c>
      <c r="AM9" s="104" t="s">
        <v>62</v>
      </c>
      <c r="AN9" s="104" t="s">
        <v>63</v>
      </c>
      <c r="AO9" s="104" t="s">
        <v>64</v>
      </c>
      <c r="AP9" s="104" t="s">
        <v>65</v>
      </c>
      <c r="AQ9" s="106"/>
      <c r="AR9" s="106"/>
      <c r="AS9" s="106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ht="30.75" customHeight="1">
      <c r="A10" s="1"/>
      <c r="B10" s="73"/>
      <c r="C10" s="1"/>
      <c r="D10" s="48"/>
      <c r="E10" s="74"/>
      <c r="F10" s="74"/>
      <c r="G10" s="74"/>
      <c r="H10" s="1"/>
      <c r="I10" s="49"/>
      <c r="J10" s="107" t="s">
        <v>66</v>
      </c>
      <c r="K10" s="74"/>
      <c r="L10" s="108"/>
      <c r="M10" s="74"/>
      <c r="N10" s="74"/>
      <c r="O10" s="74"/>
      <c r="P10" s="74"/>
      <c r="Q10" s="74"/>
      <c r="R10" s="74"/>
      <c r="S10" s="109"/>
      <c r="T10" s="110"/>
      <c r="U10" s="111" t="str">
        <f t="shared" ref="U10:U140" si="2">IF(SUM(K10:R10)&gt;0,"Yes","No")</f>
        <v>No</v>
      </c>
      <c r="V10" s="1"/>
      <c r="W10" s="2"/>
      <c r="X10" s="2"/>
      <c r="Y10" s="84"/>
      <c r="Z10" s="85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51"/>
      <c r="AL10" s="112" t="str">
        <f>H10</f>
        <v/>
      </c>
      <c r="AM10" s="112" t="str">
        <f>H10</f>
        <v/>
      </c>
      <c r="AN10" s="113"/>
      <c r="AO10" s="113"/>
      <c r="AP10" s="113"/>
      <c r="AQ10" s="51"/>
      <c r="AR10" s="51"/>
      <c r="AS10" s="5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</row>
    <row r="11" ht="57.0" customHeight="1">
      <c r="A11" s="2"/>
      <c r="B11" s="114" t="s">
        <v>46</v>
      </c>
      <c r="C11" s="115"/>
      <c r="D11" s="116" t="s">
        <v>67</v>
      </c>
      <c r="E11" s="117"/>
      <c r="F11" s="115" t="s">
        <v>68</v>
      </c>
      <c r="G11" s="115" t="s">
        <v>69</v>
      </c>
      <c r="H11" s="115">
        <v>3.0</v>
      </c>
      <c r="I11" s="118" t="s">
        <v>70</v>
      </c>
      <c r="J11" s="119">
        <v>88.4</v>
      </c>
      <c r="K11" s="120"/>
      <c r="L11" s="120"/>
      <c r="M11" s="120"/>
      <c r="N11" s="120"/>
      <c r="O11" s="120"/>
      <c r="P11" s="120"/>
      <c r="Q11" s="120"/>
      <c r="R11" s="121"/>
      <c r="S11" s="122">
        <f t="shared" ref="S11:S20" si="3">J11*K11+J11*L11+J11*M11+J11*N11+J11*O11+J11*P11+J11*Q11+J11*R11</f>
        <v>0</v>
      </c>
      <c r="T11" s="123" t="str">
        <f t="shared" ref="T11:T20" si="4">IF(B11="New","Yes","No")</f>
        <v>Yes</v>
      </c>
      <c r="U11" s="124" t="str">
        <f t="shared" si="2"/>
        <v>No</v>
      </c>
      <c r="V11" s="1"/>
      <c r="W11" s="125">
        <v>1.0</v>
      </c>
      <c r="X11" s="126">
        <f t="shared" ref="X11:X20" si="5">W11*K11+W11*L11+W11*M11+W11*N11+W11*O11+W11*P11+W11*Q11+W11*R11</f>
        <v>0</v>
      </c>
      <c r="Y11" s="103"/>
      <c r="Z11" s="104">
        <v>2.55</v>
      </c>
      <c r="AA11" s="104">
        <f t="shared" ref="AA11:AA20" si="6">SUM(K11:R11)*Z11</f>
        <v>0</v>
      </c>
      <c r="AB11" s="104">
        <f t="shared" ref="AB11:AB20" si="7">K11*H11</f>
        <v>0</v>
      </c>
      <c r="AC11" s="104">
        <f t="shared" ref="AC11:AC20" si="8">L11*H11</f>
        <v>0</v>
      </c>
      <c r="AD11" s="104">
        <f t="shared" ref="AD11:AD20" si="9">M11*H11</f>
        <v>0</v>
      </c>
      <c r="AE11" s="104">
        <f t="shared" ref="AE11:AE20" si="10">N11*H11</f>
        <v>0</v>
      </c>
      <c r="AF11" s="104">
        <f t="shared" ref="AF11:AF20" si="11">O11*H11</f>
        <v>0</v>
      </c>
      <c r="AG11" s="104">
        <f t="shared" ref="AG11:AG20" si="12">P11*H11</f>
        <v>0</v>
      </c>
      <c r="AH11" s="104">
        <f t="shared" ref="AH11:AH20" si="13">Q11*H11</f>
        <v>0</v>
      </c>
      <c r="AI11" s="104">
        <f t="shared" ref="AI11:AI20" si="14">R11*H11</f>
        <v>0</v>
      </c>
      <c r="AJ11" s="104">
        <v>1.0</v>
      </c>
      <c r="AK11" s="106"/>
      <c r="AL11" s="112"/>
      <c r="AM11" s="112"/>
      <c r="AN11" s="112"/>
      <c r="AO11" s="112"/>
      <c r="AP11" s="112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</row>
    <row r="12" ht="57.0" customHeight="1">
      <c r="A12" s="2"/>
      <c r="B12" s="127" t="s">
        <v>46</v>
      </c>
      <c r="C12" s="106"/>
      <c r="D12" s="128" t="s">
        <v>71</v>
      </c>
      <c r="E12" s="129"/>
      <c r="F12" s="129" t="s">
        <v>72</v>
      </c>
      <c r="G12" s="129" t="s">
        <v>69</v>
      </c>
      <c r="H12" s="129">
        <v>3.0</v>
      </c>
      <c r="I12" s="130" t="s">
        <v>70</v>
      </c>
      <c r="J12" s="131">
        <v>74.9</v>
      </c>
      <c r="K12" s="132"/>
      <c r="L12" s="133"/>
      <c r="M12" s="129"/>
      <c r="N12" s="133"/>
      <c r="O12" s="129"/>
      <c r="P12" s="133"/>
      <c r="Q12" s="129"/>
      <c r="R12" s="133"/>
      <c r="S12" s="134">
        <f t="shared" si="3"/>
        <v>0</v>
      </c>
      <c r="T12" s="135" t="str">
        <f t="shared" si="4"/>
        <v>Yes</v>
      </c>
      <c r="U12" s="136" t="str">
        <f t="shared" si="2"/>
        <v>No</v>
      </c>
      <c r="V12" s="1"/>
      <c r="W12" s="132">
        <v>1.0</v>
      </c>
      <c r="X12" s="137">
        <f t="shared" si="5"/>
        <v>0</v>
      </c>
      <c r="Y12" s="103"/>
      <c r="Z12" s="104">
        <v>1.95</v>
      </c>
      <c r="AA12" s="104">
        <f t="shared" si="6"/>
        <v>0</v>
      </c>
      <c r="AB12" s="104">
        <f t="shared" si="7"/>
        <v>0</v>
      </c>
      <c r="AC12" s="104">
        <f t="shared" si="8"/>
        <v>0</v>
      </c>
      <c r="AD12" s="104">
        <f t="shared" si="9"/>
        <v>0</v>
      </c>
      <c r="AE12" s="104">
        <f t="shared" si="10"/>
        <v>0</v>
      </c>
      <c r="AF12" s="104">
        <f t="shared" si="11"/>
        <v>0</v>
      </c>
      <c r="AG12" s="104">
        <f t="shared" si="12"/>
        <v>0</v>
      </c>
      <c r="AH12" s="104">
        <f t="shared" si="13"/>
        <v>0</v>
      </c>
      <c r="AI12" s="104">
        <f t="shared" si="14"/>
        <v>0</v>
      </c>
      <c r="AJ12" s="104">
        <v>1.0</v>
      </c>
      <c r="AK12" s="106"/>
      <c r="AL12" s="112"/>
      <c r="AM12" s="112"/>
      <c r="AN12" s="112"/>
      <c r="AO12" s="112"/>
      <c r="AP12" s="112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</row>
    <row r="13" ht="57.0" customHeight="1">
      <c r="A13" s="2"/>
      <c r="B13" s="127" t="s">
        <v>46</v>
      </c>
      <c r="C13" s="106"/>
      <c r="D13" s="48" t="s">
        <v>73</v>
      </c>
      <c r="E13" s="2"/>
      <c r="F13" s="2" t="s">
        <v>74</v>
      </c>
      <c r="G13" s="2" t="s">
        <v>69</v>
      </c>
      <c r="H13" s="2">
        <v>6.0</v>
      </c>
      <c r="I13" s="72" t="s">
        <v>70</v>
      </c>
      <c r="J13" s="138">
        <v>64.5</v>
      </c>
      <c r="K13" s="62"/>
      <c r="L13" s="139"/>
      <c r="M13" s="2"/>
      <c r="N13" s="139"/>
      <c r="O13" s="2"/>
      <c r="P13" s="139"/>
      <c r="Q13" s="2"/>
      <c r="R13" s="139"/>
      <c r="S13" s="140">
        <f t="shared" si="3"/>
        <v>0</v>
      </c>
      <c r="T13" s="141" t="str">
        <f t="shared" si="4"/>
        <v>Yes</v>
      </c>
      <c r="U13" s="142" t="str">
        <f t="shared" si="2"/>
        <v>No</v>
      </c>
      <c r="V13" s="1"/>
      <c r="W13" s="132">
        <v>1.0</v>
      </c>
      <c r="X13" s="137">
        <f t="shared" si="5"/>
        <v>0</v>
      </c>
      <c r="Y13" s="103"/>
      <c r="Z13" s="104">
        <v>0.8</v>
      </c>
      <c r="AA13" s="104">
        <f t="shared" si="6"/>
        <v>0</v>
      </c>
      <c r="AB13" s="104">
        <f t="shared" si="7"/>
        <v>0</v>
      </c>
      <c r="AC13" s="104">
        <f t="shared" si="8"/>
        <v>0</v>
      </c>
      <c r="AD13" s="104">
        <f t="shared" si="9"/>
        <v>0</v>
      </c>
      <c r="AE13" s="104">
        <f t="shared" si="10"/>
        <v>0</v>
      </c>
      <c r="AF13" s="104">
        <f t="shared" si="11"/>
        <v>0</v>
      </c>
      <c r="AG13" s="104">
        <f t="shared" si="12"/>
        <v>0</v>
      </c>
      <c r="AH13" s="104">
        <f t="shared" si="13"/>
        <v>0</v>
      </c>
      <c r="AI13" s="104">
        <f t="shared" si="14"/>
        <v>0</v>
      </c>
      <c r="AJ13" s="104">
        <v>1.0</v>
      </c>
      <c r="AK13" s="106"/>
      <c r="AL13" s="112"/>
      <c r="AM13" s="112"/>
      <c r="AN13" s="112"/>
      <c r="AO13" s="112"/>
      <c r="AP13" s="112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</row>
    <row r="14" ht="57.0" customHeight="1">
      <c r="A14" s="2"/>
      <c r="B14" s="127" t="s">
        <v>46</v>
      </c>
      <c r="C14" s="106"/>
      <c r="D14" s="128" t="s">
        <v>75</v>
      </c>
      <c r="E14" s="129"/>
      <c r="F14" s="129" t="s">
        <v>72</v>
      </c>
      <c r="G14" s="129" t="s">
        <v>69</v>
      </c>
      <c r="H14" s="129">
        <v>2.0</v>
      </c>
      <c r="I14" s="130" t="s">
        <v>70</v>
      </c>
      <c r="J14" s="131">
        <v>72.8</v>
      </c>
      <c r="K14" s="132"/>
      <c r="L14" s="133"/>
      <c r="M14" s="129"/>
      <c r="N14" s="133"/>
      <c r="O14" s="129"/>
      <c r="P14" s="133"/>
      <c r="Q14" s="129"/>
      <c r="R14" s="133"/>
      <c r="S14" s="134">
        <f t="shared" si="3"/>
        <v>0</v>
      </c>
      <c r="T14" s="135" t="str">
        <f t="shared" si="4"/>
        <v>Yes</v>
      </c>
      <c r="U14" s="136" t="str">
        <f t="shared" si="2"/>
        <v>No</v>
      </c>
      <c r="V14" s="1"/>
      <c r="W14" s="132">
        <v>1.0</v>
      </c>
      <c r="X14" s="137">
        <f t="shared" si="5"/>
        <v>0</v>
      </c>
      <c r="Y14" s="103"/>
      <c r="Z14" s="104">
        <v>1.7</v>
      </c>
      <c r="AA14" s="104">
        <f t="shared" si="6"/>
        <v>0</v>
      </c>
      <c r="AB14" s="104">
        <f t="shared" si="7"/>
        <v>0</v>
      </c>
      <c r="AC14" s="104">
        <f t="shared" si="8"/>
        <v>0</v>
      </c>
      <c r="AD14" s="104">
        <f t="shared" si="9"/>
        <v>0</v>
      </c>
      <c r="AE14" s="104">
        <f t="shared" si="10"/>
        <v>0</v>
      </c>
      <c r="AF14" s="104">
        <f t="shared" si="11"/>
        <v>0</v>
      </c>
      <c r="AG14" s="104">
        <f t="shared" si="12"/>
        <v>0</v>
      </c>
      <c r="AH14" s="104">
        <f t="shared" si="13"/>
        <v>0</v>
      </c>
      <c r="AI14" s="104">
        <f t="shared" si="14"/>
        <v>0</v>
      </c>
      <c r="AJ14" s="104">
        <v>1.0</v>
      </c>
      <c r="AK14" s="106"/>
      <c r="AL14" s="112"/>
      <c r="AM14" s="112"/>
      <c r="AN14" s="112"/>
      <c r="AO14" s="112"/>
      <c r="AP14" s="112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</row>
    <row r="15" ht="57.0" customHeight="1">
      <c r="A15" s="2"/>
      <c r="B15" s="143"/>
      <c r="C15" s="106"/>
      <c r="D15" s="48" t="s">
        <v>76</v>
      </c>
      <c r="E15" s="2"/>
      <c r="F15" s="2" t="s">
        <v>68</v>
      </c>
      <c r="G15" s="2" t="s">
        <v>69</v>
      </c>
      <c r="H15" s="2">
        <v>4.0</v>
      </c>
      <c r="I15" s="72" t="s">
        <v>77</v>
      </c>
      <c r="J15" s="138">
        <v>55.2</v>
      </c>
      <c r="K15" s="62"/>
      <c r="L15" s="139"/>
      <c r="M15" s="2"/>
      <c r="N15" s="139"/>
      <c r="O15" s="2"/>
      <c r="P15" s="139"/>
      <c r="Q15" s="2"/>
      <c r="R15" s="139"/>
      <c r="S15" s="140">
        <f t="shared" si="3"/>
        <v>0</v>
      </c>
      <c r="T15" s="141" t="str">
        <f t="shared" si="4"/>
        <v>No</v>
      </c>
      <c r="U15" s="142" t="str">
        <f t="shared" si="2"/>
        <v>No</v>
      </c>
      <c r="V15" s="1"/>
      <c r="W15" s="132">
        <v>1.0</v>
      </c>
      <c r="X15" s="137">
        <f t="shared" si="5"/>
        <v>0</v>
      </c>
      <c r="Y15" s="103"/>
      <c r="Z15" s="104">
        <v>1.58</v>
      </c>
      <c r="AA15" s="104">
        <f t="shared" si="6"/>
        <v>0</v>
      </c>
      <c r="AB15" s="104">
        <f t="shared" si="7"/>
        <v>0</v>
      </c>
      <c r="AC15" s="104">
        <f t="shared" si="8"/>
        <v>0</v>
      </c>
      <c r="AD15" s="104">
        <f t="shared" si="9"/>
        <v>0</v>
      </c>
      <c r="AE15" s="104">
        <f t="shared" si="10"/>
        <v>0</v>
      </c>
      <c r="AF15" s="104">
        <f t="shared" si="11"/>
        <v>0</v>
      </c>
      <c r="AG15" s="104">
        <f t="shared" si="12"/>
        <v>0</v>
      </c>
      <c r="AH15" s="104">
        <f t="shared" si="13"/>
        <v>0</v>
      </c>
      <c r="AI15" s="104">
        <f t="shared" si="14"/>
        <v>0</v>
      </c>
      <c r="AJ15" s="104">
        <v>1.0</v>
      </c>
      <c r="AK15" s="106"/>
      <c r="AL15" s="112">
        <v>0.0</v>
      </c>
      <c r="AM15" s="112">
        <v>0.0</v>
      </c>
      <c r="AN15" s="112">
        <v>8.0</v>
      </c>
      <c r="AO15" s="112">
        <v>4.0</v>
      </c>
      <c r="AP15" s="112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</row>
    <row r="16" ht="57.0" customHeight="1">
      <c r="A16" s="2"/>
      <c r="B16" s="143"/>
      <c r="C16" s="106"/>
      <c r="D16" s="128" t="s">
        <v>78</v>
      </c>
      <c r="E16" s="129"/>
      <c r="F16" s="129" t="s">
        <v>74</v>
      </c>
      <c r="G16" s="129" t="s">
        <v>69</v>
      </c>
      <c r="H16" s="129">
        <v>6.0</v>
      </c>
      <c r="I16" s="130" t="s">
        <v>70</v>
      </c>
      <c r="J16" s="131">
        <v>57.2</v>
      </c>
      <c r="K16" s="132"/>
      <c r="L16" s="133"/>
      <c r="M16" s="129"/>
      <c r="N16" s="133"/>
      <c r="O16" s="129"/>
      <c r="P16" s="133"/>
      <c r="Q16" s="129"/>
      <c r="R16" s="133"/>
      <c r="S16" s="134">
        <f t="shared" si="3"/>
        <v>0</v>
      </c>
      <c r="T16" s="135" t="str">
        <f t="shared" si="4"/>
        <v>No</v>
      </c>
      <c r="U16" s="136" t="str">
        <f t="shared" si="2"/>
        <v>No</v>
      </c>
      <c r="V16" s="1"/>
      <c r="W16" s="132">
        <v>1.0</v>
      </c>
      <c r="X16" s="137">
        <f t="shared" si="5"/>
        <v>0</v>
      </c>
      <c r="Y16" s="103"/>
      <c r="Z16" s="104">
        <v>1.2</v>
      </c>
      <c r="AA16" s="104">
        <f t="shared" si="6"/>
        <v>0</v>
      </c>
      <c r="AB16" s="104">
        <f t="shared" si="7"/>
        <v>0</v>
      </c>
      <c r="AC16" s="104">
        <f t="shared" si="8"/>
        <v>0</v>
      </c>
      <c r="AD16" s="104">
        <f t="shared" si="9"/>
        <v>0</v>
      </c>
      <c r="AE16" s="104">
        <f t="shared" si="10"/>
        <v>0</v>
      </c>
      <c r="AF16" s="104">
        <f t="shared" si="11"/>
        <v>0</v>
      </c>
      <c r="AG16" s="104">
        <f t="shared" si="12"/>
        <v>0</v>
      </c>
      <c r="AH16" s="104">
        <f t="shared" si="13"/>
        <v>0</v>
      </c>
      <c r="AI16" s="104">
        <f t="shared" si="14"/>
        <v>0</v>
      </c>
      <c r="AJ16" s="104">
        <v>1.0</v>
      </c>
      <c r="AK16" s="106"/>
      <c r="AL16" s="112">
        <v>0.0</v>
      </c>
      <c r="AM16" s="112">
        <v>0.0</v>
      </c>
      <c r="AN16" s="112">
        <v>12.0</v>
      </c>
      <c r="AO16" s="112">
        <v>4.0</v>
      </c>
      <c r="AP16" s="112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</row>
    <row r="17" ht="57.0" customHeight="1">
      <c r="A17" s="2"/>
      <c r="B17" s="143"/>
      <c r="C17" s="106"/>
      <c r="D17" s="48" t="s">
        <v>79</v>
      </c>
      <c r="E17" s="2"/>
      <c r="F17" s="2" t="s">
        <v>80</v>
      </c>
      <c r="G17" s="2" t="s">
        <v>69</v>
      </c>
      <c r="H17" s="2">
        <v>10.0</v>
      </c>
      <c r="I17" s="72" t="s">
        <v>70</v>
      </c>
      <c r="J17" s="138">
        <v>64.5</v>
      </c>
      <c r="K17" s="62"/>
      <c r="L17" s="139"/>
      <c r="M17" s="2"/>
      <c r="N17" s="139"/>
      <c r="O17" s="2"/>
      <c r="P17" s="139"/>
      <c r="Q17" s="2"/>
      <c r="R17" s="139"/>
      <c r="S17" s="140">
        <f t="shared" si="3"/>
        <v>0</v>
      </c>
      <c r="T17" s="141" t="str">
        <f t="shared" si="4"/>
        <v>No</v>
      </c>
      <c r="U17" s="142" t="str">
        <f t="shared" si="2"/>
        <v>No</v>
      </c>
      <c r="V17" s="1"/>
      <c r="W17" s="132">
        <v>1.0</v>
      </c>
      <c r="X17" s="137">
        <f t="shared" si="5"/>
        <v>0</v>
      </c>
      <c r="Y17" s="103"/>
      <c r="Z17" s="104">
        <v>1.01</v>
      </c>
      <c r="AA17" s="104">
        <f t="shared" si="6"/>
        <v>0</v>
      </c>
      <c r="AB17" s="104">
        <f t="shared" si="7"/>
        <v>0</v>
      </c>
      <c r="AC17" s="104">
        <f t="shared" si="8"/>
        <v>0</v>
      </c>
      <c r="AD17" s="104">
        <f t="shared" si="9"/>
        <v>0</v>
      </c>
      <c r="AE17" s="104">
        <f t="shared" si="10"/>
        <v>0</v>
      </c>
      <c r="AF17" s="104">
        <f t="shared" si="11"/>
        <v>0</v>
      </c>
      <c r="AG17" s="104">
        <f t="shared" si="12"/>
        <v>0</v>
      </c>
      <c r="AH17" s="104">
        <f t="shared" si="13"/>
        <v>0</v>
      </c>
      <c r="AI17" s="104">
        <f t="shared" si="14"/>
        <v>0</v>
      </c>
      <c r="AJ17" s="104">
        <v>1.0</v>
      </c>
      <c r="AK17" s="106"/>
      <c r="AL17" s="112">
        <v>0.0</v>
      </c>
      <c r="AM17" s="112">
        <v>0.0</v>
      </c>
      <c r="AN17" s="112">
        <v>20.0</v>
      </c>
      <c r="AO17" s="112">
        <v>6.0</v>
      </c>
      <c r="AP17" s="112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</row>
    <row r="18" ht="57.0" customHeight="1">
      <c r="A18" s="2"/>
      <c r="B18" s="127" t="s">
        <v>46</v>
      </c>
      <c r="C18" s="106"/>
      <c r="D18" s="128" t="s">
        <v>81</v>
      </c>
      <c r="E18" s="129"/>
      <c r="F18" s="129" t="s">
        <v>82</v>
      </c>
      <c r="G18" s="129" t="s">
        <v>69</v>
      </c>
      <c r="H18" s="129">
        <v>2.0</v>
      </c>
      <c r="I18" s="130" t="s">
        <v>70</v>
      </c>
      <c r="J18" s="131">
        <v>62.4</v>
      </c>
      <c r="K18" s="132"/>
      <c r="L18" s="133"/>
      <c r="M18" s="129"/>
      <c r="N18" s="133"/>
      <c r="O18" s="129"/>
      <c r="P18" s="133"/>
      <c r="Q18" s="129"/>
      <c r="R18" s="133"/>
      <c r="S18" s="134">
        <f t="shared" si="3"/>
        <v>0</v>
      </c>
      <c r="T18" s="135" t="str">
        <f t="shared" si="4"/>
        <v>Yes</v>
      </c>
      <c r="U18" s="136" t="str">
        <f t="shared" si="2"/>
        <v>No</v>
      </c>
      <c r="V18" s="1"/>
      <c r="W18" s="132">
        <v>1.0</v>
      </c>
      <c r="X18" s="137">
        <f t="shared" si="5"/>
        <v>0</v>
      </c>
      <c r="Y18" s="103"/>
      <c r="Z18" s="104">
        <v>0.6</v>
      </c>
      <c r="AA18" s="104">
        <f t="shared" si="6"/>
        <v>0</v>
      </c>
      <c r="AB18" s="104">
        <f t="shared" si="7"/>
        <v>0</v>
      </c>
      <c r="AC18" s="104">
        <f t="shared" si="8"/>
        <v>0</v>
      </c>
      <c r="AD18" s="104">
        <f t="shared" si="9"/>
        <v>0</v>
      </c>
      <c r="AE18" s="104">
        <f t="shared" si="10"/>
        <v>0</v>
      </c>
      <c r="AF18" s="104">
        <f t="shared" si="11"/>
        <v>0</v>
      </c>
      <c r="AG18" s="104">
        <f t="shared" si="12"/>
        <v>0</v>
      </c>
      <c r="AH18" s="104">
        <f t="shared" si="13"/>
        <v>0</v>
      </c>
      <c r="AI18" s="104">
        <f t="shared" si="14"/>
        <v>0</v>
      </c>
      <c r="AJ18" s="104">
        <v>1.0</v>
      </c>
      <c r="AK18" s="106"/>
      <c r="AL18" s="112"/>
      <c r="AM18" s="112"/>
      <c r="AN18" s="112"/>
      <c r="AO18" s="112"/>
      <c r="AP18" s="112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</row>
    <row r="19" ht="57.0" customHeight="1">
      <c r="A19" s="2"/>
      <c r="B19" s="143"/>
      <c r="C19" s="106"/>
      <c r="D19" s="48" t="s">
        <v>83</v>
      </c>
      <c r="E19" s="2"/>
      <c r="F19" s="2" t="s">
        <v>72</v>
      </c>
      <c r="G19" s="2" t="s">
        <v>69</v>
      </c>
      <c r="H19" s="2">
        <v>4.0</v>
      </c>
      <c r="I19" s="72" t="s">
        <v>70</v>
      </c>
      <c r="J19" s="138">
        <v>52.0</v>
      </c>
      <c r="K19" s="62"/>
      <c r="L19" s="139"/>
      <c r="M19" s="2"/>
      <c r="N19" s="139"/>
      <c r="O19" s="2"/>
      <c r="P19" s="139"/>
      <c r="Q19" s="2"/>
      <c r="R19" s="139"/>
      <c r="S19" s="140">
        <f t="shared" si="3"/>
        <v>0</v>
      </c>
      <c r="T19" s="141" t="str">
        <f t="shared" si="4"/>
        <v>No</v>
      </c>
      <c r="U19" s="142" t="str">
        <f t="shared" si="2"/>
        <v>No</v>
      </c>
      <c r="V19" s="1"/>
      <c r="W19" s="132">
        <v>1.0</v>
      </c>
      <c r="X19" s="137">
        <f t="shared" si="5"/>
        <v>0</v>
      </c>
      <c r="Y19" s="103"/>
      <c r="Z19" s="104">
        <v>0.85</v>
      </c>
      <c r="AA19" s="104">
        <f t="shared" si="6"/>
        <v>0</v>
      </c>
      <c r="AB19" s="104">
        <f t="shared" si="7"/>
        <v>0</v>
      </c>
      <c r="AC19" s="104">
        <f t="shared" si="8"/>
        <v>0</v>
      </c>
      <c r="AD19" s="104">
        <f t="shared" si="9"/>
        <v>0</v>
      </c>
      <c r="AE19" s="104">
        <f t="shared" si="10"/>
        <v>0</v>
      </c>
      <c r="AF19" s="104">
        <f t="shared" si="11"/>
        <v>0</v>
      </c>
      <c r="AG19" s="104">
        <f t="shared" si="12"/>
        <v>0</v>
      </c>
      <c r="AH19" s="104">
        <f t="shared" si="13"/>
        <v>0</v>
      </c>
      <c r="AI19" s="104">
        <f t="shared" si="14"/>
        <v>0</v>
      </c>
      <c r="AJ19" s="104">
        <v>1.0</v>
      </c>
      <c r="AK19" s="106"/>
      <c r="AL19" s="112">
        <v>0.0</v>
      </c>
      <c r="AM19" s="112">
        <v>0.0</v>
      </c>
      <c r="AN19" s="112">
        <v>8.0</v>
      </c>
      <c r="AO19" s="112">
        <v>2.0</v>
      </c>
      <c r="AP19" s="112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</row>
    <row r="20" ht="57.0" customHeight="1">
      <c r="A20" s="2"/>
      <c r="B20" s="144"/>
      <c r="C20" s="145"/>
      <c r="D20" s="146" t="s">
        <v>84</v>
      </c>
      <c r="E20" s="147"/>
      <c r="F20" s="147" t="s">
        <v>85</v>
      </c>
      <c r="G20" s="148" t="s">
        <v>69</v>
      </c>
      <c r="H20" s="147">
        <v>10.0</v>
      </c>
      <c r="I20" s="148" t="s">
        <v>86</v>
      </c>
      <c r="J20" s="149">
        <v>64.5</v>
      </c>
      <c r="K20" s="150"/>
      <c r="L20" s="150"/>
      <c r="M20" s="150"/>
      <c r="N20" s="150"/>
      <c r="O20" s="150"/>
      <c r="P20" s="150"/>
      <c r="Q20" s="150"/>
      <c r="R20" s="151"/>
      <c r="S20" s="152">
        <f t="shared" si="3"/>
        <v>0</v>
      </c>
      <c r="T20" s="153" t="str">
        <f t="shared" si="4"/>
        <v>No</v>
      </c>
      <c r="U20" s="154" t="str">
        <f t="shared" si="2"/>
        <v>No</v>
      </c>
      <c r="V20" s="1"/>
      <c r="W20" s="151">
        <v>1.0</v>
      </c>
      <c r="X20" s="155">
        <f t="shared" si="5"/>
        <v>0</v>
      </c>
      <c r="Y20" s="103"/>
      <c r="Z20" s="104">
        <v>0.73</v>
      </c>
      <c r="AA20" s="104">
        <f t="shared" si="6"/>
        <v>0</v>
      </c>
      <c r="AB20" s="104">
        <f t="shared" si="7"/>
        <v>0</v>
      </c>
      <c r="AC20" s="104">
        <f t="shared" si="8"/>
        <v>0</v>
      </c>
      <c r="AD20" s="104">
        <f t="shared" si="9"/>
        <v>0</v>
      </c>
      <c r="AE20" s="104">
        <f t="shared" si="10"/>
        <v>0</v>
      </c>
      <c r="AF20" s="104">
        <f t="shared" si="11"/>
        <v>0</v>
      </c>
      <c r="AG20" s="104">
        <f t="shared" si="12"/>
        <v>0</v>
      </c>
      <c r="AH20" s="104">
        <f t="shared" si="13"/>
        <v>0</v>
      </c>
      <c r="AI20" s="104">
        <f t="shared" si="14"/>
        <v>0</v>
      </c>
      <c r="AJ20" s="104">
        <v>1.0</v>
      </c>
      <c r="AK20" s="106"/>
      <c r="AL20" s="112">
        <v>0.0</v>
      </c>
      <c r="AM20" s="112">
        <v>0.0</v>
      </c>
      <c r="AN20" s="112">
        <v>20.0</v>
      </c>
      <c r="AO20" s="112">
        <v>0.0</v>
      </c>
      <c r="AP20" s="112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</row>
    <row r="21" ht="30.75" customHeight="1">
      <c r="A21" s="1"/>
      <c r="B21" s="73"/>
      <c r="C21" s="1"/>
      <c r="D21" s="48"/>
      <c r="E21" s="74"/>
      <c r="F21" s="74"/>
      <c r="G21" s="156"/>
      <c r="H21" s="1"/>
      <c r="I21" s="49"/>
      <c r="J21" s="157" t="s">
        <v>87</v>
      </c>
      <c r="K21" s="74"/>
      <c r="L21" s="108"/>
      <c r="M21" s="74"/>
      <c r="N21" s="74"/>
      <c r="O21" s="74"/>
      <c r="P21" s="74"/>
      <c r="Q21" s="74"/>
      <c r="R21" s="74"/>
      <c r="S21" s="158"/>
      <c r="T21" s="110"/>
      <c r="U21" s="111" t="str">
        <f t="shared" si="2"/>
        <v>No</v>
      </c>
      <c r="V21" s="1"/>
      <c r="W21" s="51"/>
      <c r="X21" s="1"/>
      <c r="Y21" s="84"/>
      <c r="Z21" s="85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51"/>
      <c r="AL21" s="112" t="str">
        <f>H21</f>
        <v/>
      </c>
      <c r="AM21" s="112" t="str">
        <f>H21</f>
        <v/>
      </c>
      <c r="AN21" s="113"/>
      <c r="AO21" s="113"/>
      <c r="AP21" s="113"/>
      <c r="AQ21" s="51"/>
      <c r="AR21" s="51"/>
      <c r="AS21" s="5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ht="57.0" customHeight="1">
      <c r="A22" s="2"/>
      <c r="B22" s="159"/>
      <c r="C22" s="115"/>
      <c r="D22" s="160" t="s">
        <v>88</v>
      </c>
      <c r="E22" s="161"/>
      <c r="F22" s="161" t="s">
        <v>89</v>
      </c>
      <c r="G22" s="161" t="s">
        <v>90</v>
      </c>
      <c r="H22" s="161">
        <v>1.0</v>
      </c>
      <c r="I22" s="162" t="s">
        <v>91</v>
      </c>
      <c r="J22" s="119">
        <v>81.2</v>
      </c>
      <c r="K22" s="57"/>
      <c r="L22" s="163"/>
      <c r="M22" s="161"/>
      <c r="N22" s="163"/>
      <c r="O22" s="161"/>
      <c r="P22" s="163"/>
      <c r="Q22" s="161"/>
      <c r="R22" s="163"/>
      <c r="S22" s="164">
        <f t="shared" ref="S22:S27" si="15">J22*K22+J22*L22+J22*M22+J22*N22+J22*O22+J22*P22+J22*Q22+J22*R22</f>
        <v>0</v>
      </c>
      <c r="T22" s="165" t="str">
        <f t="shared" ref="T22:T27" si="16">IF(B22="New","Yes","No")</f>
        <v>No</v>
      </c>
      <c r="U22" s="166" t="str">
        <f t="shared" si="2"/>
        <v>No</v>
      </c>
      <c r="V22" s="1"/>
      <c r="W22" s="125">
        <f t="shared" ref="W22:W23" si="17">IF(AJ22&gt;H22,AJ22,H22)</f>
        <v>1</v>
      </c>
      <c r="X22" s="126">
        <f t="shared" ref="X22:X27" si="18">W22*K22+W22*L22+W22*M22+W22*N22+W22*O22+W22*P22+W22*Q22+W22*R22</f>
        <v>0</v>
      </c>
      <c r="Y22" s="103"/>
      <c r="Z22" s="104">
        <v>2.1</v>
      </c>
      <c r="AA22" s="104">
        <f t="shared" ref="AA22:AA27" si="19">SUM(K22:R22)*Z22</f>
        <v>0</v>
      </c>
      <c r="AB22" s="104">
        <f t="shared" ref="AB22:AB27" si="20">K22*H22</f>
        <v>0</v>
      </c>
      <c r="AC22" s="104">
        <f t="shared" ref="AC22:AC27" si="21">L22*H22</f>
        <v>0</v>
      </c>
      <c r="AD22" s="104">
        <f t="shared" ref="AD22:AD27" si="22">M22*H22</f>
        <v>0</v>
      </c>
      <c r="AE22" s="104">
        <f t="shared" ref="AE22:AE27" si="23">N22*H22</f>
        <v>0</v>
      </c>
      <c r="AF22" s="104">
        <f t="shared" ref="AF22:AF27" si="24">O22*H22</f>
        <v>0</v>
      </c>
      <c r="AG22" s="104">
        <f t="shared" ref="AG22:AG27" si="25">P22*H22</f>
        <v>0</v>
      </c>
      <c r="AH22" s="104">
        <f t="shared" ref="AH22:AH27" si="26">Q22*H22</f>
        <v>0</v>
      </c>
      <c r="AI22" s="104">
        <f t="shared" ref="AI22:AI27" si="27">R22*H22</f>
        <v>0</v>
      </c>
      <c r="AJ22" s="104">
        <v>1.0</v>
      </c>
      <c r="AK22" s="106"/>
      <c r="AL22" s="112">
        <v>0.0</v>
      </c>
      <c r="AM22" s="112">
        <v>0.0</v>
      </c>
      <c r="AN22" s="112">
        <v>12.0</v>
      </c>
      <c r="AO22" s="112">
        <v>0.0</v>
      </c>
      <c r="AP22" s="112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</row>
    <row r="23" ht="57.0" customHeight="1">
      <c r="A23" s="2"/>
      <c r="B23" s="143"/>
      <c r="C23" s="106"/>
      <c r="D23" s="128" t="s">
        <v>92</v>
      </c>
      <c r="E23" s="129"/>
      <c r="F23" s="129" t="s">
        <v>68</v>
      </c>
      <c r="G23" s="129" t="s">
        <v>90</v>
      </c>
      <c r="H23" s="129">
        <v>1.0</v>
      </c>
      <c r="I23" s="130" t="s">
        <v>91</v>
      </c>
      <c r="J23" s="131">
        <v>50.0</v>
      </c>
      <c r="K23" s="132"/>
      <c r="L23" s="133"/>
      <c r="M23" s="129"/>
      <c r="N23" s="133"/>
      <c r="O23" s="129"/>
      <c r="P23" s="133"/>
      <c r="Q23" s="129"/>
      <c r="R23" s="133"/>
      <c r="S23" s="134">
        <f t="shared" si="15"/>
        <v>0</v>
      </c>
      <c r="T23" s="135" t="str">
        <f t="shared" si="16"/>
        <v>No</v>
      </c>
      <c r="U23" s="136" t="str">
        <f t="shared" si="2"/>
        <v>No</v>
      </c>
      <c r="V23" s="1"/>
      <c r="W23" s="132">
        <f t="shared" si="17"/>
        <v>1</v>
      </c>
      <c r="X23" s="137">
        <f t="shared" si="18"/>
        <v>0</v>
      </c>
      <c r="Y23" s="103"/>
      <c r="Z23" s="104">
        <v>1.1</v>
      </c>
      <c r="AA23" s="104">
        <f t="shared" si="19"/>
        <v>0</v>
      </c>
      <c r="AB23" s="104">
        <f t="shared" si="20"/>
        <v>0</v>
      </c>
      <c r="AC23" s="104">
        <f t="shared" si="21"/>
        <v>0</v>
      </c>
      <c r="AD23" s="104">
        <f t="shared" si="22"/>
        <v>0</v>
      </c>
      <c r="AE23" s="104">
        <f t="shared" si="23"/>
        <v>0</v>
      </c>
      <c r="AF23" s="104">
        <f t="shared" si="24"/>
        <v>0</v>
      </c>
      <c r="AG23" s="104">
        <f t="shared" si="25"/>
        <v>0</v>
      </c>
      <c r="AH23" s="104">
        <f t="shared" si="26"/>
        <v>0</v>
      </c>
      <c r="AI23" s="104">
        <f t="shared" si="27"/>
        <v>0</v>
      </c>
      <c r="AJ23" s="104">
        <v>1.0</v>
      </c>
      <c r="AK23" s="106"/>
      <c r="AL23" s="112">
        <v>0.0</v>
      </c>
      <c r="AM23" s="112">
        <v>0.0</v>
      </c>
      <c r="AN23" s="112">
        <v>20.0</v>
      </c>
      <c r="AO23" s="112">
        <v>0.0</v>
      </c>
      <c r="AP23" s="112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</row>
    <row r="24" ht="57.0" customHeight="1">
      <c r="A24" s="2"/>
      <c r="B24" s="143"/>
      <c r="C24" s="106"/>
      <c r="D24" s="48" t="s">
        <v>93</v>
      </c>
      <c r="E24" s="2"/>
      <c r="F24" s="2" t="s">
        <v>68</v>
      </c>
      <c r="G24" s="2" t="s">
        <v>69</v>
      </c>
      <c r="H24" s="2">
        <v>2.0</v>
      </c>
      <c r="I24" s="72" t="s">
        <v>91</v>
      </c>
      <c r="J24" s="138">
        <v>55.2</v>
      </c>
      <c r="K24" s="62"/>
      <c r="L24" s="139"/>
      <c r="M24" s="2"/>
      <c r="N24" s="139"/>
      <c r="O24" s="2"/>
      <c r="P24" s="139"/>
      <c r="Q24" s="2"/>
      <c r="R24" s="139"/>
      <c r="S24" s="140">
        <f t="shared" si="15"/>
        <v>0</v>
      </c>
      <c r="T24" s="141" t="str">
        <f t="shared" si="16"/>
        <v>No</v>
      </c>
      <c r="U24" s="142" t="str">
        <f t="shared" si="2"/>
        <v>No</v>
      </c>
      <c r="V24" s="1"/>
      <c r="W24" s="132">
        <v>1.0</v>
      </c>
      <c r="X24" s="137">
        <f t="shared" si="18"/>
        <v>0</v>
      </c>
      <c r="Y24" s="103"/>
      <c r="Z24" s="104">
        <v>1.2</v>
      </c>
      <c r="AA24" s="104">
        <f t="shared" si="19"/>
        <v>0</v>
      </c>
      <c r="AB24" s="104">
        <f t="shared" si="20"/>
        <v>0</v>
      </c>
      <c r="AC24" s="104">
        <f t="shared" si="21"/>
        <v>0</v>
      </c>
      <c r="AD24" s="104">
        <f t="shared" si="22"/>
        <v>0</v>
      </c>
      <c r="AE24" s="104">
        <f t="shared" si="23"/>
        <v>0</v>
      </c>
      <c r="AF24" s="104">
        <f t="shared" si="24"/>
        <v>0</v>
      </c>
      <c r="AG24" s="104">
        <f t="shared" si="25"/>
        <v>0</v>
      </c>
      <c r="AH24" s="104">
        <f t="shared" si="26"/>
        <v>0</v>
      </c>
      <c r="AI24" s="104">
        <f t="shared" si="27"/>
        <v>0</v>
      </c>
      <c r="AJ24" s="104">
        <v>1.0</v>
      </c>
      <c r="AK24" s="106"/>
      <c r="AL24" s="112">
        <v>0.0</v>
      </c>
      <c r="AM24" s="112">
        <v>0.0</v>
      </c>
      <c r="AN24" s="112">
        <v>12.0</v>
      </c>
      <c r="AO24" s="112">
        <v>0.0</v>
      </c>
      <c r="AP24" s="112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</row>
    <row r="25" ht="57.0" customHeight="1">
      <c r="A25" s="2"/>
      <c r="B25" s="143"/>
      <c r="C25" s="106"/>
      <c r="D25" s="128" t="s">
        <v>94</v>
      </c>
      <c r="E25" s="129"/>
      <c r="F25" s="129" t="s">
        <v>68</v>
      </c>
      <c r="G25" s="129" t="s">
        <v>69</v>
      </c>
      <c r="H25" s="129">
        <v>2.0</v>
      </c>
      <c r="I25" s="130" t="s">
        <v>86</v>
      </c>
      <c r="J25" s="131">
        <v>50.0</v>
      </c>
      <c r="K25" s="132"/>
      <c r="L25" s="133"/>
      <c r="M25" s="129"/>
      <c r="N25" s="133"/>
      <c r="O25" s="129"/>
      <c r="P25" s="133"/>
      <c r="Q25" s="129"/>
      <c r="R25" s="133"/>
      <c r="S25" s="134">
        <f t="shared" si="15"/>
        <v>0</v>
      </c>
      <c r="T25" s="135" t="str">
        <f t="shared" si="16"/>
        <v>No</v>
      </c>
      <c r="U25" s="136" t="str">
        <f t="shared" si="2"/>
        <v>No</v>
      </c>
      <c r="V25" s="1"/>
      <c r="W25" s="132">
        <v>1.0</v>
      </c>
      <c r="X25" s="137">
        <f t="shared" si="18"/>
        <v>0</v>
      </c>
      <c r="Y25" s="103"/>
      <c r="Z25" s="104">
        <v>0.92</v>
      </c>
      <c r="AA25" s="104">
        <f t="shared" si="19"/>
        <v>0</v>
      </c>
      <c r="AB25" s="104">
        <f t="shared" si="20"/>
        <v>0</v>
      </c>
      <c r="AC25" s="104">
        <f t="shared" si="21"/>
        <v>0</v>
      </c>
      <c r="AD25" s="104">
        <f t="shared" si="22"/>
        <v>0</v>
      </c>
      <c r="AE25" s="104">
        <f t="shared" si="23"/>
        <v>0</v>
      </c>
      <c r="AF25" s="104">
        <f t="shared" si="24"/>
        <v>0</v>
      </c>
      <c r="AG25" s="104">
        <f t="shared" si="25"/>
        <v>0</v>
      </c>
      <c r="AH25" s="104">
        <f t="shared" si="26"/>
        <v>0</v>
      </c>
      <c r="AI25" s="104">
        <f t="shared" si="27"/>
        <v>0</v>
      </c>
      <c r="AJ25" s="104">
        <v>1.0</v>
      </c>
      <c r="AK25" s="106"/>
      <c r="AL25" s="112">
        <v>0.0</v>
      </c>
      <c r="AM25" s="112">
        <v>0.0</v>
      </c>
      <c r="AN25" s="112">
        <v>20.0</v>
      </c>
      <c r="AO25" s="112">
        <v>0.0</v>
      </c>
      <c r="AP25" s="112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</row>
    <row r="26" ht="57.0" customHeight="1">
      <c r="A26" s="2"/>
      <c r="B26" s="143"/>
      <c r="C26" s="106"/>
      <c r="D26" s="48" t="s">
        <v>95</v>
      </c>
      <c r="E26" s="2"/>
      <c r="F26" s="2" t="s">
        <v>82</v>
      </c>
      <c r="G26" s="72" t="s">
        <v>69</v>
      </c>
      <c r="H26" s="2">
        <v>4.0</v>
      </c>
      <c r="I26" s="72" t="s">
        <v>77</v>
      </c>
      <c r="J26" s="167">
        <v>61.4</v>
      </c>
      <c r="K26" s="62"/>
      <c r="L26" s="139"/>
      <c r="M26" s="2"/>
      <c r="N26" s="139"/>
      <c r="O26" s="2"/>
      <c r="P26" s="139"/>
      <c r="Q26" s="2"/>
      <c r="R26" s="139"/>
      <c r="S26" s="140">
        <f t="shared" si="15"/>
        <v>0</v>
      </c>
      <c r="T26" s="141" t="str">
        <f t="shared" si="16"/>
        <v>No</v>
      </c>
      <c r="U26" s="142" t="str">
        <f t="shared" si="2"/>
        <v>No</v>
      </c>
      <c r="V26" s="1"/>
      <c r="W26" s="132">
        <v>1.0</v>
      </c>
      <c r="X26" s="137">
        <f t="shared" si="18"/>
        <v>0</v>
      </c>
      <c r="Y26" s="103"/>
      <c r="Z26" s="104">
        <v>1.38</v>
      </c>
      <c r="AA26" s="104">
        <f t="shared" si="19"/>
        <v>0</v>
      </c>
      <c r="AB26" s="104">
        <f t="shared" si="20"/>
        <v>0</v>
      </c>
      <c r="AC26" s="104">
        <f t="shared" si="21"/>
        <v>0</v>
      </c>
      <c r="AD26" s="104">
        <f t="shared" si="22"/>
        <v>0</v>
      </c>
      <c r="AE26" s="104">
        <f t="shared" si="23"/>
        <v>0</v>
      </c>
      <c r="AF26" s="104">
        <f t="shared" si="24"/>
        <v>0</v>
      </c>
      <c r="AG26" s="104">
        <f t="shared" si="25"/>
        <v>0</v>
      </c>
      <c r="AH26" s="104">
        <f t="shared" si="26"/>
        <v>0</v>
      </c>
      <c r="AI26" s="104">
        <f t="shared" si="27"/>
        <v>0</v>
      </c>
      <c r="AJ26" s="104">
        <v>1.0</v>
      </c>
      <c r="AK26" s="106"/>
      <c r="AL26" s="112">
        <v>0.0</v>
      </c>
      <c r="AM26" s="112">
        <v>0.0</v>
      </c>
      <c r="AN26" s="112">
        <v>12.0</v>
      </c>
      <c r="AO26" s="112">
        <v>0.0</v>
      </c>
      <c r="AP26" s="112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</row>
    <row r="27" ht="57.0" customHeight="1">
      <c r="A27" s="2"/>
      <c r="B27" s="144"/>
      <c r="C27" s="145"/>
      <c r="D27" s="146" t="s">
        <v>96</v>
      </c>
      <c r="E27" s="147"/>
      <c r="F27" s="147" t="s">
        <v>97</v>
      </c>
      <c r="G27" s="148" t="s">
        <v>69</v>
      </c>
      <c r="H27" s="147">
        <v>8.0</v>
      </c>
      <c r="I27" s="148" t="s">
        <v>86</v>
      </c>
      <c r="J27" s="149">
        <v>65.6</v>
      </c>
      <c r="K27" s="151"/>
      <c r="L27" s="150"/>
      <c r="M27" s="147"/>
      <c r="N27" s="150"/>
      <c r="O27" s="147"/>
      <c r="P27" s="150"/>
      <c r="Q27" s="147"/>
      <c r="R27" s="150"/>
      <c r="S27" s="152">
        <f t="shared" si="15"/>
        <v>0</v>
      </c>
      <c r="T27" s="153" t="str">
        <f t="shared" si="16"/>
        <v>No</v>
      </c>
      <c r="U27" s="154" t="str">
        <f t="shared" si="2"/>
        <v>No</v>
      </c>
      <c r="V27" s="1"/>
      <c r="W27" s="151">
        <v>1.0</v>
      </c>
      <c r="X27" s="155">
        <f t="shared" si="18"/>
        <v>0</v>
      </c>
      <c r="Y27" s="103"/>
      <c r="Z27" s="104">
        <v>0.7</v>
      </c>
      <c r="AA27" s="104">
        <f t="shared" si="19"/>
        <v>0</v>
      </c>
      <c r="AB27" s="104">
        <f t="shared" si="20"/>
        <v>0</v>
      </c>
      <c r="AC27" s="104">
        <f t="shared" si="21"/>
        <v>0</v>
      </c>
      <c r="AD27" s="104">
        <f t="shared" si="22"/>
        <v>0</v>
      </c>
      <c r="AE27" s="104">
        <f t="shared" si="23"/>
        <v>0</v>
      </c>
      <c r="AF27" s="104">
        <f t="shared" si="24"/>
        <v>0</v>
      </c>
      <c r="AG27" s="104">
        <f t="shared" si="25"/>
        <v>0</v>
      </c>
      <c r="AH27" s="104">
        <f t="shared" si="26"/>
        <v>0</v>
      </c>
      <c r="AI27" s="104">
        <f t="shared" si="27"/>
        <v>0</v>
      </c>
      <c r="AJ27" s="104">
        <v>1.0</v>
      </c>
      <c r="AK27" s="106"/>
      <c r="AL27" s="112">
        <v>0.0</v>
      </c>
      <c r="AM27" s="112">
        <v>0.0</v>
      </c>
      <c r="AN27" s="112">
        <v>20.0</v>
      </c>
      <c r="AO27" s="112">
        <v>0.0</v>
      </c>
      <c r="AP27" s="112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</row>
    <row r="28" ht="30.75" customHeight="1">
      <c r="A28" s="1"/>
      <c r="B28" s="73"/>
      <c r="C28" s="1"/>
      <c r="D28" s="48"/>
      <c r="E28" s="74"/>
      <c r="F28" s="74"/>
      <c r="G28" s="156"/>
      <c r="H28" s="1"/>
      <c r="I28" s="49"/>
      <c r="J28" s="157" t="s">
        <v>98</v>
      </c>
      <c r="K28" s="74"/>
      <c r="L28" s="108"/>
      <c r="M28" s="74"/>
      <c r="N28" s="74"/>
      <c r="O28" s="74"/>
      <c r="P28" s="74"/>
      <c r="Q28" s="74"/>
      <c r="R28" s="74"/>
      <c r="S28" s="158"/>
      <c r="T28" s="110"/>
      <c r="U28" s="111" t="str">
        <f t="shared" si="2"/>
        <v>No</v>
      </c>
      <c r="V28" s="1"/>
      <c r="W28" s="2"/>
      <c r="X28" s="2"/>
      <c r="Y28" s="84"/>
      <c r="Z28" s="85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51"/>
      <c r="AL28" s="112" t="str">
        <f>H28</f>
        <v/>
      </c>
      <c r="AM28" s="112" t="str">
        <f>H28</f>
        <v/>
      </c>
      <c r="AN28" s="113"/>
      <c r="AO28" s="113"/>
      <c r="AP28" s="113"/>
      <c r="AQ28" s="51"/>
      <c r="AR28" s="51"/>
      <c r="AS28" s="5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ht="57.0" customHeight="1">
      <c r="A29" s="2"/>
      <c r="B29" s="159"/>
      <c r="C29" s="115"/>
      <c r="D29" s="116" t="s">
        <v>99</v>
      </c>
      <c r="E29" s="117"/>
      <c r="F29" s="115" t="s">
        <v>68</v>
      </c>
      <c r="G29" s="118" t="s">
        <v>100</v>
      </c>
      <c r="H29" s="115">
        <v>2.0</v>
      </c>
      <c r="I29" s="118" t="s">
        <v>77</v>
      </c>
      <c r="J29" s="119">
        <v>92.6</v>
      </c>
      <c r="K29" s="120"/>
      <c r="L29" s="120"/>
      <c r="M29" s="120"/>
      <c r="N29" s="120"/>
      <c r="O29" s="120"/>
      <c r="P29" s="120"/>
      <c r="Q29" s="120"/>
      <c r="R29" s="121"/>
      <c r="S29" s="122">
        <f t="shared" ref="S29:S31" si="28">J29*K29+J29*L29+J29*M29+J29*N29+J29*O29+J29*P29+J29*Q29+J29*R29</f>
        <v>0</v>
      </c>
      <c r="T29" s="123" t="str">
        <f t="shared" ref="T29:T31" si="29">IF(B29="New","Yes","No")</f>
        <v>No</v>
      </c>
      <c r="U29" s="124" t="str">
        <f t="shared" si="2"/>
        <v>No</v>
      </c>
      <c r="V29" s="1"/>
      <c r="W29" s="125">
        <v>1.0</v>
      </c>
      <c r="X29" s="126">
        <f t="shared" ref="X29:X31" si="30">W29*K29+W29*L29+W29*M29+W29*N29+W29*O29+W29*P29+W29*Q29+W29*R29</f>
        <v>0</v>
      </c>
      <c r="Y29" s="103"/>
      <c r="Z29" s="104">
        <v>3.3</v>
      </c>
      <c r="AA29" s="104">
        <f t="shared" ref="AA29:AA31" si="31">SUM(K29:R29)*Z29</f>
        <v>0</v>
      </c>
      <c r="AB29" s="104">
        <f t="shared" ref="AB29:AB31" si="32">K29*H29</f>
        <v>0</v>
      </c>
      <c r="AC29" s="104">
        <f t="shared" ref="AC29:AC31" si="33">L29*H29</f>
        <v>0</v>
      </c>
      <c r="AD29" s="104">
        <f t="shared" ref="AD29:AD31" si="34">M29*H29</f>
        <v>0</v>
      </c>
      <c r="AE29" s="104">
        <f t="shared" ref="AE29:AE31" si="35">N29*H29</f>
        <v>0</v>
      </c>
      <c r="AF29" s="104">
        <f t="shared" ref="AF29:AF31" si="36">O29*H29</f>
        <v>0</v>
      </c>
      <c r="AG29" s="104">
        <f t="shared" ref="AG29:AG31" si="37">P29*H29</f>
        <v>0</v>
      </c>
      <c r="AH29" s="104">
        <f t="shared" ref="AH29:AH31" si="38">Q29*H29</f>
        <v>0</v>
      </c>
      <c r="AI29" s="104">
        <f t="shared" ref="AI29:AI31" si="39">R29*H29</f>
        <v>0</v>
      </c>
      <c r="AJ29" s="104">
        <v>1.0</v>
      </c>
      <c r="AK29" s="106"/>
      <c r="AL29" s="112">
        <v>0.0</v>
      </c>
      <c r="AM29" s="112">
        <v>0.0</v>
      </c>
      <c r="AN29" s="112">
        <v>4.0</v>
      </c>
      <c r="AO29" s="112">
        <v>2.0</v>
      </c>
      <c r="AP29" s="112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</row>
    <row r="30" ht="57.0" customHeight="1">
      <c r="A30" s="2"/>
      <c r="B30" s="143"/>
      <c r="C30" s="106"/>
      <c r="D30" s="128" t="s">
        <v>101</v>
      </c>
      <c r="E30" s="168"/>
      <c r="F30" s="129" t="s">
        <v>72</v>
      </c>
      <c r="G30" s="130" t="s">
        <v>100</v>
      </c>
      <c r="H30" s="129">
        <v>3.0</v>
      </c>
      <c r="I30" s="130" t="s">
        <v>77</v>
      </c>
      <c r="J30" s="131">
        <v>76.6</v>
      </c>
      <c r="K30" s="133"/>
      <c r="L30" s="133"/>
      <c r="M30" s="133"/>
      <c r="N30" s="133"/>
      <c r="O30" s="133"/>
      <c r="P30" s="133"/>
      <c r="Q30" s="133"/>
      <c r="R30" s="132"/>
      <c r="S30" s="134">
        <f t="shared" si="28"/>
        <v>0</v>
      </c>
      <c r="T30" s="135" t="str">
        <f t="shared" si="29"/>
        <v>No</v>
      </c>
      <c r="U30" s="136" t="str">
        <f t="shared" si="2"/>
        <v>No</v>
      </c>
      <c r="V30" s="1"/>
      <c r="W30" s="132">
        <v>1.0</v>
      </c>
      <c r="X30" s="137">
        <f t="shared" si="30"/>
        <v>0</v>
      </c>
      <c r="Y30" s="103"/>
      <c r="Z30" s="104">
        <v>2.3</v>
      </c>
      <c r="AA30" s="104">
        <f t="shared" si="31"/>
        <v>0</v>
      </c>
      <c r="AB30" s="104">
        <f t="shared" si="32"/>
        <v>0</v>
      </c>
      <c r="AC30" s="104">
        <f t="shared" si="33"/>
        <v>0</v>
      </c>
      <c r="AD30" s="104">
        <f t="shared" si="34"/>
        <v>0</v>
      </c>
      <c r="AE30" s="104">
        <f t="shared" si="35"/>
        <v>0</v>
      </c>
      <c r="AF30" s="104">
        <f t="shared" si="36"/>
        <v>0</v>
      </c>
      <c r="AG30" s="104">
        <f t="shared" si="37"/>
        <v>0</v>
      </c>
      <c r="AH30" s="104">
        <f t="shared" si="38"/>
        <v>0</v>
      </c>
      <c r="AI30" s="104">
        <f t="shared" si="39"/>
        <v>0</v>
      </c>
      <c r="AJ30" s="104">
        <v>1.0</v>
      </c>
      <c r="AK30" s="106"/>
      <c r="AL30" s="112">
        <v>0.0</v>
      </c>
      <c r="AM30" s="112">
        <v>0.0</v>
      </c>
      <c r="AN30" s="112">
        <v>6.0</v>
      </c>
      <c r="AO30" s="112">
        <v>3.0</v>
      </c>
      <c r="AP30" s="112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</row>
    <row r="31" ht="57.0" customHeight="1">
      <c r="A31" s="2"/>
      <c r="B31" s="144"/>
      <c r="C31" s="145"/>
      <c r="D31" s="169" t="s">
        <v>102</v>
      </c>
      <c r="E31" s="170"/>
      <c r="F31" s="145" t="s">
        <v>85</v>
      </c>
      <c r="G31" s="171" t="s">
        <v>103</v>
      </c>
      <c r="H31" s="145">
        <v>8.0</v>
      </c>
      <c r="I31" s="171" t="s">
        <v>86</v>
      </c>
      <c r="J31" s="172">
        <v>61.4</v>
      </c>
      <c r="K31" s="173"/>
      <c r="L31" s="173"/>
      <c r="M31" s="173"/>
      <c r="N31" s="173"/>
      <c r="O31" s="173"/>
      <c r="P31" s="173"/>
      <c r="Q31" s="173"/>
      <c r="R31" s="174"/>
      <c r="S31" s="175">
        <f t="shared" si="28"/>
        <v>0</v>
      </c>
      <c r="T31" s="176" t="str">
        <f t="shared" si="29"/>
        <v>No</v>
      </c>
      <c r="U31" s="177" t="str">
        <f t="shared" si="2"/>
        <v>No</v>
      </c>
      <c r="V31" s="1"/>
      <c r="W31" s="151">
        <v>1.0</v>
      </c>
      <c r="X31" s="155">
        <f t="shared" si="30"/>
        <v>0</v>
      </c>
      <c r="Y31" s="103"/>
      <c r="Z31" s="104">
        <v>1.0</v>
      </c>
      <c r="AA31" s="104">
        <f t="shared" si="31"/>
        <v>0</v>
      </c>
      <c r="AB31" s="104">
        <f t="shared" si="32"/>
        <v>0</v>
      </c>
      <c r="AC31" s="104">
        <f t="shared" si="33"/>
        <v>0</v>
      </c>
      <c r="AD31" s="104">
        <f t="shared" si="34"/>
        <v>0</v>
      </c>
      <c r="AE31" s="104">
        <f t="shared" si="35"/>
        <v>0</v>
      </c>
      <c r="AF31" s="104">
        <f t="shared" si="36"/>
        <v>0</v>
      </c>
      <c r="AG31" s="104">
        <f t="shared" si="37"/>
        <v>0</v>
      </c>
      <c r="AH31" s="104">
        <f t="shared" si="38"/>
        <v>0</v>
      </c>
      <c r="AI31" s="104">
        <f t="shared" si="39"/>
        <v>0</v>
      </c>
      <c r="AJ31" s="104">
        <v>1.0</v>
      </c>
      <c r="AK31" s="106"/>
      <c r="AL31" s="112">
        <v>0.0</v>
      </c>
      <c r="AM31" s="112">
        <v>0.0</v>
      </c>
      <c r="AN31" s="112">
        <v>16.0</v>
      </c>
      <c r="AO31" s="112">
        <v>0.0</v>
      </c>
      <c r="AP31" s="112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</row>
    <row r="32" ht="30.75" customHeight="1">
      <c r="A32" s="1"/>
      <c r="B32" s="73"/>
      <c r="C32" s="1"/>
      <c r="D32" s="48"/>
      <c r="E32" s="74"/>
      <c r="F32" s="74"/>
      <c r="G32" s="156"/>
      <c r="H32" s="1"/>
      <c r="I32" s="49"/>
      <c r="J32" s="157" t="s">
        <v>104</v>
      </c>
      <c r="K32" s="74"/>
      <c r="L32" s="108"/>
      <c r="M32" s="74"/>
      <c r="N32" s="74"/>
      <c r="O32" s="74"/>
      <c r="P32" s="74"/>
      <c r="Q32" s="74"/>
      <c r="R32" s="74"/>
      <c r="S32" s="158"/>
      <c r="T32" s="110"/>
      <c r="U32" s="111" t="str">
        <f t="shared" si="2"/>
        <v>No</v>
      </c>
      <c r="V32" s="1"/>
      <c r="W32" s="2"/>
      <c r="X32" s="2"/>
      <c r="Y32" s="84"/>
      <c r="Z32" s="85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51"/>
      <c r="AL32" s="112" t="str">
        <f>H32</f>
        <v/>
      </c>
      <c r="AM32" s="112" t="str">
        <f>H32</f>
        <v/>
      </c>
      <c r="AN32" s="113"/>
      <c r="AO32" s="113"/>
      <c r="AP32" s="113"/>
      <c r="AQ32" s="51"/>
      <c r="AR32" s="51"/>
      <c r="AS32" s="5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ht="57.0" customHeight="1">
      <c r="A33" s="2"/>
      <c r="B33" s="159"/>
      <c r="C33" s="115"/>
      <c r="D33" s="116" t="s">
        <v>105</v>
      </c>
      <c r="E33" s="117" t="s">
        <v>106</v>
      </c>
      <c r="F33" s="115" t="s">
        <v>89</v>
      </c>
      <c r="G33" s="118" t="s">
        <v>107</v>
      </c>
      <c r="H33" s="115">
        <v>1.0</v>
      </c>
      <c r="I33" s="118" t="s">
        <v>77</v>
      </c>
      <c r="J33" s="119">
        <v>109.2</v>
      </c>
      <c r="K33" s="120"/>
      <c r="L33" s="120"/>
      <c r="M33" s="120"/>
      <c r="N33" s="120"/>
      <c r="O33" s="120"/>
      <c r="P33" s="120"/>
      <c r="Q33" s="120"/>
      <c r="R33" s="121"/>
      <c r="S33" s="122">
        <f t="shared" ref="S33:S47" si="40">J33*K33+J33*L33+J33*M33+J33*N33+J33*O33+J33*P33+J33*Q33+J33*R33</f>
        <v>0</v>
      </c>
      <c r="T33" s="123" t="str">
        <f t="shared" ref="T33:T47" si="41">IF(B33="New","Yes","No")</f>
        <v>No</v>
      </c>
      <c r="U33" s="124" t="str">
        <f t="shared" si="2"/>
        <v>No</v>
      </c>
      <c r="V33" s="1"/>
      <c r="W33" s="125">
        <v>1.0</v>
      </c>
      <c r="X33" s="126">
        <f t="shared" ref="X33:X47" si="42">W33*K33+W33*L33+W33*M33+W33*N33+W33*O33+W33*P33+W33*Q33+W33*R33</f>
        <v>0</v>
      </c>
      <c r="Y33" s="103"/>
      <c r="Z33" s="104">
        <v>4.5</v>
      </c>
      <c r="AA33" s="104">
        <f t="shared" ref="AA33:AA47" si="43">SUM(K33:R33)*Z33</f>
        <v>0</v>
      </c>
      <c r="AB33" s="104">
        <f t="shared" ref="AB33:AB47" si="44">K33*H33</f>
        <v>0</v>
      </c>
      <c r="AC33" s="104">
        <f t="shared" ref="AC33:AC47" si="45">L33*H33</f>
        <v>0</v>
      </c>
      <c r="AD33" s="104">
        <f t="shared" ref="AD33:AD47" si="46">M33*H33</f>
        <v>0</v>
      </c>
      <c r="AE33" s="104">
        <f t="shared" ref="AE33:AE47" si="47">N33*H33</f>
        <v>0</v>
      </c>
      <c r="AF33" s="104">
        <f t="shared" ref="AF33:AF47" si="48">O33*H33</f>
        <v>0</v>
      </c>
      <c r="AG33" s="104">
        <f t="shared" ref="AG33:AG47" si="49">P33*H33</f>
        <v>0</v>
      </c>
      <c r="AH33" s="104">
        <f t="shared" ref="AH33:AH47" si="50">Q33*H33</f>
        <v>0</v>
      </c>
      <c r="AI33" s="104">
        <f t="shared" ref="AI33:AI47" si="51">R33*H33</f>
        <v>0</v>
      </c>
      <c r="AJ33" s="104">
        <v>1.0</v>
      </c>
      <c r="AK33" s="106"/>
      <c r="AL33" s="112">
        <v>0.0</v>
      </c>
      <c r="AM33" s="112">
        <v>0.0</v>
      </c>
      <c r="AN33" s="112">
        <v>5.0</v>
      </c>
      <c r="AO33" s="112">
        <v>1.0</v>
      </c>
      <c r="AP33" s="112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</row>
    <row r="34" ht="57.0" customHeight="1">
      <c r="A34" s="2"/>
      <c r="B34" s="143"/>
      <c r="C34" s="106"/>
      <c r="D34" s="128" t="s">
        <v>108</v>
      </c>
      <c r="E34" s="168" t="s">
        <v>106</v>
      </c>
      <c r="F34" s="129" t="s">
        <v>89</v>
      </c>
      <c r="G34" s="130" t="s">
        <v>107</v>
      </c>
      <c r="H34" s="129">
        <v>1.0</v>
      </c>
      <c r="I34" s="130" t="s">
        <v>77</v>
      </c>
      <c r="J34" s="131">
        <v>95.7</v>
      </c>
      <c r="K34" s="133"/>
      <c r="L34" s="133"/>
      <c r="M34" s="133"/>
      <c r="N34" s="133"/>
      <c r="O34" s="133"/>
      <c r="P34" s="133"/>
      <c r="Q34" s="133"/>
      <c r="R34" s="132"/>
      <c r="S34" s="134">
        <f t="shared" si="40"/>
        <v>0</v>
      </c>
      <c r="T34" s="135" t="str">
        <f t="shared" si="41"/>
        <v>No</v>
      </c>
      <c r="U34" s="136" t="str">
        <f t="shared" si="2"/>
        <v>No</v>
      </c>
      <c r="V34" s="1"/>
      <c r="W34" s="132">
        <f t="shared" ref="W34:W37" si="52">IF(AJ34&gt;H34,AJ34,H34)</f>
        <v>1</v>
      </c>
      <c r="X34" s="137">
        <f t="shared" si="42"/>
        <v>0</v>
      </c>
      <c r="Y34" s="103"/>
      <c r="Z34" s="104">
        <v>4.18</v>
      </c>
      <c r="AA34" s="104">
        <f t="shared" si="43"/>
        <v>0</v>
      </c>
      <c r="AB34" s="104">
        <f t="shared" si="44"/>
        <v>0</v>
      </c>
      <c r="AC34" s="104">
        <f t="shared" si="45"/>
        <v>0</v>
      </c>
      <c r="AD34" s="104">
        <f t="shared" si="46"/>
        <v>0</v>
      </c>
      <c r="AE34" s="104">
        <f t="shared" si="47"/>
        <v>0</v>
      </c>
      <c r="AF34" s="104">
        <f t="shared" si="48"/>
        <v>0</v>
      </c>
      <c r="AG34" s="104">
        <f t="shared" si="49"/>
        <v>0</v>
      </c>
      <c r="AH34" s="104">
        <f t="shared" si="50"/>
        <v>0</v>
      </c>
      <c r="AI34" s="104">
        <f t="shared" si="51"/>
        <v>0</v>
      </c>
      <c r="AJ34" s="104">
        <v>1.0</v>
      </c>
      <c r="AK34" s="106"/>
      <c r="AL34" s="112">
        <v>0.0</v>
      </c>
      <c r="AM34" s="112">
        <v>0.0</v>
      </c>
      <c r="AN34" s="112">
        <v>5.0</v>
      </c>
      <c r="AO34" s="112">
        <v>1.0</v>
      </c>
      <c r="AP34" s="112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</row>
    <row r="35" ht="57.0" customHeight="1">
      <c r="A35" s="2"/>
      <c r="B35" s="143"/>
      <c r="C35" s="106"/>
      <c r="D35" s="178" t="s">
        <v>109</v>
      </c>
      <c r="E35" s="179" t="s">
        <v>106</v>
      </c>
      <c r="F35" s="106" t="s">
        <v>68</v>
      </c>
      <c r="G35" s="180" t="s">
        <v>107</v>
      </c>
      <c r="H35" s="106">
        <v>1.0</v>
      </c>
      <c r="I35" s="180" t="s">
        <v>77</v>
      </c>
      <c r="J35" s="138">
        <v>72.3</v>
      </c>
      <c r="K35" s="181"/>
      <c r="L35" s="181"/>
      <c r="M35" s="181"/>
      <c r="N35" s="181"/>
      <c r="O35" s="181"/>
      <c r="P35" s="181"/>
      <c r="Q35" s="181"/>
      <c r="R35" s="182"/>
      <c r="S35" s="183">
        <f t="shared" si="40"/>
        <v>0</v>
      </c>
      <c r="T35" s="184" t="str">
        <f t="shared" si="41"/>
        <v>No</v>
      </c>
      <c r="U35" s="185" t="str">
        <f t="shared" si="2"/>
        <v>No</v>
      </c>
      <c r="V35" s="1"/>
      <c r="W35" s="132">
        <f t="shared" si="52"/>
        <v>1</v>
      </c>
      <c r="X35" s="137">
        <f t="shared" si="42"/>
        <v>0</v>
      </c>
      <c r="Y35" s="103"/>
      <c r="Z35" s="104">
        <v>2.53</v>
      </c>
      <c r="AA35" s="104">
        <f t="shared" si="43"/>
        <v>0</v>
      </c>
      <c r="AB35" s="104">
        <f t="shared" si="44"/>
        <v>0</v>
      </c>
      <c r="AC35" s="104">
        <f t="shared" si="45"/>
        <v>0</v>
      </c>
      <c r="AD35" s="104">
        <f t="shared" si="46"/>
        <v>0</v>
      </c>
      <c r="AE35" s="104">
        <f t="shared" si="47"/>
        <v>0</v>
      </c>
      <c r="AF35" s="104">
        <f t="shared" si="48"/>
        <v>0</v>
      </c>
      <c r="AG35" s="104">
        <f t="shared" si="49"/>
        <v>0</v>
      </c>
      <c r="AH35" s="104">
        <f t="shared" si="50"/>
        <v>0</v>
      </c>
      <c r="AI35" s="104">
        <f t="shared" si="51"/>
        <v>0</v>
      </c>
      <c r="AJ35" s="104">
        <v>1.0</v>
      </c>
      <c r="AK35" s="106"/>
      <c r="AL35" s="112">
        <v>0.0</v>
      </c>
      <c r="AM35" s="112">
        <v>0.0</v>
      </c>
      <c r="AN35" s="112">
        <v>4.0</v>
      </c>
      <c r="AO35" s="112">
        <v>1.0</v>
      </c>
      <c r="AP35" s="112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</row>
    <row r="36" ht="57.0" customHeight="1">
      <c r="A36" s="2"/>
      <c r="B36" s="143"/>
      <c r="C36" s="106"/>
      <c r="D36" s="128" t="s">
        <v>110</v>
      </c>
      <c r="E36" s="168" t="s">
        <v>106</v>
      </c>
      <c r="F36" s="129" t="s">
        <v>68</v>
      </c>
      <c r="G36" s="130" t="s">
        <v>111</v>
      </c>
      <c r="H36" s="129">
        <v>2.0</v>
      </c>
      <c r="I36" s="130" t="s">
        <v>77</v>
      </c>
      <c r="J36" s="131">
        <v>79.1</v>
      </c>
      <c r="K36" s="133"/>
      <c r="L36" s="133"/>
      <c r="M36" s="133"/>
      <c r="N36" s="133"/>
      <c r="O36" s="133"/>
      <c r="P36" s="133"/>
      <c r="Q36" s="133"/>
      <c r="R36" s="132"/>
      <c r="S36" s="134">
        <f t="shared" si="40"/>
        <v>0</v>
      </c>
      <c r="T36" s="135" t="str">
        <f t="shared" si="41"/>
        <v>No</v>
      </c>
      <c r="U36" s="136" t="str">
        <f t="shared" si="2"/>
        <v>No</v>
      </c>
      <c r="V36" s="1"/>
      <c r="W36" s="132">
        <f t="shared" si="52"/>
        <v>2</v>
      </c>
      <c r="X36" s="137">
        <f t="shared" si="42"/>
        <v>0</v>
      </c>
      <c r="Y36" s="103"/>
      <c r="Z36" s="104">
        <v>2.8</v>
      </c>
      <c r="AA36" s="104">
        <f t="shared" si="43"/>
        <v>0</v>
      </c>
      <c r="AB36" s="104">
        <f t="shared" si="44"/>
        <v>0</v>
      </c>
      <c r="AC36" s="104">
        <f t="shared" si="45"/>
        <v>0</v>
      </c>
      <c r="AD36" s="104">
        <f t="shared" si="46"/>
        <v>0</v>
      </c>
      <c r="AE36" s="104">
        <f t="shared" si="47"/>
        <v>0</v>
      </c>
      <c r="AF36" s="104">
        <f t="shared" si="48"/>
        <v>0</v>
      </c>
      <c r="AG36" s="104">
        <f t="shared" si="49"/>
        <v>0</v>
      </c>
      <c r="AH36" s="104">
        <f t="shared" si="50"/>
        <v>0</v>
      </c>
      <c r="AI36" s="104">
        <f t="shared" si="51"/>
        <v>0</v>
      </c>
      <c r="AJ36" s="104">
        <v>1.0</v>
      </c>
      <c r="AK36" s="106"/>
      <c r="AL36" s="112">
        <v>0.0</v>
      </c>
      <c r="AM36" s="112">
        <v>0.0</v>
      </c>
      <c r="AN36" s="112">
        <v>6.0</v>
      </c>
      <c r="AO36" s="112">
        <v>2.0</v>
      </c>
      <c r="AP36" s="112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</row>
    <row r="37" ht="57.0" customHeight="1">
      <c r="A37" s="2"/>
      <c r="B37" s="143"/>
      <c r="C37" s="106"/>
      <c r="D37" s="178" t="s">
        <v>112</v>
      </c>
      <c r="E37" s="179" t="s">
        <v>106</v>
      </c>
      <c r="F37" s="106" t="s">
        <v>68</v>
      </c>
      <c r="G37" s="180" t="s">
        <v>111</v>
      </c>
      <c r="H37" s="106">
        <v>2.0</v>
      </c>
      <c r="I37" s="180" t="s">
        <v>77</v>
      </c>
      <c r="J37" s="138">
        <v>65.6</v>
      </c>
      <c r="K37" s="181"/>
      <c r="L37" s="181"/>
      <c r="M37" s="181"/>
      <c r="N37" s="181"/>
      <c r="O37" s="181"/>
      <c r="P37" s="181"/>
      <c r="Q37" s="181"/>
      <c r="R37" s="182"/>
      <c r="S37" s="183">
        <f t="shared" si="40"/>
        <v>0</v>
      </c>
      <c r="T37" s="184" t="str">
        <f t="shared" si="41"/>
        <v>No</v>
      </c>
      <c r="U37" s="185" t="str">
        <f t="shared" si="2"/>
        <v>No</v>
      </c>
      <c r="V37" s="1"/>
      <c r="W37" s="132">
        <f t="shared" si="52"/>
        <v>2</v>
      </c>
      <c r="X37" s="137">
        <f t="shared" si="42"/>
        <v>0</v>
      </c>
      <c r="Y37" s="103"/>
      <c r="Z37" s="104">
        <v>2.07</v>
      </c>
      <c r="AA37" s="104">
        <f t="shared" si="43"/>
        <v>0</v>
      </c>
      <c r="AB37" s="104">
        <f t="shared" si="44"/>
        <v>0</v>
      </c>
      <c r="AC37" s="104">
        <f t="shared" si="45"/>
        <v>0</v>
      </c>
      <c r="AD37" s="104">
        <f t="shared" si="46"/>
        <v>0</v>
      </c>
      <c r="AE37" s="104">
        <f t="shared" si="47"/>
        <v>0</v>
      </c>
      <c r="AF37" s="104">
        <f t="shared" si="48"/>
        <v>0</v>
      </c>
      <c r="AG37" s="104">
        <f t="shared" si="49"/>
        <v>0</v>
      </c>
      <c r="AH37" s="104">
        <f t="shared" si="50"/>
        <v>0</v>
      </c>
      <c r="AI37" s="104">
        <f t="shared" si="51"/>
        <v>0</v>
      </c>
      <c r="AJ37" s="104">
        <v>1.0</v>
      </c>
      <c r="AK37" s="106"/>
      <c r="AL37" s="112">
        <v>0.0</v>
      </c>
      <c r="AM37" s="112">
        <v>0.0</v>
      </c>
      <c r="AN37" s="112">
        <v>8.0</v>
      </c>
      <c r="AO37" s="112">
        <v>2.0</v>
      </c>
      <c r="AP37" s="112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</row>
    <row r="38" ht="57.0" customHeight="1">
      <c r="A38" s="2"/>
      <c r="B38" s="143"/>
      <c r="C38" s="106"/>
      <c r="D38" s="128" t="s">
        <v>113</v>
      </c>
      <c r="E38" s="168" t="s">
        <v>106</v>
      </c>
      <c r="F38" s="129" t="s">
        <v>80</v>
      </c>
      <c r="G38" s="130" t="s">
        <v>114</v>
      </c>
      <c r="H38" s="129">
        <v>12.0</v>
      </c>
      <c r="I38" s="130" t="s">
        <v>86</v>
      </c>
      <c r="J38" s="131">
        <v>90.5</v>
      </c>
      <c r="K38" s="133"/>
      <c r="L38" s="133"/>
      <c r="M38" s="133"/>
      <c r="N38" s="133"/>
      <c r="O38" s="133"/>
      <c r="P38" s="133"/>
      <c r="Q38" s="133"/>
      <c r="R38" s="132"/>
      <c r="S38" s="134">
        <f t="shared" si="40"/>
        <v>0</v>
      </c>
      <c r="T38" s="135" t="str">
        <f t="shared" si="41"/>
        <v>No</v>
      </c>
      <c r="U38" s="136" t="str">
        <f t="shared" si="2"/>
        <v>No</v>
      </c>
      <c r="V38" s="1"/>
      <c r="W38" s="132">
        <v>1.0</v>
      </c>
      <c r="X38" s="137">
        <f t="shared" si="42"/>
        <v>0</v>
      </c>
      <c r="Y38" s="103"/>
      <c r="Z38" s="104">
        <v>1.76</v>
      </c>
      <c r="AA38" s="104">
        <f t="shared" si="43"/>
        <v>0</v>
      </c>
      <c r="AB38" s="104">
        <f t="shared" si="44"/>
        <v>0</v>
      </c>
      <c r="AC38" s="104">
        <f t="shared" si="45"/>
        <v>0</v>
      </c>
      <c r="AD38" s="104">
        <f t="shared" si="46"/>
        <v>0</v>
      </c>
      <c r="AE38" s="104">
        <f t="shared" si="47"/>
        <v>0</v>
      </c>
      <c r="AF38" s="104">
        <f t="shared" si="48"/>
        <v>0</v>
      </c>
      <c r="AG38" s="104">
        <f t="shared" si="49"/>
        <v>0</v>
      </c>
      <c r="AH38" s="104">
        <f t="shared" si="50"/>
        <v>0</v>
      </c>
      <c r="AI38" s="104">
        <f t="shared" si="51"/>
        <v>0</v>
      </c>
      <c r="AJ38" s="104">
        <v>1.0</v>
      </c>
      <c r="AK38" s="106"/>
      <c r="AL38" s="112">
        <v>0.0</v>
      </c>
      <c r="AM38" s="112">
        <v>0.0</v>
      </c>
      <c r="AN38" s="112">
        <v>27.0</v>
      </c>
      <c r="AO38" s="112">
        <v>0.0</v>
      </c>
      <c r="AP38" s="112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</row>
    <row r="39" ht="57.0" customHeight="1">
      <c r="A39" s="2"/>
      <c r="B39" s="186"/>
      <c r="C39" s="2"/>
      <c r="D39" s="48" t="s">
        <v>115</v>
      </c>
      <c r="E39" s="187"/>
      <c r="F39" s="2" t="s">
        <v>68</v>
      </c>
      <c r="G39" s="72" t="s">
        <v>107</v>
      </c>
      <c r="H39" s="2">
        <v>1.0</v>
      </c>
      <c r="I39" s="72" t="s">
        <v>77</v>
      </c>
      <c r="J39" s="167">
        <v>66.6</v>
      </c>
      <c r="K39" s="139"/>
      <c r="L39" s="139"/>
      <c r="M39" s="139"/>
      <c r="N39" s="139"/>
      <c r="O39" s="139"/>
      <c r="P39" s="139"/>
      <c r="Q39" s="139"/>
      <c r="R39" s="62"/>
      <c r="S39" s="140">
        <f t="shared" si="40"/>
        <v>0</v>
      </c>
      <c r="T39" s="141" t="str">
        <f t="shared" si="41"/>
        <v>No</v>
      </c>
      <c r="U39" s="142" t="str">
        <f t="shared" si="2"/>
        <v>No</v>
      </c>
      <c r="V39" s="1"/>
      <c r="W39" s="132">
        <f>IF(AJ39&gt;H39,AJ39,H39)</f>
        <v>1</v>
      </c>
      <c r="X39" s="137">
        <f t="shared" si="42"/>
        <v>0</v>
      </c>
      <c r="Y39" s="103"/>
      <c r="Z39" s="112">
        <v>3.06</v>
      </c>
      <c r="AA39" s="112">
        <f t="shared" si="43"/>
        <v>0</v>
      </c>
      <c r="AB39" s="112">
        <f t="shared" si="44"/>
        <v>0</v>
      </c>
      <c r="AC39" s="112">
        <f t="shared" si="45"/>
        <v>0</v>
      </c>
      <c r="AD39" s="112">
        <f t="shared" si="46"/>
        <v>0</v>
      </c>
      <c r="AE39" s="112">
        <f t="shared" si="47"/>
        <v>0</v>
      </c>
      <c r="AF39" s="112">
        <f t="shared" si="48"/>
        <v>0</v>
      </c>
      <c r="AG39" s="112">
        <f t="shared" si="49"/>
        <v>0</v>
      </c>
      <c r="AH39" s="112">
        <f t="shared" si="50"/>
        <v>0</v>
      </c>
      <c r="AI39" s="112">
        <f t="shared" si="51"/>
        <v>0</v>
      </c>
      <c r="AJ39" s="112">
        <v>1.0</v>
      </c>
      <c r="AK39" s="2"/>
      <c r="AL39" s="112">
        <v>0.0</v>
      </c>
      <c r="AM39" s="112">
        <v>0.0</v>
      </c>
      <c r="AN39" s="112">
        <v>32.0</v>
      </c>
      <c r="AO39" s="112">
        <v>0.0</v>
      </c>
      <c r="AP39" s="11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ht="57.0" customHeight="1">
      <c r="A40" s="2"/>
      <c r="B40" s="143"/>
      <c r="C40" s="2"/>
      <c r="D40" s="128" t="s">
        <v>116</v>
      </c>
      <c r="E40" s="129"/>
      <c r="F40" s="129" t="s">
        <v>82</v>
      </c>
      <c r="G40" s="130" t="s">
        <v>117</v>
      </c>
      <c r="H40" s="129">
        <v>8.0</v>
      </c>
      <c r="I40" s="130" t="s">
        <v>70</v>
      </c>
      <c r="J40" s="131">
        <v>77.3</v>
      </c>
      <c r="K40" s="133"/>
      <c r="L40" s="133"/>
      <c r="M40" s="133"/>
      <c r="N40" s="133"/>
      <c r="O40" s="133"/>
      <c r="P40" s="133"/>
      <c r="Q40" s="133"/>
      <c r="R40" s="132"/>
      <c r="S40" s="134">
        <f t="shared" si="40"/>
        <v>0</v>
      </c>
      <c r="T40" s="135" t="str">
        <f t="shared" si="41"/>
        <v>No</v>
      </c>
      <c r="U40" s="136" t="str">
        <f t="shared" si="2"/>
        <v>No</v>
      </c>
      <c r="V40" s="1"/>
      <c r="W40" s="132">
        <v>1.0</v>
      </c>
      <c r="X40" s="137">
        <f t="shared" si="42"/>
        <v>0</v>
      </c>
      <c r="Y40" s="103" t="s">
        <v>118</v>
      </c>
      <c r="Z40" s="112">
        <v>1.9</v>
      </c>
      <c r="AA40" s="112">
        <f t="shared" si="43"/>
        <v>0</v>
      </c>
      <c r="AB40" s="112">
        <f t="shared" si="44"/>
        <v>0</v>
      </c>
      <c r="AC40" s="112">
        <f t="shared" si="45"/>
        <v>0</v>
      </c>
      <c r="AD40" s="112">
        <f t="shared" si="46"/>
        <v>0</v>
      </c>
      <c r="AE40" s="112">
        <f t="shared" si="47"/>
        <v>0</v>
      </c>
      <c r="AF40" s="112">
        <f t="shared" si="48"/>
        <v>0</v>
      </c>
      <c r="AG40" s="112">
        <f t="shared" si="49"/>
        <v>0</v>
      </c>
      <c r="AH40" s="112">
        <f t="shared" si="50"/>
        <v>0</v>
      </c>
      <c r="AI40" s="112">
        <f t="shared" si="51"/>
        <v>0</v>
      </c>
      <c r="AJ40" s="112">
        <v>1.0</v>
      </c>
      <c r="AK40" s="2"/>
      <c r="AL40" s="112">
        <v>0.0</v>
      </c>
      <c r="AM40" s="112">
        <v>0.0</v>
      </c>
      <c r="AN40" s="112">
        <v>16.0</v>
      </c>
      <c r="AO40" s="112">
        <v>4.0</v>
      </c>
      <c r="AP40" s="11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ht="57.0" customHeight="1">
      <c r="A41" s="2"/>
      <c r="B41" s="143"/>
      <c r="C41" s="2"/>
      <c r="D41" s="48" t="s">
        <v>119</v>
      </c>
      <c r="E41" s="2"/>
      <c r="F41" s="2" t="s">
        <v>80</v>
      </c>
      <c r="G41" s="72" t="s">
        <v>117</v>
      </c>
      <c r="H41" s="2">
        <v>6.0</v>
      </c>
      <c r="I41" s="72" t="s">
        <v>86</v>
      </c>
      <c r="J41" s="167">
        <v>68.8</v>
      </c>
      <c r="K41" s="139"/>
      <c r="L41" s="139"/>
      <c r="M41" s="139"/>
      <c r="N41" s="139"/>
      <c r="O41" s="139"/>
      <c r="P41" s="139"/>
      <c r="Q41" s="139"/>
      <c r="R41" s="62"/>
      <c r="S41" s="140">
        <f t="shared" si="40"/>
        <v>0</v>
      </c>
      <c r="T41" s="141" t="str">
        <f t="shared" si="41"/>
        <v>No</v>
      </c>
      <c r="U41" s="142" t="str">
        <f t="shared" si="2"/>
        <v>No</v>
      </c>
      <c r="V41" s="1"/>
      <c r="W41" s="132">
        <v>1.0</v>
      </c>
      <c r="X41" s="137">
        <f t="shared" si="42"/>
        <v>0</v>
      </c>
      <c r="Y41" s="103" t="s">
        <v>120</v>
      </c>
      <c r="Z41" s="112">
        <v>1.3</v>
      </c>
      <c r="AA41" s="112">
        <f t="shared" si="43"/>
        <v>0</v>
      </c>
      <c r="AB41" s="112">
        <f t="shared" si="44"/>
        <v>0</v>
      </c>
      <c r="AC41" s="112">
        <f t="shared" si="45"/>
        <v>0</v>
      </c>
      <c r="AD41" s="112">
        <f t="shared" si="46"/>
        <v>0</v>
      </c>
      <c r="AE41" s="112">
        <f t="shared" si="47"/>
        <v>0</v>
      </c>
      <c r="AF41" s="112">
        <f t="shared" si="48"/>
        <v>0</v>
      </c>
      <c r="AG41" s="112">
        <f t="shared" si="49"/>
        <v>0</v>
      </c>
      <c r="AH41" s="112">
        <f t="shared" si="50"/>
        <v>0</v>
      </c>
      <c r="AI41" s="112">
        <f t="shared" si="51"/>
        <v>0</v>
      </c>
      <c r="AJ41" s="112">
        <v>1.0</v>
      </c>
      <c r="AK41" s="2"/>
      <c r="AL41" s="112">
        <v>0.0</v>
      </c>
      <c r="AM41" s="112">
        <v>0.0</v>
      </c>
      <c r="AN41" s="112">
        <v>14.0</v>
      </c>
      <c r="AO41" s="112">
        <v>0.0</v>
      </c>
      <c r="AP41" s="11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ht="57.0" customHeight="1">
      <c r="A42" s="2"/>
      <c r="B42" s="143"/>
      <c r="C42" s="2"/>
      <c r="D42" s="128" t="s">
        <v>121</v>
      </c>
      <c r="E42" s="129"/>
      <c r="F42" s="129" t="s">
        <v>80</v>
      </c>
      <c r="G42" s="130" t="s">
        <v>117</v>
      </c>
      <c r="H42" s="129">
        <v>5.0</v>
      </c>
      <c r="I42" s="130" t="s">
        <v>86</v>
      </c>
      <c r="J42" s="131">
        <v>67.2</v>
      </c>
      <c r="K42" s="133"/>
      <c r="L42" s="133"/>
      <c r="M42" s="133"/>
      <c r="N42" s="133"/>
      <c r="O42" s="133"/>
      <c r="P42" s="133"/>
      <c r="Q42" s="133"/>
      <c r="R42" s="132"/>
      <c r="S42" s="134">
        <f t="shared" si="40"/>
        <v>0</v>
      </c>
      <c r="T42" s="135" t="str">
        <f t="shared" si="41"/>
        <v>No</v>
      </c>
      <c r="U42" s="136" t="str">
        <f t="shared" si="2"/>
        <v>No</v>
      </c>
      <c r="V42" s="1"/>
      <c r="W42" s="132">
        <v>1.0</v>
      </c>
      <c r="X42" s="137">
        <f t="shared" si="42"/>
        <v>0</v>
      </c>
      <c r="Y42" s="103" t="s">
        <v>122</v>
      </c>
      <c r="Z42" s="112">
        <v>1.3</v>
      </c>
      <c r="AA42" s="112">
        <f t="shared" si="43"/>
        <v>0</v>
      </c>
      <c r="AB42" s="112">
        <f t="shared" si="44"/>
        <v>0</v>
      </c>
      <c r="AC42" s="112">
        <f t="shared" si="45"/>
        <v>0</v>
      </c>
      <c r="AD42" s="112">
        <f t="shared" si="46"/>
        <v>0</v>
      </c>
      <c r="AE42" s="112">
        <f t="shared" si="47"/>
        <v>0</v>
      </c>
      <c r="AF42" s="112">
        <f t="shared" si="48"/>
        <v>0</v>
      </c>
      <c r="AG42" s="112">
        <f t="shared" si="49"/>
        <v>0</v>
      </c>
      <c r="AH42" s="112">
        <f t="shared" si="50"/>
        <v>0</v>
      </c>
      <c r="AI42" s="112">
        <f t="shared" si="51"/>
        <v>0</v>
      </c>
      <c r="AJ42" s="112">
        <v>1.0</v>
      </c>
      <c r="AK42" s="2"/>
      <c r="AL42" s="112">
        <v>0.0</v>
      </c>
      <c r="AM42" s="112">
        <v>0.0</v>
      </c>
      <c r="AN42" s="112">
        <v>13.0</v>
      </c>
      <c r="AO42" s="112">
        <v>0.0</v>
      </c>
      <c r="AP42" s="11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ht="57.0" customHeight="1">
      <c r="A43" s="2"/>
      <c r="B43" s="143"/>
      <c r="C43" s="2"/>
      <c r="D43" s="48" t="s">
        <v>123</v>
      </c>
      <c r="E43" s="2"/>
      <c r="F43" s="2" t="s">
        <v>82</v>
      </c>
      <c r="G43" s="72" t="s">
        <v>117</v>
      </c>
      <c r="H43" s="2">
        <v>10.0</v>
      </c>
      <c r="I43" s="72" t="s">
        <v>70</v>
      </c>
      <c r="J43" s="167">
        <v>69.8</v>
      </c>
      <c r="K43" s="139"/>
      <c r="L43" s="139"/>
      <c r="M43" s="139"/>
      <c r="N43" s="139"/>
      <c r="O43" s="139"/>
      <c r="P43" s="139"/>
      <c r="Q43" s="139"/>
      <c r="R43" s="62"/>
      <c r="S43" s="140">
        <f t="shared" si="40"/>
        <v>0</v>
      </c>
      <c r="T43" s="141" t="str">
        <f t="shared" si="41"/>
        <v>No</v>
      </c>
      <c r="U43" s="142" t="str">
        <f t="shared" si="2"/>
        <v>No</v>
      </c>
      <c r="V43" s="1"/>
      <c r="W43" s="132">
        <v>1.0</v>
      </c>
      <c r="X43" s="137">
        <f t="shared" si="42"/>
        <v>0</v>
      </c>
      <c r="Y43" s="103" t="s">
        <v>124</v>
      </c>
      <c r="Z43" s="112">
        <v>1.3</v>
      </c>
      <c r="AA43" s="112">
        <f t="shared" si="43"/>
        <v>0</v>
      </c>
      <c r="AB43" s="112">
        <f t="shared" si="44"/>
        <v>0</v>
      </c>
      <c r="AC43" s="112">
        <f t="shared" si="45"/>
        <v>0</v>
      </c>
      <c r="AD43" s="112">
        <f t="shared" si="46"/>
        <v>0</v>
      </c>
      <c r="AE43" s="112">
        <f t="shared" si="47"/>
        <v>0</v>
      </c>
      <c r="AF43" s="112">
        <f t="shared" si="48"/>
        <v>0</v>
      </c>
      <c r="AG43" s="112">
        <f t="shared" si="49"/>
        <v>0</v>
      </c>
      <c r="AH43" s="112">
        <f t="shared" si="50"/>
        <v>0</v>
      </c>
      <c r="AI43" s="112">
        <f t="shared" si="51"/>
        <v>0</v>
      </c>
      <c r="AJ43" s="112">
        <v>1.0</v>
      </c>
      <c r="AK43" s="2"/>
      <c r="AL43" s="112">
        <v>0.0</v>
      </c>
      <c r="AM43" s="112">
        <v>0.0</v>
      </c>
      <c r="AN43" s="112">
        <v>20.0</v>
      </c>
      <c r="AO43" s="112">
        <v>5.0</v>
      </c>
      <c r="AP43" s="11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ht="57.0" customHeight="1">
      <c r="A44" s="2"/>
      <c r="B44" s="143"/>
      <c r="C44" s="2"/>
      <c r="D44" s="128" t="s">
        <v>125</v>
      </c>
      <c r="E44" s="129"/>
      <c r="F44" s="129" t="s">
        <v>85</v>
      </c>
      <c r="G44" s="130" t="s">
        <v>117</v>
      </c>
      <c r="H44" s="129">
        <v>8.0</v>
      </c>
      <c r="I44" s="130" t="s">
        <v>86</v>
      </c>
      <c r="J44" s="131">
        <v>75.6</v>
      </c>
      <c r="K44" s="133"/>
      <c r="L44" s="133"/>
      <c r="M44" s="133"/>
      <c r="N44" s="133"/>
      <c r="O44" s="133"/>
      <c r="P44" s="133"/>
      <c r="Q44" s="133"/>
      <c r="R44" s="132"/>
      <c r="S44" s="134">
        <f t="shared" si="40"/>
        <v>0</v>
      </c>
      <c r="T44" s="135" t="str">
        <f t="shared" si="41"/>
        <v>No</v>
      </c>
      <c r="U44" s="136" t="str">
        <f t="shared" si="2"/>
        <v>No</v>
      </c>
      <c r="V44" s="1"/>
      <c r="W44" s="132">
        <v>1.0</v>
      </c>
      <c r="X44" s="137">
        <f t="shared" si="42"/>
        <v>0</v>
      </c>
      <c r="Y44" s="103" t="s">
        <v>126</v>
      </c>
      <c r="Z44" s="112">
        <v>1.8</v>
      </c>
      <c r="AA44" s="112">
        <f t="shared" si="43"/>
        <v>0</v>
      </c>
      <c r="AB44" s="112">
        <f t="shared" si="44"/>
        <v>0</v>
      </c>
      <c r="AC44" s="112">
        <f t="shared" si="45"/>
        <v>0</v>
      </c>
      <c r="AD44" s="112">
        <f t="shared" si="46"/>
        <v>0</v>
      </c>
      <c r="AE44" s="112">
        <f t="shared" si="47"/>
        <v>0</v>
      </c>
      <c r="AF44" s="112">
        <f t="shared" si="48"/>
        <v>0</v>
      </c>
      <c r="AG44" s="112">
        <f t="shared" si="49"/>
        <v>0</v>
      </c>
      <c r="AH44" s="112">
        <f t="shared" si="50"/>
        <v>0</v>
      </c>
      <c r="AI44" s="112">
        <f t="shared" si="51"/>
        <v>0</v>
      </c>
      <c r="AJ44" s="112">
        <v>1.0</v>
      </c>
      <c r="AK44" s="2"/>
      <c r="AL44" s="112">
        <v>0.0</v>
      </c>
      <c r="AM44" s="112">
        <v>0.0</v>
      </c>
      <c r="AN44" s="112">
        <v>16.0</v>
      </c>
      <c r="AO44" s="112">
        <v>0.0</v>
      </c>
      <c r="AP44" s="11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ht="57.0" customHeight="1">
      <c r="A45" s="2"/>
      <c r="B45" s="143"/>
      <c r="C45" s="2"/>
      <c r="D45" s="48" t="s">
        <v>127</v>
      </c>
      <c r="E45" s="2"/>
      <c r="F45" s="2" t="s">
        <v>82</v>
      </c>
      <c r="G45" s="72" t="s">
        <v>128</v>
      </c>
      <c r="H45" s="2">
        <v>8.0</v>
      </c>
      <c r="I45" s="72" t="s">
        <v>86</v>
      </c>
      <c r="J45" s="167">
        <v>54.3</v>
      </c>
      <c r="K45" s="139"/>
      <c r="L45" s="139"/>
      <c r="M45" s="139"/>
      <c r="N45" s="139"/>
      <c r="O45" s="139"/>
      <c r="P45" s="139"/>
      <c r="Q45" s="139"/>
      <c r="R45" s="62"/>
      <c r="S45" s="140">
        <f t="shared" si="40"/>
        <v>0</v>
      </c>
      <c r="T45" s="141" t="str">
        <f t="shared" si="41"/>
        <v>No</v>
      </c>
      <c r="U45" s="142" t="str">
        <f t="shared" si="2"/>
        <v>No</v>
      </c>
      <c r="V45" s="1"/>
      <c r="W45" s="132">
        <v>1.0</v>
      </c>
      <c r="X45" s="137">
        <f t="shared" si="42"/>
        <v>0</v>
      </c>
      <c r="Y45" s="103" t="s">
        <v>129</v>
      </c>
      <c r="Z45" s="112">
        <v>0.6</v>
      </c>
      <c r="AA45" s="112">
        <f t="shared" si="43"/>
        <v>0</v>
      </c>
      <c r="AB45" s="112">
        <f t="shared" si="44"/>
        <v>0</v>
      </c>
      <c r="AC45" s="112">
        <f t="shared" si="45"/>
        <v>0</v>
      </c>
      <c r="AD45" s="112">
        <f t="shared" si="46"/>
        <v>0</v>
      </c>
      <c r="AE45" s="112">
        <f t="shared" si="47"/>
        <v>0</v>
      </c>
      <c r="AF45" s="112">
        <f t="shared" si="48"/>
        <v>0</v>
      </c>
      <c r="AG45" s="112">
        <f t="shared" si="49"/>
        <v>0</v>
      </c>
      <c r="AH45" s="112">
        <f t="shared" si="50"/>
        <v>0</v>
      </c>
      <c r="AI45" s="112">
        <f t="shared" si="51"/>
        <v>0</v>
      </c>
      <c r="AJ45" s="112">
        <v>1.0</v>
      </c>
      <c r="AK45" s="2"/>
      <c r="AL45" s="112">
        <v>0.0</v>
      </c>
      <c r="AM45" s="112">
        <v>0.0</v>
      </c>
      <c r="AN45" s="112">
        <v>16.0</v>
      </c>
      <c r="AO45" s="112">
        <v>0.0</v>
      </c>
      <c r="AP45" s="11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ht="57.0" customHeight="1">
      <c r="A46" s="2"/>
      <c r="B46" s="186"/>
      <c r="C46" s="2"/>
      <c r="D46" s="128" t="s">
        <v>130</v>
      </c>
      <c r="E46" s="129"/>
      <c r="F46" s="129" t="s">
        <v>85</v>
      </c>
      <c r="G46" s="130" t="s">
        <v>128</v>
      </c>
      <c r="H46" s="129">
        <v>16.0</v>
      </c>
      <c r="I46" s="130" t="s">
        <v>86</v>
      </c>
      <c r="J46" s="131">
        <v>75.6</v>
      </c>
      <c r="K46" s="133"/>
      <c r="L46" s="133"/>
      <c r="M46" s="133"/>
      <c r="N46" s="133"/>
      <c r="O46" s="133"/>
      <c r="P46" s="133"/>
      <c r="Q46" s="133"/>
      <c r="R46" s="132"/>
      <c r="S46" s="134">
        <f t="shared" si="40"/>
        <v>0</v>
      </c>
      <c r="T46" s="135" t="str">
        <f t="shared" si="41"/>
        <v>No</v>
      </c>
      <c r="U46" s="136" t="str">
        <f t="shared" si="2"/>
        <v>No</v>
      </c>
      <c r="V46" s="1"/>
      <c r="W46" s="132">
        <v>1.0</v>
      </c>
      <c r="X46" s="137">
        <f t="shared" si="42"/>
        <v>0</v>
      </c>
      <c r="Y46" s="103" t="s">
        <v>131</v>
      </c>
      <c r="Z46" s="112">
        <v>0.8</v>
      </c>
      <c r="AA46" s="112">
        <f t="shared" si="43"/>
        <v>0</v>
      </c>
      <c r="AB46" s="112">
        <f t="shared" si="44"/>
        <v>0</v>
      </c>
      <c r="AC46" s="112">
        <f t="shared" si="45"/>
        <v>0</v>
      </c>
      <c r="AD46" s="112">
        <f t="shared" si="46"/>
        <v>0</v>
      </c>
      <c r="AE46" s="112">
        <f t="shared" si="47"/>
        <v>0</v>
      </c>
      <c r="AF46" s="112">
        <f t="shared" si="48"/>
        <v>0</v>
      </c>
      <c r="AG46" s="112">
        <f t="shared" si="49"/>
        <v>0</v>
      </c>
      <c r="AH46" s="112">
        <f t="shared" si="50"/>
        <v>0</v>
      </c>
      <c r="AI46" s="112">
        <f t="shared" si="51"/>
        <v>0</v>
      </c>
      <c r="AJ46" s="112">
        <v>1.0</v>
      </c>
      <c r="AK46" s="2"/>
      <c r="AL46" s="112">
        <v>0.0</v>
      </c>
      <c r="AM46" s="112">
        <v>0.0</v>
      </c>
      <c r="AN46" s="112">
        <v>32.0</v>
      </c>
      <c r="AO46" s="112">
        <v>0.0</v>
      </c>
      <c r="AP46" s="11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ht="57.0" customHeight="1">
      <c r="A47" s="2"/>
      <c r="B47" s="188"/>
      <c r="C47" s="189"/>
      <c r="D47" s="190" t="s">
        <v>132</v>
      </c>
      <c r="E47" s="189"/>
      <c r="F47" s="189" t="s">
        <v>133</v>
      </c>
      <c r="G47" s="191" t="s">
        <v>134</v>
      </c>
      <c r="H47" s="189">
        <v>16.0</v>
      </c>
      <c r="I47" s="191" t="s">
        <v>86</v>
      </c>
      <c r="J47" s="192">
        <v>68.5</v>
      </c>
      <c r="K47" s="193"/>
      <c r="L47" s="193"/>
      <c r="M47" s="193"/>
      <c r="N47" s="193"/>
      <c r="O47" s="193"/>
      <c r="P47" s="193"/>
      <c r="Q47" s="193"/>
      <c r="R47" s="65"/>
      <c r="S47" s="194">
        <f t="shared" si="40"/>
        <v>0</v>
      </c>
      <c r="T47" s="195" t="str">
        <f t="shared" si="41"/>
        <v>No</v>
      </c>
      <c r="U47" s="196" t="str">
        <f t="shared" si="2"/>
        <v>No</v>
      </c>
      <c r="V47" s="1"/>
      <c r="W47" s="151">
        <v>1.0</v>
      </c>
      <c r="X47" s="155">
        <f t="shared" si="42"/>
        <v>0</v>
      </c>
      <c r="Y47" s="103" t="s">
        <v>135</v>
      </c>
      <c r="Z47" s="112">
        <v>0.4</v>
      </c>
      <c r="AA47" s="112">
        <f t="shared" si="43"/>
        <v>0</v>
      </c>
      <c r="AB47" s="112">
        <f t="shared" si="44"/>
        <v>0</v>
      </c>
      <c r="AC47" s="112">
        <f t="shared" si="45"/>
        <v>0</v>
      </c>
      <c r="AD47" s="112">
        <f t="shared" si="46"/>
        <v>0</v>
      </c>
      <c r="AE47" s="112">
        <f t="shared" si="47"/>
        <v>0</v>
      </c>
      <c r="AF47" s="112">
        <f t="shared" si="48"/>
        <v>0</v>
      </c>
      <c r="AG47" s="112">
        <f t="shared" si="49"/>
        <v>0</v>
      </c>
      <c r="AH47" s="112">
        <f t="shared" si="50"/>
        <v>0</v>
      </c>
      <c r="AI47" s="112">
        <f t="shared" si="51"/>
        <v>0</v>
      </c>
      <c r="AJ47" s="112">
        <v>1.0</v>
      </c>
      <c r="AK47" s="2"/>
      <c r="AL47" s="112">
        <v>0.0</v>
      </c>
      <c r="AM47" s="112">
        <v>0.0</v>
      </c>
      <c r="AN47" s="112">
        <v>32.0</v>
      </c>
      <c r="AO47" s="112">
        <v>0.0</v>
      </c>
      <c r="AP47" s="11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ht="30.75" customHeight="1">
      <c r="A48" s="1"/>
      <c r="B48" s="73"/>
      <c r="C48" s="1"/>
      <c r="D48" s="48"/>
      <c r="E48" s="74"/>
      <c r="F48" s="74"/>
      <c r="G48" s="156"/>
      <c r="H48" s="1"/>
      <c r="I48" s="49"/>
      <c r="J48" s="157" t="s">
        <v>136</v>
      </c>
      <c r="K48" s="74"/>
      <c r="L48" s="108"/>
      <c r="M48" s="74"/>
      <c r="N48" s="74"/>
      <c r="O48" s="74"/>
      <c r="P48" s="74"/>
      <c r="Q48" s="74"/>
      <c r="R48" s="74"/>
      <c r="S48" s="158"/>
      <c r="T48" s="110"/>
      <c r="U48" s="111" t="str">
        <f t="shared" si="2"/>
        <v>No</v>
      </c>
      <c r="V48" s="1"/>
      <c r="W48" s="2"/>
      <c r="X48" s="2"/>
      <c r="Y48" s="84"/>
      <c r="Z48" s="85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51"/>
      <c r="AL48" s="112" t="str">
        <f>H48</f>
        <v/>
      </c>
      <c r="AM48" s="112" t="str">
        <f>H48</f>
        <v/>
      </c>
      <c r="AN48" s="113"/>
      <c r="AO48" s="113"/>
      <c r="AP48" s="113"/>
      <c r="AQ48" s="51"/>
      <c r="AR48" s="51"/>
      <c r="AS48" s="5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ht="57.0" customHeight="1">
      <c r="A49" s="2"/>
      <c r="B49" s="159"/>
      <c r="C49" s="115"/>
      <c r="D49" s="197" t="s">
        <v>137</v>
      </c>
      <c r="E49" s="198"/>
      <c r="F49" s="198" t="s">
        <v>80</v>
      </c>
      <c r="G49" s="199" t="s">
        <v>138</v>
      </c>
      <c r="H49" s="198">
        <v>6.0</v>
      </c>
      <c r="I49" s="199" t="s">
        <v>77</v>
      </c>
      <c r="J49" s="200">
        <v>60.4</v>
      </c>
      <c r="K49" s="201"/>
      <c r="L49" s="201"/>
      <c r="M49" s="201"/>
      <c r="N49" s="201"/>
      <c r="O49" s="201"/>
      <c r="P49" s="201"/>
      <c r="Q49" s="201"/>
      <c r="R49" s="125"/>
      <c r="S49" s="202">
        <f t="shared" ref="S49:S51" si="53">J49*K49+J49*L49+J49*M49+J49*N49+J49*O49+J49*P49+J49*Q49+J49*R49</f>
        <v>0</v>
      </c>
      <c r="T49" s="203" t="str">
        <f t="shared" ref="T49:T51" si="54">IF(B49="New","Yes","No")</f>
        <v>No</v>
      </c>
      <c r="U49" s="204" t="str">
        <f t="shared" si="2"/>
        <v>No</v>
      </c>
      <c r="V49" s="1"/>
      <c r="W49" s="125">
        <v>1.0</v>
      </c>
      <c r="X49" s="126">
        <f t="shared" ref="X49:X51" si="55">W49*K49+W49*L49+W49*M49+W49*N49+W49*O49+W49*P49+W49*Q49+W49*R49</f>
        <v>0</v>
      </c>
      <c r="Y49" s="103"/>
      <c r="Z49" s="104">
        <v>1.55</v>
      </c>
      <c r="AA49" s="104">
        <f t="shared" ref="AA49:AA51" si="56">SUM(K49:R49)*Z49</f>
        <v>0</v>
      </c>
      <c r="AB49" s="104">
        <f t="shared" ref="AB49:AB51" si="57">K49*H49</f>
        <v>0</v>
      </c>
      <c r="AC49" s="104">
        <f t="shared" ref="AC49:AC51" si="58">L49*H49</f>
        <v>0</v>
      </c>
      <c r="AD49" s="104">
        <f t="shared" ref="AD49:AD51" si="59">M49*H49</f>
        <v>0</v>
      </c>
      <c r="AE49" s="104">
        <f t="shared" ref="AE49:AE51" si="60">N49*H49</f>
        <v>0</v>
      </c>
      <c r="AF49" s="104">
        <f t="shared" ref="AF49:AF51" si="61">O49*H49</f>
        <v>0</v>
      </c>
      <c r="AG49" s="104">
        <f t="shared" ref="AG49:AG51" si="62">P49*H49</f>
        <v>0</v>
      </c>
      <c r="AH49" s="104">
        <f t="shared" ref="AH49:AH51" si="63">Q49*H49</f>
        <v>0</v>
      </c>
      <c r="AI49" s="104">
        <f t="shared" ref="AI49:AI51" si="64">R49*H49</f>
        <v>0</v>
      </c>
      <c r="AJ49" s="104">
        <v>1.0</v>
      </c>
      <c r="AK49" s="106"/>
      <c r="AL49" s="112">
        <v>6.0</v>
      </c>
      <c r="AM49" s="112">
        <v>0.0</v>
      </c>
      <c r="AN49" s="112">
        <v>10.0</v>
      </c>
      <c r="AO49" s="112">
        <v>6.0</v>
      </c>
      <c r="AP49" s="112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</row>
    <row r="50" ht="57.0" customHeight="1">
      <c r="A50" s="2"/>
      <c r="B50" s="143"/>
      <c r="C50" s="106"/>
      <c r="D50" s="48" t="s">
        <v>139</v>
      </c>
      <c r="E50" s="2"/>
      <c r="F50" s="2" t="s">
        <v>80</v>
      </c>
      <c r="G50" s="72" t="s">
        <v>138</v>
      </c>
      <c r="H50" s="2">
        <v>6.0</v>
      </c>
      <c r="I50" s="72" t="s">
        <v>77</v>
      </c>
      <c r="J50" s="167">
        <v>63.5</v>
      </c>
      <c r="K50" s="139"/>
      <c r="L50" s="139"/>
      <c r="M50" s="139"/>
      <c r="N50" s="139"/>
      <c r="O50" s="139"/>
      <c r="P50" s="139"/>
      <c r="Q50" s="139"/>
      <c r="R50" s="62"/>
      <c r="S50" s="140">
        <f t="shared" si="53"/>
        <v>0</v>
      </c>
      <c r="T50" s="141" t="str">
        <f t="shared" si="54"/>
        <v>No</v>
      </c>
      <c r="U50" s="142" t="str">
        <f t="shared" si="2"/>
        <v>No</v>
      </c>
      <c r="V50" s="1"/>
      <c r="W50" s="132">
        <v>1.0</v>
      </c>
      <c r="X50" s="137">
        <f t="shared" si="55"/>
        <v>0</v>
      </c>
      <c r="Y50" s="103"/>
      <c r="Z50" s="104">
        <v>1.6</v>
      </c>
      <c r="AA50" s="104">
        <f t="shared" si="56"/>
        <v>0</v>
      </c>
      <c r="AB50" s="104">
        <f t="shared" si="57"/>
        <v>0</v>
      </c>
      <c r="AC50" s="104">
        <f t="shared" si="58"/>
        <v>0</v>
      </c>
      <c r="AD50" s="104">
        <f t="shared" si="59"/>
        <v>0</v>
      </c>
      <c r="AE50" s="104">
        <f t="shared" si="60"/>
        <v>0</v>
      </c>
      <c r="AF50" s="104">
        <f t="shared" si="61"/>
        <v>0</v>
      </c>
      <c r="AG50" s="104">
        <f t="shared" si="62"/>
        <v>0</v>
      </c>
      <c r="AH50" s="104">
        <f t="shared" si="63"/>
        <v>0</v>
      </c>
      <c r="AI50" s="104">
        <f t="shared" si="64"/>
        <v>0</v>
      </c>
      <c r="AJ50" s="104">
        <v>1.0</v>
      </c>
      <c r="AK50" s="106"/>
      <c r="AL50" s="112">
        <v>6.0</v>
      </c>
      <c r="AM50" s="112">
        <v>0.0</v>
      </c>
      <c r="AN50" s="112">
        <v>10.0</v>
      </c>
      <c r="AO50" s="112">
        <v>6.0</v>
      </c>
      <c r="AP50" s="112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</row>
    <row r="51" ht="57.0" customHeight="1">
      <c r="A51" s="2"/>
      <c r="B51" s="144"/>
      <c r="C51" s="145"/>
      <c r="D51" s="146" t="s">
        <v>140</v>
      </c>
      <c r="E51" s="147"/>
      <c r="F51" s="147" t="s">
        <v>97</v>
      </c>
      <c r="G51" s="148" t="s">
        <v>141</v>
      </c>
      <c r="H51" s="147">
        <v>9.0</v>
      </c>
      <c r="I51" s="148" t="s">
        <v>86</v>
      </c>
      <c r="J51" s="149">
        <v>54.1</v>
      </c>
      <c r="K51" s="150"/>
      <c r="L51" s="150"/>
      <c r="M51" s="150"/>
      <c r="N51" s="150"/>
      <c r="O51" s="150"/>
      <c r="P51" s="150"/>
      <c r="Q51" s="150"/>
      <c r="R51" s="151"/>
      <c r="S51" s="152">
        <f t="shared" si="53"/>
        <v>0</v>
      </c>
      <c r="T51" s="153" t="str">
        <f t="shared" si="54"/>
        <v>No</v>
      </c>
      <c r="U51" s="154" t="str">
        <f t="shared" si="2"/>
        <v>No</v>
      </c>
      <c r="V51" s="1"/>
      <c r="W51" s="151">
        <v>1.0</v>
      </c>
      <c r="X51" s="155">
        <f t="shared" si="55"/>
        <v>0</v>
      </c>
      <c r="Y51" s="103" t="s">
        <v>142</v>
      </c>
      <c r="Z51" s="104">
        <v>0.5</v>
      </c>
      <c r="AA51" s="104">
        <f t="shared" si="56"/>
        <v>0</v>
      </c>
      <c r="AB51" s="104">
        <f t="shared" si="57"/>
        <v>0</v>
      </c>
      <c r="AC51" s="104">
        <f t="shared" si="58"/>
        <v>0</v>
      </c>
      <c r="AD51" s="104">
        <f t="shared" si="59"/>
        <v>0</v>
      </c>
      <c r="AE51" s="104">
        <f t="shared" si="60"/>
        <v>0</v>
      </c>
      <c r="AF51" s="104">
        <f t="shared" si="61"/>
        <v>0</v>
      </c>
      <c r="AG51" s="104">
        <f t="shared" si="62"/>
        <v>0</v>
      </c>
      <c r="AH51" s="104">
        <f t="shared" si="63"/>
        <v>0</v>
      </c>
      <c r="AI51" s="104">
        <f t="shared" si="64"/>
        <v>0</v>
      </c>
      <c r="AJ51" s="104">
        <v>1.0</v>
      </c>
      <c r="AK51" s="106"/>
      <c r="AL51" s="112">
        <v>0.0</v>
      </c>
      <c r="AM51" s="112">
        <v>0.0</v>
      </c>
      <c r="AN51" s="112">
        <v>18.0</v>
      </c>
      <c r="AO51" s="112">
        <v>0.0</v>
      </c>
      <c r="AP51" s="112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</row>
    <row r="52" ht="30.75" customHeight="1">
      <c r="A52" s="1"/>
      <c r="B52" s="73"/>
      <c r="C52" s="1"/>
      <c r="D52" s="48"/>
      <c r="E52" s="74"/>
      <c r="F52" s="74"/>
      <c r="G52" s="156"/>
      <c r="H52" s="1"/>
      <c r="I52" s="49"/>
      <c r="J52" s="157" t="s">
        <v>143</v>
      </c>
      <c r="K52" s="74"/>
      <c r="L52" s="74"/>
      <c r="M52" s="74"/>
      <c r="N52" s="74"/>
      <c r="O52" s="74"/>
      <c r="P52" s="74"/>
      <c r="Q52" s="74"/>
      <c r="R52" s="74"/>
      <c r="S52" s="158"/>
      <c r="T52" s="110"/>
      <c r="U52" s="111" t="str">
        <f t="shared" si="2"/>
        <v>No</v>
      </c>
      <c r="V52" s="1"/>
      <c r="W52" s="2"/>
      <c r="X52" s="2"/>
      <c r="Y52" s="84"/>
      <c r="Z52" s="85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51"/>
      <c r="AL52" s="112"/>
      <c r="AM52" s="112"/>
      <c r="AN52" s="113"/>
      <c r="AO52" s="113"/>
      <c r="AP52" s="112"/>
      <c r="AQ52" s="51"/>
      <c r="AR52" s="51"/>
      <c r="AS52" s="5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ht="57.0" customHeight="1">
      <c r="A53" s="2"/>
      <c r="B53" s="159"/>
      <c r="C53" s="161"/>
      <c r="D53" s="160" t="s">
        <v>144</v>
      </c>
      <c r="E53" s="161"/>
      <c r="F53" s="161" t="s">
        <v>74</v>
      </c>
      <c r="G53" s="162" t="s">
        <v>138</v>
      </c>
      <c r="H53" s="161">
        <v>5.0</v>
      </c>
      <c r="I53" s="162" t="s">
        <v>77</v>
      </c>
      <c r="J53" s="205">
        <v>68.7</v>
      </c>
      <c r="K53" s="163"/>
      <c r="L53" s="163"/>
      <c r="M53" s="163"/>
      <c r="N53" s="163"/>
      <c r="O53" s="163"/>
      <c r="P53" s="163"/>
      <c r="Q53" s="163"/>
      <c r="R53" s="57"/>
      <c r="S53" s="164">
        <f t="shared" ref="S53:S54" si="65">J53*K53+J53*L53+J53*M53+J53*N53+J53*O53+J53*P53+J53*Q53+J53*R53</f>
        <v>0</v>
      </c>
      <c r="T53" s="165" t="str">
        <f t="shared" ref="T53:T54" si="66">IF(B53="New","Yes","No")</f>
        <v>No</v>
      </c>
      <c r="U53" s="166" t="str">
        <f t="shared" si="2"/>
        <v>No</v>
      </c>
      <c r="V53" s="1"/>
      <c r="W53" s="125">
        <v>1.0</v>
      </c>
      <c r="X53" s="126">
        <f t="shared" ref="X53:X54" si="67">W53*K53+W53*L53+W53*M53+W53*N53+W53*O53+W53*P53+W53*Q53+W53*R53</f>
        <v>0</v>
      </c>
      <c r="Y53" s="103"/>
      <c r="Z53" s="104">
        <v>1.66</v>
      </c>
      <c r="AA53" s="104">
        <f t="shared" ref="AA53:AA54" si="68">SUM(K53:R53)*Z53</f>
        <v>0</v>
      </c>
      <c r="AB53" s="104">
        <f t="shared" ref="AB53:AB54" si="69">K53*H53</f>
        <v>0</v>
      </c>
      <c r="AC53" s="104">
        <f t="shared" ref="AC53:AC54" si="70">L53*H53</f>
        <v>0</v>
      </c>
      <c r="AD53" s="104">
        <f t="shared" ref="AD53:AD54" si="71">M53*H53</f>
        <v>0</v>
      </c>
      <c r="AE53" s="104">
        <f t="shared" ref="AE53:AE54" si="72">N53*H53</f>
        <v>0</v>
      </c>
      <c r="AF53" s="104">
        <f t="shared" ref="AF53:AF54" si="73">O53*H53</f>
        <v>0</v>
      </c>
      <c r="AG53" s="104">
        <f t="shared" ref="AG53:AG54" si="74">P53*H53</f>
        <v>0</v>
      </c>
      <c r="AH53" s="104">
        <f t="shared" ref="AH53:AH54" si="75">Q53*H53</f>
        <v>0</v>
      </c>
      <c r="AI53" s="104">
        <f t="shared" ref="AI53:AI54" si="76">R53*H53</f>
        <v>0</v>
      </c>
      <c r="AJ53" s="104">
        <v>1.0</v>
      </c>
      <c r="AK53" s="106"/>
      <c r="AL53" s="112"/>
      <c r="AM53" s="112"/>
      <c r="AN53" s="112">
        <v>11.0</v>
      </c>
      <c r="AO53" s="112">
        <v>5.0</v>
      </c>
      <c r="AP53" s="112"/>
      <c r="AQ53" s="106"/>
      <c r="AR53" s="106"/>
      <c r="AS53" s="106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ht="57.0" customHeight="1">
      <c r="A54" s="2"/>
      <c r="B54" s="144"/>
      <c r="C54" s="189"/>
      <c r="D54" s="146" t="s">
        <v>145</v>
      </c>
      <c r="E54" s="147"/>
      <c r="F54" s="147" t="s">
        <v>146</v>
      </c>
      <c r="G54" s="148" t="s">
        <v>147</v>
      </c>
      <c r="H54" s="147">
        <v>10.0</v>
      </c>
      <c r="I54" s="148" t="s">
        <v>86</v>
      </c>
      <c r="J54" s="149">
        <v>59.3</v>
      </c>
      <c r="K54" s="150"/>
      <c r="L54" s="150"/>
      <c r="M54" s="150"/>
      <c r="N54" s="150"/>
      <c r="O54" s="150"/>
      <c r="P54" s="150"/>
      <c r="Q54" s="150"/>
      <c r="R54" s="151"/>
      <c r="S54" s="152">
        <f t="shared" si="65"/>
        <v>0</v>
      </c>
      <c r="T54" s="153" t="str">
        <f t="shared" si="66"/>
        <v>No</v>
      </c>
      <c r="U54" s="154" t="str">
        <f t="shared" si="2"/>
        <v>No</v>
      </c>
      <c r="V54" s="1"/>
      <c r="W54" s="151">
        <v>1.0</v>
      </c>
      <c r="X54" s="155">
        <f t="shared" si="67"/>
        <v>0</v>
      </c>
      <c r="Y54" s="103"/>
      <c r="Z54" s="104">
        <v>0.12</v>
      </c>
      <c r="AA54" s="104">
        <f t="shared" si="68"/>
        <v>0</v>
      </c>
      <c r="AB54" s="104">
        <f t="shared" si="69"/>
        <v>0</v>
      </c>
      <c r="AC54" s="104">
        <f t="shared" si="70"/>
        <v>0</v>
      </c>
      <c r="AD54" s="104">
        <f t="shared" si="71"/>
        <v>0</v>
      </c>
      <c r="AE54" s="104">
        <f t="shared" si="72"/>
        <v>0</v>
      </c>
      <c r="AF54" s="104">
        <f t="shared" si="73"/>
        <v>0</v>
      </c>
      <c r="AG54" s="104">
        <f t="shared" si="74"/>
        <v>0</v>
      </c>
      <c r="AH54" s="104">
        <f t="shared" si="75"/>
        <v>0</v>
      </c>
      <c r="AI54" s="104">
        <f t="shared" si="76"/>
        <v>0</v>
      </c>
      <c r="AJ54" s="104">
        <v>1.0</v>
      </c>
      <c r="AK54" s="106"/>
      <c r="AL54" s="112"/>
      <c r="AM54" s="112"/>
      <c r="AN54" s="112">
        <v>20.0</v>
      </c>
      <c r="AO54" s="112">
        <v>0.0</v>
      </c>
      <c r="AP54" s="112"/>
      <c r="AQ54" s="106"/>
      <c r="AR54" s="106"/>
      <c r="AS54" s="106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ht="30.75" customHeight="1">
      <c r="A55" s="1"/>
      <c r="B55" s="73"/>
      <c r="C55" s="1"/>
      <c r="D55" s="48"/>
      <c r="E55" s="74"/>
      <c r="F55" s="74"/>
      <c r="G55" s="156"/>
      <c r="H55" s="1"/>
      <c r="I55" s="49"/>
      <c r="J55" s="157" t="s">
        <v>148</v>
      </c>
      <c r="K55" s="74"/>
      <c r="L55" s="74"/>
      <c r="M55" s="74"/>
      <c r="N55" s="74"/>
      <c r="O55" s="74"/>
      <c r="P55" s="74"/>
      <c r="Q55" s="74"/>
      <c r="R55" s="74"/>
      <c r="S55" s="158"/>
      <c r="T55" s="110"/>
      <c r="U55" s="111" t="str">
        <f t="shared" si="2"/>
        <v>No</v>
      </c>
      <c r="V55" s="1"/>
      <c r="W55" s="2"/>
      <c r="X55" s="2"/>
      <c r="Y55" s="84"/>
      <c r="Z55" s="85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51"/>
      <c r="AL55" s="112" t="str">
        <f>H55</f>
        <v/>
      </c>
      <c r="AM55" s="112" t="str">
        <f>H55</f>
        <v/>
      </c>
      <c r="AN55" s="113"/>
      <c r="AO55" s="113"/>
      <c r="AP55" s="112"/>
      <c r="AQ55" s="51"/>
      <c r="AR55" s="51"/>
      <c r="AS55" s="5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ht="57.0" customHeight="1">
      <c r="A56" s="2"/>
      <c r="B56" s="159"/>
      <c r="C56" s="161"/>
      <c r="D56" s="160" t="s">
        <v>149</v>
      </c>
      <c r="E56" s="161"/>
      <c r="F56" s="161" t="s">
        <v>89</v>
      </c>
      <c r="G56" s="162" t="s">
        <v>111</v>
      </c>
      <c r="H56" s="161">
        <v>4.0</v>
      </c>
      <c r="I56" s="162" t="s">
        <v>86</v>
      </c>
      <c r="J56" s="205">
        <v>77.0</v>
      </c>
      <c r="K56" s="163"/>
      <c r="L56" s="163"/>
      <c r="M56" s="163"/>
      <c r="N56" s="163"/>
      <c r="O56" s="163"/>
      <c r="P56" s="163"/>
      <c r="Q56" s="163"/>
      <c r="R56" s="57"/>
      <c r="S56" s="164">
        <f t="shared" ref="S56:S64" si="77">J56*K56+J56*L56+J56*M56+J56*N56+J56*O56+J56*P56+J56*Q56+J56*R56</f>
        <v>0</v>
      </c>
      <c r="T56" s="165" t="str">
        <f t="shared" ref="T56:T64" si="78">IF(B56="New","Yes","No")</f>
        <v>No</v>
      </c>
      <c r="U56" s="166" t="str">
        <f t="shared" si="2"/>
        <v>No</v>
      </c>
      <c r="V56" s="1"/>
      <c r="W56" s="125">
        <v>1.0</v>
      </c>
      <c r="X56" s="126">
        <f t="shared" ref="X56:X64" si="79">W56*K56+W56*L56+W56*M56+W56*N56+W56*O56+W56*P56+W56*Q56+W56*R56</f>
        <v>0</v>
      </c>
      <c r="Y56" s="103"/>
      <c r="Z56" s="104">
        <v>2.53</v>
      </c>
      <c r="AA56" s="104">
        <f t="shared" ref="AA56:AA64" si="80">SUM(K56:R56)*Z56</f>
        <v>0</v>
      </c>
      <c r="AB56" s="104">
        <f t="shared" ref="AB56:AB64" si="81">K56*H56</f>
        <v>0</v>
      </c>
      <c r="AC56" s="104">
        <f t="shared" ref="AC56:AC64" si="82">L56*H56</f>
        <v>0</v>
      </c>
      <c r="AD56" s="104">
        <f t="shared" ref="AD56:AD64" si="83">M56*H56</f>
        <v>0</v>
      </c>
      <c r="AE56" s="104">
        <f t="shared" ref="AE56:AE64" si="84">N56*H56</f>
        <v>0</v>
      </c>
      <c r="AF56" s="104">
        <f t="shared" ref="AF56:AF64" si="85">O56*H56</f>
        <v>0</v>
      </c>
      <c r="AG56" s="104">
        <f t="shared" ref="AG56:AG64" si="86">P56*H56</f>
        <v>0</v>
      </c>
      <c r="AH56" s="104">
        <f t="shared" ref="AH56:AH64" si="87">Q56*H56</f>
        <v>0</v>
      </c>
      <c r="AI56" s="104">
        <f t="shared" ref="AI56:AI64" si="88">R56*H56</f>
        <v>0</v>
      </c>
      <c r="AJ56" s="104">
        <v>1.0</v>
      </c>
      <c r="AK56" s="106"/>
      <c r="AL56" s="112"/>
      <c r="AM56" s="112"/>
      <c r="AN56" s="112">
        <v>18.0</v>
      </c>
      <c r="AO56" s="112">
        <v>0.0</v>
      </c>
      <c r="AP56" s="112"/>
      <c r="AQ56" s="106"/>
      <c r="AR56" s="106"/>
      <c r="AS56" s="106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ht="57.0" customHeight="1">
      <c r="A57" s="2"/>
      <c r="B57" s="143"/>
      <c r="C57" s="2"/>
      <c r="D57" s="128" t="s">
        <v>150</v>
      </c>
      <c r="E57" s="129"/>
      <c r="F57" s="129" t="s">
        <v>151</v>
      </c>
      <c r="G57" s="130" t="s">
        <v>152</v>
      </c>
      <c r="H57" s="129">
        <v>4.0</v>
      </c>
      <c r="I57" s="130" t="s">
        <v>86</v>
      </c>
      <c r="J57" s="131">
        <v>65.6</v>
      </c>
      <c r="K57" s="133"/>
      <c r="L57" s="133"/>
      <c r="M57" s="133"/>
      <c r="N57" s="133"/>
      <c r="O57" s="133"/>
      <c r="P57" s="133"/>
      <c r="Q57" s="133"/>
      <c r="R57" s="132"/>
      <c r="S57" s="134">
        <f t="shared" si="77"/>
        <v>0</v>
      </c>
      <c r="T57" s="135" t="str">
        <f t="shared" si="78"/>
        <v>No</v>
      </c>
      <c r="U57" s="136" t="str">
        <f t="shared" si="2"/>
        <v>No</v>
      </c>
      <c r="V57" s="1"/>
      <c r="W57" s="132">
        <v>1.0</v>
      </c>
      <c r="X57" s="137">
        <f t="shared" si="79"/>
        <v>0</v>
      </c>
      <c r="Y57" s="103"/>
      <c r="Z57" s="104">
        <v>1.3</v>
      </c>
      <c r="AA57" s="104">
        <f t="shared" si="80"/>
        <v>0</v>
      </c>
      <c r="AB57" s="104">
        <f t="shared" si="81"/>
        <v>0</v>
      </c>
      <c r="AC57" s="104">
        <f t="shared" si="82"/>
        <v>0</v>
      </c>
      <c r="AD57" s="104">
        <f t="shared" si="83"/>
        <v>0</v>
      </c>
      <c r="AE57" s="104">
        <f t="shared" si="84"/>
        <v>0</v>
      </c>
      <c r="AF57" s="104">
        <f t="shared" si="85"/>
        <v>0</v>
      </c>
      <c r="AG57" s="104">
        <f t="shared" si="86"/>
        <v>0</v>
      </c>
      <c r="AH57" s="104">
        <f t="shared" si="87"/>
        <v>0</v>
      </c>
      <c r="AI57" s="104">
        <f t="shared" si="88"/>
        <v>0</v>
      </c>
      <c r="AJ57" s="104">
        <v>1.0</v>
      </c>
      <c r="AK57" s="106"/>
      <c r="AL57" s="112"/>
      <c r="AM57" s="112"/>
      <c r="AN57" s="112">
        <v>17.0</v>
      </c>
      <c r="AO57" s="112">
        <v>0.0</v>
      </c>
      <c r="AP57" s="112"/>
      <c r="AQ57" s="106"/>
      <c r="AR57" s="106"/>
      <c r="AS57" s="106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ht="57.0" customHeight="1">
      <c r="A58" s="2"/>
      <c r="B58" s="143"/>
      <c r="C58" s="106"/>
      <c r="D58" s="48" t="s">
        <v>153</v>
      </c>
      <c r="E58" s="2"/>
      <c r="F58" s="2" t="s">
        <v>72</v>
      </c>
      <c r="G58" s="72" t="s">
        <v>152</v>
      </c>
      <c r="H58" s="2">
        <v>6.0</v>
      </c>
      <c r="I58" s="72" t="s">
        <v>86</v>
      </c>
      <c r="J58" s="167">
        <v>68.7</v>
      </c>
      <c r="K58" s="139"/>
      <c r="L58" s="139"/>
      <c r="M58" s="139"/>
      <c r="N58" s="139"/>
      <c r="O58" s="139"/>
      <c r="P58" s="139"/>
      <c r="Q58" s="139"/>
      <c r="R58" s="62"/>
      <c r="S58" s="140">
        <f t="shared" si="77"/>
        <v>0</v>
      </c>
      <c r="T58" s="141" t="str">
        <f t="shared" si="78"/>
        <v>No</v>
      </c>
      <c r="U58" s="142" t="str">
        <f t="shared" si="2"/>
        <v>No</v>
      </c>
      <c r="V58" s="1"/>
      <c r="W58" s="132">
        <v>1.0</v>
      </c>
      <c r="X58" s="137">
        <f t="shared" si="79"/>
        <v>0</v>
      </c>
      <c r="Y58" s="103"/>
      <c r="Z58" s="104">
        <v>1.0</v>
      </c>
      <c r="AA58" s="104">
        <f t="shared" si="80"/>
        <v>0</v>
      </c>
      <c r="AB58" s="104">
        <f t="shared" si="81"/>
        <v>0</v>
      </c>
      <c r="AC58" s="104">
        <f t="shared" si="82"/>
        <v>0</v>
      </c>
      <c r="AD58" s="104">
        <f t="shared" si="83"/>
        <v>0</v>
      </c>
      <c r="AE58" s="104">
        <f t="shared" si="84"/>
        <v>0</v>
      </c>
      <c r="AF58" s="104">
        <f t="shared" si="85"/>
        <v>0</v>
      </c>
      <c r="AG58" s="104">
        <f t="shared" si="86"/>
        <v>0</v>
      </c>
      <c r="AH58" s="104">
        <f t="shared" si="87"/>
        <v>0</v>
      </c>
      <c r="AI58" s="104">
        <f t="shared" si="88"/>
        <v>0</v>
      </c>
      <c r="AJ58" s="104">
        <v>1.0</v>
      </c>
      <c r="AK58" s="106"/>
      <c r="AL58" s="112"/>
      <c r="AM58" s="112"/>
      <c r="AN58" s="112">
        <v>20.0</v>
      </c>
      <c r="AO58" s="112">
        <v>0.0</v>
      </c>
      <c r="AP58" s="112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</row>
    <row r="59" ht="57.0" customHeight="1">
      <c r="A59" s="2"/>
      <c r="B59" s="143"/>
      <c r="C59" s="2"/>
      <c r="D59" s="128" t="s">
        <v>154</v>
      </c>
      <c r="E59" s="129"/>
      <c r="F59" s="129" t="s">
        <v>82</v>
      </c>
      <c r="G59" s="130" t="s">
        <v>69</v>
      </c>
      <c r="H59" s="129">
        <v>15.0</v>
      </c>
      <c r="I59" s="130" t="s">
        <v>86</v>
      </c>
      <c r="J59" s="131">
        <v>68.2</v>
      </c>
      <c r="K59" s="133"/>
      <c r="L59" s="133"/>
      <c r="M59" s="133"/>
      <c r="N59" s="133"/>
      <c r="O59" s="133"/>
      <c r="P59" s="133"/>
      <c r="Q59" s="133"/>
      <c r="R59" s="132"/>
      <c r="S59" s="134">
        <f t="shared" si="77"/>
        <v>0</v>
      </c>
      <c r="T59" s="135" t="str">
        <f t="shared" si="78"/>
        <v>No</v>
      </c>
      <c r="U59" s="136" t="str">
        <f t="shared" si="2"/>
        <v>No</v>
      </c>
      <c r="V59" s="1"/>
      <c r="W59" s="132">
        <v>1.0</v>
      </c>
      <c r="X59" s="137">
        <f t="shared" si="79"/>
        <v>0</v>
      </c>
      <c r="Y59" s="103" t="s">
        <v>155</v>
      </c>
      <c r="Z59" s="104">
        <v>0.7</v>
      </c>
      <c r="AA59" s="104">
        <f t="shared" si="80"/>
        <v>0</v>
      </c>
      <c r="AB59" s="104">
        <f t="shared" si="81"/>
        <v>0</v>
      </c>
      <c r="AC59" s="104">
        <f t="shared" si="82"/>
        <v>0</v>
      </c>
      <c r="AD59" s="104">
        <f t="shared" si="83"/>
        <v>0</v>
      </c>
      <c r="AE59" s="104">
        <f t="shared" si="84"/>
        <v>0</v>
      </c>
      <c r="AF59" s="104">
        <f t="shared" si="85"/>
        <v>0</v>
      </c>
      <c r="AG59" s="104">
        <f t="shared" si="86"/>
        <v>0</v>
      </c>
      <c r="AH59" s="104">
        <f t="shared" si="87"/>
        <v>0</v>
      </c>
      <c r="AI59" s="104">
        <f t="shared" si="88"/>
        <v>0</v>
      </c>
      <c r="AJ59" s="104">
        <v>1.0</v>
      </c>
      <c r="AK59" s="106"/>
      <c r="AL59" s="112"/>
      <c r="AM59" s="112"/>
      <c r="AN59" s="112">
        <v>30.0</v>
      </c>
      <c r="AO59" s="112">
        <v>0.0</v>
      </c>
      <c r="AP59" s="112"/>
      <c r="AQ59" s="106"/>
      <c r="AR59" s="106"/>
      <c r="AS59" s="106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ht="57.0" customHeight="1">
      <c r="A60" s="2"/>
      <c r="B60" s="143"/>
      <c r="C60" s="2"/>
      <c r="D60" s="48" t="s">
        <v>156</v>
      </c>
      <c r="E60" s="2"/>
      <c r="F60" s="2" t="s">
        <v>72</v>
      </c>
      <c r="G60" s="72" t="s">
        <v>69</v>
      </c>
      <c r="H60" s="2">
        <v>6.0</v>
      </c>
      <c r="I60" s="72" t="s">
        <v>86</v>
      </c>
      <c r="J60" s="167">
        <v>64.0</v>
      </c>
      <c r="K60" s="139"/>
      <c r="L60" s="139"/>
      <c r="M60" s="139"/>
      <c r="N60" s="139"/>
      <c r="O60" s="139"/>
      <c r="P60" s="139"/>
      <c r="Q60" s="139"/>
      <c r="R60" s="62"/>
      <c r="S60" s="140">
        <f t="shared" si="77"/>
        <v>0</v>
      </c>
      <c r="T60" s="141" t="str">
        <f t="shared" si="78"/>
        <v>No</v>
      </c>
      <c r="U60" s="142" t="str">
        <f t="shared" si="2"/>
        <v>No</v>
      </c>
      <c r="V60" s="1"/>
      <c r="W60" s="132">
        <v>1.0</v>
      </c>
      <c r="X60" s="137">
        <f t="shared" si="79"/>
        <v>0</v>
      </c>
      <c r="Y60" s="103" t="s">
        <v>157</v>
      </c>
      <c r="Z60" s="104">
        <v>0.7</v>
      </c>
      <c r="AA60" s="104">
        <f t="shared" si="80"/>
        <v>0</v>
      </c>
      <c r="AB60" s="104">
        <f t="shared" si="81"/>
        <v>0</v>
      </c>
      <c r="AC60" s="104">
        <f t="shared" si="82"/>
        <v>0</v>
      </c>
      <c r="AD60" s="104">
        <f t="shared" si="83"/>
        <v>0</v>
      </c>
      <c r="AE60" s="104">
        <f t="shared" si="84"/>
        <v>0</v>
      </c>
      <c r="AF60" s="104">
        <f t="shared" si="85"/>
        <v>0</v>
      </c>
      <c r="AG60" s="104">
        <f t="shared" si="86"/>
        <v>0</v>
      </c>
      <c r="AH60" s="104">
        <f t="shared" si="87"/>
        <v>0</v>
      </c>
      <c r="AI60" s="104">
        <f t="shared" si="88"/>
        <v>0</v>
      </c>
      <c r="AJ60" s="104">
        <v>1.0</v>
      </c>
      <c r="AK60" s="106"/>
      <c r="AL60" s="112">
        <f t="shared" ref="AL60:AL65" si="89">H60</f>
        <v>6</v>
      </c>
      <c r="AM60" s="112"/>
      <c r="AN60" s="112">
        <v>18.0</v>
      </c>
      <c r="AO60" s="112">
        <v>0.0</v>
      </c>
      <c r="AP60" s="112"/>
      <c r="AQ60" s="106"/>
      <c r="AR60" s="106"/>
      <c r="AS60" s="106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ht="57.0" customHeight="1">
      <c r="A61" s="2"/>
      <c r="B61" s="143"/>
      <c r="C61" s="2"/>
      <c r="D61" s="128" t="s">
        <v>158</v>
      </c>
      <c r="E61" s="129"/>
      <c r="F61" s="129" t="s">
        <v>72</v>
      </c>
      <c r="G61" s="130" t="s">
        <v>159</v>
      </c>
      <c r="H61" s="129">
        <v>6.0</v>
      </c>
      <c r="I61" s="130" t="s">
        <v>86</v>
      </c>
      <c r="J61" s="131">
        <v>64.0</v>
      </c>
      <c r="K61" s="133"/>
      <c r="L61" s="133"/>
      <c r="M61" s="133"/>
      <c r="N61" s="133"/>
      <c r="O61" s="133"/>
      <c r="P61" s="133"/>
      <c r="Q61" s="133"/>
      <c r="R61" s="132"/>
      <c r="S61" s="134">
        <f t="shared" si="77"/>
        <v>0</v>
      </c>
      <c r="T61" s="135" t="str">
        <f t="shared" si="78"/>
        <v>No</v>
      </c>
      <c r="U61" s="136" t="str">
        <f t="shared" si="2"/>
        <v>No</v>
      </c>
      <c r="V61" s="1"/>
      <c r="W61" s="132">
        <v>1.0</v>
      </c>
      <c r="X61" s="137">
        <f t="shared" si="79"/>
        <v>0</v>
      </c>
      <c r="Y61" s="103" t="s">
        <v>160</v>
      </c>
      <c r="Z61" s="104">
        <v>0.7</v>
      </c>
      <c r="AA61" s="104">
        <f t="shared" si="80"/>
        <v>0</v>
      </c>
      <c r="AB61" s="104">
        <f t="shared" si="81"/>
        <v>0</v>
      </c>
      <c r="AC61" s="104">
        <f t="shared" si="82"/>
        <v>0</v>
      </c>
      <c r="AD61" s="104">
        <f t="shared" si="83"/>
        <v>0</v>
      </c>
      <c r="AE61" s="104">
        <f t="shared" si="84"/>
        <v>0</v>
      </c>
      <c r="AF61" s="104">
        <f t="shared" si="85"/>
        <v>0</v>
      </c>
      <c r="AG61" s="104">
        <f t="shared" si="86"/>
        <v>0</v>
      </c>
      <c r="AH61" s="104">
        <f t="shared" si="87"/>
        <v>0</v>
      </c>
      <c r="AI61" s="104">
        <f t="shared" si="88"/>
        <v>0</v>
      </c>
      <c r="AJ61" s="104">
        <v>1.0</v>
      </c>
      <c r="AK61" s="106"/>
      <c r="AL61" s="112">
        <f t="shared" si="89"/>
        <v>6</v>
      </c>
      <c r="AM61" s="112"/>
      <c r="AN61" s="112">
        <v>18.0</v>
      </c>
      <c r="AO61" s="112">
        <v>0.0</v>
      </c>
      <c r="AP61" s="112"/>
      <c r="AQ61" s="106"/>
      <c r="AR61" s="106"/>
      <c r="AS61" s="106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ht="57.0" customHeight="1">
      <c r="A62" s="2"/>
      <c r="B62" s="143"/>
      <c r="C62" s="106"/>
      <c r="D62" s="48" t="s">
        <v>161</v>
      </c>
      <c r="E62" s="2"/>
      <c r="F62" s="2" t="s">
        <v>72</v>
      </c>
      <c r="G62" s="72" t="s">
        <v>69</v>
      </c>
      <c r="H62" s="2">
        <v>4.0</v>
      </c>
      <c r="I62" s="72" t="s">
        <v>86</v>
      </c>
      <c r="J62" s="167">
        <v>64.0</v>
      </c>
      <c r="K62" s="139"/>
      <c r="L62" s="139"/>
      <c r="M62" s="139"/>
      <c r="N62" s="139"/>
      <c r="O62" s="139"/>
      <c r="P62" s="139"/>
      <c r="Q62" s="139"/>
      <c r="R62" s="62"/>
      <c r="S62" s="140">
        <f t="shared" si="77"/>
        <v>0</v>
      </c>
      <c r="T62" s="141" t="str">
        <f t="shared" si="78"/>
        <v>No</v>
      </c>
      <c r="U62" s="142" t="str">
        <f t="shared" si="2"/>
        <v>No</v>
      </c>
      <c r="V62" s="1"/>
      <c r="W62" s="132">
        <v>1.0</v>
      </c>
      <c r="X62" s="137">
        <f t="shared" si="79"/>
        <v>0</v>
      </c>
      <c r="Y62" s="103" t="s">
        <v>162</v>
      </c>
      <c r="Z62" s="104">
        <v>0.7</v>
      </c>
      <c r="AA62" s="104">
        <f t="shared" si="80"/>
        <v>0</v>
      </c>
      <c r="AB62" s="104">
        <f t="shared" si="81"/>
        <v>0</v>
      </c>
      <c r="AC62" s="104">
        <f t="shared" si="82"/>
        <v>0</v>
      </c>
      <c r="AD62" s="104">
        <f t="shared" si="83"/>
        <v>0</v>
      </c>
      <c r="AE62" s="104">
        <f t="shared" si="84"/>
        <v>0</v>
      </c>
      <c r="AF62" s="104">
        <f t="shared" si="85"/>
        <v>0</v>
      </c>
      <c r="AG62" s="104">
        <f t="shared" si="86"/>
        <v>0</v>
      </c>
      <c r="AH62" s="104">
        <f t="shared" si="87"/>
        <v>0</v>
      </c>
      <c r="AI62" s="104">
        <f t="shared" si="88"/>
        <v>0</v>
      </c>
      <c r="AJ62" s="104">
        <v>1.0</v>
      </c>
      <c r="AK62" s="106"/>
      <c r="AL62" s="112">
        <f t="shared" si="89"/>
        <v>4</v>
      </c>
      <c r="AM62" s="112"/>
      <c r="AN62" s="112">
        <v>10.0</v>
      </c>
      <c r="AO62" s="112">
        <v>0.0</v>
      </c>
      <c r="AP62" s="112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</row>
    <row r="63" ht="57.0" customHeight="1">
      <c r="A63" s="2"/>
      <c r="B63" s="143"/>
      <c r="C63" s="2"/>
      <c r="D63" s="128" t="s">
        <v>163</v>
      </c>
      <c r="E63" s="129"/>
      <c r="F63" s="129" t="s">
        <v>68</v>
      </c>
      <c r="G63" s="130" t="s">
        <v>69</v>
      </c>
      <c r="H63" s="129">
        <v>4.0</v>
      </c>
      <c r="I63" s="130" t="s">
        <v>86</v>
      </c>
      <c r="J63" s="131">
        <v>85.3</v>
      </c>
      <c r="K63" s="133"/>
      <c r="L63" s="133"/>
      <c r="M63" s="133"/>
      <c r="N63" s="133"/>
      <c r="O63" s="133"/>
      <c r="P63" s="133"/>
      <c r="Q63" s="133"/>
      <c r="R63" s="132"/>
      <c r="S63" s="134">
        <f t="shared" si="77"/>
        <v>0</v>
      </c>
      <c r="T63" s="135" t="str">
        <f t="shared" si="78"/>
        <v>No</v>
      </c>
      <c r="U63" s="136" t="str">
        <f t="shared" si="2"/>
        <v>No</v>
      </c>
      <c r="V63" s="1"/>
      <c r="W63" s="132">
        <v>1.0</v>
      </c>
      <c r="X63" s="137">
        <f t="shared" si="79"/>
        <v>0</v>
      </c>
      <c r="Y63" s="103" t="s">
        <v>164</v>
      </c>
      <c r="Z63" s="104">
        <v>1.5</v>
      </c>
      <c r="AA63" s="104">
        <f t="shared" si="80"/>
        <v>0</v>
      </c>
      <c r="AB63" s="104">
        <f t="shared" si="81"/>
        <v>0</v>
      </c>
      <c r="AC63" s="104">
        <f t="shared" si="82"/>
        <v>0</v>
      </c>
      <c r="AD63" s="104">
        <f t="shared" si="83"/>
        <v>0</v>
      </c>
      <c r="AE63" s="104">
        <f t="shared" si="84"/>
        <v>0</v>
      </c>
      <c r="AF63" s="104">
        <f t="shared" si="85"/>
        <v>0</v>
      </c>
      <c r="AG63" s="104">
        <f t="shared" si="86"/>
        <v>0</v>
      </c>
      <c r="AH63" s="104">
        <f t="shared" si="87"/>
        <v>0</v>
      </c>
      <c r="AI63" s="104">
        <f t="shared" si="88"/>
        <v>0</v>
      </c>
      <c r="AJ63" s="104">
        <v>1.0</v>
      </c>
      <c r="AK63" s="106"/>
      <c r="AL63" s="112">
        <f t="shared" si="89"/>
        <v>4</v>
      </c>
      <c r="AM63" s="112"/>
      <c r="AN63" s="112">
        <v>16.0</v>
      </c>
      <c r="AO63" s="112">
        <v>0.0</v>
      </c>
      <c r="AP63" s="113"/>
      <c r="AQ63" s="106"/>
      <c r="AR63" s="106"/>
      <c r="AS63" s="106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ht="57.0" customHeight="1">
      <c r="A64" s="2"/>
      <c r="B64" s="144"/>
      <c r="C64" s="189"/>
      <c r="D64" s="190" t="s">
        <v>165</v>
      </c>
      <c r="E64" s="189"/>
      <c r="F64" s="189" t="s">
        <v>89</v>
      </c>
      <c r="G64" s="191" t="s">
        <v>69</v>
      </c>
      <c r="H64" s="189">
        <v>3.0</v>
      </c>
      <c r="I64" s="191" t="s">
        <v>86</v>
      </c>
      <c r="J64" s="192">
        <v>115.1</v>
      </c>
      <c r="K64" s="193"/>
      <c r="L64" s="193"/>
      <c r="M64" s="193"/>
      <c r="N64" s="193"/>
      <c r="O64" s="193"/>
      <c r="P64" s="193"/>
      <c r="Q64" s="193"/>
      <c r="R64" s="65"/>
      <c r="S64" s="194">
        <f t="shared" si="77"/>
        <v>0</v>
      </c>
      <c r="T64" s="195" t="str">
        <f t="shared" si="78"/>
        <v>No</v>
      </c>
      <c r="U64" s="196" t="str">
        <f t="shared" si="2"/>
        <v>No</v>
      </c>
      <c r="V64" s="1"/>
      <c r="W64" s="151">
        <v>1.0</v>
      </c>
      <c r="X64" s="155">
        <f t="shared" si="79"/>
        <v>0</v>
      </c>
      <c r="Y64" s="103" t="s">
        <v>166</v>
      </c>
      <c r="Z64" s="104">
        <v>4.0</v>
      </c>
      <c r="AA64" s="104">
        <f t="shared" si="80"/>
        <v>0</v>
      </c>
      <c r="AB64" s="104">
        <f t="shared" si="81"/>
        <v>0</v>
      </c>
      <c r="AC64" s="104">
        <f t="shared" si="82"/>
        <v>0</v>
      </c>
      <c r="AD64" s="104">
        <f t="shared" si="83"/>
        <v>0</v>
      </c>
      <c r="AE64" s="104">
        <f t="shared" si="84"/>
        <v>0</v>
      </c>
      <c r="AF64" s="104">
        <f t="shared" si="85"/>
        <v>0</v>
      </c>
      <c r="AG64" s="104">
        <f t="shared" si="86"/>
        <v>0</v>
      </c>
      <c r="AH64" s="104">
        <f t="shared" si="87"/>
        <v>0</v>
      </c>
      <c r="AI64" s="104">
        <f t="shared" si="88"/>
        <v>0</v>
      </c>
      <c r="AJ64" s="104">
        <v>1.0</v>
      </c>
      <c r="AK64" s="106"/>
      <c r="AL64" s="112">
        <f t="shared" si="89"/>
        <v>3</v>
      </c>
      <c r="AM64" s="112"/>
      <c r="AN64" s="112">
        <v>14.0</v>
      </c>
      <c r="AO64" s="112">
        <v>0.0</v>
      </c>
      <c r="AP64" s="112"/>
      <c r="AQ64" s="106"/>
      <c r="AR64" s="106"/>
      <c r="AS64" s="106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ht="30.75" customHeight="1">
      <c r="A65" s="1"/>
      <c r="B65" s="73"/>
      <c r="C65" s="1"/>
      <c r="D65" s="48"/>
      <c r="E65" s="74"/>
      <c r="F65" s="74"/>
      <c r="G65" s="156"/>
      <c r="H65" s="1"/>
      <c r="I65" s="49"/>
      <c r="J65" s="157" t="s">
        <v>167</v>
      </c>
      <c r="K65" s="74"/>
      <c r="L65" s="74"/>
      <c r="M65" s="74"/>
      <c r="N65" s="74"/>
      <c r="O65" s="74"/>
      <c r="P65" s="74"/>
      <c r="Q65" s="74"/>
      <c r="R65" s="74"/>
      <c r="S65" s="158"/>
      <c r="T65" s="110"/>
      <c r="U65" s="111" t="str">
        <f t="shared" si="2"/>
        <v>No</v>
      </c>
      <c r="V65" s="1"/>
      <c r="W65" s="2"/>
      <c r="X65" s="2"/>
      <c r="Y65" s="84"/>
      <c r="Z65" s="85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51"/>
      <c r="AL65" s="112" t="str">
        <f t="shared" si="89"/>
        <v/>
      </c>
      <c r="AM65" s="112" t="str">
        <f>H65</f>
        <v/>
      </c>
      <c r="AN65" s="113"/>
      <c r="AO65" s="113"/>
      <c r="AP65" s="113"/>
      <c r="AQ65" s="51"/>
      <c r="AR65" s="51"/>
      <c r="AS65" s="5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ht="57.0" customHeight="1">
      <c r="A66" s="2"/>
      <c r="B66" s="206"/>
      <c r="C66" s="87"/>
      <c r="D66" s="207" t="s">
        <v>168</v>
      </c>
      <c r="E66" s="208"/>
      <c r="F66" s="208" t="s">
        <v>68</v>
      </c>
      <c r="G66" s="209" t="s">
        <v>107</v>
      </c>
      <c r="H66" s="208">
        <v>1.0</v>
      </c>
      <c r="I66" s="209" t="s">
        <v>77</v>
      </c>
      <c r="J66" s="210">
        <v>41.8</v>
      </c>
      <c r="K66" s="211"/>
      <c r="L66" s="211"/>
      <c r="M66" s="211"/>
      <c r="N66" s="211"/>
      <c r="O66" s="211"/>
      <c r="P66" s="211"/>
      <c r="Q66" s="211"/>
      <c r="R66" s="212"/>
      <c r="S66" s="213">
        <f>J66*K66+J66*L66+J66*M66+J66*N66+J66*O66+J66*P66+J66*Q66+J66*R66</f>
        <v>0</v>
      </c>
      <c r="T66" s="214" t="str">
        <f>IF(B66="New","Yes","No")</f>
        <v>No</v>
      </c>
      <c r="U66" s="215" t="str">
        <f t="shared" si="2"/>
        <v>No</v>
      </c>
      <c r="V66" s="1"/>
      <c r="W66" s="212">
        <v>1.0</v>
      </c>
      <c r="X66" s="216">
        <f>W66*K66+W66*L66+W66*M66+W66*N66+W66*O66+W66*P66+W66*Q66+W66*R66</f>
        <v>0</v>
      </c>
      <c r="Y66" s="103" t="s">
        <v>169</v>
      </c>
      <c r="Z66" s="104">
        <v>1.1</v>
      </c>
      <c r="AA66" s="104">
        <f>SUM(K66:R66)*Z66</f>
        <v>0</v>
      </c>
      <c r="AB66" s="104">
        <f>K66*H66</f>
        <v>0</v>
      </c>
      <c r="AC66" s="104">
        <f>L66*H66</f>
        <v>0</v>
      </c>
      <c r="AD66" s="104">
        <f>M66*H66</f>
        <v>0</v>
      </c>
      <c r="AE66" s="104">
        <f>N66*H66</f>
        <v>0</v>
      </c>
      <c r="AF66" s="104">
        <f>O66*H66</f>
        <v>0</v>
      </c>
      <c r="AG66" s="104">
        <f>P66*H66</f>
        <v>0</v>
      </c>
      <c r="AH66" s="104">
        <f>Q66*H66</f>
        <v>0</v>
      </c>
      <c r="AI66" s="104">
        <f>R66*H66</f>
        <v>0</v>
      </c>
      <c r="AJ66" s="104">
        <v>1.0</v>
      </c>
      <c r="AK66" s="106"/>
      <c r="AL66" s="112">
        <v>0.0</v>
      </c>
      <c r="AM66" s="112">
        <v>0.0</v>
      </c>
      <c r="AN66" s="112">
        <v>1.0</v>
      </c>
      <c r="AO66" s="112">
        <v>1.0</v>
      </c>
      <c r="AP66" s="112"/>
      <c r="AQ66" s="106"/>
      <c r="AR66" s="106"/>
      <c r="AS66" s="106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ht="30.75" customHeight="1">
      <c r="A67" s="1"/>
      <c r="B67" s="73"/>
      <c r="C67" s="1"/>
      <c r="D67" s="48"/>
      <c r="E67" s="74"/>
      <c r="F67" s="74"/>
      <c r="G67" s="156"/>
      <c r="H67" s="1"/>
      <c r="I67" s="49"/>
      <c r="J67" s="157" t="s">
        <v>170</v>
      </c>
      <c r="K67" s="74"/>
      <c r="L67" s="74"/>
      <c r="M67" s="74"/>
      <c r="N67" s="74"/>
      <c r="O67" s="74"/>
      <c r="P67" s="74"/>
      <c r="Q67" s="74"/>
      <c r="R67" s="74"/>
      <c r="S67" s="158"/>
      <c r="T67" s="110"/>
      <c r="U67" s="111" t="str">
        <f t="shared" si="2"/>
        <v>No</v>
      </c>
      <c r="V67" s="1"/>
      <c r="W67" s="2"/>
      <c r="X67" s="2"/>
      <c r="Y67" s="84"/>
      <c r="Z67" s="85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51"/>
      <c r="AL67" s="112" t="str">
        <f>H67</f>
        <v/>
      </c>
      <c r="AM67" s="112" t="str">
        <f>H67</f>
        <v/>
      </c>
      <c r="AN67" s="113"/>
      <c r="AO67" s="113"/>
      <c r="AP67" s="112"/>
      <c r="AQ67" s="51"/>
      <c r="AR67" s="51"/>
      <c r="AS67" s="5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ht="57.0" customHeight="1">
      <c r="A68" s="2"/>
      <c r="B68" s="159"/>
      <c r="C68" s="161"/>
      <c r="D68" s="160" t="s">
        <v>171</v>
      </c>
      <c r="E68" s="161"/>
      <c r="F68" s="161" t="s">
        <v>89</v>
      </c>
      <c r="G68" s="162" t="s">
        <v>138</v>
      </c>
      <c r="H68" s="161">
        <v>1.0</v>
      </c>
      <c r="I68" s="162" t="s">
        <v>77</v>
      </c>
      <c r="J68" s="205">
        <v>83.2</v>
      </c>
      <c r="K68" s="163"/>
      <c r="L68" s="163"/>
      <c r="M68" s="163"/>
      <c r="N68" s="163"/>
      <c r="O68" s="163"/>
      <c r="P68" s="163"/>
      <c r="Q68" s="163"/>
      <c r="R68" s="57"/>
      <c r="S68" s="164">
        <f t="shared" ref="S68:S81" si="90">J68*K68+J68*L68+J68*M68+J68*N68+J68*O68+J68*P68+J68*Q68+J68*R68</f>
        <v>0</v>
      </c>
      <c r="T68" s="165" t="str">
        <f t="shared" ref="T68:T81" si="91">IF(B68="New","Yes","No")</f>
        <v>No</v>
      </c>
      <c r="U68" s="166" t="str">
        <f t="shared" si="2"/>
        <v>No</v>
      </c>
      <c r="V68" s="1"/>
      <c r="W68" s="125">
        <f t="shared" ref="W68:W69" si="92">IF(AJ68&gt;H68,AJ68,H68)</f>
        <v>1</v>
      </c>
      <c r="X68" s="126">
        <f t="shared" ref="X68:X81" si="93">W68*K68+W68*L68+W68*M68+W68*N68+W68*O68+W68*P68+W68*Q68+W68*R68</f>
        <v>0</v>
      </c>
      <c r="Y68" s="103"/>
      <c r="Z68" s="104">
        <v>1.97</v>
      </c>
      <c r="AA68" s="104">
        <f t="shared" ref="AA68:AA81" si="94">SUM(K68:R68)*Z68</f>
        <v>0</v>
      </c>
      <c r="AB68" s="104">
        <f t="shared" ref="AB68:AB81" si="95">K68*H68</f>
        <v>0</v>
      </c>
      <c r="AC68" s="104">
        <f t="shared" ref="AC68:AC81" si="96">L68*H68</f>
        <v>0</v>
      </c>
      <c r="AD68" s="104">
        <f t="shared" ref="AD68:AD81" si="97">M68*H68</f>
        <v>0</v>
      </c>
      <c r="AE68" s="104">
        <f t="shared" ref="AE68:AE81" si="98">N68*H68</f>
        <v>0</v>
      </c>
      <c r="AF68" s="104">
        <f t="shared" ref="AF68:AF81" si="99">O68*H68</f>
        <v>0</v>
      </c>
      <c r="AG68" s="104">
        <f t="shared" ref="AG68:AG81" si="100">P68*H68</f>
        <v>0</v>
      </c>
      <c r="AH68" s="104">
        <f t="shared" ref="AH68:AH81" si="101">Q68*H68</f>
        <v>0</v>
      </c>
      <c r="AI68" s="104">
        <f t="shared" ref="AI68:AI81" si="102">R68*H68</f>
        <v>0</v>
      </c>
      <c r="AJ68" s="104">
        <v>1.0</v>
      </c>
      <c r="AK68" s="106"/>
      <c r="AL68" s="112"/>
      <c r="AM68" s="112"/>
      <c r="AN68" s="112">
        <v>4.0</v>
      </c>
      <c r="AO68" s="112">
        <v>1.0</v>
      </c>
      <c r="AP68" s="112"/>
      <c r="AQ68" s="106"/>
      <c r="AR68" s="106"/>
      <c r="AS68" s="106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ht="57.0" customHeight="1">
      <c r="A69" s="2"/>
      <c r="B69" s="143"/>
      <c r="C69" s="2"/>
      <c r="D69" s="128" t="s">
        <v>172</v>
      </c>
      <c r="E69" s="129"/>
      <c r="F69" s="129" t="s">
        <v>68</v>
      </c>
      <c r="G69" s="130" t="s">
        <v>111</v>
      </c>
      <c r="H69" s="129">
        <v>2.0</v>
      </c>
      <c r="I69" s="130" t="s">
        <v>77</v>
      </c>
      <c r="J69" s="131">
        <v>69.2</v>
      </c>
      <c r="K69" s="133"/>
      <c r="L69" s="133"/>
      <c r="M69" s="133"/>
      <c r="N69" s="133"/>
      <c r="O69" s="133"/>
      <c r="P69" s="133"/>
      <c r="Q69" s="133"/>
      <c r="R69" s="132"/>
      <c r="S69" s="134">
        <f t="shared" si="90"/>
        <v>0</v>
      </c>
      <c r="T69" s="135" t="str">
        <f t="shared" si="91"/>
        <v>No</v>
      </c>
      <c r="U69" s="136" t="str">
        <f t="shared" si="2"/>
        <v>No</v>
      </c>
      <c r="V69" s="1"/>
      <c r="W69" s="132">
        <f t="shared" si="92"/>
        <v>2</v>
      </c>
      <c r="X69" s="137">
        <f t="shared" si="93"/>
        <v>0</v>
      </c>
      <c r="Y69" s="103"/>
      <c r="Z69" s="104">
        <v>1.38</v>
      </c>
      <c r="AA69" s="104">
        <f t="shared" si="94"/>
        <v>0</v>
      </c>
      <c r="AB69" s="104">
        <f t="shared" si="95"/>
        <v>0</v>
      </c>
      <c r="AC69" s="104">
        <f t="shared" si="96"/>
        <v>0</v>
      </c>
      <c r="AD69" s="104">
        <f t="shared" si="97"/>
        <v>0</v>
      </c>
      <c r="AE69" s="104">
        <f t="shared" si="98"/>
        <v>0</v>
      </c>
      <c r="AF69" s="104">
        <f t="shared" si="99"/>
        <v>0</v>
      </c>
      <c r="AG69" s="104">
        <f t="shared" si="100"/>
        <v>0</v>
      </c>
      <c r="AH69" s="104">
        <f t="shared" si="101"/>
        <v>0</v>
      </c>
      <c r="AI69" s="104">
        <f t="shared" si="102"/>
        <v>0</v>
      </c>
      <c r="AJ69" s="104">
        <v>1.0</v>
      </c>
      <c r="AK69" s="106"/>
      <c r="AL69" s="112"/>
      <c r="AM69" s="112"/>
      <c r="AN69" s="112">
        <v>6.0</v>
      </c>
      <c r="AO69" s="112">
        <v>2.0</v>
      </c>
      <c r="AP69" s="112"/>
      <c r="AQ69" s="106"/>
      <c r="AR69" s="106"/>
      <c r="AS69" s="106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ht="57.0" customHeight="1">
      <c r="A70" s="2"/>
      <c r="B70" s="143"/>
      <c r="C70" s="2"/>
      <c r="D70" s="48" t="s">
        <v>173</v>
      </c>
      <c r="E70" s="2"/>
      <c r="F70" s="2" t="s">
        <v>74</v>
      </c>
      <c r="G70" s="72" t="s">
        <v>174</v>
      </c>
      <c r="H70" s="2">
        <v>6.0</v>
      </c>
      <c r="I70" s="72" t="s">
        <v>77</v>
      </c>
      <c r="J70" s="167">
        <v>67.6</v>
      </c>
      <c r="K70" s="139"/>
      <c r="L70" s="139"/>
      <c r="M70" s="139"/>
      <c r="N70" s="139"/>
      <c r="O70" s="139"/>
      <c r="P70" s="139"/>
      <c r="Q70" s="139"/>
      <c r="R70" s="62"/>
      <c r="S70" s="140">
        <f t="shared" si="90"/>
        <v>0</v>
      </c>
      <c r="T70" s="141" t="str">
        <f t="shared" si="91"/>
        <v>No</v>
      </c>
      <c r="U70" s="142" t="str">
        <f t="shared" si="2"/>
        <v>No</v>
      </c>
      <c r="V70" s="1"/>
      <c r="W70" s="132">
        <v>1.0</v>
      </c>
      <c r="X70" s="137">
        <f t="shared" si="93"/>
        <v>0</v>
      </c>
      <c r="Y70" s="103"/>
      <c r="Z70" s="104">
        <v>0.95</v>
      </c>
      <c r="AA70" s="104">
        <f t="shared" si="94"/>
        <v>0</v>
      </c>
      <c r="AB70" s="104">
        <f t="shared" si="95"/>
        <v>0</v>
      </c>
      <c r="AC70" s="104">
        <f t="shared" si="96"/>
        <v>0</v>
      </c>
      <c r="AD70" s="104">
        <f t="shared" si="97"/>
        <v>0</v>
      </c>
      <c r="AE70" s="104">
        <f t="shared" si="98"/>
        <v>0</v>
      </c>
      <c r="AF70" s="104">
        <f t="shared" si="99"/>
        <v>0</v>
      </c>
      <c r="AG70" s="104">
        <f t="shared" si="100"/>
        <v>0</v>
      </c>
      <c r="AH70" s="104">
        <f t="shared" si="101"/>
        <v>0</v>
      </c>
      <c r="AI70" s="104">
        <f t="shared" si="102"/>
        <v>0</v>
      </c>
      <c r="AJ70" s="104">
        <v>1.0</v>
      </c>
      <c r="AK70" s="106"/>
      <c r="AL70" s="112"/>
      <c r="AM70" s="112"/>
      <c r="AN70" s="112"/>
      <c r="AO70" s="112">
        <v>6.0</v>
      </c>
      <c r="AP70" s="112"/>
      <c r="AQ70" s="106"/>
      <c r="AR70" s="106"/>
      <c r="AS70" s="106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ht="57.0" customHeight="1">
      <c r="A71" s="2"/>
      <c r="B71" s="143"/>
      <c r="C71" s="2"/>
      <c r="D71" s="128" t="s">
        <v>175</v>
      </c>
      <c r="E71" s="129"/>
      <c r="F71" s="129" t="s">
        <v>133</v>
      </c>
      <c r="G71" s="130" t="s">
        <v>176</v>
      </c>
      <c r="H71" s="129">
        <v>12.0</v>
      </c>
      <c r="I71" s="130" t="s">
        <v>77</v>
      </c>
      <c r="J71" s="131">
        <v>68.2</v>
      </c>
      <c r="K71" s="133"/>
      <c r="L71" s="133"/>
      <c r="M71" s="133"/>
      <c r="N71" s="133"/>
      <c r="O71" s="133"/>
      <c r="P71" s="133"/>
      <c r="Q71" s="133"/>
      <c r="R71" s="132"/>
      <c r="S71" s="134">
        <f t="shared" si="90"/>
        <v>0</v>
      </c>
      <c r="T71" s="135" t="str">
        <f t="shared" si="91"/>
        <v>No</v>
      </c>
      <c r="U71" s="136" t="str">
        <f t="shared" si="2"/>
        <v>No</v>
      </c>
      <c r="V71" s="1"/>
      <c r="W71" s="132">
        <v>1.0</v>
      </c>
      <c r="X71" s="137">
        <f t="shared" si="93"/>
        <v>0</v>
      </c>
      <c r="Y71" s="103" t="s">
        <v>177</v>
      </c>
      <c r="Z71" s="104">
        <v>0.7</v>
      </c>
      <c r="AA71" s="104">
        <f t="shared" si="94"/>
        <v>0</v>
      </c>
      <c r="AB71" s="104">
        <f t="shared" si="95"/>
        <v>0</v>
      </c>
      <c r="AC71" s="104">
        <f t="shared" si="96"/>
        <v>0</v>
      </c>
      <c r="AD71" s="104">
        <f t="shared" si="97"/>
        <v>0</v>
      </c>
      <c r="AE71" s="104">
        <f t="shared" si="98"/>
        <v>0</v>
      </c>
      <c r="AF71" s="104">
        <f t="shared" si="99"/>
        <v>0</v>
      </c>
      <c r="AG71" s="104">
        <f t="shared" si="100"/>
        <v>0</v>
      </c>
      <c r="AH71" s="104">
        <f t="shared" si="101"/>
        <v>0</v>
      </c>
      <c r="AI71" s="104">
        <f t="shared" si="102"/>
        <v>0</v>
      </c>
      <c r="AJ71" s="104">
        <v>1.0</v>
      </c>
      <c r="AK71" s="106"/>
      <c r="AL71" s="112"/>
      <c r="AM71" s="112"/>
      <c r="AN71" s="112"/>
      <c r="AO71" s="112">
        <v>12.0</v>
      </c>
      <c r="AP71" s="112"/>
      <c r="AQ71" s="106"/>
      <c r="AR71" s="106"/>
      <c r="AS71" s="106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ht="57.0" customHeight="1">
      <c r="A72" s="2"/>
      <c r="B72" s="143"/>
      <c r="C72" s="106"/>
      <c r="D72" s="178" t="s">
        <v>178</v>
      </c>
      <c r="E72" s="106"/>
      <c r="F72" s="106" t="s">
        <v>82</v>
      </c>
      <c r="G72" s="180" t="s">
        <v>128</v>
      </c>
      <c r="H72" s="106">
        <v>8.0</v>
      </c>
      <c r="I72" s="180" t="s">
        <v>77</v>
      </c>
      <c r="J72" s="138">
        <v>72.5</v>
      </c>
      <c r="K72" s="181"/>
      <c r="L72" s="181"/>
      <c r="M72" s="181"/>
      <c r="N72" s="181"/>
      <c r="O72" s="181"/>
      <c r="P72" s="181"/>
      <c r="Q72" s="181"/>
      <c r="R72" s="182"/>
      <c r="S72" s="183">
        <f t="shared" si="90"/>
        <v>0</v>
      </c>
      <c r="T72" s="184" t="str">
        <f t="shared" si="91"/>
        <v>No</v>
      </c>
      <c r="U72" s="185" t="str">
        <f t="shared" si="2"/>
        <v>No</v>
      </c>
      <c r="V72" s="1"/>
      <c r="W72" s="132">
        <v>1.0</v>
      </c>
      <c r="X72" s="137">
        <f t="shared" si="93"/>
        <v>0</v>
      </c>
      <c r="Y72" s="103" t="s">
        <v>179</v>
      </c>
      <c r="Z72" s="104">
        <v>1.0</v>
      </c>
      <c r="AA72" s="104">
        <f t="shared" si="94"/>
        <v>0</v>
      </c>
      <c r="AB72" s="104">
        <f t="shared" si="95"/>
        <v>0</v>
      </c>
      <c r="AC72" s="104">
        <f t="shared" si="96"/>
        <v>0</v>
      </c>
      <c r="AD72" s="104">
        <f t="shared" si="97"/>
        <v>0</v>
      </c>
      <c r="AE72" s="104">
        <f t="shared" si="98"/>
        <v>0</v>
      </c>
      <c r="AF72" s="104">
        <f t="shared" si="99"/>
        <v>0</v>
      </c>
      <c r="AG72" s="104">
        <f t="shared" si="100"/>
        <v>0</v>
      </c>
      <c r="AH72" s="104">
        <f t="shared" si="101"/>
        <v>0</v>
      </c>
      <c r="AI72" s="104">
        <f t="shared" si="102"/>
        <v>0</v>
      </c>
      <c r="AJ72" s="104">
        <v>1.0</v>
      </c>
      <c r="AK72" s="106"/>
      <c r="AL72" s="112">
        <v>1.0</v>
      </c>
      <c r="AM72" s="112"/>
      <c r="AN72" s="112">
        <v>16.0</v>
      </c>
      <c r="AO72" s="112">
        <v>8.0</v>
      </c>
      <c r="AP72" s="112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</row>
    <row r="73" ht="57.0" customHeight="1">
      <c r="A73" s="2"/>
      <c r="B73" s="143"/>
      <c r="C73" s="2"/>
      <c r="D73" s="128" t="s">
        <v>180</v>
      </c>
      <c r="E73" s="129"/>
      <c r="F73" s="129" t="s">
        <v>82</v>
      </c>
      <c r="G73" s="130" t="s">
        <v>181</v>
      </c>
      <c r="H73" s="129">
        <v>8.0</v>
      </c>
      <c r="I73" s="130" t="s">
        <v>77</v>
      </c>
      <c r="J73" s="131">
        <v>76.8</v>
      </c>
      <c r="K73" s="133"/>
      <c r="L73" s="133"/>
      <c r="M73" s="133"/>
      <c r="N73" s="133"/>
      <c r="O73" s="133"/>
      <c r="P73" s="133"/>
      <c r="Q73" s="133"/>
      <c r="R73" s="132"/>
      <c r="S73" s="134">
        <f t="shared" si="90"/>
        <v>0</v>
      </c>
      <c r="T73" s="135" t="str">
        <f t="shared" si="91"/>
        <v>No</v>
      </c>
      <c r="U73" s="136" t="str">
        <f t="shared" si="2"/>
        <v>No</v>
      </c>
      <c r="V73" s="1"/>
      <c r="W73" s="132">
        <v>1.0</v>
      </c>
      <c r="X73" s="137">
        <f t="shared" si="93"/>
        <v>0</v>
      </c>
      <c r="Y73" s="103" t="s">
        <v>182</v>
      </c>
      <c r="Z73" s="104">
        <v>1.8</v>
      </c>
      <c r="AA73" s="104">
        <f t="shared" si="94"/>
        <v>0</v>
      </c>
      <c r="AB73" s="104">
        <f t="shared" si="95"/>
        <v>0</v>
      </c>
      <c r="AC73" s="104">
        <f t="shared" si="96"/>
        <v>0</v>
      </c>
      <c r="AD73" s="104">
        <f t="shared" si="97"/>
        <v>0</v>
      </c>
      <c r="AE73" s="104">
        <f t="shared" si="98"/>
        <v>0</v>
      </c>
      <c r="AF73" s="104">
        <f t="shared" si="99"/>
        <v>0</v>
      </c>
      <c r="AG73" s="104">
        <f t="shared" si="100"/>
        <v>0</v>
      </c>
      <c r="AH73" s="104">
        <f t="shared" si="101"/>
        <v>0</v>
      </c>
      <c r="AI73" s="104">
        <f t="shared" si="102"/>
        <v>0</v>
      </c>
      <c r="AJ73" s="104">
        <v>1.0</v>
      </c>
      <c r="AK73" s="106"/>
      <c r="AL73" s="112">
        <f t="shared" ref="AL73:AL74" si="103">H73</f>
        <v>8</v>
      </c>
      <c r="AM73" s="112"/>
      <c r="AN73" s="112">
        <v>16.0</v>
      </c>
      <c r="AO73" s="112">
        <v>8.0</v>
      </c>
      <c r="AP73" s="112"/>
      <c r="AQ73" s="106"/>
      <c r="AR73" s="106"/>
      <c r="AS73" s="106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ht="57.0" customHeight="1">
      <c r="A74" s="2"/>
      <c r="B74" s="143"/>
      <c r="C74" s="2"/>
      <c r="D74" s="48" t="s">
        <v>183</v>
      </c>
      <c r="E74" s="2"/>
      <c r="F74" s="2" t="s">
        <v>68</v>
      </c>
      <c r="G74" s="72" t="s">
        <v>184</v>
      </c>
      <c r="H74" s="2">
        <v>2.0</v>
      </c>
      <c r="I74" s="72" t="s">
        <v>77</v>
      </c>
      <c r="J74" s="167">
        <v>76.8</v>
      </c>
      <c r="K74" s="139"/>
      <c r="L74" s="139"/>
      <c r="M74" s="139"/>
      <c r="N74" s="139"/>
      <c r="O74" s="139"/>
      <c r="P74" s="139"/>
      <c r="Q74" s="139"/>
      <c r="R74" s="62"/>
      <c r="S74" s="140">
        <f t="shared" si="90"/>
        <v>0</v>
      </c>
      <c r="T74" s="141" t="str">
        <f t="shared" si="91"/>
        <v>No</v>
      </c>
      <c r="U74" s="142" t="str">
        <f t="shared" si="2"/>
        <v>No</v>
      </c>
      <c r="V74" s="1"/>
      <c r="W74" s="132">
        <v>1.0</v>
      </c>
      <c r="X74" s="137">
        <f t="shared" si="93"/>
        <v>0</v>
      </c>
      <c r="Y74" s="103" t="s">
        <v>185</v>
      </c>
      <c r="Z74" s="104">
        <v>2.3</v>
      </c>
      <c r="AA74" s="104">
        <f t="shared" si="94"/>
        <v>0</v>
      </c>
      <c r="AB74" s="104">
        <f t="shared" si="95"/>
        <v>0</v>
      </c>
      <c r="AC74" s="104">
        <f t="shared" si="96"/>
        <v>0</v>
      </c>
      <c r="AD74" s="104">
        <f t="shared" si="97"/>
        <v>0</v>
      </c>
      <c r="AE74" s="104">
        <f t="shared" si="98"/>
        <v>0</v>
      </c>
      <c r="AF74" s="104">
        <f t="shared" si="99"/>
        <v>0</v>
      </c>
      <c r="AG74" s="104">
        <f t="shared" si="100"/>
        <v>0</v>
      </c>
      <c r="AH74" s="104">
        <f t="shared" si="101"/>
        <v>0</v>
      </c>
      <c r="AI74" s="104">
        <f t="shared" si="102"/>
        <v>0</v>
      </c>
      <c r="AJ74" s="104">
        <v>1.0</v>
      </c>
      <c r="AK74" s="106"/>
      <c r="AL74" s="112">
        <f t="shared" si="103"/>
        <v>2</v>
      </c>
      <c r="AM74" s="112"/>
      <c r="AN74" s="112">
        <v>4.0</v>
      </c>
      <c r="AO74" s="112">
        <v>2.0</v>
      </c>
      <c r="AP74" s="112"/>
      <c r="AQ74" s="106"/>
      <c r="AR74" s="106"/>
      <c r="AS74" s="106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ht="57.0" customHeight="1">
      <c r="A75" s="2"/>
      <c r="B75" s="143"/>
      <c r="C75" s="2"/>
      <c r="D75" s="128" t="s">
        <v>186</v>
      </c>
      <c r="E75" s="129"/>
      <c r="F75" s="129" t="s">
        <v>68</v>
      </c>
      <c r="G75" s="130" t="s">
        <v>181</v>
      </c>
      <c r="H75" s="129">
        <v>1.0</v>
      </c>
      <c r="I75" s="130" t="s">
        <v>77</v>
      </c>
      <c r="J75" s="131">
        <v>64.0</v>
      </c>
      <c r="K75" s="133"/>
      <c r="L75" s="133"/>
      <c r="M75" s="133"/>
      <c r="N75" s="133"/>
      <c r="O75" s="133"/>
      <c r="P75" s="133"/>
      <c r="Q75" s="133"/>
      <c r="R75" s="132"/>
      <c r="S75" s="134">
        <f t="shared" si="90"/>
        <v>0</v>
      </c>
      <c r="T75" s="135" t="str">
        <f t="shared" si="91"/>
        <v>No</v>
      </c>
      <c r="U75" s="136" t="str">
        <f t="shared" si="2"/>
        <v>No</v>
      </c>
      <c r="V75" s="1"/>
      <c r="W75" s="132">
        <f t="shared" ref="W75:W76" si="104">IF(AJ75&gt;H75,AJ75,H75)</f>
        <v>1</v>
      </c>
      <c r="X75" s="137">
        <f t="shared" si="93"/>
        <v>0</v>
      </c>
      <c r="Y75" s="103" t="s">
        <v>187</v>
      </c>
      <c r="Z75" s="104">
        <v>1.8</v>
      </c>
      <c r="AA75" s="104">
        <f t="shared" si="94"/>
        <v>0</v>
      </c>
      <c r="AB75" s="104">
        <f t="shared" si="95"/>
        <v>0</v>
      </c>
      <c r="AC75" s="104">
        <f t="shared" si="96"/>
        <v>0</v>
      </c>
      <c r="AD75" s="104">
        <f t="shared" si="97"/>
        <v>0</v>
      </c>
      <c r="AE75" s="104">
        <f t="shared" si="98"/>
        <v>0</v>
      </c>
      <c r="AF75" s="104">
        <f t="shared" si="99"/>
        <v>0</v>
      </c>
      <c r="AG75" s="104">
        <f t="shared" si="100"/>
        <v>0</v>
      </c>
      <c r="AH75" s="104">
        <f t="shared" si="101"/>
        <v>0</v>
      </c>
      <c r="AI75" s="104">
        <f t="shared" si="102"/>
        <v>0</v>
      </c>
      <c r="AJ75" s="104">
        <v>1.0</v>
      </c>
      <c r="AK75" s="106"/>
      <c r="AL75" s="112"/>
      <c r="AM75" s="112">
        <v>1.0</v>
      </c>
      <c r="AN75" s="112">
        <v>3.0</v>
      </c>
      <c r="AO75" s="112">
        <v>1.0</v>
      </c>
      <c r="AP75" s="112"/>
      <c r="AQ75" s="106"/>
      <c r="AR75" s="106"/>
      <c r="AS75" s="106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ht="57.0" customHeight="1">
      <c r="A76" s="2"/>
      <c r="B76" s="143"/>
      <c r="C76" s="2"/>
      <c r="D76" s="48" t="s">
        <v>188</v>
      </c>
      <c r="E76" s="2"/>
      <c r="F76" s="2" t="s">
        <v>68</v>
      </c>
      <c r="G76" s="72" t="s">
        <v>189</v>
      </c>
      <c r="H76" s="2">
        <v>1.0</v>
      </c>
      <c r="I76" s="72" t="s">
        <v>77</v>
      </c>
      <c r="J76" s="167">
        <v>59.7</v>
      </c>
      <c r="K76" s="139"/>
      <c r="L76" s="139"/>
      <c r="M76" s="139"/>
      <c r="N76" s="139"/>
      <c r="O76" s="139"/>
      <c r="P76" s="139"/>
      <c r="Q76" s="139"/>
      <c r="R76" s="62"/>
      <c r="S76" s="140">
        <f t="shared" si="90"/>
        <v>0</v>
      </c>
      <c r="T76" s="141" t="str">
        <f t="shared" si="91"/>
        <v>No</v>
      </c>
      <c r="U76" s="142" t="str">
        <f t="shared" si="2"/>
        <v>No</v>
      </c>
      <c r="V76" s="1"/>
      <c r="W76" s="132">
        <f t="shared" si="104"/>
        <v>1</v>
      </c>
      <c r="X76" s="137">
        <f t="shared" si="93"/>
        <v>0</v>
      </c>
      <c r="Y76" s="103" t="s">
        <v>190</v>
      </c>
      <c r="Z76" s="104">
        <v>1.2</v>
      </c>
      <c r="AA76" s="104">
        <f t="shared" si="94"/>
        <v>0</v>
      </c>
      <c r="AB76" s="104">
        <f t="shared" si="95"/>
        <v>0</v>
      </c>
      <c r="AC76" s="104">
        <f t="shared" si="96"/>
        <v>0</v>
      </c>
      <c r="AD76" s="104">
        <f t="shared" si="97"/>
        <v>0</v>
      </c>
      <c r="AE76" s="104">
        <f t="shared" si="98"/>
        <v>0</v>
      </c>
      <c r="AF76" s="104">
        <f t="shared" si="99"/>
        <v>0</v>
      </c>
      <c r="AG76" s="104">
        <f t="shared" si="100"/>
        <v>0</v>
      </c>
      <c r="AH76" s="104">
        <f t="shared" si="101"/>
        <v>0</v>
      </c>
      <c r="AI76" s="104">
        <f t="shared" si="102"/>
        <v>0</v>
      </c>
      <c r="AJ76" s="104">
        <v>1.0</v>
      </c>
      <c r="AK76" s="106"/>
      <c r="AL76" s="112"/>
      <c r="AM76" s="112">
        <v>1.0</v>
      </c>
      <c r="AN76" s="112">
        <v>3.0</v>
      </c>
      <c r="AO76" s="112">
        <v>1.0</v>
      </c>
      <c r="AP76" s="112"/>
      <c r="AQ76" s="106"/>
      <c r="AR76" s="106"/>
      <c r="AS76" s="106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ht="57.0" customHeight="1">
      <c r="A77" s="2"/>
      <c r="B77" s="143"/>
      <c r="C77" s="2"/>
      <c r="D77" s="128" t="s">
        <v>191</v>
      </c>
      <c r="E77" s="129"/>
      <c r="F77" s="129" t="s">
        <v>82</v>
      </c>
      <c r="G77" s="130" t="s">
        <v>111</v>
      </c>
      <c r="H77" s="129">
        <v>6.0</v>
      </c>
      <c r="I77" s="130" t="s">
        <v>77</v>
      </c>
      <c r="J77" s="131">
        <v>72.5</v>
      </c>
      <c r="K77" s="133"/>
      <c r="L77" s="133"/>
      <c r="M77" s="133"/>
      <c r="N77" s="133"/>
      <c r="O77" s="133"/>
      <c r="P77" s="133"/>
      <c r="Q77" s="133"/>
      <c r="R77" s="132"/>
      <c r="S77" s="134">
        <f t="shared" si="90"/>
        <v>0</v>
      </c>
      <c r="T77" s="135" t="str">
        <f t="shared" si="91"/>
        <v>No</v>
      </c>
      <c r="U77" s="136" t="str">
        <f t="shared" si="2"/>
        <v>No</v>
      </c>
      <c r="V77" s="1"/>
      <c r="W77" s="132">
        <v>1.0</v>
      </c>
      <c r="X77" s="137">
        <f t="shared" si="93"/>
        <v>0</v>
      </c>
      <c r="Y77" s="103" t="s">
        <v>177</v>
      </c>
      <c r="Z77" s="104">
        <v>1.9</v>
      </c>
      <c r="AA77" s="104">
        <f t="shared" si="94"/>
        <v>0</v>
      </c>
      <c r="AB77" s="104">
        <f t="shared" si="95"/>
        <v>0</v>
      </c>
      <c r="AC77" s="104">
        <f t="shared" si="96"/>
        <v>0</v>
      </c>
      <c r="AD77" s="104">
        <f t="shared" si="97"/>
        <v>0</v>
      </c>
      <c r="AE77" s="104">
        <f t="shared" si="98"/>
        <v>0</v>
      </c>
      <c r="AF77" s="104">
        <f t="shared" si="99"/>
        <v>0</v>
      </c>
      <c r="AG77" s="104">
        <f t="shared" si="100"/>
        <v>0</v>
      </c>
      <c r="AH77" s="104">
        <f t="shared" si="101"/>
        <v>0</v>
      </c>
      <c r="AI77" s="104">
        <f t="shared" si="102"/>
        <v>0</v>
      </c>
      <c r="AJ77" s="104">
        <v>1.0</v>
      </c>
      <c r="AK77" s="106"/>
      <c r="AL77" s="112">
        <f>H77</f>
        <v>6</v>
      </c>
      <c r="AM77" s="112"/>
      <c r="AN77" s="112">
        <v>6.0</v>
      </c>
      <c r="AO77" s="112">
        <v>6.0</v>
      </c>
      <c r="AP77" s="112"/>
      <c r="AQ77" s="106"/>
      <c r="AR77" s="106"/>
      <c r="AS77" s="106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ht="57.0" customHeight="1">
      <c r="A78" s="2"/>
      <c r="B78" s="143"/>
      <c r="C78" s="2"/>
      <c r="D78" s="48" t="s">
        <v>192</v>
      </c>
      <c r="E78" s="2"/>
      <c r="F78" s="2" t="s">
        <v>193</v>
      </c>
      <c r="G78" s="72" t="s">
        <v>184</v>
      </c>
      <c r="H78" s="2">
        <v>4.0</v>
      </c>
      <c r="I78" s="72" t="s">
        <v>77</v>
      </c>
      <c r="J78" s="167">
        <v>69.7</v>
      </c>
      <c r="K78" s="139"/>
      <c r="L78" s="139"/>
      <c r="M78" s="139"/>
      <c r="N78" s="139"/>
      <c r="O78" s="139"/>
      <c r="P78" s="139"/>
      <c r="Q78" s="139"/>
      <c r="R78" s="62"/>
      <c r="S78" s="140">
        <f t="shared" si="90"/>
        <v>0</v>
      </c>
      <c r="T78" s="141" t="str">
        <f t="shared" si="91"/>
        <v>No</v>
      </c>
      <c r="U78" s="142" t="str">
        <f t="shared" si="2"/>
        <v>No</v>
      </c>
      <c r="V78" s="1"/>
      <c r="W78" s="132">
        <v>1.0</v>
      </c>
      <c r="X78" s="137">
        <f t="shared" si="93"/>
        <v>0</v>
      </c>
      <c r="Y78" s="103"/>
      <c r="Z78" s="104">
        <v>1.83</v>
      </c>
      <c r="AA78" s="104">
        <f t="shared" si="94"/>
        <v>0</v>
      </c>
      <c r="AB78" s="104">
        <f t="shared" si="95"/>
        <v>0</v>
      </c>
      <c r="AC78" s="104">
        <f t="shared" si="96"/>
        <v>0</v>
      </c>
      <c r="AD78" s="104">
        <f t="shared" si="97"/>
        <v>0</v>
      </c>
      <c r="AE78" s="104">
        <f t="shared" si="98"/>
        <v>0</v>
      </c>
      <c r="AF78" s="104">
        <f t="shared" si="99"/>
        <v>0</v>
      </c>
      <c r="AG78" s="104">
        <f t="shared" si="100"/>
        <v>0</v>
      </c>
      <c r="AH78" s="104">
        <f t="shared" si="101"/>
        <v>0</v>
      </c>
      <c r="AI78" s="104">
        <f t="shared" si="102"/>
        <v>0</v>
      </c>
      <c r="AJ78" s="104">
        <v>1.0</v>
      </c>
      <c r="AK78" s="106"/>
      <c r="AL78" s="112"/>
      <c r="AM78" s="112"/>
      <c r="AN78" s="112">
        <v>8.0</v>
      </c>
      <c r="AO78" s="112">
        <v>4.0</v>
      </c>
      <c r="AP78" s="112"/>
      <c r="AQ78" s="106"/>
      <c r="AR78" s="106"/>
      <c r="AS78" s="106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ht="57.0" customHeight="1">
      <c r="A79" s="2"/>
      <c r="B79" s="143"/>
      <c r="C79" s="2"/>
      <c r="D79" s="128" t="s">
        <v>194</v>
      </c>
      <c r="E79" s="129"/>
      <c r="F79" s="129" t="s">
        <v>74</v>
      </c>
      <c r="G79" s="130" t="s">
        <v>111</v>
      </c>
      <c r="H79" s="129">
        <v>4.0</v>
      </c>
      <c r="I79" s="130" t="s">
        <v>77</v>
      </c>
      <c r="J79" s="131">
        <v>64.0</v>
      </c>
      <c r="K79" s="133"/>
      <c r="L79" s="133"/>
      <c r="M79" s="133"/>
      <c r="N79" s="133"/>
      <c r="O79" s="133"/>
      <c r="P79" s="133"/>
      <c r="Q79" s="133"/>
      <c r="R79" s="132"/>
      <c r="S79" s="134">
        <f t="shared" si="90"/>
        <v>0</v>
      </c>
      <c r="T79" s="135" t="str">
        <f t="shared" si="91"/>
        <v>No</v>
      </c>
      <c r="U79" s="136" t="str">
        <f t="shared" si="2"/>
        <v>No</v>
      </c>
      <c r="V79" s="1"/>
      <c r="W79" s="132">
        <v>1.0</v>
      </c>
      <c r="X79" s="137">
        <f t="shared" si="93"/>
        <v>0</v>
      </c>
      <c r="Y79" s="103" t="s">
        <v>195</v>
      </c>
      <c r="Z79" s="104">
        <v>2.0</v>
      </c>
      <c r="AA79" s="104">
        <f t="shared" si="94"/>
        <v>0</v>
      </c>
      <c r="AB79" s="104">
        <f t="shared" si="95"/>
        <v>0</v>
      </c>
      <c r="AC79" s="104">
        <f t="shared" si="96"/>
        <v>0</v>
      </c>
      <c r="AD79" s="104">
        <f t="shared" si="97"/>
        <v>0</v>
      </c>
      <c r="AE79" s="104">
        <f t="shared" si="98"/>
        <v>0</v>
      </c>
      <c r="AF79" s="104">
        <f t="shared" si="99"/>
        <v>0</v>
      </c>
      <c r="AG79" s="104">
        <f t="shared" si="100"/>
        <v>0</v>
      </c>
      <c r="AH79" s="104">
        <f t="shared" si="101"/>
        <v>0</v>
      </c>
      <c r="AI79" s="104">
        <f t="shared" si="102"/>
        <v>0</v>
      </c>
      <c r="AJ79" s="104">
        <v>1.0</v>
      </c>
      <c r="AK79" s="106"/>
      <c r="AL79" s="112">
        <f t="shared" ref="AL79:AL80" si="105">H79</f>
        <v>4</v>
      </c>
      <c r="AM79" s="112"/>
      <c r="AN79" s="112">
        <v>4.0</v>
      </c>
      <c r="AO79" s="112">
        <v>4.0</v>
      </c>
      <c r="AP79" s="112"/>
      <c r="AQ79" s="106"/>
      <c r="AR79" s="106"/>
      <c r="AS79" s="106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ht="57.0" customHeight="1">
      <c r="A80" s="2"/>
      <c r="B80" s="143"/>
      <c r="C80" s="2"/>
      <c r="D80" s="48" t="s">
        <v>196</v>
      </c>
      <c r="E80" s="2"/>
      <c r="F80" s="2" t="s">
        <v>68</v>
      </c>
      <c r="G80" s="72" t="s">
        <v>107</v>
      </c>
      <c r="H80" s="2">
        <v>1.0</v>
      </c>
      <c r="I80" s="72" t="s">
        <v>77</v>
      </c>
      <c r="J80" s="167">
        <v>55.5</v>
      </c>
      <c r="K80" s="139"/>
      <c r="L80" s="139"/>
      <c r="M80" s="139"/>
      <c r="N80" s="139"/>
      <c r="O80" s="139"/>
      <c r="P80" s="139"/>
      <c r="Q80" s="139"/>
      <c r="R80" s="62"/>
      <c r="S80" s="140">
        <f t="shared" si="90"/>
        <v>0</v>
      </c>
      <c r="T80" s="141" t="str">
        <f t="shared" si="91"/>
        <v>No</v>
      </c>
      <c r="U80" s="142" t="str">
        <f t="shared" si="2"/>
        <v>No</v>
      </c>
      <c r="V80" s="1"/>
      <c r="W80" s="132">
        <f>IF(AJ80&gt;H80,AJ80,H80)</f>
        <v>1</v>
      </c>
      <c r="X80" s="137">
        <f t="shared" si="93"/>
        <v>0</v>
      </c>
      <c r="Y80" s="103" t="s">
        <v>197</v>
      </c>
      <c r="Z80" s="104">
        <v>2.8</v>
      </c>
      <c r="AA80" s="104">
        <f t="shared" si="94"/>
        <v>0</v>
      </c>
      <c r="AB80" s="104">
        <f t="shared" si="95"/>
        <v>0</v>
      </c>
      <c r="AC80" s="104">
        <f t="shared" si="96"/>
        <v>0</v>
      </c>
      <c r="AD80" s="104">
        <f t="shared" si="97"/>
        <v>0</v>
      </c>
      <c r="AE80" s="104">
        <f t="shared" si="98"/>
        <v>0</v>
      </c>
      <c r="AF80" s="104">
        <f t="shared" si="99"/>
        <v>0</v>
      </c>
      <c r="AG80" s="104">
        <f t="shared" si="100"/>
        <v>0</v>
      </c>
      <c r="AH80" s="104">
        <f t="shared" si="101"/>
        <v>0</v>
      </c>
      <c r="AI80" s="104">
        <f t="shared" si="102"/>
        <v>0</v>
      </c>
      <c r="AJ80" s="104">
        <v>1.0</v>
      </c>
      <c r="AK80" s="106"/>
      <c r="AL80" s="112">
        <f t="shared" si="105"/>
        <v>1</v>
      </c>
      <c r="AM80" s="112"/>
      <c r="AN80" s="112">
        <v>3.0</v>
      </c>
      <c r="AO80" s="112">
        <v>1.0</v>
      </c>
      <c r="AP80" s="113"/>
      <c r="AQ80" s="106"/>
      <c r="AR80" s="106"/>
      <c r="AS80" s="106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ht="57.0" customHeight="1">
      <c r="A81" s="2"/>
      <c r="B81" s="144"/>
      <c r="C81" s="189"/>
      <c r="D81" s="146" t="s">
        <v>198</v>
      </c>
      <c r="E81" s="147"/>
      <c r="F81" s="147" t="s">
        <v>72</v>
      </c>
      <c r="G81" s="148" t="s">
        <v>111</v>
      </c>
      <c r="H81" s="147">
        <v>2.0</v>
      </c>
      <c r="I81" s="148" t="s">
        <v>77</v>
      </c>
      <c r="J81" s="149">
        <v>72.5</v>
      </c>
      <c r="K81" s="150"/>
      <c r="L81" s="150"/>
      <c r="M81" s="150"/>
      <c r="N81" s="150"/>
      <c r="O81" s="150"/>
      <c r="P81" s="150"/>
      <c r="Q81" s="150"/>
      <c r="R81" s="151"/>
      <c r="S81" s="152">
        <f t="shared" si="90"/>
        <v>0</v>
      </c>
      <c r="T81" s="153" t="str">
        <f t="shared" si="91"/>
        <v>No</v>
      </c>
      <c r="U81" s="154" t="str">
        <f t="shared" si="2"/>
        <v>No</v>
      </c>
      <c r="V81" s="1"/>
      <c r="W81" s="151">
        <v>1.0</v>
      </c>
      <c r="X81" s="155">
        <f t="shared" si="93"/>
        <v>0</v>
      </c>
      <c r="Y81" s="103" t="s">
        <v>199</v>
      </c>
      <c r="Z81" s="104">
        <v>1.8</v>
      </c>
      <c r="AA81" s="104">
        <f t="shared" si="94"/>
        <v>0</v>
      </c>
      <c r="AB81" s="104">
        <f t="shared" si="95"/>
        <v>0</v>
      </c>
      <c r="AC81" s="104">
        <f t="shared" si="96"/>
        <v>0</v>
      </c>
      <c r="AD81" s="104">
        <f t="shared" si="97"/>
        <v>0</v>
      </c>
      <c r="AE81" s="104">
        <f t="shared" si="98"/>
        <v>0</v>
      </c>
      <c r="AF81" s="104">
        <f t="shared" si="99"/>
        <v>0</v>
      </c>
      <c r="AG81" s="104">
        <f t="shared" si="100"/>
        <v>0</v>
      </c>
      <c r="AH81" s="104">
        <f t="shared" si="101"/>
        <v>0</v>
      </c>
      <c r="AI81" s="104">
        <f t="shared" si="102"/>
        <v>0</v>
      </c>
      <c r="AJ81" s="104">
        <v>1.0</v>
      </c>
      <c r="AK81" s="106"/>
      <c r="AL81" s="112">
        <v>2.0</v>
      </c>
      <c r="AM81" s="112"/>
      <c r="AN81" s="112">
        <v>6.0</v>
      </c>
      <c r="AO81" s="112">
        <v>2.0</v>
      </c>
      <c r="AP81" s="113"/>
      <c r="AQ81" s="106"/>
      <c r="AR81" s="106"/>
      <c r="AS81" s="106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ht="30.75" customHeight="1">
      <c r="A82" s="1"/>
      <c r="B82" s="73"/>
      <c r="C82" s="1"/>
      <c r="D82" s="48"/>
      <c r="E82" s="74"/>
      <c r="F82" s="74"/>
      <c r="G82" s="156"/>
      <c r="H82" s="1"/>
      <c r="I82" s="49"/>
      <c r="J82" s="157" t="s">
        <v>200</v>
      </c>
      <c r="K82" s="74"/>
      <c r="L82" s="74"/>
      <c r="M82" s="74"/>
      <c r="N82" s="74"/>
      <c r="O82" s="74"/>
      <c r="P82" s="74"/>
      <c r="Q82" s="74"/>
      <c r="R82" s="74"/>
      <c r="S82" s="158"/>
      <c r="T82" s="110"/>
      <c r="U82" s="111" t="str">
        <f t="shared" si="2"/>
        <v>No</v>
      </c>
      <c r="V82" s="1"/>
      <c r="W82" s="2"/>
      <c r="X82" s="2"/>
      <c r="Y82" s="84"/>
      <c r="Z82" s="85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51"/>
      <c r="AL82" s="112" t="str">
        <f>H82</f>
        <v/>
      </c>
      <c r="AM82" s="112" t="str">
        <f>H82</f>
        <v/>
      </c>
      <c r="AN82" s="113"/>
      <c r="AO82" s="113"/>
      <c r="AP82" s="112"/>
      <c r="AQ82" s="51"/>
      <c r="AR82" s="51"/>
      <c r="AS82" s="5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ht="57.0" customHeight="1">
      <c r="A83" s="2"/>
      <c r="B83" s="159"/>
      <c r="C83" s="161"/>
      <c r="D83" s="197" t="s">
        <v>201</v>
      </c>
      <c r="E83" s="198"/>
      <c r="F83" s="198" t="s">
        <v>68</v>
      </c>
      <c r="G83" s="199" t="s">
        <v>107</v>
      </c>
      <c r="H83" s="198">
        <v>1.0</v>
      </c>
      <c r="I83" s="199" t="s">
        <v>77</v>
      </c>
      <c r="J83" s="200">
        <v>52.3</v>
      </c>
      <c r="K83" s="201"/>
      <c r="L83" s="201"/>
      <c r="M83" s="201"/>
      <c r="N83" s="201"/>
      <c r="O83" s="201"/>
      <c r="P83" s="201"/>
      <c r="Q83" s="201"/>
      <c r="R83" s="125"/>
      <c r="S83" s="202">
        <f t="shared" ref="S83:S101" si="106">J83*K83+J83*L83+J83*M83+J83*N83+J83*O83+J83*P83+J83*Q83+J83*R83</f>
        <v>0</v>
      </c>
      <c r="T83" s="203" t="str">
        <f t="shared" ref="T83:T101" si="107">IF(B83="New","Yes","No")</f>
        <v>No</v>
      </c>
      <c r="U83" s="204" t="str">
        <f t="shared" si="2"/>
        <v>No</v>
      </c>
      <c r="V83" s="1"/>
      <c r="W83" s="125">
        <f>IF(AJ83&gt;H83,AJ83,H83)</f>
        <v>1</v>
      </c>
      <c r="X83" s="126">
        <f t="shared" ref="X83:X101" si="108">W83*K83+W83*L83+W83*M83+W83*N83+W83*O83+W83*P83+W83*Q83+W83*R83</f>
        <v>0</v>
      </c>
      <c r="Y83" s="103" t="s">
        <v>202</v>
      </c>
      <c r="Z83" s="104">
        <v>1.1</v>
      </c>
      <c r="AA83" s="104">
        <f t="shared" ref="AA83:AA101" si="109">SUM(K83:R83)*Z83</f>
        <v>0</v>
      </c>
      <c r="AB83" s="104">
        <f t="shared" ref="AB83:AB101" si="110">K83*H83</f>
        <v>0</v>
      </c>
      <c r="AC83" s="104">
        <f t="shared" ref="AC83:AC101" si="111">L83*H83</f>
        <v>0</v>
      </c>
      <c r="AD83" s="104">
        <f t="shared" ref="AD83:AD101" si="112">M83*H83</f>
        <v>0</v>
      </c>
      <c r="AE83" s="104">
        <f t="shared" ref="AE83:AE101" si="113">N83*H83</f>
        <v>0</v>
      </c>
      <c r="AF83" s="104">
        <f t="shared" ref="AF83:AF101" si="114">O83*H83</f>
        <v>0</v>
      </c>
      <c r="AG83" s="104">
        <f t="shared" ref="AG83:AG101" si="115">P83*H83</f>
        <v>0</v>
      </c>
      <c r="AH83" s="104">
        <f t="shared" ref="AH83:AH101" si="116">Q83*H83</f>
        <v>0</v>
      </c>
      <c r="AI83" s="104">
        <f t="shared" ref="AI83:AI101" si="117">R83*H83</f>
        <v>0</v>
      </c>
      <c r="AJ83" s="104">
        <v>1.0</v>
      </c>
      <c r="AK83" s="106"/>
      <c r="AL83" s="112"/>
      <c r="AM83" s="112">
        <v>1.0</v>
      </c>
      <c r="AN83" s="112">
        <v>3.0</v>
      </c>
      <c r="AO83" s="112">
        <v>1.0</v>
      </c>
      <c r="AP83" s="112"/>
      <c r="AQ83" s="106"/>
      <c r="AR83" s="106"/>
      <c r="AS83" s="106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ht="57.0" customHeight="1">
      <c r="A84" s="2"/>
      <c r="B84" s="143"/>
      <c r="C84" s="106"/>
      <c r="D84" s="48" t="s">
        <v>203</v>
      </c>
      <c r="E84" s="2"/>
      <c r="F84" s="2" t="s">
        <v>193</v>
      </c>
      <c r="G84" s="72" t="s">
        <v>111</v>
      </c>
      <c r="H84" s="2">
        <v>3.0</v>
      </c>
      <c r="I84" s="72" t="s">
        <v>77</v>
      </c>
      <c r="J84" s="167">
        <v>67.8</v>
      </c>
      <c r="K84" s="139"/>
      <c r="L84" s="139"/>
      <c r="M84" s="139"/>
      <c r="N84" s="139"/>
      <c r="O84" s="139"/>
      <c r="P84" s="139"/>
      <c r="Q84" s="139"/>
      <c r="R84" s="62"/>
      <c r="S84" s="140">
        <f t="shared" si="106"/>
        <v>0</v>
      </c>
      <c r="T84" s="141" t="str">
        <f t="shared" si="107"/>
        <v>No</v>
      </c>
      <c r="U84" s="142" t="str">
        <f t="shared" si="2"/>
        <v>No</v>
      </c>
      <c r="V84" s="1"/>
      <c r="W84" s="132">
        <v>1.0</v>
      </c>
      <c r="X84" s="137">
        <f t="shared" si="108"/>
        <v>0</v>
      </c>
      <c r="Y84" s="103" t="s">
        <v>204</v>
      </c>
      <c r="Z84" s="104">
        <v>1.8</v>
      </c>
      <c r="AA84" s="104">
        <f t="shared" si="109"/>
        <v>0</v>
      </c>
      <c r="AB84" s="104">
        <f t="shared" si="110"/>
        <v>0</v>
      </c>
      <c r="AC84" s="104">
        <f t="shared" si="111"/>
        <v>0</v>
      </c>
      <c r="AD84" s="104">
        <f t="shared" si="112"/>
        <v>0</v>
      </c>
      <c r="AE84" s="104">
        <f t="shared" si="113"/>
        <v>0</v>
      </c>
      <c r="AF84" s="104">
        <f t="shared" si="114"/>
        <v>0</v>
      </c>
      <c r="AG84" s="104">
        <f t="shared" si="115"/>
        <v>0</v>
      </c>
      <c r="AH84" s="104">
        <f t="shared" si="116"/>
        <v>0</v>
      </c>
      <c r="AI84" s="104">
        <f t="shared" si="117"/>
        <v>0</v>
      </c>
      <c r="AJ84" s="104">
        <v>1.0</v>
      </c>
      <c r="AK84" s="106"/>
      <c r="AL84" s="112">
        <v>3.0</v>
      </c>
      <c r="AM84" s="112"/>
      <c r="AN84" s="112">
        <v>4.0</v>
      </c>
      <c r="AO84" s="112">
        <v>3.0</v>
      </c>
      <c r="AP84" s="112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</row>
    <row r="85" ht="57.0" customHeight="1">
      <c r="A85" s="2"/>
      <c r="B85" s="143"/>
      <c r="C85" s="2"/>
      <c r="D85" s="128" t="s">
        <v>205</v>
      </c>
      <c r="E85" s="129"/>
      <c r="F85" s="129" t="s">
        <v>68</v>
      </c>
      <c r="G85" s="130" t="s">
        <v>174</v>
      </c>
      <c r="H85" s="129">
        <v>2.0</v>
      </c>
      <c r="I85" s="130" t="s">
        <v>77</v>
      </c>
      <c r="J85" s="131">
        <v>76.8</v>
      </c>
      <c r="K85" s="133"/>
      <c r="L85" s="133"/>
      <c r="M85" s="133"/>
      <c r="N85" s="133"/>
      <c r="O85" s="133"/>
      <c r="P85" s="133"/>
      <c r="Q85" s="133"/>
      <c r="R85" s="132"/>
      <c r="S85" s="134">
        <f t="shared" si="106"/>
        <v>0</v>
      </c>
      <c r="T85" s="135" t="str">
        <f t="shared" si="107"/>
        <v>No</v>
      </c>
      <c r="U85" s="136" t="str">
        <f t="shared" si="2"/>
        <v>No</v>
      </c>
      <c r="V85" s="1"/>
      <c r="W85" s="132">
        <v>1.0</v>
      </c>
      <c r="X85" s="137">
        <f t="shared" si="108"/>
        <v>0</v>
      </c>
      <c r="Y85" s="103" t="s">
        <v>206</v>
      </c>
      <c r="Z85" s="104">
        <v>2.4</v>
      </c>
      <c r="AA85" s="104">
        <f t="shared" si="109"/>
        <v>0</v>
      </c>
      <c r="AB85" s="104">
        <f t="shared" si="110"/>
        <v>0</v>
      </c>
      <c r="AC85" s="104">
        <f t="shared" si="111"/>
        <v>0</v>
      </c>
      <c r="AD85" s="104">
        <f t="shared" si="112"/>
        <v>0</v>
      </c>
      <c r="AE85" s="104">
        <f t="shared" si="113"/>
        <v>0</v>
      </c>
      <c r="AF85" s="104">
        <f t="shared" si="114"/>
        <v>0</v>
      </c>
      <c r="AG85" s="104">
        <f t="shared" si="115"/>
        <v>0</v>
      </c>
      <c r="AH85" s="104">
        <f t="shared" si="116"/>
        <v>0</v>
      </c>
      <c r="AI85" s="104">
        <f t="shared" si="117"/>
        <v>0</v>
      </c>
      <c r="AJ85" s="104">
        <v>1.0</v>
      </c>
      <c r="AK85" s="106"/>
      <c r="AL85" s="112">
        <f>H85</f>
        <v>2</v>
      </c>
      <c r="AM85" s="112"/>
      <c r="AN85" s="112">
        <v>3.0</v>
      </c>
      <c r="AO85" s="112">
        <v>2.0</v>
      </c>
      <c r="AP85" s="113"/>
      <c r="AQ85" s="106"/>
      <c r="AR85" s="106"/>
      <c r="AS85" s="106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ht="57.0" customHeight="1">
      <c r="A86" s="2"/>
      <c r="B86" s="143"/>
      <c r="C86" s="2"/>
      <c r="D86" s="48" t="s">
        <v>207</v>
      </c>
      <c r="E86" s="2"/>
      <c r="F86" s="2" t="s">
        <v>85</v>
      </c>
      <c r="G86" s="72" t="s">
        <v>141</v>
      </c>
      <c r="H86" s="2">
        <v>30.0</v>
      </c>
      <c r="I86" s="72" t="s">
        <v>77</v>
      </c>
      <c r="J86" s="167">
        <v>99.5</v>
      </c>
      <c r="K86" s="139"/>
      <c r="L86" s="139"/>
      <c r="M86" s="139"/>
      <c r="N86" s="139"/>
      <c r="O86" s="139"/>
      <c r="P86" s="139"/>
      <c r="Q86" s="139"/>
      <c r="R86" s="62"/>
      <c r="S86" s="140">
        <f t="shared" si="106"/>
        <v>0</v>
      </c>
      <c r="T86" s="141" t="str">
        <f t="shared" si="107"/>
        <v>No</v>
      </c>
      <c r="U86" s="142" t="str">
        <f t="shared" si="2"/>
        <v>No</v>
      </c>
      <c r="V86" s="1"/>
      <c r="W86" s="132">
        <v>1.0</v>
      </c>
      <c r="X86" s="137">
        <f t="shared" si="108"/>
        <v>0</v>
      </c>
      <c r="Y86" s="103" t="s">
        <v>208</v>
      </c>
      <c r="Z86" s="104">
        <v>1.8</v>
      </c>
      <c r="AA86" s="104">
        <f t="shared" si="109"/>
        <v>0</v>
      </c>
      <c r="AB86" s="104">
        <f t="shared" si="110"/>
        <v>0</v>
      </c>
      <c r="AC86" s="104">
        <f t="shared" si="111"/>
        <v>0</v>
      </c>
      <c r="AD86" s="104">
        <f t="shared" si="112"/>
        <v>0</v>
      </c>
      <c r="AE86" s="104">
        <f t="shared" si="113"/>
        <v>0</v>
      </c>
      <c r="AF86" s="104">
        <f t="shared" si="114"/>
        <v>0</v>
      </c>
      <c r="AG86" s="104">
        <f t="shared" si="115"/>
        <v>0</v>
      </c>
      <c r="AH86" s="104">
        <f t="shared" si="116"/>
        <v>0</v>
      </c>
      <c r="AI86" s="104">
        <f t="shared" si="117"/>
        <v>0</v>
      </c>
      <c r="AJ86" s="104">
        <v>1.0</v>
      </c>
      <c r="AK86" s="106"/>
      <c r="AL86" s="112">
        <v>2.0</v>
      </c>
      <c r="AM86" s="112"/>
      <c r="AN86" s="112"/>
      <c r="AO86" s="112">
        <v>30.0</v>
      </c>
      <c r="AP86" s="112"/>
      <c r="AQ86" s="106"/>
      <c r="AR86" s="106"/>
      <c r="AS86" s="106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ht="57.0" customHeight="1">
      <c r="A87" s="2"/>
      <c r="B87" s="143"/>
      <c r="C87" s="2"/>
      <c r="D87" s="128" t="s">
        <v>209</v>
      </c>
      <c r="E87" s="129"/>
      <c r="F87" s="129" t="s">
        <v>85</v>
      </c>
      <c r="G87" s="130" t="s">
        <v>210</v>
      </c>
      <c r="H87" s="129">
        <v>23.0</v>
      </c>
      <c r="I87" s="130" t="s">
        <v>77</v>
      </c>
      <c r="J87" s="131">
        <v>109.8</v>
      </c>
      <c r="K87" s="133"/>
      <c r="L87" s="133"/>
      <c r="M87" s="133"/>
      <c r="N87" s="133"/>
      <c r="O87" s="133"/>
      <c r="P87" s="133"/>
      <c r="Q87" s="133"/>
      <c r="R87" s="132"/>
      <c r="S87" s="134">
        <f t="shared" si="106"/>
        <v>0</v>
      </c>
      <c r="T87" s="135" t="str">
        <f t="shared" si="107"/>
        <v>No</v>
      </c>
      <c r="U87" s="136" t="str">
        <f t="shared" si="2"/>
        <v>No</v>
      </c>
      <c r="V87" s="1"/>
      <c r="W87" s="132">
        <v>1.0</v>
      </c>
      <c r="X87" s="137">
        <f t="shared" si="108"/>
        <v>0</v>
      </c>
      <c r="Y87" s="103" t="s">
        <v>211</v>
      </c>
      <c r="Z87" s="104">
        <v>3.0</v>
      </c>
      <c r="AA87" s="104">
        <f t="shared" si="109"/>
        <v>0</v>
      </c>
      <c r="AB87" s="104">
        <f t="shared" si="110"/>
        <v>0</v>
      </c>
      <c r="AC87" s="104">
        <f t="shared" si="111"/>
        <v>0</v>
      </c>
      <c r="AD87" s="104">
        <f t="shared" si="112"/>
        <v>0</v>
      </c>
      <c r="AE87" s="104">
        <f t="shared" si="113"/>
        <v>0</v>
      </c>
      <c r="AF87" s="104">
        <f t="shared" si="114"/>
        <v>0</v>
      </c>
      <c r="AG87" s="104">
        <f t="shared" si="115"/>
        <v>0</v>
      </c>
      <c r="AH87" s="104">
        <f t="shared" si="116"/>
        <v>0</v>
      </c>
      <c r="AI87" s="104">
        <f t="shared" si="117"/>
        <v>0</v>
      </c>
      <c r="AJ87" s="104">
        <v>1.0</v>
      </c>
      <c r="AK87" s="106"/>
      <c r="AL87" s="112">
        <v>2.0</v>
      </c>
      <c r="AM87" s="112"/>
      <c r="AN87" s="112"/>
      <c r="AO87" s="112">
        <v>23.0</v>
      </c>
      <c r="AP87" s="112"/>
      <c r="AQ87" s="106"/>
      <c r="AR87" s="106"/>
      <c r="AS87" s="106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ht="57.0" customHeight="1">
      <c r="A88" s="2"/>
      <c r="B88" s="143"/>
      <c r="C88" s="2"/>
      <c r="D88" s="48" t="s">
        <v>212</v>
      </c>
      <c r="E88" s="2"/>
      <c r="F88" s="2" t="s">
        <v>133</v>
      </c>
      <c r="G88" s="72" t="s">
        <v>210</v>
      </c>
      <c r="H88" s="2">
        <v>11.0</v>
      </c>
      <c r="I88" s="72" t="s">
        <v>77</v>
      </c>
      <c r="J88" s="167">
        <v>67.9</v>
      </c>
      <c r="K88" s="139"/>
      <c r="L88" s="139"/>
      <c r="M88" s="139"/>
      <c r="N88" s="139"/>
      <c r="O88" s="139"/>
      <c r="P88" s="139"/>
      <c r="Q88" s="139"/>
      <c r="R88" s="62"/>
      <c r="S88" s="140">
        <f t="shared" si="106"/>
        <v>0</v>
      </c>
      <c r="T88" s="141" t="str">
        <f t="shared" si="107"/>
        <v>No</v>
      </c>
      <c r="U88" s="142" t="str">
        <f t="shared" si="2"/>
        <v>No</v>
      </c>
      <c r="V88" s="1"/>
      <c r="W88" s="132">
        <v>1.0</v>
      </c>
      <c r="X88" s="137">
        <f t="shared" si="108"/>
        <v>0</v>
      </c>
      <c r="Y88" s="103" t="s">
        <v>213</v>
      </c>
      <c r="Z88" s="104">
        <v>1.1</v>
      </c>
      <c r="AA88" s="104">
        <f t="shared" si="109"/>
        <v>0</v>
      </c>
      <c r="AB88" s="104">
        <f t="shared" si="110"/>
        <v>0</v>
      </c>
      <c r="AC88" s="104">
        <f t="shared" si="111"/>
        <v>0</v>
      </c>
      <c r="AD88" s="104">
        <f t="shared" si="112"/>
        <v>0</v>
      </c>
      <c r="AE88" s="104">
        <f t="shared" si="113"/>
        <v>0</v>
      </c>
      <c r="AF88" s="104">
        <f t="shared" si="114"/>
        <v>0</v>
      </c>
      <c r="AG88" s="104">
        <f t="shared" si="115"/>
        <v>0</v>
      </c>
      <c r="AH88" s="104">
        <f t="shared" si="116"/>
        <v>0</v>
      </c>
      <c r="AI88" s="104">
        <f t="shared" si="117"/>
        <v>0</v>
      </c>
      <c r="AJ88" s="104">
        <v>1.0</v>
      </c>
      <c r="AK88" s="106"/>
      <c r="AL88" s="112">
        <v>1.0</v>
      </c>
      <c r="AM88" s="112"/>
      <c r="AN88" s="112"/>
      <c r="AO88" s="112">
        <v>11.0</v>
      </c>
      <c r="AP88" s="112"/>
      <c r="AQ88" s="106"/>
      <c r="AR88" s="106"/>
      <c r="AS88" s="106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ht="57.0" customHeight="1">
      <c r="A89" s="2"/>
      <c r="B89" s="143"/>
      <c r="C89" s="2"/>
      <c r="D89" s="128" t="s">
        <v>214</v>
      </c>
      <c r="E89" s="129"/>
      <c r="F89" s="129" t="s">
        <v>74</v>
      </c>
      <c r="G89" s="130" t="s">
        <v>174</v>
      </c>
      <c r="H89" s="129">
        <v>12.0</v>
      </c>
      <c r="I89" s="130" t="s">
        <v>77</v>
      </c>
      <c r="J89" s="131">
        <v>99.6</v>
      </c>
      <c r="K89" s="133"/>
      <c r="L89" s="133"/>
      <c r="M89" s="133"/>
      <c r="N89" s="133"/>
      <c r="O89" s="133"/>
      <c r="P89" s="133"/>
      <c r="Q89" s="133"/>
      <c r="R89" s="132"/>
      <c r="S89" s="134">
        <f t="shared" si="106"/>
        <v>0</v>
      </c>
      <c r="T89" s="135" t="str">
        <f t="shared" si="107"/>
        <v>No</v>
      </c>
      <c r="U89" s="136" t="str">
        <f t="shared" si="2"/>
        <v>No</v>
      </c>
      <c r="V89" s="1"/>
      <c r="W89" s="132">
        <v>1.0</v>
      </c>
      <c r="X89" s="137">
        <f t="shared" si="108"/>
        <v>0</v>
      </c>
      <c r="Y89" s="103" t="s">
        <v>215</v>
      </c>
      <c r="Z89" s="104">
        <v>3.1</v>
      </c>
      <c r="AA89" s="104">
        <f t="shared" si="109"/>
        <v>0</v>
      </c>
      <c r="AB89" s="104">
        <f t="shared" si="110"/>
        <v>0</v>
      </c>
      <c r="AC89" s="104">
        <f t="shared" si="111"/>
        <v>0</v>
      </c>
      <c r="AD89" s="104">
        <f t="shared" si="112"/>
        <v>0</v>
      </c>
      <c r="AE89" s="104">
        <f t="shared" si="113"/>
        <v>0</v>
      </c>
      <c r="AF89" s="104">
        <f t="shared" si="114"/>
        <v>0</v>
      </c>
      <c r="AG89" s="104">
        <f t="shared" si="115"/>
        <v>0</v>
      </c>
      <c r="AH89" s="104">
        <f t="shared" si="116"/>
        <v>0</v>
      </c>
      <c r="AI89" s="104">
        <f t="shared" si="117"/>
        <v>0</v>
      </c>
      <c r="AJ89" s="104">
        <v>1.0</v>
      </c>
      <c r="AK89" s="106"/>
      <c r="AL89" s="112">
        <v>12.0</v>
      </c>
      <c r="AM89" s="112"/>
      <c r="AN89" s="112"/>
      <c r="AO89" s="112">
        <v>12.0</v>
      </c>
      <c r="AP89" s="112"/>
      <c r="AQ89" s="106"/>
      <c r="AR89" s="106"/>
      <c r="AS89" s="106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ht="57.0" customHeight="1">
      <c r="A90" s="2"/>
      <c r="B90" s="143"/>
      <c r="C90" s="2"/>
      <c r="D90" s="48" t="s">
        <v>216</v>
      </c>
      <c r="E90" s="2"/>
      <c r="F90" s="2" t="s">
        <v>82</v>
      </c>
      <c r="G90" s="72" t="s">
        <v>111</v>
      </c>
      <c r="H90" s="2">
        <v>17.0</v>
      </c>
      <c r="I90" s="72" t="s">
        <v>77</v>
      </c>
      <c r="J90" s="167">
        <v>114.3</v>
      </c>
      <c r="K90" s="139"/>
      <c r="L90" s="139"/>
      <c r="M90" s="139"/>
      <c r="N90" s="139"/>
      <c r="O90" s="139"/>
      <c r="P90" s="139"/>
      <c r="Q90" s="139"/>
      <c r="R90" s="62"/>
      <c r="S90" s="140">
        <f t="shared" si="106"/>
        <v>0</v>
      </c>
      <c r="T90" s="141" t="str">
        <f t="shared" si="107"/>
        <v>No</v>
      </c>
      <c r="U90" s="142" t="str">
        <f t="shared" si="2"/>
        <v>No</v>
      </c>
      <c r="V90" s="1"/>
      <c r="W90" s="132">
        <v>1.0</v>
      </c>
      <c r="X90" s="137">
        <f t="shared" si="108"/>
        <v>0</v>
      </c>
      <c r="Y90" s="103" t="s">
        <v>217</v>
      </c>
      <c r="Z90" s="104">
        <v>3.2</v>
      </c>
      <c r="AA90" s="104">
        <f t="shared" si="109"/>
        <v>0</v>
      </c>
      <c r="AB90" s="104">
        <f t="shared" si="110"/>
        <v>0</v>
      </c>
      <c r="AC90" s="104">
        <f t="shared" si="111"/>
        <v>0</v>
      </c>
      <c r="AD90" s="104">
        <f t="shared" si="112"/>
        <v>0</v>
      </c>
      <c r="AE90" s="104">
        <f t="shared" si="113"/>
        <v>0</v>
      </c>
      <c r="AF90" s="104">
        <f t="shared" si="114"/>
        <v>0</v>
      </c>
      <c r="AG90" s="104">
        <f t="shared" si="115"/>
        <v>0</v>
      </c>
      <c r="AH90" s="104">
        <f t="shared" si="116"/>
        <v>0</v>
      </c>
      <c r="AI90" s="104">
        <f t="shared" si="117"/>
        <v>0</v>
      </c>
      <c r="AJ90" s="104">
        <v>1.0</v>
      </c>
      <c r="AK90" s="106"/>
      <c r="AL90" s="112">
        <v>17.0</v>
      </c>
      <c r="AM90" s="112"/>
      <c r="AN90" s="112"/>
      <c r="AO90" s="112">
        <v>17.0</v>
      </c>
      <c r="AP90" s="112"/>
      <c r="AQ90" s="106"/>
      <c r="AR90" s="106"/>
      <c r="AS90" s="106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ht="57.0" customHeight="1">
      <c r="A91" s="2"/>
      <c r="B91" s="143"/>
      <c r="C91" s="2"/>
      <c r="D91" s="128" t="s">
        <v>218</v>
      </c>
      <c r="E91" s="129"/>
      <c r="F91" s="129" t="s">
        <v>82</v>
      </c>
      <c r="G91" s="130" t="s">
        <v>111</v>
      </c>
      <c r="H91" s="129">
        <v>15.0</v>
      </c>
      <c r="I91" s="130" t="s">
        <v>77</v>
      </c>
      <c r="J91" s="131">
        <v>98.8</v>
      </c>
      <c r="K91" s="133"/>
      <c r="L91" s="133"/>
      <c r="M91" s="133"/>
      <c r="N91" s="133"/>
      <c r="O91" s="133"/>
      <c r="P91" s="133"/>
      <c r="Q91" s="133"/>
      <c r="R91" s="132"/>
      <c r="S91" s="134">
        <f t="shared" si="106"/>
        <v>0</v>
      </c>
      <c r="T91" s="135" t="str">
        <f t="shared" si="107"/>
        <v>No</v>
      </c>
      <c r="U91" s="136" t="str">
        <f t="shared" si="2"/>
        <v>No</v>
      </c>
      <c r="V91" s="1"/>
      <c r="W91" s="132">
        <v>1.0</v>
      </c>
      <c r="X91" s="137">
        <f t="shared" si="108"/>
        <v>0</v>
      </c>
      <c r="Y91" s="103" t="s">
        <v>219</v>
      </c>
      <c r="Z91" s="104">
        <v>2.5</v>
      </c>
      <c r="AA91" s="104">
        <f t="shared" si="109"/>
        <v>0</v>
      </c>
      <c r="AB91" s="104">
        <f t="shared" si="110"/>
        <v>0</v>
      </c>
      <c r="AC91" s="104">
        <f t="shared" si="111"/>
        <v>0</v>
      </c>
      <c r="AD91" s="104">
        <f t="shared" si="112"/>
        <v>0</v>
      </c>
      <c r="AE91" s="104">
        <f t="shared" si="113"/>
        <v>0</v>
      </c>
      <c r="AF91" s="104">
        <f t="shared" si="114"/>
        <v>0</v>
      </c>
      <c r="AG91" s="104">
        <f t="shared" si="115"/>
        <v>0</v>
      </c>
      <c r="AH91" s="104">
        <f t="shared" si="116"/>
        <v>0</v>
      </c>
      <c r="AI91" s="104">
        <f t="shared" si="117"/>
        <v>0</v>
      </c>
      <c r="AJ91" s="104">
        <v>1.0</v>
      </c>
      <c r="AK91" s="106"/>
      <c r="AL91" s="112">
        <v>15.0</v>
      </c>
      <c r="AM91" s="112"/>
      <c r="AN91" s="112"/>
      <c r="AO91" s="112">
        <v>15.0</v>
      </c>
      <c r="AP91" s="112"/>
      <c r="AQ91" s="106"/>
      <c r="AR91" s="106"/>
      <c r="AS91" s="106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ht="57.0" customHeight="1">
      <c r="A92" s="2"/>
      <c r="B92" s="143"/>
      <c r="C92" s="2"/>
      <c r="D92" s="48" t="s">
        <v>220</v>
      </c>
      <c r="E92" s="2"/>
      <c r="F92" s="2" t="s">
        <v>82</v>
      </c>
      <c r="G92" s="72" t="s">
        <v>174</v>
      </c>
      <c r="H92" s="2">
        <v>10.0</v>
      </c>
      <c r="I92" s="72" t="s">
        <v>77</v>
      </c>
      <c r="J92" s="167">
        <v>68.2</v>
      </c>
      <c r="K92" s="139"/>
      <c r="L92" s="139"/>
      <c r="M92" s="139"/>
      <c r="N92" s="139"/>
      <c r="O92" s="139"/>
      <c r="P92" s="139"/>
      <c r="Q92" s="139"/>
      <c r="R92" s="62"/>
      <c r="S92" s="140">
        <f t="shared" si="106"/>
        <v>0</v>
      </c>
      <c r="T92" s="141" t="str">
        <f t="shared" si="107"/>
        <v>No</v>
      </c>
      <c r="U92" s="142" t="str">
        <f t="shared" si="2"/>
        <v>No</v>
      </c>
      <c r="V92" s="1"/>
      <c r="W92" s="132">
        <v>1.0</v>
      </c>
      <c r="X92" s="137">
        <f t="shared" si="108"/>
        <v>0</v>
      </c>
      <c r="Y92" s="103" t="s">
        <v>221</v>
      </c>
      <c r="Z92" s="104">
        <v>1.3</v>
      </c>
      <c r="AA92" s="104">
        <f t="shared" si="109"/>
        <v>0</v>
      </c>
      <c r="AB92" s="104">
        <f t="shared" si="110"/>
        <v>0</v>
      </c>
      <c r="AC92" s="104">
        <f t="shared" si="111"/>
        <v>0</v>
      </c>
      <c r="AD92" s="104">
        <f t="shared" si="112"/>
        <v>0</v>
      </c>
      <c r="AE92" s="104">
        <f t="shared" si="113"/>
        <v>0</v>
      </c>
      <c r="AF92" s="104">
        <f t="shared" si="114"/>
        <v>0</v>
      </c>
      <c r="AG92" s="104">
        <f t="shared" si="115"/>
        <v>0</v>
      </c>
      <c r="AH92" s="104">
        <f t="shared" si="116"/>
        <v>0</v>
      </c>
      <c r="AI92" s="104">
        <f t="shared" si="117"/>
        <v>0</v>
      </c>
      <c r="AJ92" s="104">
        <v>1.0</v>
      </c>
      <c r="AK92" s="106"/>
      <c r="AL92" s="112">
        <v>2.0</v>
      </c>
      <c r="AM92" s="112"/>
      <c r="AN92" s="112">
        <v>10.0</v>
      </c>
      <c r="AO92" s="112">
        <v>2.0</v>
      </c>
      <c r="AP92" s="112"/>
      <c r="AQ92" s="106"/>
      <c r="AR92" s="106"/>
      <c r="AS92" s="106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ht="57.0" customHeight="1">
      <c r="A93" s="2"/>
      <c r="B93" s="143"/>
      <c r="C93" s="106"/>
      <c r="D93" s="128" t="s">
        <v>222</v>
      </c>
      <c r="E93" s="129"/>
      <c r="F93" s="129" t="s">
        <v>68</v>
      </c>
      <c r="G93" s="130" t="s">
        <v>138</v>
      </c>
      <c r="H93" s="129">
        <v>1.0</v>
      </c>
      <c r="I93" s="130" t="s">
        <v>77</v>
      </c>
      <c r="J93" s="131">
        <v>72.5</v>
      </c>
      <c r="K93" s="133"/>
      <c r="L93" s="133"/>
      <c r="M93" s="133"/>
      <c r="N93" s="133"/>
      <c r="O93" s="133"/>
      <c r="P93" s="133"/>
      <c r="Q93" s="133"/>
      <c r="R93" s="132"/>
      <c r="S93" s="134">
        <f t="shared" si="106"/>
        <v>0</v>
      </c>
      <c r="T93" s="135" t="str">
        <f t="shared" si="107"/>
        <v>No</v>
      </c>
      <c r="U93" s="136" t="str">
        <f t="shared" si="2"/>
        <v>No</v>
      </c>
      <c r="V93" s="1"/>
      <c r="W93" s="132">
        <v>1.0</v>
      </c>
      <c r="X93" s="137">
        <f t="shared" si="108"/>
        <v>0</v>
      </c>
      <c r="Y93" s="103" t="s">
        <v>223</v>
      </c>
      <c r="Z93" s="104">
        <v>1.75</v>
      </c>
      <c r="AA93" s="104">
        <f t="shared" si="109"/>
        <v>0</v>
      </c>
      <c r="AB93" s="104">
        <f t="shared" si="110"/>
        <v>0</v>
      </c>
      <c r="AC93" s="104">
        <f t="shared" si="111"/>
        <v>0</v>
      </c>
      <c r="AD93" s="104">
        <f t="shared" si="112"/>
        <v>0</v>
      </c>
      <c r="AE93" s="104">
        <f t="shared" si="113"/>
        <v>0</v>
      </c>
      <c r="AF93" s="104">
        <f t="shared" si="114"/>
        <v>0</v>
      </c>
      <c r="AG93" s="104">
        <f t="shared" si="115"/>
        <v>0</v>
      </c>
      <c r="AH93" s="104">
        <f t="shared" si="116"/>
        <v>0</v>
      </c>
      <c r="AI93" s="104">
        <f t="shared" si="117"/>
        <v>0</v>
      </c>
      <c r="AJ93" s="104">
        <v>1.0</v>
      </c>
      <c r="AK93" s="106"/>
      <c r="AL93" s="112"/>
      <c r="AM93" s="112">
        <f>H93</f>
        <v>1</v>
      </c>
      <c r="AN93" s="112">
        <v>3.0</v>
      </c>
      <c r="AO93" s="112">
        <v>1.0</v>
      </c>
      <c r="AP93" s="112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</row>
    <row r="94" ht="57.0" customHeight="1">
      <c r="A94" s="2"/>
      <c r="B94" s="143"/>
      <c r="C94" s="2"/>
      <c r="D94" s="48" t="s">
        <v>224</v>
      </c>
      <c r="E94" s="2"/>
      <c r="F94" s="2" t="s">
        <v>68</v>
      </c>
      <c r="G94" s="72" t="s">
        <v>138</v>
      </c>
      <c r="H94" s="2">
        <v>2.0</v>
      </c>
      <c r="I94" s="72" t="s">
        <v>77</v>
      </c>
      <c r="J94" s="167">
        <v>72.5</v>
      </c>
      <c r="K94" s="139"/>
      <c r="L94" s="139"/>
      <c r="M94" s="139"/>
      <c r="N94" s="139"/>
      <c r="O94" s="139"/>
      <c r="P94" s="139"/>
      <c r="Q94" s="139"/>
      <c r="R94" s="62"/>
      <c r="S94" s="140">
        <f t="shared" si="106"/>
        <v>0</v>
      </c>
      <c r="T94" s="141" t="str">
        <f t="shared" si="107"/>
        <v>No</v>
      </c>
      <c r="U94" s="142" t="str">
        <f t="shared" si="2"/>
        <v>No</v>
      </c>
      <c r="V94" s="1"/>
      <c r="W94" s="132">
        <v>1.0</v>
      </c>
      <c r="X94" s="137">
        <f t="shared" si="108"/>
        <v>0</v>
      </c>
      <c r="Y94" s="103" t="s">
        <v>225</v>
      </c>
      <c r="Z94" s="104">
        <v>1.5</v>
      </c>
      <c r="AA94" s="104">
        <f t="shared" si="109"/>
        <v>0</v>
      </c>
      <c r="AB94" s="104">
        <f t="shared" si="110"/>
        <v>0</v>
      </c>
      <c r="AC94" s="104">
        <f t="shared" si="111"/>
        <v>0</v>
      </c>
      <c r="AD94" s="104">
        <f t="shared" si="112"/>
        <v>0</v>
      </c>
      <c r="AE94" s="104">
        <f t="shared" si="113"/>
        <v>0</v>
      </c>
      <c r="AF94" s="104">
        <f t="shared" si="114"/>
        <v>0</v>
      </c>
      <c r="AG94" s="104">
        <f t="shared" si="115"/>
        <v>0</v>
      </c>
      <c r="AH94" s="104">
        <f t="shared" si="116"/>
        <v>0</v>
      </c>
      <c r="AI94" s="104">
        <f t="shared" si="117"/>
        <v>0</v>
      </c>
      <c r="AJ94" s="104">
        <v>1.0</v>
      </c>
      <c r="AK94" s="106"/>
      <c r="AL94" s="112">
        <f t="shared" ref="AL94:AL95" si="118">H94</f>
        <v>2</v>
      </c>
      <c r="AM94" s="112"/>
      <c r="AN94" s="112">
        <v>6.0</v>
      </c>
      <c r="AO94" s="112">
        <v>2.0</v>
      </c>
      <c r="AP94" s="113"/>
      <c r="AQ94" s="106"/>
      <c r="AR94" s="106"/>
      <c r="AS94" s="106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ht="57.0" customHeight="1">
      <c r="A95" s="2"/>
      <c r="B95" s="143"/>
      <c r="C95" s="2"/>
      <c r="D95" s="128" t="s">
        <v>226</v>
      </c>
      <c r="E95" s="129"/>
      <c r="F95" s="129" t="s">
        <v>72</v>
      </c>
      <c r="G95" s="130" t="s">
        <v>128</v>
      </c>
      <c r="H95" s="129">
        <v>6.0</v>
      </c>
      <c r="I95" s="130" t="s">
        <v>77</v>
      </c>
      <c r="J95" s="131">
        <v>72.5</v>
      </c>
      <c r="K95" s="133"/>
      <c r="L95" s="133"/>
      <c r="M95" s="133"/>
      <c r="N95" s="133"/>
      <c r="O95" s="133"/>
      <c r="P95" s="133"/>
      <c r="Q95" s="133"/>
      <c r="R95" s="132"/>
      <c r="S95" s="134">
        <f t="shared" si="106"/>
        <v>0</v>
      </c>
      <c r="T95" s="135" t="str">
        <f t="shared" si="107"/>
        <v>No</v>
      </c>
      <c r="U95" s="136" t="str">
        <f t="shared" si="2"/>
        <v>No</v>
      </c>
      <c r="V95" s="1"/>
      <c r="W95" s="132">
        <v>1.0</v>
      </c>
      <c r="X95" s="137">
        <f t="shared" si="108"/>
        <v>0</v>
      </c>
      <c r="Y95" s="103" t="s">
        <v>227</v>
      </c>
      <c r="Z95" s="104">
        <v>1.85</v>
      </c>
      <c r="AA95" s="104">
        <f t="shared" si="109"/>
        <v>0</v>
      </c>
      <c r="AB95" s="104">
        <f t="shared" si="110"/>
        <v>0</v>
      </c>
      <c r="AC95" s="104">
        <f t="shared" si="111"/>
        <v>0</v>
      </c>
      <c r="AD95" s="104">
        <f t="shared" si="112"/>
        <v>0</v>
      </c>
      <c r="AE95" s="104">
        <f t="shared" si="113"/>
        <v>0</v>
      </c>
      <c r="AF95" s="104">
        <f t="shared" si="114"/>
        <v>0</v>
      </c>
      <c r="AG95" s="104">
        <f t="shared" si="115"/>
        <v>0</v>
      </c>
      <c r="AH95" s="104">
        <f t="shared" si="116"/>
        <v>0</v>
      </c>
      <c r="AI95" s="104">
        <f t="shared" si="117"/>
        <v>0</v>
      </c>
      <c r="AJ95" s="104">
        <v>1.0</v>
      </c>
      <c r="AK95" s="106"/>
      <c r="AL95" s="112">
        <f t="shared" si="118"/>
        <v>6</v>
      </c>
      <c r="AM95" s="112"/>
      <c r="AN95" s="112">
        <v>12.0</v>
      </c>
      <c r="AO95" s="112">
        <v>6.0</v>
      </c>
      <c r="AP95" s="112"/>
      <c r="AQ95" s="106"/>
      <c r="AR95" s="106"/>
      <c r="AS95" s="106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ht="57.0" customHeight="1">
      <c r="A96" s="2"/>
      <c r="B96" s="143"/>
      <c r="C96" s="2"/>
      <c r="D96" s="48" t="s">
        <v>228</v>
      </c>
      <c r="E96" s="2"/>
      <c r="F96" s="2" t="s">
        <v>89</v>
      </c>
      <c r="G96" s="72" t="s">
        <v>138</v>
      </c>
      <c r="H96" s="2">
        <v>1.0</v>
      </c>
      <c r="I96" s="72" t="s">
        <v>77</v>
      </c>
      <c r="J96" s="167">
        <v>93.8</v>
      </c>
      <c r="K96" s="139"/>
      <c r="L96" s="139"/>
      <c r="M96" s="139"/>
      <c r="N96" s="139"/>
      <c r="O96" s="139"/>
      <c r="P96" s="139"/>
      <c r="Q96" s="139"/>
      <c r="R96" s="62"/>
      <c r="S96" s="140">
        <f t="shared" si="106"/>
        <v>0</v>
      </c>
      <c r="T96" s="141" t="str">
        <f t="shared" si="107"/>
        <v>No</v>
      </c>
      <c r="U96" s="142" t="str">
        <f t="shared" si="2"/>
        <v>No</v>
      </c>
      <c r="V96" s="1"/>
      <c r="W96" s="132">
        <f t="shared" ref="W96:W97" si="119">IF(AJ96&gt;H96,AJ96,H96)</f>
        <v>1</v>
      </c>
      <c r="X96" s="137">
        <f t="shared" si="108"/>
        <v>0</v>
      </c>
      <c r="Y96" s="103" t="s">
        <v>229</v>
      </c>
      <c r="Z96" s="104">
        <v>1.7</v>
      </c>
      <c r="AA96" s="104">
        <f t="shared" si="109"/>
        <v>0</v>
      </c>
      <c r="AB96" s="104">
        <f t="shared" si="110"/>
        <v>0</v>
      </c>
      <c r="AC96" s="104">
        <f t="shared" si="111"/>
        <v>0</v>
      </c>
      <c r="AD96" s="104">
        <f t="shared" si="112"/>
        <v>0</v>
      </c>
      <c r="AE96" s="104">
        <f t="shared" si="113"/>
        <v>0</v>
      </c>
      <c r="AF96" s="104">
        <f t="shared" si="114"/>
        <v>0</v>
      </c>
      <c r="AG96" s="104">
        <f t="shared" si="115"/>
        <v>0</v>
      </c>
      <c r="AH96" s="104">
        <f t="shared" si="116"/>
        <v>0</v>
      </c>
      <c r="AI96" s="104">
        <f t="shared" si="117"/>
        <v>0</v>
      </c>
      <c r="AJ96" s="104">
        <v>1.0</v>
      </c>
      <c r="AK96" s="106"/>
      <c r="AL96" s="112"/>
      <c r="AM96" s="112">
        <f t="shared" ref="AM96:AM97" si="120">H96</f>
        <v>1</v>
      </c>
      <c r="AN96" s="112">
        <v>4.0</v>
      </c>
      <c r="AO96" s="112">
        <v>1.0</v>
      </c>
      <c r="AP96" s="112"/>
      <c r="AQ96" s="106"/>
      <c r="AR96" s="106"/>
      <c r="AS96" s="106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ht="57.0" customHeight="1">
      <c r="A97" s="2"/>
      <c r="B97" s="143"/>
      <c r="C97" s="2"/>
      <c r="D97" s="128" t="s">
        <v>230</v>
      </c>
      <c r="E97" s="129"/>
      <c r="F97" s="129" t="s">
        <v>89</v>
      </c>
      <c r="G97" s="130" t="s">
        <v>138</v>
      </c>
      <c r="H97" s="129">
        <v>1.0</v>
      </c>
      <c r="I97" s="130" t="s">
        <v>77</v>
      </c>
      <c r="J97" s="131">
        <v>93.8</v>
      </c>
      <c r="K97" s="133"/>
      <c r="L97" s="133"/>
      <c r="M97" s="133"/>
      <c r="N97" s="133"/>
      <c r="O97" s="133"/>
      <c r="P97" s="133"/>
      <c r="Q97" s="133"/>
      <c r="R97" s="132"/>
      <c r="S97" s="134">
        <f t="shared" si="106"/>
        <v>0</v>
      </c>
      <c r="T97" s="135" t="str">
        <f t="shared" si="107"/>
        <v>No</v>
      </c>
      <c r="U97" s="136" t="str">
        <f t="shared" si="2"/>
        <v>No</v>
      </c>
      <c r="V97" s="1"/>
      <c r="W97" s="132">
        <f t="shared" si="119"/>
        <v>1</v>
      </c>
      <c r="X97" s="137">
        <f t="shared" si="108"/>
        <v>0</v>
      </c>
      <c r="Y97" s="103" t="s">
        <v>231</v>
      </c>
      <c r="Z97" s="104">
        <v>1.45</v>
      </c>
      <c r="AA97" s="104">
        <f t="shared" si="109"/>
        <v>0</v>
      </c>
      <c r="AB97" s="104">
        <f t="shared" si="110"/>
        <v>0</v>
      </c>
      <c r="AC97" s="104">
        <f t="shared" si="111"/>
        <v>0</v>
      </c>
      <c r="AD97" s="104">
        <f t="shared" si="112"/>
        <v>0</v>
      </c>
      <c r="AE97" s="104">
        <f t="shared" si="113"/>
        <v>0</v>
      </c>
      <c r="AF97" s="104">
        <f t="shared" si="114"/>
        <v>0</v>
      </c>
      <c r="AG97" s="104">
        <f t="shared" si="115"/>
        <v>0</v>
      </c>
      <c r="AH97" s="104">
        <f t="shared" si="116"/>
        <v>0</v>
      </c>
      <c r="AI97" s="104">
        <f t="shared" si="117"/>
        <v>0</v>
      </c>
      <c r="AJ97" s="104">
        <v>1.0</v>
      </c>
      <c r="AK97" s="106"/>
      <c r="AL97" s="112"/>
      <c r="AM97" s="112">
        <f t="shared" si="120"/>
        <v>1</v>
      </c>
      <c r="AN97" s="112">
        <v>4.0</v>
      </c>
      <c r="AO97" s="112">
        <v>1.0</v>
      </c>
      <c r="AP97" s="112"/>
      <c r="AQ97" s="106"/>
      <c r="AR97" s="106"/>
      <c r="AS97" s="106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ht="57.0" customHeight="1">
      <c r="A98" s="2"/>
      <c r="B98" s="143"/>
      <c r="C98" s="2"/>
      <c r="D98" s="178" t="s">
        <v>232</v>
      </c>
      <c r="E98" s="106"/>
      <c r="F98" s="106" t="s">
        <v>133</v>
      </c>
      <c r="G98" s="180" t="s">
        <v>141</v>
      </c>
      <c r="H98" s="106">
        <v>15.0</v>
      </c>
      <c r="I98" s="180" t="s">
        <v>77</v>
      </c>
      <c r="J98" s="138">
        <v>68.2</v>
      </c>
      <c r="K98" s="181"/>
      <c r="L98" s="181"/>
      <c r="M98" s="181"/>
      <c r="N98" s="181"/>
      <c r="O98" s="181"/>
      <c r="P98" s="181"/>
      <c r="Q98" s="181"/>
      <c r="R98" s="182"/>
      <c r="S98" s="183">
        <f t="shared" si="106"/>
        <v>0</v>
      </c>
      <c r="T98" s="184" t="str">
        <f t="shared" si="107"/>
        <v>No</v>
      </c>
      <c r="U98" s="185" t="str">
        <f t="shared" si="2"/>
        <v>No</v>
      </c>
      <c r="V98" s="1"/>
      <c r="W98" s="132">
        <v>1.0</v>
      </c>
      <c r="X98" s="137">
        <f t="shared" si="108"/>
        <v>0</v>
      </c>
      <c r="Y98" s="103" t="s">
        <v>233</v>
      </c>
      <c r="Z98" s="104">
        <v>0.5</v>
      </c>
      <c r="AA98" s="104">
        <f t="shared" si="109"/>
        <v>0</v>
      </c>
      <c r="AB98" s="104">
        <f t="shared" si="110"/>
        <v>0</v>
      </c>
      <c r="AC98" s="104">
        <f t="shared" si="111"/>
        <v>0</v>
      </c>
      <c r="AD98" s="104">
        <f t="shared" si="112"/>
        <v>0</v>
      </c>
      <c r="AE98" s="104">
        <f t="shared" si="113"/>
        <v>0</v>
      </c>
      <c r="AF98" s="104">
        <f t="shared" si="114"/>
        <v>0</v>
      </c>
      <c r="AG98" s="104">
        <f t="shared" si="115"/>
        <v>0</v>
      </c>
      <c r="AH98" s="104">
        <f t="shared" si="116"/>
        <v>0</v>
      </c>
      <c r="AI98" s="104">
        <f t="shared" si="117"/>
        <v>0</v>
      </c>
      <c r="AJ98" s="104">
        <v>1.0</v>
      </c>
      <c r="AK98" s="106"/>
      <c r="AL98" s="112">
        <v>1.0</v>
      </c>
      <c r="AM98" s="112"/>
      <c r="AN98" s="112">
        <v>0.0</v>
      </c>
      <c r="AO98" s="112">
        <v>15.0</v>
      </c>
      <c r="AP98" s="112"/>
      <c r="AQ98" s="106"/>
      <c r="AR98" s="106"/>
      <c r="AS98" s="106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ht="57.0" customHeight="1">
      <c r="A99" s="2"/>
      <c r="B99" s="143"/>
      <c r="C99" s="2"/>
      <c r="D99" s="128" t="s">
        <v>234</v>
      </c>
      <c r="E99" s="129"/>
      <c r="F99" s="129" t="s">
        <v>74</v>
      </c>
      <c r="G99" s="130" t="s">
        <v>235</v>
      </c>
      <c r="H99" s="129">
        <v>8.0</v>
      </c>
      <c r="I99" s="130" t="s">
        <v>77</v>
      </c>
      <c r="J99" s="131">
        <v>70.2</v>
      </c>
      <c r="K99" s="133"/>
      <c r="L99" s="133"/>
      <c r="M99" s="133"/>
      <c r="N99" s="133"/>
      <c r="O99" s="133"/>
      <c r="P99" s="133"/>
      <c r="Q99" s="133"/>
      <c r="R99" s="132"/>
      <c r="S99" s="134">
        <f t="shared" si="106"/>
        <v>0</v>
      </c>
      <c r="T99" s="135" t="str">
        <f t="shared" si="107"/>
        <v>No</v>
      </c>
      <c r="U99" s="136" t="str">
        <f t="shared" si="2"/>
        <v>No</v>
      </c>
      <c r="V99" s="1"/>
      <c r="W99" s="132">
        <v>1.0</v>
      </c>
      <c r="X99" s="137">
        <f t="shared" si="108"/>
        <v>0</v>
      </c>
      <c r="Y99" s="103" t="s">
        <v>236</v>
      </c>
      <c r="Z99" s="104">
        <v>1.5</v>
      </c>
      <c r="AA99" s="104">
        <f t="shared" si="109"/>
        <v>0</v>
      </c>
      <c r="AB99" s="104">
        <f t="shared" si="110"/>
        <v>0</v>
      </c>
      <c r="AC99" s="104">
        <f t="shared" si="111"/>
        <v>0</v>
      </c>
      <c r="AD99" s="104">
        <f t="shared" si="112"/>
        <v>0</v>
      </c>
      <c r="AE99" s="104">
        <f t="shared" si="113"/>
        <v>0</v>
      </c>
      <c r="AF99" s="104">
        <f t="shared" si="114"/>
        <v>0</v>
      </c>
      <c r="AG99" s="104">
        <f t="shared" si="115"/>
        <v>0</v>
      </c>
      <c r="AH99" s="104">
        <f t="shared" si="116"/>
        <v>0</v>
      </c>
      <c r="AI99" s="104">
        <f t="shared" si="117"/>
        <v>0</v>
      </c>
      <c r="AJ99" s="104">
        <v>1.0</v>
      </c>
      <c r="AK99" s="106"/>
      <c r="AL99" s="112">
        <v>8.0</v>
      </c>
      <c r="AM99" s="112"/>
      <c r="AN99" s="112">
        <v>16.0</v>
      </c>
      <c r="AO99" s="112">
        <v>8.0</v>
      </c>
      <c r="AP99" s="112"/>
      <c r="AQ99" s="106"/>
      <c r="AR99" s="106"/>
      <c r="AS99" s="106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ht="57.0" customHeight="1">
      <c r="A100" s="2"/>
      <c r="B100" s="143"/>
      <c r="C100" s="2"/>
      <c r="D100" s="178" t="s">
        <v>237</v>
      </c>
      <c r="E100" s="106"/>
      <c r="F100" s="106" t="s">
        <v>193</v>
      </c>
      <c r="G100" s="180" t="s">
        <v>69</v>
      </c>
      <c r="H100" s="106">
        <v>5.0</v>
      </c>
      <c r="I100" s="180" t="s">
        <v>77</v>
      </c>
      <c r="J100" s="138">
        <v>62.0</v>
      </c>
      <c r="K100" s="181"/>
      <c r="L100" s="181"/>
      <c r="M100" s="181"/>
      <c r="N100" s="181"/>
      <c r="O100" s="181"/>
      <c r="P100" s="181"/>
      <c r="Q100" s="181"/>
      <c r="R100" s="182"/>
      <c r="S100" s="183">
        <f t="shared" si="106"/>
        <v>0</v>
      </c>
      <c r="T100" s="184" t="str">
        <f t="shared" si="107"/>
        <v>No</v>
      </c>
      <c r="U100" s="185" t="str">
        <f t="shared" si="2"/>
        <v>No</v>
      </c>
      <c r="V100" s="1"/>
      <c r="W100" s="132">
        <v>1.0</v>
      </c>
      <c r="X100" s="137">
        <f t="shared" si="108"/>
        <v>0</v>
      </c>
      <c r="Y100" s="103" t="s">
        <v>238</v>
      </c>
      <c r="Z100" s="104">
        <v>1.3</v>
      </c>
      <c r="AA100" s="104">
        <f t="shared" si="109"/>
        <v>0</v>
      </c>
      <c r="AB100" s="104">
        <f t="shared" si="110"/>
        <v>0</v>
      </c>
      <c r="AC100" s="104">
        <f t="shared" si="111"/>
        <v>0</v>
      </c>
      <c r="AD100" s="104">
        <f t="shared" si="112"/>
        <v>0</v>
      </c>
      <c r="AE100" s="104">
        <f t="shared" si="113"/>
        <v>0</v>
      </c>
      <c r="AF100" s="104">
        <f t="shared" si="114"/>
        <v>0</v>
      </c>
      <c r="AG100" s="104">
        <f t="shared" si="115"/>
        <v>0</v>
      </c>
      <c r="AH100" s="104">
        <f t="shared" si="116"/>
        <v>0</v>
      </c>
      <c r="AI100" s="104">
        <f t="shared" si="117"/>
        <v>0</v>
      </c>
      <c r="AJ100" s="104">
        <v>1.0</v>
      </c>
      <c r="AK100" s="106"/>
      <c r="AL100" s="112">
        <v>5.0</v>
      </c>
      <c r="AM100" s="112"/>
      <c r="AN100" s="112">
        <v>10.0</v>
      </c>
      <c r="AO100" s="112">
        <v>5.0</v>
      </c>
      <c r="AP100" s="112"/>
      <c r="AQ100" s="106"/>
      <c r="AR100" s="106"/>
      <c r="AS100" s="106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ht="57.0" customHeight="1">
      <c r="A101" s="2"/>
      <c r="B101" s="144"/>
      <c r="C101" s="189"/>
      <c r="D101" s="146" t="s">
        <v>239</v>
      </c>
      <c r="E101" s="147"/>
      <c r="F101" s="147" t="s">
        <v>133</v>
      </c>
      <c r="G101" s="148" t="s">
        <v>128</v>
      </c>
      <c r="H101" s="147">
        <v>12.0</v>
      </c>
      <c r="I101" s="148" t="s">
        <v>77</v>
      </c>
      <c r="J101" s="149">
        <v>68.2</v>
      </c>
      <c r="K101" s="150"/>
      <c r="L101" s="150"/>
      <c r="M101" s="150"/>
      <c r="N101" s="150"/>
      <c r="O101" s="150"/>
      <c r="P101" s="150"/>
      <c r="Q101" s="150"/>
      <c r="R101" s="151"/>
      <c r="S101" s="152">
        <f t="shared" si="106"/>
        <v>0</v>
      </c>
      <c r="T101" s="153" t="str">
        <f t="shared" si="107"/>
        <v>No</v>
      </c>
      <c r="U101" s="154" t="str">
        <f t="shared" si="2"/>
        <v>No</v>
      </c>
      <c r="V101" s="1"/>
      <c r="W101" s="151">
        <v>1.0</v>
      </c>
      <c r="X101" s="155">
        <f t="shared" si="108"/>
        <v>0</v>
      </c>
      <c r="Y101" s="103" t="s">
        <v>240</v>
      </c>
      <c r="Z101" s="104">
        <v>0.8</v>
      </c>
      <c r="AA101" s="104">
        <f t="shared" si="109"/>
        <v>0</v>
      </c>
      <c r="AB101" s="104">
        <f t="shared" si="110"/>
        <v>0</v>
      </c>
      <c r="AC101" s="104">
        <f t="shared" si="111"/>
        <v>0</v>
      </c>
      <c r="AD101" s="104">
        <f t="shared" si="112"/>
        <v>0</v>
      </c>
      <c r="AE101" s="104">
        <f t="shared" si="113"/>
        <v>0</v>
      </c>
      <c r="AF101" s="104">
        <f t="shared" si="114"/>
        <v>0</v>
      </c>
      <c r="AG101" s="104">
        <f t="shared" si="115"/>
        <v>0</v>
      </c>
      <c r="AH101" s="104">
        <f t="shared" si="116"/>
        <v>0</v>
      </c>
      <c r="AI101" s="104">
        <f t="shared" si="117"/>
        <v>0</v>
      </c>
      <c r="AJ101" s="104">
        <v>1.0</v>
      </c>
      <c r="AK101" s="106"/>
      <c r="AL101" s="112">
        <v>12.0</v>
      </c>
      <c r="AM101" s="112"/>
      <c r="AN101" s="112">
        <v>0.0</v>
      </c>
      <c r="AO101" s="112">
        <v>12.0</v>
      </c>
      <c r="AP101" s="112"/>
      <c r="AQ101" s="106"/>
      <c r="AR101" s="106"/>
      <c r="AS101" s="106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</row>
    <row r="102" ht="30.75" customHeight="1">
      <c r="A102" s="1"/>
      <c r="B102" s="73"/>
      <c r="C102" s="1"/>
      <c r="D102" s="48"/>
      <c r="E102" s="74"/>
      <c r="F102" s="74"/>
      <c r="G102" s="156"/>
      <c r="H102" s="1"/>
      <c r="I102" s="49"/>
      <c r="J102" s="157" t="s">
        <v>241</v>
      </c>
      <c r="K102" s="74"/>
      <c r="L102" s="108"/>
      <c r="M102" s="74"/>
      <c r="N102" s="74"/>
      <c r="O102" s="74"/>
      <c r="P102" s="74"/>
      <c r="Q102" s="74"/>
      <c r="R102" s="74"/>
      <c r="S102" s="158"/>
      <c r="T102" s="110"/>
      <c r="U102" s="111" t="str">
        <f t="shared" si="2"/>
        <v>No</v>
      </c>
      <c r="V102" s="1"/>
      <c r="W102" s="2"/>
      <c r="X102" s="2"/>
      <c r="Y102" s="84"/>
      <c r="Z102" s="85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51"/>
      <c r="AL102" s="106"/>
      <c r="AM102" s="106"/>
      <c r="AN102" s="51"/>
      <c r="AO102" s="51"/>
      <c r="AP102" s="51"/>
      <c r="AQ102" s="51"/>
      <c r="AR102" s="51"/>
      <c r="AS102" s="5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ht="57.0" customHeight="1">
      <c r="A103" s="2"/>
      <c r="B103" s="159"/>
      <c r="C103" s="115"/>
      <c r="D103" s="197" t="s">
        <v>242</v>
      </c>
      <c r="E103" s="198"/>
      <c r="F103" s="198" t="s">
        <v>68</v>
      </c>
      <c r="G103" s="199" t="s">
        <v>243</v>
      </c>
      <c r="H103" s="198">
        <v>3.0</v>
      </c>
      <c r="I103" s="199" t="s">
        <v>86</v>
      </c>
      <c r="J103" s="200">
        <v>64.5</v>
      </c>
      <c r="K103" s="201"/>
      <c r="L103" s="201"/>
      <c r="M103" s="201"/>
      <c r="N103" s="201"/>
      <c r="O103" s="201"/>
      <c r="P103" s="201"/>
      <c r="Q103" s="201"/>
      <c r="R103" s="125"/>
      <c r="S103" s="202">
        <f t="shared" ref="S103:S112" si="121">J103*K103+J103*L103+J103*M103+J103*N103+J103*O103+J103*P103+J103*Q103+J103*R103</f>
        <v>0</v>
      </c>
      <c r="T103" s="203" t="str">
        <f t="shared" ref="T103:T112" si="122">IF(B103="New","Yes","No")</f>
        <v>No</v>
      </c>
      <c r="U103" s="204" t="str">
        <f t="shared" si="2"/>
        <v>No</v>
      </c>
      <c r="V103" s="1"/>
      <c r="W103" s="125">
        <v>1.0</v>
      </c>
      <c r="X103" s="126">
        <f t="shared" ref="X103:X112" si="123">W103*K103+W103*L103+W103*M103+W103*N103+W103*O103+W103*P103+W103*Q103+W103*R103</f>
        <v>0</v>
      </c>
      <c r="Y103" s="103" t="s">
        <v>244</v>
      </c>
      <c r="Z103" s="104">
        <v>1.5</v>
      </c>
      <c r="AA103" s="104">
        <f t="shared" ref="AA103:AA112" si="124">SUM(K103:R103)*Z103</f>
        <v>0</v>
      </c>
      <c r="AB103" s="104">
        <f t="shared" ref="AB103:AB112" si="125">K103*H103</f>
        <v>0</v>
      </c>
      <c r="AC103" s="104">
        <f t="shared" ref="AC103:AC112" si="126">L103*H103</f>
        <v>0</v>
      </c>
      <c r="AD103" s="104">
        <f t="shared" ref="AD103:AD112" si="127">M103*H103</f>
        <v>0</v>
      </c>
      <c r="AE103" s="104">
        <f t="shared" ref="AE103:AE112" si="128">N103*H103</f>
        <v>0</v>
      </c>
      <c r="AF103" s="104">
        <f t="shared" ref="AF103:AF112" si="129">O103*H103</f>
        <v>0</v>
      </c>
      <c r="AG103" s="104">
        <f t="shared" ref="AG103:AG112" si="130">P103*H103</f>
        <v>0</v>
      </c>
      <c r="AH103" s="104">
        <f t="shared" ref="AH103:AH112" si="131">Q103*H103</f>
        <v>0</v>
      </c>
      <c r="AI103" s="104">
        <f t="shared" ref="AI103:AI112" si="132">R103*H103</f>
        <v>0</v>
      </c>
      <c r="AJ103" s="104">
        <v>1.0</v>
      </c>
      <c r="AK103" s="106"/>
      <c r="AL103" s="112">
        <v>0.0</v>
      </c>
      <c r="AM103" s="112">
        <v>0.0</v>
      </c>
      <c r="AN103" s="112">
        <v>7.0</v>
      </c>
      <c r="AO103" s="112">
        <v>0.0</v>
      </c>
      <c r="AP103" s="112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</row>
    <row r="104" ht="57.0" customHeight="1">
      <c r="A104" s="2"/>
      <c r="B104" s="143"/>
      <c r="C104" s="106"/>
      <c r="D104" s="48" t="s">
        <v>245</v>
      </c>
      <c r="E104" s="2"/>
      <c r="F104" s="2" t="s">
        <v>246</v>
      </c>
      <c r="G104" s="72" t="s">
        <v>247</v>
      </c>
      <c r="H104" s="2">
        <v>1.0</v>
      </c>
      <c r="I104" s="72" t="s">
        <v>86</v>
      </c>
      <c r="J104" s="167">
        <v>68.1</v>
      </c>
      <c r="K104" s="139"/>
      <c r="L104" s="139"/>
      <c r="M104" s="139"/>
      <c r="N104" s="139"/>
      <c r="O104" s="139"/>
      <c r="P104" s="139"/>
      <c r="Q104" s="139"/>
      <c r="R104" s="62"/>
      <c r="S104" s="140">
        <f t="shared" si="121"/>
        <v>0</v>
      </c>
      <c r="T104" s="141" t="str">
        <f t="shared" si="122"/>
        <v>No</v>
      </c>
      <c r="U104" s="142" t="str">
        <f t="shared" si="2"/>
        <v>No</v>
      </c>
      <c r="V104" s="1"/>
      <c r="W104" s="132">
        <f t="shared" ref="W104:W108" si="133">IF(AJ104&gt;H104,AJ104,H104)</f>
        <v>1</v>
      </c>
      <c r="X104" s="137">
        <f t="shared" si="123"/>
        <v>0</v>
      </c>
      <c r="Y104" s="103" t="s">
        <v>248</v>
      </c>
      <c r="Z104" s="104">
        <v>1.7</v>
      </c>
      <c r="AA104" s="104">
        <f t="shared" si="124"/>
        <v>0</v>
      </c>
      <c r="AB104" s="104">
        <f t="shared" si="125"/>
        <v>0</v>
      </c>
      <c r="AC104" s="104">
        <f t="shared" si="126"/>
        <v>0</v>
      </c>
      <c r="AD104" s="104">
        <f t="shared" si="127"/>
        <v>0</v>
      </c>
      <c r="AE104" s="104">
        <f t="shared" si="128"/>
        <v>0</v>
      </c>
      <c r="AF104" s="104">
        <f t="shared" si="129"/>
        <v>0</v>
      </c>
      <c r="AG104" s="104">
        <f t="shared" si="130"/>
        <v>0</v>
      </c>
      <c r="AH104" s="104">
        <f t="shared" si="131"/>
        <v>0</v>
      </c>
      <c r="AI104" s="104">
        <f t="shared" si="132"/>
        <v>0</v>
      </c>
      <c r="AJ104" s="104">
        <v>1.0</v>
      </c>
      <c r="AK104" s="106"/>
      <c r="AL104" s="112">
        <v>0.0</v>
      </c>
      <c r="AM104" s="112">
        <v>0.0</v>
      </c>
      <c r="AN104" s="112">
        <v>6.0</v>
      </c>
      <c r="AO104" s="112">
        <v>0.0</v>
      </c>
      <c r="AP104" s="112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</row>
    <row r="105" ht="57.0" customHeight="1">
      <c r="A105" s="2"/>
      <c r="B105" s="143"/>
      <c r="C105" s="106"/>
      <c r="D105" s="128" t="s">
        <v>249</v>
      </c>
      <c r="E105" s="129"/>
      <c r="F105" s="129" t="s">
        <v>89</v>
      </c>
      <c r="G105" s="130" t="s">
        <v>138</v>
      </c>
      <c r="H105" s="129">
        <v>1.0</v>
      </c>
      <c r="I105" s="130" t="s">
        <v>86</v>
      </c>
      <c r="J105" s="131">
        <v>66.2</v>
      </c>
      <c r="K105" s="133"/>
      <c r="L105" s="133"/>
      <c r="M105" s="133"/>
      <c r="N105" s="133"/>
      <c r="O105" s="133"/>
      <c r="P105" s="133"/>
      <c r="Q105" s="133"/>
      <c r="R105" s="132"/>
      <c r="S105" s="134">
        <f t="shared" si="121"/>
        <v>0</v>
      </c>
      <c r="T105" s="135" t="str">
        <f t="shared" si="122"/>
        <v>No</v>
      </c>
      <c r="U105" s="136" t="str">
        <f t="shared" si="2"/>
        <v>No</v>
      </c>
      <c r="V105" s="1"/>
      <c r="W105" s="132">
        <f t="shared" si="133"/>
        <v>1</v>
      </c>
      <c r="X105" s="137">
        <f t="shared" si="123"/>
        <v>0</v>
      </c>
      <c r="Y105" s="103" t="s">
        <v>250</v>
      </c>
      <c r="Z105" s="104">
        <v>1.3</v>
      </c>
      <c r="AA105" s="104">
        <f t="shared" si="124"/>
        <v>0</v>
      </c>
      <c r="AB105" s="104">
        <f t="shared" si="125"/>
        <v>0</v>
      </c>
      <c r="AC105" s="104">
        <f t="shared" si="126"/>
        <v>0</v>
      </c>
      <c r="AD105" s="104">
        <f t="shared" si="127"/>
        <v>0</v>
      </c>
      <c r="AE105" s="104">
        <f t="shared" si="128"/>
        <v>0</v>
      </c>
      <c r="AF105" s="104">
        <f t="shared" si="129"/>
        <v>0</v>
      </c>
      <c r="AG105" s="104">
        <f t="shared" si="130"/>
        <v>0</v>
      </c>
      <c r="AH105" s="104">
        <f t="shared" si="131"/>
        <v>0</v>
      </c>
      <c r="AI105" s="104">
        <f t="shared" si="132"/>
        <v>0</v>
      </c>
      <c r="AJ105" s="104">
        <v>1.0</v>
      </c>
      <c r="AK105" s="106"/>
      <c r="AL105" s="112">
        <v>0.0</v>
      </c>
      <c r="AM105" s="112">
        <v>0.0</v>
      </c>
      <c r="AN105" s="112">
        <v>4.0</v>
      </c>
      <c r="AO105" s="112">
        <v>0.0</v>
      </c>
      <c r="AP105" s="112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</row>
    <row r="106" ht="57.0" customHeight="1">
      <c r="A106" s="2"/>
      <c r="B106" s="143"/>
      <c r="C106" s="106"/>
      <c r="D106" s="48" t="s">
        <v>251</v>
      </c>
      <c r="E106" s="2"/>
      <c r="F106" s="2" t="s">
        <v>89</v>
      </c>
      <c r="G106" s="72" t="s">
        <v>138</v>
      </c>
      <c r="H106" s="2">
        <v>1.0</v>
      </c>
      <c r="I106" s="72" t="s">
        <v>86</v>
      </c>
      <c r="J106" s="167">
        <v>73.2</v>
      </c>
      <c r="K106" s="139"/>
      <c r="L106" s="139"/>
      <c r="M106" s="139"/>
      <c r="N106" s="139"/>
      <c r="O106" s="139"/>
      <c r="P106" s="139"/>
      <c r="Q106" s="139"/>
      <c r="R106" s="62"/>
      <c r="S106" s="140">
        <f t="shared" si="121"/>
        <v>0</v>
      </c>
      <c r="T106" s="141" t="str">
        <f t="shared" si="122"/>
        <v>No</v>
      </c>
      <c r="U106" s="142" t="str">
        <f t="shared" si="2"/>
        <v>No</v>
      </c>
      <c r="V106" s="1"/>
      <c r="W106" s="132">
        <f t="shared" si="133"/>
        <v>1</v>
      </c>
      <c r="X106" s="137">
        <f t="shared" si="123"/>
        <v>0</v>
      </c>
      <c r="Y106" s="103" t="s">
        <v>252</v>
      </c>
      <c r="Z106" s="104">
        <v>1.4</v>
      </c>
      <c r="AA106" s="104">
        <f t="shared" si="124"/>
        <v>0</v>
      </c>
      <c r="AB106" s="104">
        <f t="shared" si="125"/>
        <v>0</v>
      </c>
      <c r="AC106" s="104">
        <f t="shared" si="126"/>
        <v>0</v>
      </c>
      <c r="AD106" s="104">
        <f t="shared" si="127"/>
        <v>0</v>
      </c>
      <c r="AE106" s="104">
        <f t="shared" si="128"/>
        <v>0</v>
      </c>
      <c r="AF106" s="104">
        <f t="shared" si="129"/>
        <v>0</v>
      </c>
      <c r="AG106" s="104">
        <f t="shared" si="130"/>
        <v>0</v>
      </c>
      <c r="AH106" s="104">
        <f t="shared" si="131"/>
        <v>0</v>
      </c>
      <c r="AI106" s="104">
        <f t="shared" si="132"/>
        <v>0</v>
      </c>
      <c r="AJ106" s="104">
        <v>1.0</v>
      </c>
      <c r="AK106" s="106"/>
      <c r="AL106" s="112">
        <v>0.0</v>
      </c>
      <c r="AM106" s="112">
        <v>0.0</v>
      </c>
      <c r="AN106" s="112">
        <v>4.0</v>
      </c>
      <c r="AO106" s="112">
        <v>0.0</v>
      </c>
      <c r="AP106" s="112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</row>
    <row r="107" ht="57.0" customHeight="1">
      <c r="A107" s="2"/>
      <c r="B107" s="143"/>
      <c r="C107" s="106"/>
      <c r="D107" s="128" t="s">
        <v>253</v>
      </c>
      <c r="E107" s="129"/>
      <c r="F107" s="129" t="s">
        <v>246</v>
      </c>
      <c r="G107" s="130" t="s">
        <v>138</v>
      </c>
      <c r="H107" s="129">
        <v>1.0</v>
      </c>
      <c r="I107" s="130" t="s">
        <v>86</v>
      </c>
      <c r="J107" s="131">
        <v>73.4</v>
      </c>
      <c r="K107" s="133"/>
      <c r="L107" s="133"/>
      <c r="M107" s="133"/>
      <c r="N107" s="133"/>
      <c r="O107" s="133"/>
      <c r="P107" s="133"/>
      <c r="Q107" s="133"/>
      <c r="R107" s="132"/>
      <c r="S107" s="134">
        <f t="shared" si="121"/>
        <v>0</v>
      </c>
      <c r="T107" s="135" t="str">
        <f t="shared" si="122"/>
        <v>No</v>
      </c>
      <c r="U107" s="136" t="str">
        <f t="shared" si="2"/>
        <v>No</v>
      </c>
      <c r="V107" s="1"/>
      <c r="W107" s="132">
        <f t="shared" si="133"/>
        <v>1</v>
      </c>
      <c r="X107" s="137">
        <f t="shared" si="123"/>
        <v>0</v>
      </c>
      <c r="Y107" s="103" t="s">
        <v>254</v>
      </c>
      <c r="Z107" s="104">
        <v>2.0</v>
      </c>
      <c r="AA107" s="104">
        <f t="shared" si="124"/>
        <v>0</v>
      </c>
      <c r="AB107" s="104">
        <f t="shared" si="125"/>
        <v>0</v>
      </c>
      <c r="AC107" s="104">
        <f t="shared" si="126"/>
        <v>0</v>
      </c>
      <c r="AD107" s="104">
        <f t="shared" si="127"/>
        <v>0</v>
      </c>
      <c r="AE107" s="104">
        <f t="shared" si="128"/>
        <v>0</v>
      </c>
      <c r="AF107" s="104">
        <f t="shared" si="129"/>
        <v>0</v>
      </c>
      <c r="AG107" s="104">
        <f t="shared" si="130"/>
        <v>0</v>
      </c>
      <c r="AH107" s="104">
        <f t="shared" si="131"/>
        <v>0</v>
      </c>
      <c r="AI107" s="104">
        <f t="shared" si="132"/>
        <v>0</v>
      </c>
      <c r="AJ107" s="104">
        <v>1.0</v>
      </c>
      <c r="AK107" s="106"/>
      <c r="AL107" s="112">
        <v>0.0</v>
      </c>
      <c r="AM107" s="112">
        <v>0.0</v>
      </c>
      <c r="AN107" s="112">
        <v>7.0</v>
      </c>
      <c r="AO107" s="112">
        <v>0.0</v>
      </c>
      <c r="AP107" s="112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</row>
    <row r="108" ht="57.0" customHeight="1">
      <c r="A108" s="2"/>
      <c r="B108" s="217"/>
      <c r="C108" s="2"/>
      <c r="D108" s="48" t="s">
        <v>255</v>
      </c>
      <c r="E108" s="2"/>
      <c r="F108" s="2" t="s">
        <v>89</v>
      </c>
      <c r="G108" s="72" t="s">
        <v>247</v>
      </c>
      <c r="H108" s="2">
        <v>1.0</v>
      </c>
      <c r="I108" s="72" t="s">
        <v>86</v>
      </c>
      <c r="J108" s="167">
        <v>59.7</v>
      </c>
      <c r="K108" s="139"/>
      <c r="L108" s="139"/>
      <c r="M108" s="139"/>
      <c r="N108" s="139"/>
      <c r="O108" s="139"/>
      <c r="P108" s="139"/>
      <c r="Q108" s="139"/>
      <c r="R108" s="62"/>
      <c r="S108" s="140">
        <f t="shared" si="121"/>
        <v>0</v>
      </c>
      <c r="T108" s="141" t="str">
        <f t="shared" si="122"/>
        <v>No</v>
      </c>
      <c r="U108" s="142" t="str">
        <f t="shared" si="2"/>
        <v>No</v>
      </c>
      <c r="V108" s="1"/>
      <c r="W108" s="132">
        <f t="shared" si="133"/>
        <v>1</v>
      </c>
      <c r="X108" s="137">
        <f t="shared" si="123"/>
        <v>0</v>
      </c>
      <c r="Y108" s="103" t="s">
        <v>256</v>
      </c>
      <c r="Z108" s="104">
        <v>2.0</v>
      </c>
      <c r="AA108" s="104">
        <f t="shared" si="124"/>
        <v>0</v>
      </c>
      <c r="AB108" s="104">
        <f t="shared" si="125"/>
        <v>0</v>
      </c>
      <c r="AC108" s="104">
        <f t="shared" si="126"/>
        <v>0</v>
      </c>
      <c r="AD108" s="104">
        <f t="shared" si="127"/>
        <v>0</v>
      </c>
      <c r="AE108" s="104">
        <f t="shared" si="128"/>
        <v>0</v>
      </c>
      <c r="AF108" s="104">
        <f t="shared" si="129"/>
        <v>0</v>
      </c>
      <c r="AG108" s="104">
        <f t="shared" si="130"/>
        <v>0</v>
      </c>
      <c r="AH108" s="104">
        <f t="shared" si="131"/>
        <v>0</v>
      </c>
      <c r="AI108" s="104">
        <f t="shared" si="132"/>
        <v>0</v>
      </c>
      <c r="AJ108" s="104">
        <v>1.0</v>
      </c>
      <c r="AK108" s="106"/>
      <c r="AL108" s="112">
        <v>0.0</v>
      </c>
      <c r="AM108" s="112">
        <v>0.0</v>
      </c>
      <c r="AN108" s="112">
        <v>4.0</v>
      </c>
      <c r="AO108" s="112">
        <v>0.0</v>
      </c>
      <c r="AP108" s="112"/>
      <c r="AQ108" s="106"/>
      <c r="AR108" s="106"/>
      <c r="AS108" s="106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ht="57.0" customHeight="1">
      <c r="A109" s="2"/>
      <c r="B109" s="217"/>
      <c r="C109" s="2"/>
      <c r="D109" s="128" t="s">
        <v>257</v>
      </c>
      <c r="E109" s="129"/>
      <c r="F109" s="129" t="s">
        <v>258</v>
      </c>
      <c r="G109" s="130" t="s">
        <v>259</v>
      </c>
      <c r="H109" s="129">
        <v>4.0</v>
      </c>
      <c r="I109" s="130" t="s">
        <v>86</v>
      </c>
      <c r="J109" s="131">
        <v>59.7</v>
      </c>
      <c r="K109" s="133"/>
      <c r="L109" s="133"/>
      <c r="M109" s="133"/>
      <c r="N109" s="133"/>
      <c r="O109" s="133"/>
      <c r="P109" s="133"/>
      <c r="Q109" s="133"/>
      <c r="R109" s="132"/>
      <c r="S109" s="134">
        <f t="shared" si="121"/>
        <v>0</v>
      </c>
      <c r="T109" s="135" t="str">
        <f t="shared" si="122"/>
        <v>No</v>
      </c>
      <c r="U109" s="136" t="str">
        <f t="shared" si="2"/>
        <v>No</v>
      </c>
      <c r="V109" s="1"/>
      <c r="W109" s="132">
        <v>1.0</v>
      </c>
      <c r="X109" s="137">
        <f t="shared" si="123"/>
        <v>0</v>
      </c>
      <c r="Y109" s="103" t="s">
        <v>260</v>
      </c>
      <c r="Z109" s="104">
        <v>1.2</v>
      </c>
      <c r="AA109" s="104">
        <f t="shared" si="124"/>
        <v>0</v>
      </c>
      <c r="AB109" s="104">
        <f t="shared" si="125"/>
        <v>0</v>
      </c>
      <c r="AC109" s="104">
        <f t="shared" si="126"/>
        <v>0</v>
      </c>
      <c r="AD109" s="104">
        <f t="shared" si="127"/>
        <v>0</v>
      </c>
      <c r="AE109" s="104">
        <f t="shared" si="128"/>
        <v>0</v>
      </c>
      <c r="AF109" s="104">
        <f t="shared" si="129"/>
        <v>0</v>
      </c>
      <c r="AG109" s="104">
        <f t="shared" si="130"/>
        <v>0</v>
      </c>
      <c r="AH109" s="104">
        <f t="shared" si="131"/>
        <v>0</v>
      </c>
      <c r="AI109" s="104">
        <f t="shared" si="132"/>
        <v>0</v>
      </c>
      <c r="AJ109" s="104">
        <v>1.0</v>
      </c>
      <c r="AK109" s="106"/>
      <c r="AL109" s="112">
        <v>0.0</v>
      </c>
      <c r="AM109" s="112">
        <v>0.0</v>
      </c>
      <c r="AN109" s="112">
        <v>8.0</v>
      </c>
      <c r="AO109" s="112">
        <v>0.0</v>
      </c>
      <c r="AP109" s="112"/>
      <c r="AQ109" s="106"/>
      <c r="AR109" s="106"/>
      <c r="AS109" s="106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ht="57.0" customHeight="1">
      <c r="A110" s="2"/>
      <c r="B110" s="217"/>
      <c r="C110" s="2"/>
      <c r="D110" s="48" t="s">
        <v>261</v>
      </c>
      <c r="E110" s="179" t="s">
        <v>106</v>
      </c>
      <c r="F110" s="2" t="s">
        <v>82</v>
      </c>
      <c r="G110" s="72" t="s">
        <v>259</v>
      </c>
      <c r="H110" s="2">
        <v>2.0</v>
      </c>
      <c r="I110" s="72" t="s">
        <v>86</v>
      </c>
      <c r="J110" s="167">
        <v>46.9</v>
      </c>
      <c r="K110" s="139"/>
      <c r="L110" s="139"/>
      <c r="M110" s="139"/>
      <c r="N110" s="139"/>
      <c r="O110" s="139"/>
      <c r="P110" s="139"/>
      <c r="Q110" s="139"/>
      <c r="R110" s="62"/>
      <c r="S110" s="140">
        <f t="shared" si="121"/>
        <v>0</v>
      </c>
      <c r="T110" s="141" t="str">
        <f t="shared" si="122"/>
        <v>No</v>
      </c>
      <c r="U110" s="142" t="str">
        <f t="shared" si="2"/>
        <v>No</v>
      </c>
      <c r="V110" s="1"/>
      <c r="W110" s="132">
        <v>1.0</v>
      </c>
      <c r="X110" s="137">
        <f t="shared" si="123"/>
        <v>0</v>
      </c>
      <c r="Y110" s="103" t="s">
        <v>262</v>
      </c>
      <c r="Z110" s="104">
        <v>1.2</v>
      </c>
      <c r="AA110" s="104">
        <f t="shared" si="124"/>
        <v>0</v>
      </c>
      <c r="AB110" s="104">
        <f t="shared" si="125"/>
        <v>0</v>
      </c>
      <c r="AC110" s="104">
        <f t="shared" si="126"/>
        <v>0</v>
      </c>
      <c r="AD110" s="104">
        <f t="shared" si="127"/>
        <v>0</v>
      </c>
      <c r="AE110" s="104">
        <f t="shared" si="128"/>
        <v>0</v>
      </c>
      <c r="AF110" s="104">
        <f t="shared" si="129"/>
        <v>0</v>
      </c>
      <c r="AG110" s="104">
        <f t="shared" si="130"/>
        <v>0</v>
      </c>
      <c r="AH110" s="104">
        <f t="shared" si="131"/>
        <v>0</v>
      </c>
      <c r="AI110" s="104">
        <f t="shared" si="132"/>
        <v>0</v>
      </c>
      <c r="AJ110" s="104">
        <v>1.0</v>
      </c>
      <c r="AK110" s="106"/>
      <c r="AL110" s="112">
        <v>0.0</v>
      </c>
      <c r="AM110" s="112">
        <v>0.0</v>
      </c>
      <c r="AN110" s="112">
        <v>4.0</v>
      </c>
      <c r="AO110" s="112">
        <v>0.0</v>
      </c>
      <c r="AP110" s="112"/>
      <c r="AQ110" s="106"/>
      <c r="AR110" s="106"/>
      <c r="AS110" s="106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ht="57.0" customHeight="1">
      <c r="A111" s="2"/>
      <c r="B111" s="217"/>
      <c r="C111" s="2"/>
      <c r="D111" s="128" t="s">
        <v>263</v>
      </c>
      <c r="E111" s="129"/>
      <c r="F111" s="129" t="s">
        <v>89</v>
      </c>
      <c r="G111" s="130" t="s">
        <v>247</v>
      </c>
      <c r="H111" s="129">
        <v>1.0</v>
      </c>
      <c r="I111" s="130" t="s">
        <v>86</v>
      </c>
      <c r="J111" s="131">
        <v>59.7</v>
      </c>
      <c r="K111" s="133"/>
      <c r="L111" s="133"/>
      <c r="M111" s="133"/>
      <c r="N111" s="133"/>
      <c r="O111" s="133"/>
      <c r="P111" s="133"/>
      <c r="Q111" s="133"/>
      <c r="R111" s="132"/>
      <c r="S111" s="134">
        <f t="shared" si="121"/>
        <v>0</v>
      </c>
      <c r="T111" s="135" t="str">
        <f t="shared" si="122"/>
        <v>No</v>
      </c>
      <c r="U111" s="136" t="str">
        <f t="shared" si="2"/>
        <v>No</v>
      </c>
      <c r="V111" s="1"/>
      <c r="W111" s="132">
        <f>IF(AJ111&gt;H111,AJ111,H111)</f>
        <v>1</v>
      </c>
      <c r="X111" s="137">
        <f t="shared" si="123"/>
        <v>0</v>
      </c>
      <c r="Y111" s="103" t="s">
        <v>264</v>
      </c>
      <c r="Z111" s="104">
        <v>1.4</v>
      </c>
      <c r="AA111" s="104">
        <f t="shared" si="124"/>
        <v>0</v>
      </c>
      <c r="AB111" s="104">
        <f t="shared" si="125"/>
        <v>0</v>
      </c>
      <c r="AC111" s="104">
        <f t="shared" si="126"/>
        <v>0</v>
      </c>
      <c r="AD111" s="104">
        <f t="shared" si="127"/>
        <v>0</v>
      </c>
      <c r="AE111" s="104">
        <f t="shared" si="128"/>
        <v>0</v>
      </c>
      <c r="AF111" s="104">
        <f t="shared" si="129"/>
        <v>0</v>
      </c>
      <c r="AG111" s="104">
        <f t="shared" si="130"/>
        <v>0</v>
      </c>
      <c r="AH111" s="104">
        <f t="shared" si="131"/>
        <v>0</v>
      </c>
      <c r="AI111" s="104">
        <f t="shared" si="132"/>
        <v>0</v>
      </c>
      <c r="AJ111" s="104">
        <v>1.0</v>
      </c>
      <c r="AK111" s="106"/>
      <c r="AL111" s="112">
        <v>0.0</v>
      </c>
      <c r="AM111" s="112">
        <v>0.0</v>
      </c>
      <c r="AN111" s="112">
        <v>3.0</v>
      </c>
      <c r="AO111" s="112">
        <v>0.0</v>
      </c>
      <c r="AP111" s="112"/>
      <c r="AQ111" s="106"/>
      <c r="AR111" s="106"/>
      <c r="AS111" s="106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ht="57.0" customHeight="1">
      <c r="A112" s="2"/>
      <c r="B112" s="218"/>
      <c r="C112" s="145"/>
      <c r="D112" s="190" t="s">
        <v>265</v>
      </c>
      <c r="E112" s="189"/>
      <c r="F112" s="189" t="s">
        <v>68</v>
      </c>
      <c r="G112" s="191" t="s">
        <v>247</v>
      </c>
      <c r="H112" s="189">
        <v>2.0</v>
      </c>
      <c r="I112" s="191" t="s">
        <v>86</v>
      </c>
      <c r="J112" s="192">
        <v>64.0</v>
      </c>
      <c r="K112" s="193"/>
      <c r="L112" s="193"/>
      <c r="M112" s="193"/>
      <c r="N112" s="193"/>
      <c r="O112" s="193"/>
      <c r="P112" s="193"/>
      <c r="Q112" s="193"/>
      <c r="R112" s="65"/>
      <c r="S112" s="194">
        <f t="shared" si="121"/>
        <v>0</v>
      </c>
      <c r="T112" s="195" t="str">
        <f t="shared" si="122"/>
        <v>No</v>
      </c>
      <c r="U112" s="196" t="str">
        <f t="shared" si="2"/>
        <v>No</v>
      </c>
      <c r="V112" s="1"/>
      <c r="W112" s="151">
        <v>1.0</v>
      </c>
      <c r="X112" s="155">
        <f t="shared" si="123"/>
        <v>0</v>
      </c>
      <c r="Y112" s="103" t="s">
        <v>266</v>
      </c>
      <c r="Z112" s="104">
        <v>1.8</v>
      </c>
      <c r="AA112" s="104">
        <f t="shared" si="124"/>
        <v>0</v>
      </c>
      <c r="AB112" s="104">
        <f t="shared" si="125"/>
        <v>0</v>
      </c>
      <c r="AC112" s="104">
        <f t="shared" si="126"/>
        <v>0</v>
      </c>
      <c r="AD112" s="104">
        <f t="shared" si="127"/>
        <v>0</v>
      </c>
      <c r="AE112" s="104">
        <f t="shared" si="128"/>
        <v>0</v>
      </c>
      <c r="AF112" s="104">
        <f t="shared" si="129"/>
        <v>0</v>
      </c>
      <c r="AG112" s="104">
        <f t="shared" si="130"/>
        <v>0</v>
      </c>
      <c r="AH112" s="104">
        <f t="shared" si="131"/>
        <v>0</v>
      </c>
      <c r="AI112" s="104">
        <f t="shared" si="132"/>
        <v>0</v>
      </c>
      <c r="AJ112" s="104">
        <v>1.0</v>
      </c>
      <c r="AK112" s="106"/>
      <c r="AL112" s="112">
        <v>0.0</v>
      </c>
      <c r="AM112" s="112">
        <v>0.0</v>
      </c>
      <c r="AN112" s="112">
        <v>6.0</v>
      </c>
      <c r="AO112" s="112">
        <v>0.0</v>
      </c>
      <c r="AP112" s="112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</row>
    <row r="113" ht="30.75" customHeight="1">
      <c r="A113" s="1"/>
      <c r="B113" s="73"/>
      <c r="C113" s="1"/>
      <c r="D113" s="48"/>
      <c r="E113" s="74"/>
      <c r="F113" s="74"/>
      <c r="G113" s="156"/>
      <c r="H113" s="1"/>
      <c r="I113" s="49"/>
      <c r="J113" s="157" t="s">
        <v>267</v>
      </c>
      <c r="K113" s="74"/>
      <c r="L113" s="74"/>
      <c r="M113" s="74"/>
      <c r="N113" s="74"/>
      <c r="O113" s="74"/>
      <c r="P113" s="74"/>
      <c r="Q113" s="74"/>
      <c r="R113" s="74"/>
      <c r="S113" s="158"/>
      <c r="T113" s="110"/>
      <c r="U113" s="111" t="str">
        <f t="shared" si="2"/>
        <v>No</v>
      </c>
      <c r="V113" s="1"/>
      <c r="W113" s="2"/>
      <c r="X113" s="2"/>
      <c r="Y113" s="84"/>
      <c r="Z113" s="85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51"/>
      <c r="AL113" s="112"/>
      <c r="AM113" s="112"/>
      <c r="AN113" s="113"/>
      <c r="AO113" s="113"/>
      <c r="AP113" s="112"/>
      <c r="AQ113" s="51"/>
      <c r="AR113" s="51"/>
      <c r="AS113" s="5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ht="57.0" customHeight="1">
      <c r="A114" s="2"/>
      <c r="B114" s="206"/>
      <c r="C114" s="87"/>
      <c r="D114" s="219" t="s">
        <v>268</v>
      </c>
      <c r="E114" s="87"/>
      <c r="F114" s="87" t="s">
        <v>74</v>
      </c>
      <c r="G114" s="88" t="s">
        <v>174</v>
      </c>
      <c r="H114" s="87">
        <v>9.0</v>
      </c>
      <c r="I114" s="88" t="s">
        <v>86</v>
      </c>
      <c r="J114" s="220">
        <v>68.2</v>
      </c>
      <c r="K114" s="221"/>
      <c r="L114" s="221"/>
      <c r="M114" s="221"/>
      <c r="N114" s="221"/>
      <c r="O114" s="221"/>
      <c r="P114" s="221"/>
      <c r="Q114" s="221"/>
      <c r="R114" s="222"/>
      <c r="S114" s="223">
        <f>J114*K114+J114*L114+J114*M114+J114*N114+J114*O114+J114*P114+J114*Q114+J114*R114</f>
        <v>0</v>
      </c>
      <c r="T114" s="224" t="str">
        <f>IF(B114="New","Yes","No")</f>
        <v>No</v>
      </c>
      <c r="U114" s="225" t="str">
        <f t="shared" si="2"/>
        <v>No</v>
      </c>
      <c r="V114" s="1"/>
      <c r="W114" s="212">
        <v>1.0</v>
      </c>
      <c r="X114" s="216">
        <f>W114*K114+W114*L114+W114*M114+W114*N114+W114*O114+W114*P114+W114*Q114+W114*R114</f>
        <v>0</v>
      </c>
      <c r="Y114" s="103" t="s">
        <v>269</v>
      </c>
      <c r="Z114" s="104">
        <v>0.4</v>
      </c>
      <c r="AA114" s="104">
        <f>SUM(K114:R114)*Z114</f>
        <v>0</v>
      </c>
      <c r="AB114" s="104">
        <f>K114*H114</f>
        <v>0</v>
      </c>
      <c r="AC114" s="104">
        <f>L114*H114</f>
        <v>0</v>
      </c>
      <c r="AD114" s="104">
        <f>M114*H114</f>
        <v>0</v>
      </c>
      <c r="AE114" s="104">
        <f>N114*H114</f>
        <v>0</v>
      </c>
      <c r="AF114" s="104">
        <f>O114*H114</f>
        <v>0</v>
      </c>
      <c r="AG114" s="104">
        <f>P114*H114</f>
        <v>0</v>
      </c>
      <c r="AH114" s="104">
        <f>Q114*H114</f>
        <v>0</v>
      </c>
      <c r="AI114" s="104">
        <f>R114*H114</f>
        <v>0</v>
      </c>
      <c r="AJ114" s="104">
        <v>1.0</v>
      </c>
      <c r="AK114" s="106"/>
      <c r="AL114" s="112">
        <v>1.0</v>
      </c>
      <c r="AM114" s="112"/>
      <c r="AN114" s="112">
        <v>18.0</v>
      </c>
      <c r="AO114" s="112">
        <v>0.0</v>
      </c>
      <c r="AP114" s="112"/>
      <c r="AQ114" s="106"/>
      <c r="AR114" s="106"/>
      <c r="AS114" s="106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ht="30.75" customHeight="1">
      <c r="A115" s="1"/>
      <c r="B115" s="73"/>
      <c r="C115" s="1"/>
      <c r="D115" s="48"/>
      <c r="E115" s="74"/>
      <c r="F115" s="74"/>
      <c r="G115" s="156"/>
      <c r="H115" s="1"/>
      <c r="I115" s="49"/>
      <c r="J115" s="157" t="s">
        <v>270</v>
      </c>
      <c r="K115" s="74"/>
      <c r="L115" s="74"/>
      <c r="M115" s="74"/>
      <c r="N115" s="74"/>
      <c r="O115" s="74"/>
      <c r="P115" s="74"/>
      <c r="Q115" s="74"/>
      <c r="R115" s="74"/>
      <c r="S115" s="158"/>
      <c r="T115" s="110"/>
      <c r="U115" s="111" t="str">
        <f t="shared" si="2"/>
        <v>No</v>
      </c>
      <c r="V115" s="1"/>
      <c r="W115" s="2"/>
      <c r="X115" s="2"/>
      <c r="Y115" s="84"/>
      <c r="Z115" s="85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51"/>
      <c r="AL115" s="112" t="str">
        <f t="shared" ref="AL115:AL117" si="134">H115</f>
        <v/>
      </c>
      <c r="AM115" s="112" t="str">
        <f>H115</f>
        <v/>
      </c>
      <c r="AN115" s="113"/>
      <c r="AO115" s="113"/>
      <c r="AP115" s="112"/>
      <c r="AQ115" s="51"/>
      <c r="AR115" s="51"/>
      <c r="AS115" s="5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ht="57.0" customHeight="1">
      <c r="A116" s="2"/>
      <c r="B116" s="159"/>
      <c r="C116" s="161"/>
      <c r="D116" s="197" t="s">
        <v>271</v>
      </c>
      <c r="E116" s="198"/>
      <c r="F116" s="198" t="s">
        <v>89</v>
      </c>
      <c r="G116" s="199" t="s">
        <v>138</v>
      </c>
      <c r="H116" s="198">
        <v>1.0</v>
      </c>
      <c r="I116" s="199" t="s">
        <v>86</v>
      </c>
      <c r="J116" s="200">
        <v>45.7</v>
      </c>
      <c r="K116" s="201"/>
      <c r="L116" s="201"/>
      <c r="M116" s="201"/>
      <c r="N116" s="201"/>
      <c r="O116" s="201"/>
      <c r="P116" s="201"/>
      <c r="Q116" s="201"/>
      <c r="R116" s="125"/>
      <c r="S116" s="202">
        <f t="shared" ref="S116:S124" si="135">J116*K116+J116*L116+J116*M116+J116*N116+J116*O116+J116*P116+J116*Q116+J116*R116</f>
        <v>0</v>
      </c>
      <c r="T116" s="203" t="str">
        <f t="shared" ref="T116:T124" si="136">IF(B116="New","Yes","No")</f>
        <v>No</v>
      </c>
      <c r="U116" s="204" t="str">
        <f t="shared" si="2"/>
        <v>No</v>
      </c>
      <c r="V116" s="1"/>
      <c r="W116" s="125">
        <v>1.0</v>
      </c>
      <c r="X116" s="126">
        <f t="shared" ref="X116:X124" si="137">W116*K116+W116*L116+W116*M116+W116*N116+W116*O116+W116*P116+W116*Q116+W116*R116</f>
        <v>0</v>
      </c>
      <c r="Y116" s="103" t="s">
        <v>272</v>
      </c>
      <c r="Z116" s="104">
        <v>1.32</v>
      </c>
      <c r="AA116" s="104">
        <f t="shared" ref="AA116:AA124" si="138">SUM(K116:R116)*Z116</f>
        <v>0</v>
      </c>
      <c r="AB116" s="104">
        <f t="shared" ref="AB116:AB124" si="139">K116*H116</f>
        <v>0</v>
      </c>
      <c r="AC116" s="104">
        <f t="shared" ref="AC116:AC124" si="140">L116*H116</f>
        <v>0</v>
      </c>
      <c r="AD116" s="104">
        <f t="shared" ref="AD116:AD124" si="141">M116*H116</f>
        <v>0</v>
      </c>
      <c r="AE116" s="104">
        <f t="shared" ref="AE116:AE124" si="142">N116*H116</f>
        <v>0</v>
      </c>
      <c r="AF116" s="104">
        <f t="shared" ref="AF116:AF124" si="143">O116*H116</f>
        <v>0</v>
      </c>
      <c r="AG116" s="104">
        <f t="shared" ref="AG116:AG124" si="144">P116*H116</f>
        <v>0</v>
      </c>
      <c r="AH116" s="104">
        <f t="shared" ref="AH116:AH124" si="145">Q116*H116</f>
        <v>0</v>
      </c>
      <c r="AI116" s="104">
        <f t="shared" ref="AI116:AI124" si="146">R116*H116</f>
        <v>0</v>
      </c>
      <c r="AJ116" s="104">
        <v>1.0</v>
      </c>
      <c r="AK116" s="106"/>
      <c r="AL116" s="112">
        <f t="shared" si="134"/>
        <v>1</v>
      </c>
      <c r="AM116" s="112"/>
      <c r="AN116" s="112">
        <v>3.0</v>
      </c>
      <c r="AO116" s="112">
        <v>0.0</v>
      </c>
      <c r="AP116" s="112"/>
      <c r="AQ116" s="106"/>
      <c r="AR116" s="106"/>
      <c r="AS116" s="106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</row>
    <row r="117" ht="57.0" customHeight="1">
      <c r="A117" s="2"/>
      <c r="B117" s="143"/>
      <c r="C117" s="2"/>
      <c r="D117" s="48" t="s">
        <v>273</v>
      </c>
      <c r="E117" s="2"/>
      <c r="F117" s="2" t="s">
        <v>89</v>
      </c>
      <c r="G117" s="72" t="s">
        <v>134</v>
      </c>
      <c r="H117" s="2">
        <v>1.0</v>
      </c>
      <c r="I117" s="72" t="s">
        <v>86</v>
      </c>
      <c r="J117" s="167">
        <v>40.0</v>
      </c>
      <c r="K117" s="139"/>
      <c r="L117" s="139"/>
      <c r="M117" s="139"/>
      <c r="N117" s="139"/>
      <c r="O117" s="139"/>
      <c r="P117" s="139"/>
      <c r="Q117" s="139"/>
      <c r="R117" s="62"/>
      <c r="S117" s="140">
        <f t="shared" si="135"/>
        <v>0</v>
      </c>
      <c r="T117" s="141" t="str">
        <f t="shared" si="136"/>
        <v>No</v>
      </c>
      <c r="U117" s="142" t="str">
        <f t="shared" si="2"/>
        <v>No</v>
      </c>
      <c r="V117" s="1"/>
      <c r="W117" s="132">
        <f>IF(AJ117&gt;H117,AJ117,H117)</f>
        <v>1</v>
      </c>
      <c r="X117" s="137">
        <f t="shared" si="137"/>
        <v>0</v>
      </c>
      <c r="Y117" s="103" t="s">
        <v>274</v>
      </c>
      <c r="Z117" s="104">
        <v>0.7</v>
      </c>
      <c r="AA117" s="104">
        <f t="shared" si="138"/>
        <v>0</v>
      </c>
      <c r="AB117" s="104">
        <f t="shared" si="139"/>
        <v>0</v>
      </c>
      <c r="AC117" s="104">
        <f t="shared" si="140"/>
        <v>0</v>
      </c>
      <c r="AD117" s="104">
        <f t="shared" si="141"/>
        <v>0</v>
      </c>
      <c r="AE117" s="104">
        <f t="shared" si="142"/>
        <v>0</v>
      </c>
      <c r="AF117" s="104">
        <f t="shared" si="143"/>
        <v>0</v>
      </c>
      <c r="AG117" s="104">
        <f t="shared" si="144"/>
        <v>0</v>
      </c>
      <c r="AH117" s="104">
        <f t="shared" si="145"/>
        <v>0</v>
      </c>
      <c r="AI117" s="104">
        <f t="shared" si="146"/>
        <v>0</v>
      </c>
      <c r="AJ117" s="104">
        <v>1.0</v>
      </c>
      <c r="AK117" s="106"/>
      <c r="AL117" s="112">
        <f t="shared" si="134"/>
        <v>1</v>
      </c>
      <c r="AM117" s="112"/>
      <c r="AN117" s="112">
        <v>3.0</v>
      </c>
      <c r="AO117" s="112">
        <v>0.0</v>
      </c>
      <c r="AP117" s="112"/>
      <c r="AQ117" s="106"/>
      <c r="AR117" s="106"/>
      <c r="AS117" s="106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ht="57.0" customHeight="1">
      <c r="A118" s="2"/>
      <c r="B118" s="143"/>
      <c r="C118" s="2"/>
      <c r="D118" s="128" t="s">
        <v>275</v>
      </c>
      <c r="E118" s="129"/>
      <c r="F118" s="129" t="s">
        <v>89</v>
      </c>
      <c r="G118" s="130" t="s">
        <v>276</v>
      </c>
      <c r="H118" s="129">
        <v>2.0</v>
      </c>
      <c r="I118" s="130" t="s">
        <v>86</v>
      </c>
      <c r="J118" s="131">
        <v>55.7</v>
      </c>
      <c r="K118" s="133"/>
      <c r="L118" s="133"/>
      <c r="M118" s="133"/>
      <c r="N118" s="133"/>
      <c r="O118" s="133"/>
      <c r="P118" s="133"/>
      <c r="Q118" s="133"/>
      <c r="R118" s="132"/>
      <c r="S118" s="134">
        <f t="shared" si="135"/>
        <v>0</v>
      </c>
      <c r="T118" s="135" t="str">
        <f t="shared" si="136"/>
        <v>No</v>
      </c>
      <c r="U118" s="136" t="str">
        <f t="shared" si="2"/>
        <v>No</v>
      </c>
      <c r="V118" s="1"/>
      <c r="W118" s="132">
        <v>1.0</v>
      </c>
      <c r="X118" s="137">
        <f t="shared" si="137"/>
        <v>0</v>
      </c>
      <c r="Y118" s="103" t="s">
        <v>277</v>
      </c>
      <c r="Z118" s="104">
        <v>1.5</v>
      </c>
      <c r="AA118" s="104">
        <f t="shared" si="138"/>
        <v>0</v>
      </c>
      <c r="AB118" s="104">
        <f t="shared" si="139"/>
        <v>0</v>
      </c>
      <c r="AC118" s="104">
        <f t="shared" si="140"/>
        <v>0</v>
      </c>
      <c r="AD118" s="104">
        <f t="shared" si="141"/>
        <v>0</v>
      </c>
      <c r="AE118" s="104">
        <f t="shared" si="142"/>
        <v>0</v>
      </c>
      <c r="AF118" s="104">
        <f t="shared" si="143"/>
        <v>0</v>
      </c>
      <c r="AG118" s="104">
        <f t="shared" si="144"/>
        <v>0</v>
      </c>
      <c r="AH118" s="104">
        <f t="shared" si="145"/>
        <v>0</v>
      </c>
      <c r="AI118" s="104">
        <f t="shared" si="146"/>
        <v>0</v>
      </c>
      <c r="AJ118" s="104">
        <v>1.0</v>
      </c>
      <c r="AK118" s="106"/>
      <c r="AL118" s="112">
        <v>1.0</v>
      </c>
      <c r="AM118" s="112"/>
      <c r="AN118" s="112">
        <v>8.0</v>
      </c>
      <c r="AO118" s="112">
        <v>0.0</v>
      </c>
      <c r="AP118" s="112"/>
      <c r="AQ118" s="106"/>
      <c r="AR118" s="106"/>
      <c r="AS118" s="106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ht="57.0" customHeight="1">
      <c r="A119" s="2"/>
      <c r="B119" s="143"/>
      <c r="C119" s="2"/>
      <c r="D119" s="48" t="s">
        <v>278</v>
      </c>
      <c r="E119" s="2"/>
      <c r="F119" s="2" t="s">
        <v>193</v>
      </c>
      <c r="G119" s="72" t="s">
        <v>69</v>
      </c>
      <c r="H119" s="2">
        <v>5.0</v>
      </c>
      <c r="I119" s="72" t="s">
        <v>86</v>
      </c>
      <c r="J119" s="167">
        <v>68.2</v>
      </c>
      <c r="K119" s="139"/>
      <c r="L119" s="139"/>
      <c r="M119" s="139"/>
      <c r="N119" s="139"/>
      <c r="O119" s="139"/>
      <c r="P119" s="139"/>
      <c r="Q119" s="139"/>
      <c r="R119" s="62"/>
      <c r="S119" s="140">
        <f t="shared" si="135"/>
        <v>0</v>
      </c>
      <c r="T119" s="141" t="str">
        <f t="shared" si="136"/>
        <v>No</v>
      </c>
      <c r="U119" s="142" t="str">
        <f t="shared" si="2"/>
        <v>No</v>
      </c>
      <c r="V119" s="1"/>
      <c r="W119" s="132">
        <v>1.0</v>
      </c>
      <c r="X119" s="137">
        <f t="shared" si="137"/>
        <v>0</v>
      </c>
      <c r="Y119" s="103" t="s">
        <v>279</v>
      </c>
      <c r="Z119" s="104">
        <v>0.6</v>
      </c>
      <c r="AA119" s="104">
        <f t="shared" si="138"/>
        <v>0</v>
      </c>
      <c r="AB119" s="104">
        <f t="shared" si="139"/>
        <v>0</v>
      </c>
      <c r="AC119" s="104">
        <f t="shared" si="140"/>
        <v>0</v>
      </c>
      <c r="AD119" s="104">
        <f t="shared" si="141"/>
        <v>0</v>
      </c>
      <c r="AE119" s="104">
        <f t="shared" si="142"/>
        <v>0</v>
      </c>
      <c r="AF119" s="104">
        <f t="shared" si="143"/>
        <v>0</v>
      </c>
      <c r="AG119" s="104">
        <f t="shared" si="144"/>
        <v>0</v>
      </c>
      <c r="AH119" s="104">
        <f t="shared" si="145"/>
        <v>0</v>
      </c>
      <c r="AI119" s="104">
        <f t="shared" si="146"/>
        <v>0</v>
      </c>
      <c r="AJ119" s="104">
        <v>1.0</v>
      </c>
      <c r="AK119" s="106"/>
      <c r="AL119" s="112">
        <f t="shared" ref="AL119:AL124" si="147">H119</f>
        <v>5</v>
      </c>
      <c r="AM119" s="112"/>
      <c r="AN119" s="112">
        <v>14.0</v>
      </c>
      <c r="AO119" s="112">
        <v>0.0</v>
      </c>
      <c r="AP119" s="112"/>
      <c r="AQ119" s="106"/>
      <c r="AR119" s="106"/>
      <c r="AS119" s="106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ht="57.0" customHeight="1">
      <c r="A120" s="2"/>
      <c r="B120" s="143"/>
      <c r="C120" s="2"/>
      <c r="D120" s="128" t="s">
        <v>280</v>
      </c>
      <c r="E120" s="129"/>
      <c r="F120" s="129" t="s">
        <v>193</v>
      </c>
      <c r="G120" s="130" t="s">
        <v>174</v>
      </c>
      <c r="H120" s="129">
        <v>4.0</v>
      </c>
      <c r="I120" s="130" t="s">
        <v>86</v>
      </c>
      <c r="J120" s="131">
        <v>81.0</v>
      </c>
      <c r="K120" s="133"/>
      <c r="L120" s="133"/>
      <c r="M120" s="133"/>
      <c r="N120" s="133"/>
      <c r="O120" s="133"/>
      <c r="P120" s="133"/>
      <c r="Q120" s="133"/>
      <c r="R120" s="132"/>
      <c r="S120" s="134">
        <f t="shared" si="135"/>
        <v>0</v>
      </c>
      <c r="T120" s="135" t="str">
        <f t="shared" si="136"/>
        <v>No</v>
      </c>
      <c r="U120" s="136" t="str">
        <f t="shared" si="2"/>
        <v>No</v>
      </c>
      <c r="V120" s="1"/>
      <c r="W120" s="132">
        <v>1.0</v>
      </c>
      <c r="X120" s="137">
        <f t="shared" si="137"/>
        <v>0</v>
      </c>
      <c r="Y120" s="103" t="s">
        <v>281</v>
      </c>
      <c r="Z120" s="104">
        <v>1.8</v>
      </c>
      <c r="AA120" s="104">
        <f t="shared" si="138"/>
        <v>0</v>
      </c>
      <c r="AB120" s="104">
        <f t="shared" si="139"/>
        <v>0</v>
      </c>
      <c r="AC120" s="104">
        <f t="shared" si="140"/>
        <v>0</v>
      </c>
      <c r="AD120" s="104">
        <f t="shared" si="141"/>
        <v>0</v>
      </c>
      <c r="AE120" s="104">
        <f t="shared" si="142"/>
        <v>0</v>
      </c>
      <c r="AF120" s="104">
        <f t="shared" si="143"/>
        <v>0</v>
      </c>
      <c r="AG120" s="104">
        <f t="shared" si="144"/>
        <v>0</v>
      </c>
      <c r="AH120" s="104">
        <f t="shared" si="145"/>
        <v>0</v>
      </c>
      <c r="AI120" s="104">
        <f t="shared" si="146"/>
        <v>0</v>
      </c>
      <c r="AJ120" s="104">
        <v>1.0</v>
      </c>
      <c r="AK120" s="106"/>
      <c r="AL120" s="112">
        <f t="shared" si="147"/>
        <v>4</v>
      </c>
      <c r="AM120" s="112"/>
      <c r="AN120" s="112">
        <v>11.0</v>
      </c>
      <c r="AO120" s="112">
        <v>0.0</v>
      </c>
      <c r="AP120" s="112"/>
      <c r="AQ120" s="106"/>
      <c r="AR120" s="106"/>
      <c r="AS120" s="106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ht="57.0" customHeight="1">
      <c r="A121" s="2"/>
      <c r="B121" s="143"/>
      <c r="C121" s="2"/>
      <c r="D121" s="48" t="s">
        <v>282</v>
      </c>
      <c r="E121" s="2"/>
      <c r="F121" s="2" t="s">
        <v>151</v>
      </c>
      <c r="G121" s="72" t="s">
        <v>174</v>
      </c>
      <c r="H121" s="2">
        <v>3.0</v>
      </c>
      <c r="I121" s="72" t="s">
        <v>86</v>
      </c>
      <c r="J121" s="138">
        <v>76.8</v>
      </c>
      <c r="K121" s="139"/>
      <c r="L121" s="139"/>
      <c r="M121" s="139"/>
      <c r="N121" s="139"/>
      <c r="O121" s="139"/>
      <c r="P121" s="139"/>
      <c r="Q121" s="139"/>
      <c r="R121" s="62"/>
      <c r="S121" s="140">
        <f t="shared" si="135"/>
        <v>0</v>
      </c>
      <c r="T121" s="141" t="str">
        <f t="shared" si="136"/>
        <v>No</v>
      </c>
      <c r="U121" s="142" t="str">
        <f t="shared" si="2"/>
        <v>No</v>
      </c>
      <c r="V121" s="1"/>
      <c r="W121" s="132">
        <v>1.0</v>
      </c>
      <c r="X121" s="137">
        <f t="shared" si="137"/>
        <v>0</v>
      </c>
      <c r="Y121" s="103" t="s">
        <v>283</v>
      </c>
      <c r="Z121" s="104">
        <v>1.2</v>
      </c>
      <c r="AA121" s="104">
        <f t="shared" si="138"/>
        <v>0</v>
      </c>
      <c r="AB121" s="104">
        <f t="shared" si="139"/>
        <v>0</v>
      </c>
      <c r="AC121" s="104">
        <f t="shared" si="140"/>
        <v>0</v>
      </c>
      <c r="AD121" s="104">
        <f t="shared" si="141"/>
        <v>0</v>
      </c>
      <c r="AE121" s="104">
        <f t="shared" si="142"/>
        <v>0</v>
      </c>
      <c r="AF121" s="104">
        <f t="shared" si="143"/>
        <v>0</v>
      </c>
      <c r="AG121" s="104">
        <f t="shared" si="144"/>
        <v>0</v>
      </c>
      <c r="AH121" s="104">
        <f t="shared" si="145"/>
        <v>0</v>
      </c>
      <c r="AI121" s="104">
        <f t="shared" si="146"/>
        <v>0</v>
      </c>
      <c r="AJ121" s="104">
        <v>1.0</v>
      </c>
      <c r="AK121" s="106"/>
      <c r="AL121" s="112">
        <f t="shared" si="147"/>
        <v>3</v>
      </c>
      <c r="AM121" s="112"/>
      <c r="AN121" s="112">
        <v>10.0</v>
      </c>
      <c r="AO121" s="112">
        <v>0.0</v>
      </c>
      <c r="AP121" s="112"/>
      <c r="AQ121" s="106"/>
      <c r="AR121" s="106"/>
      <c r="AS121" s="106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ht="57.0" customHeight="1">
      <c r="A122" s="2"/>
      <c r="B122" s="143"/>
      <c r="C122" s="2"/>
      <c r="D122" s="128" t="s">
        <v>284</v>
      </c>
      <c r="E122" s="129"/>
      <c r="F122" s="129" t="s">
        <v>89</v>
      </c>
      <c r="G122" s="130" t="s">
        <v>138</v>
      </c>
      <c r="H122" s="129">
        <v>1.0</v>
      </c>
      <c r="I122" s="130" t="s">
        <v>86</v>
      </c>
      <c r="J122" s="131">
        <v>68.2</v>
      </c>
      <c r="K122" s="133"/>
      <c r="L122" s="133"/>
      <c r="M122" s="133"/>
      <c r="N122" s="133"/>
      <c r="O122" s="133"/>
      <c r="P122" s="133"/>
      <c r="Q122" s="133"/>
      <c r="R122" s="132"/>
      <c r="S122" s="134">
        <f t="shared" si="135"/>
        <v>0</v>
      </c>
      <c r="T122" s="135" t="str">
        <f t="shared" si="136"/>
        <v>No</v>
      </c>
      <c r="U122" s="136" t="str">
        <f t="shared" si="2"/>
        <v>No</v>
      </c>
      <c r="V122" s="1"/>
      <c r="W122" s="132">
        <f t="shared" ref="W122:W124" si="148">IF(AJ122&gt;H122,AJ122,H122)</f>
        <v>1</v>
      </c>
      <c r="X122" s="137">
        <f t="shared" si="137"/>
        <v>0</v>
      </c>
      <c r="Y122" s="103" t="s">
        <v>285</v>
      </c>
      <c r="Z122" s="104">
        <v>0.9</v>
      </c>
      <c r="AA122" s="104">
        <f t="shared" si="138"/>
        <v>0</v>
      </c>
      <c r="AB122" s="104">
        <f t="shared" si="139"/>
        <v>0</v>
      </c>
      <c r="AC122" s="104">
        <f t="shared" si="140"/>
        <v>0</v>
      </c>
      <c r="AD122" s="104">
        <f t="shared" si="141"/>
        <v>0</v>
      </c>
      <c r="AE122" s="104">
        <f t="shared" si="142"/>
        <v>0</v>
      </c>
      <c r="AF122" s="104">
        <f t="shared" si="143"/>
        <v>0</v>
      </c>
      <c r="AG122" s="104">
        <f t="shared" si="144"/>
        <v>0</v>
      </c>
      <c r="AH122" s="104">
        <f t="shared" si="145"/>
        <v>0</v>
      </c>
      <c r="AI122" s="104">
        <f t="shared" si="146"/>
        <v>0</v>
      </c>
      <c r="AJ122" s="104">
        <v>1.0</v>
      </c>
      <c r="AK122" s="106"/>
      <c r="AL122" s="112">
        <f t="shared" si="147"/>
        <v>1</v>
      </c>
      <c r="AM122" s="112"/>
      <c r="AN122" s="112">
        <v>3.0</v>
      </c>
      <c r="AO122" s="112">
        <v>0.0</v>
      </c>
      <c r="AP122" s="113"/>
      <c r="AQ122" s="106"/>
      <c r="AR122" s="106"/>
      <c r="AS122" s="106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ht="57.0" customHeight="1">
      <c r="A123" s="2"/>
      <c r="B123" s="143"/>
      <c r="C123" s="2"/>
      <c r="D123" s="48" t="s">
        <v>286</v>
      </c>
      <c r="E123" s="2"/>
      <c r="F123" s="2" t="s">
        <v>89</v>
      </c>
      <c r="G123" s="72" t="s">
        <v>181</v>
      </c>
      <c r="H123" s="2">
        <v>1.0</v>
      </c>
      <c r="I123" s="72" t="s">
        <v>86</v>
      </c>
      <c r="J123" s="167">
        <v>68.2</v>
      </c>
      <c r="K123" s="139"/>
      <c r="L123" s="139"/>
      <c r="M123" s="139"/>
      <c r="N123" s="139"/>
      <c r="O123" s="139"/>
      <c r="P123" s="139"/>
      <c r="Q123" s="139"/>
      <c r="R123" s="62"/>
      <c r="S123" s="140">
        <f t="shared" si="135"/>
        <v>0</v>
      </c>
      <c r="T123" s="141" t="str">
        <f t="shared" si="136"/>
        <v>No</v>
      </c>
      <c r="U123" s="142" t="str">
        <f t="shared" si="2"/>
        <v>No</v>
      </c>
      <c r="V123" s="1"/>
      <c r="W123" s="132">
        <f t="shared" si="148"/>
        <v>1</v>
      </c>
      <c r="X123" s="137">
        <f t="shared" si="137"/>
        <v>0</v>
      </c>
      <c r="Y123" s="103" t="s">
        <v>287</v>
      </c>
      <c r="Z123" s="104">
        <v>1.0</v>
      </c>
      <c r="AA123" s="104">
        <f t="shared" si="138"/>
        <v>0</v>
      </c>
      <c r="AB123" s="104">
        <f t="shared" si="139"/>
        <v>0</v>
      </c>
      <c r="AC123" s="104">
        <f t="shared" si="140"/>
        <v>0</v>
      </c>
      <c r="AD123" s="104">
        <f t="shared" si="141"/>
        <v>0</v>
      </c>
      <c r="AE123" s="104">
        <f t="shared" si="142"/>
        <v>0</v>
      </c>
      <c r="AF123" s="104">
        <f t="shared" si="143"/>
        <v>0</v>
      </c>
      <c r="AG123" s="104">
        <f t="shared" si="144"/>
        <v>0</v>
      </c>
      <c r="AH123" s="104">
        <f t="shared" si="145"/>
        <v>0</v>
      </c>
      <c r="AI123" s="104">
        <f t="shared" si="146"/>
        <v>0</v>
      </c>
      <c r="AJ123" s="104">
        <v>1.0</v>
      </c>
      <c r="AK123" s="106"/>
      <c r="AL123" s="112">
        <f t="shared" si="147"/>
        <v>1</v>
      </c>
      <c r="AM123" s="112"/>
      <c r="AN123" s="112">
        <v>4.0</v>
      </c>
      <c r="AO123" s="112">
        <v>0.0</v>
      </c>
      <c r="AP123" s="112"/>
      <c r="AQ123" s="106"/>
      <c r="AR123" s="106"/>
      <c r="AS123" s="106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ht="57.0" customHeight="1">
      <c r="A124" s="2"/>
      <c r="B124" s="144"/>
      <c r="C124" s="189"/>
      <c r="D124" s="146" t="s">
        <v>288</v>
      </c>
      <c r="E124" s="148"/>
      <c r="F124" s="148" t="s">
        <v>89</v>
      </c>
      <c r="G124" s="148" t="s">
        <v>107</v>
      </c>
      <c r="H124" s="147">
        <v>1.0</v>
      </c>
      <c r="I124" s="148" t="s">
        <v>86</v>
      </c>
      <c r="J124" s="149">
        <v>72.5</v>
      </c>
      <c r="K124" s="150"/>
      <c r="L124" s="150"/>
      <c r="M124" s="150"/>
      <c r="N124" s="150"/>
      <c r="O124" s="150"/>
      <c r="P124" s="150"/>
      <c r="Q124" s="150"/>
      <c r="R124" s="151"/>
      <c r="S124" s="152">
        <f t="shared" si="135"/>
        <v>0</v>
      </c>
      <c r="T124" s="153" t="str">
        <f t="shared" si="136"/>
        <v>No</v>
      </c>
      <c r="U124" s="154" t="str">
        <f t="shared" si="2"/>
        <v>No</v>
      </c>
      <c r="V124" s="1"/>
      <c r="W124" s="151">
        <f t="shared" si="148"/>
        <v>1</v>
      </c>
      <c r="X124" s="155">
        <f t="shared" si="137"/>
        <v>0</v>
      </c>
      <c r="Y124" s="103" t="s">
        <v>289</v>
      </c>
      <c r="Z124" s="104">
        <v>1.7</v>
      </c>
      <c r="AA124" s="104">
        <f t="shared" si="138"/>
        <v>0</v>
      </c>
      <c r="AB124" s="104">
        <f t="shared" si="139"/>
        <v>0</v>
      </c>
      <c r="AC124" s="104">
        <f t="shared" si="140"/>
        <v>0</v>
      </c>
      <c r="AD124" s="104">
        <f t="shared" si="141"/>
        <v>0</v>
      </c>
      <c r="AE124" s="104">
        <f t="shared" si="142"/>
        <v>0</v>
      </c>
      <c r="AF124" s="104">
        <f t="shared" si="143"/>
        <v>0</v>
      </c>
      <c r="AG124" s="104">
        <f t="shared" si="144"/>
        <v>0</v>
      </c>
      <c r="AH124" s="104">
        <f t="shared" si="145"/>
        <v>0</v>
      </c>
      <c r="AI124" s="104">
        <f t="shared" si="146"/>
        <v>0</v>
      </c>
      <c r="AJ124" s="104">
        <v>1.0</v>
      </c>
      <c r="AK124" s="106"/>
      <c r="AL124" s="112">
        <f t="shared" si="147"/>
        <v>1</v>
      </c>
      <c r="AM124" s="112"/>
      <c r="AN124" s="112">
        <v>3.0</v>
      </c>
      <c r="AO124" s="112">
        <v>0.0</v>
      </c>
      <c r="AP124" s="112"/>
      <c r="AQ124" s="106"/>
      <c r="AR124" s="106"/>
      <c r="AS124" s="106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ht="18.0" customHeight="1">
      <c r="A125" s="2"/>
      <c r="B125" s="226"/>
      <c r="C125" s="227"/>
      <c r="D125" s="178"/>
      <c r="E125" s="227"/>
      <c r="F125" s="227"/>
      <c r="G125" s="228"/>
      <c r="H125" s="227"/>
      <c r="I125" s="229"/>
      <c r="J125" s="230" t="s">
        <v>290</v>
      </c>
      <c r="K125" s="231"/>
      <c r="L125" s="227"/>
      <c r="M125" s="227"/>
      <c r="N125" s="227"/>
      <c r="O125" s="227"/>
      <c r="P125" s="227"/>
      <c r="Q125" s="227"/>
      <c r="R125" s="227"/>
      <c r="S125" s="232"/>
      <c r="T125" s="227"/>
      <c r="U125" s="233" t="str">
        <f t="shared" si="2"/>
        <v>No</v>
      </c>
      <c r="V125" s="1"/>
      <c r="W125" s="2"/>
      <c r="X125" s="2"/>
      <c r="Y125" s="8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106"/>
      <c r="AL125" s="112"/>
      <c r="AM125" s="112"/>
      <c r="AN125" s="112"/>
      <c r="AO125" s="112"/>
      <c r="AP125" s="112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</row>
    <row r="126" ht="57.0" customHeight="1">
      <c r="A126" s="2"/>
      <c r="B126" s="159"/>
      <c r="C126" s="161"/>
      <c r="D126" s="235" t="s">
        <v>291</v>
      </c>
      <c r="E126" s="236"/>
      <c r="F126" s="236" t="s">
        <v>72</v>
      </c>
      <c r="G126" s="237" t="s">
        <v>111</v>
      </c>
      <c r="H126" s="236">
        <v>1.0</v>
      </c>
      <c r="I126" s="237" t="s">
        <v>77</v>
      </c>
      <c r="J126" s="238">
        <v>55.2</v>
      </c>
      <c r="K126" s="239"/>
      <c r="L126" s="239"/>
      <c r="M126" s="239"/>
      <c r="N126" s="239"/>
      <c r="O126" s="239"/>
      <c r="P126" s="239"/>
      <c r="Q126" s="239"/>
      <c r="R126" s="239"/>
      <c r="S126" s="240">
        <f t="shared" ref="S126:S136" si="149">J126*K126+J126*L126+J126*M126+J126*N126+J126*O126+J126*P126+J126*Q126+J126*R126</f>
        <v>0</v>
      </c>
      <c r="T126" s="241" t="str">
        <f t="shared" ref="T126:T136" si="150">IF(B126="New","Yes","No")</f>
        <v>No</v>
      </c>
      <c r="U126" s="242" t="str">
        <f t="shared" si="2"/>
        <v>No</v>
      </c>
      <c r="V126" s="1"/>
      <c r="W126" s="125">
        <f t="shared" ref="W126:W128" si="151">IF(AJ126&gt;H126,AJ126,H126)</f>
        <v>1</v>
      </c>
      <c r="X126" s="126">
        <f t="shared" ref="X126:X136" si="152">W126*K126+W126*L126+W126*M126+W126*N126+W126*O126+W126*P126+W126*Q126+W126*R126</f>
        <v>0</v>
      </c>
      <c r="Y126" s="103"/>
      <c r="Z126" s="104">
        <v>1.1</v>
      </c>
      <c r="AA126" s="104">
        <f t="shared" ref="AA126:AA136" si="153">SUM(K126:R126)*Z126</f>
        <v>0</v>
      </c>
      <c r="AB126" s="104">
        <f t="shared" ref="AB126:AB136" si="154">K126*H126</f>
        <v>0</v>
      </c>
      <c r="AC126" s="104">
        <f t="shared" ref="AC126:AC136" si="155">L126*H126</f>
        <v>0</v>
      </c>
      <c r="AD126" s="104">
        <f t="shared" ref="AD126:AD136" si="156">M126*H126</f>
        <v>0</v>
      </c>
      <c r="AE126" s="104">
        <f t="shared" ref="AE126:AE136" si="157">N126*H126</f>
        <v>0</v>
      </c>
      <c r="AF126" s="104">
        <f t="shared" ref="AF126:AF136" si="158">O126*H126</f>
        <v>0</v>
      </c>
      <c r="AG126" s="104">
        <f t="shared" ref="AG126:AG136" si="159">P126*H126</f>
        <v>0</v>
      </c>
      <c r="AH126" s="104">
        <f t="shared" ref="AH126:AH136" si="160">Q126*H126</f>
        <v>0</v>
      </c>
      <c r="AI126" s="104">
        <f t="shared" ref="AI126:AI136" si="161">R126*H126</f>
        <v>0</v>
      </c>
      <c r="AJ126" s="104">
        <v>1.0</v>
      </c>
      <c r="AK126" s="2"/>
      <c r="AL126" s="112"/>
      <c r="AM126" s="112"/>
      <c r="AN126" s="112">
        <v>1.0</v>
      </c>
      <c r="AO126" s="112">
        <v>1.0</v>
      </c>
      <c r="AP126" s="112">
        <v>2.0</v>
      </c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ht="57.0" customHeight="1">
      <c r="A127" s="2"/>
      <c r="B127" s="143"/>
      <c r="C127" s="2"/>
      <c r="D127" s="178" t="s">
        <v>292</v>
      </c>
      <c r="E127" s="106"/>
      <c r="F127" s="106" t="s">
        <v>72</v>
      </c>
      <c r="G127" s="180" t="s">
        <v>111</v>
      </c>
      <c r="H127" s="106">
        <v>1.0</v>
      </c>
      <c r="I127" s="180" t="s">
        <v>77</v>
      </c>
      <c r="J127" s="138">
        <v>55.2</v>
      </c>
      <c r="K127" s="181"/>
      <c r="L127" s="181"/>
      <c r="M127" s="181"/>
      <c r="N127" s="181"/>
      <c r="O127" s="181"/>
      <c r="P127" s="181"/>
      <c r="Q127" s="181"/>
      <c r="R127" s="181"/>
      <c r="S127" s="183">
        <f t="shared" si="149"/>
        <v>0</v>
      </c>
      <c r="T127" s="184" t="str">
        <f t="shared" si="150"/>
        <v>No</v>
      </c>
      <c r="U127" s="185" t="str">
        <f t="shared" si="2"/>
        <v>No</v>
      </c>
      <c r="V127" s="1"/>
      <c r="W127" s="132">
        <f t="shared" si="151"/>
        <v>1</v>
      </c>
      <c r="X127" s="137">
        <f t="shared" si="152"/>
        <v>0</v>
      </c>
      <c r="Y127" s="103"/>
      <c r="Z127" s="104">
        <v>0.95</v>
      </c>
      <c r="AA127" s="104">
        <f t="shared" si="153"/>
        <v>0</v>
      </c>
      <c r="AB127" s="104">
        <f t="shared" si="154"/>
        <v>0</v>
      </c>
      <c r="AC127" s="104">
        <f t="shared" si="155"/>
        <v>0</v>
      </c>
      <c r="AD127" s="104">
        <f t="shared" si="156"/>
        <v>0</v>
      </c>
      <c r="AE127" s="104">
        <f t="shared" si="157"/>
        <v>0</v>
      </c>
      <c r="AF127" s="104">
        <f t="shared" si="158"/>
        <v>0</v>
      </c>
      <c r="AG127" s="104">
        <f t="shared" si="159"/>
        <v>0</v>
      </c>
      <c r="AH127" s="104">
        <f t="shared" si="160"/>
        <v>0</v>
      </c>
      <c r="AI127" s="104">
        <f t="shared" si="161"/>
        <v>0</v>
      </c>
      <c r="AJ127" s="104">
        <v>1.0</v>
      </c>
      <c r="AK127" s="2"/>
      <c r="AL127" s="112"/>
      <c r="AM127" s="112"/>
      <c r="AN127" s="112">
        <v>1.0</v>
      </c>
      <c r="AO127" s="112">
        <v>1.0</v>
      </c>
      <c r="AP127" s="112">
        <v>2.0</v>
      </c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</row>
    <row r="128" ht="57.0" customHeight="1">
      <c r="A128" s="2"/>
      <c r="B128" s="143"/>
      <c r="C128" s="2"/>
      <c r="D128" s="243" t="s">
        <v>293</v>
      </c>
      <c r="E128" s="244"/>
      <c r="F128" s="244" t="s">
        <v>72</v>
      </c>
      <c r="G128" s="245" t="s">
        <v>111</v>
      </c>
      <c r="H128" s="244">
        <v>1.0</v>
      </c>
      <c r="I128" s="245" t="s">
        <v>77</v>
      </c>
      <c r="J128" s="246">
        <v>55.2</v>
      </c>
      <c r="K128" s="247"/>
      <c r="L128" s="247"/>
      <c r="M128" s="247"/>
      <c r="N128" s="247"/>
      <c r="O128" s="247"/>
      <c r="P128" s="247"/>
      <c r="Q128" s="247"/>
      <c r="R128" s="247"/>
      <c r="S128" s="248">
        <f t="shared" si="149"/>
        <v>0</v>
      </c>
      <c r="T128" s="249" t="str">
        <f t="shared" si="150"/>
        <v>No</v>
      </c>
      <c r="U128" s="250" t="str">
        <f t="shared" si="2"/>
        <v>No</v>
      </c>
      <c r="V128" s="1"/>
      <c r="W128" s="132">
        <f t="shared" si="151"/>
        <v>1</v>
      </c>
      <c r="X128" s="137">
        <f t="shared" si="152"/>
        <v>0</v>
      </c>
      <c r="Y128" s="103"/>
      <c r="Z128" s="104">
        <v>1.4</v>
      </c>
      <c r="AA128" s="104">
        <f t="shared" si="153"/>
        <v>0</v>
      </c>
      <c r="AB128" s="104">
        <f t="shared" si="154"/>
        <v>0</v>
      </c>
      <c r="AC128" s="104">
        <f t="shared" si="155"/>
        <v>0</v>
      </c>
      <c r="AD128" s="104">
        <f t="shared" si="156"/>
        <v>0</v>
      </c>
      <c r="AE128" s="104">
        <f t="shared" si="157"/>
        <v>0</v>
      </c>
      <c r="AF128" s="104">
        <f t="shared" si="158"/>
        <v>0</v>
      </c>
      <c r="AG128" s="104">
        <f t="shared" si="159"/>
        <v>0</v>
      </c>
      <c r="AH128" s="104">
        <f t="shared" si="160"/>
        <v>0</v>
      </c>
      <c r="AI128" s="104">
        <f t="shared" si="161"/>
        <v>0</v>
      </c>
      <c r="AJ128" s="104">
        <v>1.0</v>
      </c>
      <c r="AK128" s="2"/>
      <c r="AL128" s="112"/>
      <c r="AM128" s="112"/>
      <c r="AN128" s="112">
        <v>1.0</v>
      </c>
      <c r="AO128" s="112">
        <v>1.0</v>
      </c>
      <c r="AP128" s="112">
        <v>2.0</v>
      </c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ht="57.0" customHeight="1">
      <c r="A129" s="2"/>
      <c r="B129" s="143"/>
      <c r="C129" s="106"/>
      <c r="D129" s="48" t="s">
        <v>294</v>
      </c>
      <c r="E129" s="2"/>
      <c r="F129" s="2" t="s">
        <v>82</v>
      </c>
      <c r="G129" s="72" t="s">
        <v>111</v>
      </c>
      <c r="H129" s="2">
        <v>2.0</v>
      </c>
      <c r="I129" s="72" t="s">
        <v>77</v>
      </c>
      <c r="J129" s="167">
        <v>64.4</v>
      </c>
      <c r="K129" s="139"/>
      <c r="L129" s="139"/>
      <c r="M129" s="139"/>
      <c r="N129" s="139"/>
      <c r="O129" s="139"/>
      <c r="P129" s="139"/>
      <c r="Q129" s="139"/>
      <c r="R129" s="139"/>
      <c r="S129" s="140">
        <f t="shared" si="149"/>
        <v>0</v>
      </c>
      <c r="T129" s="141" t="str">
        <f t="shared" si="150"/>
        <v>No</v>
      </c>
      <c r="U129" s="142" t="str">
        <f t="shared" si="2"/>
        <v>No</v>
      </c>
      <c r="V129" s="1"/>
      <c r="W129" s="132">
        <v>1.0</v>
      </c>
      <c r="X129" s="137">
        <f t="shared" si="152"/>
        <v>0</v>
      </c>
      <c r="Y129" s="103" t="s">
        <v>295</v>
      </c>
      <c r="Z129" s="104">
        <v>1.7</v>
      </c>
      <c r="AA129" s="104">
        <f t="shared" si="153"/>
        <v>0</v>
      </c>
      <c r="AB129" s="104">
        <f t="shared" si="154"/>
        <v>0</v>
      </c>
      <c r="AC129" s="104">
        <f t="shared" si="155"/>
        <v>0</v>
      </c>
      <c r="AD129" s="104">
        <f t="shared" si="156"/>
        <v>0</v>
      </c>
      <c r="AE129" s="104">
        <f t="shared" si="157"/>
        <v>0</v>
      </c>
      <c r="AF129" s="104">
        <f t="shared" si="158"/>
        <v>0</v>
      </c>
      <c r="AG129" s="104">
        <f t="shared" si="159"/>
        <v>0</v>
      </c>
      <c r="AH129" s="104">
        <f t="shared" si="160"/>
        <v>0</v>
      </c>
      <c r="AI129" s="104">
        <f t="shared" si="161"/>
        <v>0</v>
      </c>
      <c r="AJ129" s="104">
        <v>1.0</v>
      </c>
      <c r="AK129" s="2"/>
      <c r="AL129" s="112"/>
      <c r="AM129" s="112"/>
      <c r="AN129" s="112">
        <v>2.0</v>
      </c>
      <c r="AO129" s="112">
        <v>2.0</v>
      </c>
      <c r="AP129" s="112">
        <v>4.0</v>
      </c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ht="57.0" customHeight="1">
      <c r="A130" s="2"/>
      <c r="B130" s="143"/>
      <c r="C130" s="2"/>
      <c r="D130" s="243" t="s">
        <v>296</v>
      </c>
      <c r="E130" s="244"/>
      <c r="F130" s="244" t="s">
        <v>72</v>
      </c>
      <c r="G130" s="245" t="s">
        <v>111</v>
      </c>
      <c r="H130" s="244">
        <v>2.0</v>
      </c>
      <c r="I130" s="245" t="s">
        <v>77</v>
      </c>
      <c r="J130" s="246">
        <v>57.7</v>
      </c>
      <c r="K130" s="247"/>
      <c r="L130" s="247"/>
      <c r="M130" s="247"/>
      <c r="N130" s="247"/>
      <c r="O130" s="247"/>
      <c r="P130" s="247"/>
      <c r="Q130" s="247"/>
      <c r="R130" s="247"/>
      <c r="S130" s="248">
        <f t="shared" si="149"/>
        <v>0</v>
      </c>
      <c r="T130" s="249" t="str">
        <f t="shared" si="150"/>
        <v>No</v>
      </c>
      <c r="U130" s="250" t="str">
        <f t="shared" si="2"/>
        <v>No</v>
      </c>
      <c r="V130" s="1"/>
      <c r="W130" s="132">
        <v>1.0</v>
      </c>
      <c r="X130" s="137">
        <f t="shared" si="152"/>
        <v>0</v>
      </c>
      <c r="Y130" s="103" t="s">
        <v>297</v>
      </c>
      <c r="Z130" s="104">
        <v>1.2</v>
      </c>
      <c r="AA130" s="104">
        <f t="shared" si="153"/>
        <v>0</v>
      </c>
      <c r="AB130" s="104">
        <f t="shared" si="154"/>
        <v>0</v>
      </c>
      <c r="AC130" s="104">
        <f t="shared" si="155"/>
        <v>0</v>
      </c>
      <c r="AD130" s="104">
        <f t="shared" si="156"/>
        <v>0</v>
      </c>
      <c r="AE130" s="104">
        <f t="shared" si="157"/>
        <v>0</v>
      </c>
      <c r="AF130" s="104">
        <f t="shared" si="158"/>
        <v>0</v>
      </c>
      <c r="AG130" s="104">
        <f t="shared" si="159"/>
        <v>0</v>
      </c>
      <c r="AH130" s="104">
        <f t="shared" si="160"/>
        <v>0</v>
      </c>
      <c r="AI130" s="104">
        <f t="shared" si="161"/>
        <v>0</v>
      </c>
      <c r="AJ130" s="104">
        <v>1.0</v>
      </c>
      <c r="AK130" s="2"/>
      <c r="AL130" s="112"/>
      <c r="AM130" s="112"/>
      <c r="AN130" s="112">
        <v>2.0</v>
      </c>
      <c r="AO130" s="112">
        <v>2.0</v>
      </c>
      <c r="AP130" s="112">
        <v>4.0</v>
      </c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</row>
    <row r="131" ht="57.0" customHeight="1">
      <c r="A131" s="2"/>
      <c r="B131" s="143"/>
      <c r="C131" s="2"/>
      <c r="D131" s="178" t="s">
        <v>298</v>
      </c>
      <c r="E131" s="106"/>
      <c r="F131" s="106" t="s">
        <v>72</v>
      </c>
      <c r="G131" s="180" t="s">
        <v>111</v>
      </c>
      <c r="H131" s="106">
        <v>2.0</v>
      </c>
      <c r="I131" s="180" t="s">
        <v>77</v>
      </c>
      <c r="J131" s="138">
        <v>57.4</v>
      </c>
      <c r="K131" s="181"/>
      <c r="L131" s="181"/>
      <c r="M131" s="181"/>
      <c r="N131" s="181"/>
      <c r="O131" s="181"/>
      <c r="P131" s="181"/>
      <c r="Q131" s="181"/>
      <c r="R131" s="181"/>
      <c r="S131" s="183">
        <f t="shared" si="149"/>
        <v>0</v>
      </c>
      <c r="T131" s="184" t="str">
        <f t="shared" si="150"/>
        <v>No</v>
      </c>
      <c r="U131" s="185" t="str">
        <f t="shared" si="2"/>
        <v>No</v>
      </c>
      <c r="V131" s="1"/>
      <c r="W131" s="132">
        <v>1.0</v>
      </c>
      <c r="X131" s="137">
        <f t="shared" si="152"/>
        <v>0</v>
      </c>
      <c r="Y131" s="103" t="s">
        <v>299</v>
      </c>
      <c r="Z131" s="104">
        <v>1.3</v>
      </c>
      <c r="AA131" s="104">
        <f t="shared" si="153"/>
        <v>0</v>
      </c>
      <c r="AB131" s="104">
        <f t="shared" si="154"/>
        <v>0</v>
      </c>
      <c r="AC131" s="104">
        <f t="shared" si="155"/>
        <v>0</v>
      </c>
      <c r="AD131" s="104">
        <f t="shared" si="156"/>
        <v>0</v>
      </c>
      <c r="AE131" s="104">
        <f t="shared" si="157"/>
        <v>0</v>
      </c>
      <c r="AF131" s="104">
        <f t="shared" si="158"/>
        <v>0</v>
      </c>
      <c r="AG131" s="104">
        <f t="shared" si="159"/>
        <v>0</v>
      </c>
      <c r="AH131" s="104">
        <f t="shared" si="160"/>
        <v>0</v>
      </c>
      <c r="AI131" s="104">
        <f t="shared" si="161"/>
        <v>0</v>
      </c>
      <c r="AJ131" s="104">
        <v>1.0</v>
      </c>
      <c r="AK131" s="2"/>
      <c r="AL131" s="112"/>
      <c r="AM131" s="112"/>
      <c r="AN131" s="112">
        <v>2.0</v>
      </c>
      <c r="AO131" s="112">
        <v>2.0</v>
      </c>
      <c r="AP131" s="112">
        <v>4.0</v>
      </c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ht="57.0" customHeight="1">
      <c r="A132" s="2"/>
      <c r="B132" s="143"/>
      <c r="C132" s="2"/>
      <c r="D132" s="243" t="s">
        <v>300</v>
      </c>
      <c r="E132" s="244"/>
      <c r="F132" s="244" t="s">
        <v>72</v>
      </c>
      <c r="G132" s="245" t="s">
        <v>111</v>
      </c>
      <c r="H132" s="244">
        <v>2.0</v>
      </c>
      <c r="I132" s="245" t="s">
        <v>77</v>
      </c>
      <c r="J132" s="246">
        <v>57.4</v>
      </c>
      <c r="K132" s="247"/>
      <c r="L132" s="247"/>
      <c r="M132" s="247"/>
      <c r="N132" s="247"/>
      <c r="O132" s="247"/>
      <c r="P132" s="247"/>
      <c r="Q132" s="247"/>
      <c r="R132" s="247"/>
      <c r="S132" s="248">
        <f t="shared" si="149"/>
        <v>0</v>
      </c>
      <c r="T132" s="249" t="str">
        <f t="shared" si="150"/>
        <v>No</v>
      </c>
      <c r="U132" s="250" t="str">
        <f t="shared" si="2"/>
        <v>No</v>
      </c>
      <c r="V132" s="1"/>
      <c r="W132" s="132">
        <v>1.0</v>
      </c>
      <c r="X132" s="137">
        <f t="shared" si="152"/>
        <v>0</v>
      </c>
      <c r="Y132" s="103" t="s">
        <v>301</v>
      </c>
      <c r="Z132" s="104">
        <v>1.3</v>
      </c>
      <c r="AA132" s="104">
        <f t="shared" si="153"/>
        <v>0</v>
      </c>
      <c r="AB132" s="104">
        <f t="shared" si="154"/>
        <v>0</v>
      </c>
      <c r="AC132" s="104">
        <f t="shared" si="155"/>
        <v>0</v>
      </c>
      <c r="AD132" s="104">
        <f t="shared" si="156"/>
        <v>0</v>
      </c>
      <c r="AE132" s="104">
        <f t="shared" si="157"/>
        <v>0</v>
      </c>
      <c r="AF132" s="104">
        <f t="shared" si="158"/>
        <v>0</v>
      </c>
      <c r="AG132" s="104">
        <f t="shared" si="159"/>
        <v>0</v>
      </c>
      <c r="AH132" s="104">
        <f t="shared" si="160"/>
        <v>0</v>
      </c>
      <c r="AI132" s="104">
        <f t="shared" si="161"/>
        <v>0</v>
      </c>
      <c r="AJ132" s="104">
        <v>1.0</v>
      </c>
      <c r="AK132" s="2"/>
      <c r="AL132" s="112"/>
      <c r="AM132" s="112"/>
      <c r="AN132" s="112">
        <v>3.0</v>
      </c>
      <c r="AO132" s="112">
        <v>2.0</v>
      </c>
      <c r="AP132" s="112">
        <v>4.0</v>
      </c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ht="57.0" customHeight="1">
      <c r="A133" s="2"/>
      <c r="B133" s="143"/>
      <c r="C133" s="2"/>
      <c r="D133" s="178" t="s">
        <v>302</v>
      </c>
      <c r="E133" s="106"/>
      <c r="F133" s="106" t="s">
        <v>82</v>
      </c>
      <c r="G133" s="180" t="s">
        <v>111</v>
      </c>
      <c r="H133" s="106">
        <v>3.0</v>
      </c>
      <c r="I133" s="180" t="s">
        <v>77</v>
      </c>
      <c r="J133" s="138">
        <v>53.6</v>
      </c>
      <c r="K133" s="181"/>
      <c r="L133" s="181"/>
      <c r="M133" s="181"/>
      <c r="N133" s="181"/>
      <c r="O133" s="181"/>
      <c r="P133" s="181"/>
      <c r="Q133" s="181"/>
      <c r="R133" s="181"/>
      <c r="S133" s="183">
        <f t="shared" si="149"/>
        <v>0</v>
      </c>
      <c r="T133" s="184" t="str">
        <f t="shared" si="150"/>
        <v>No</v>
      </c>
      <c r="U133" s="185" t="str">
        <f t="shared" si="2"/>
        <v>No</v>
      </c>
      <c r="V133" s="1"/>
      <c r="W133" s="132">
        <v>1.0</v>
      </c>
      <c r="X133" s="137">
        <f t="shared" si="152"/>
        <v>0</v>
      </c>
      <c r="Y133" s="103" t="s">
        <v>303</v>
      </c>
      <c r="Z133" s="104">
        <v>1.0</v>
      </c>
      <c r="AA133" s="104">
        <f t="shared" si="153"/>
        <v>0</v>
      </c>
      <c r="AB133" s="104">
        <f t="shared" si="154"/>
        <v>0</v>
      </c>
      <c r="AC133" s="104">
        <f t="shared" si="155"/>
        <v>0</v>
      </c>
      <c r="AD133" s="104">
        <f t="shared" si="156"/>
        <v>0</v>
      </c>
      <c r="AE133" s="104">
        <f t="shared" si="157"/>
        <v>0</v>
      </c>
      <c r="AF133" s="104">
        <f t="shared" si="158"/>
        <v>0</v>
      </c>
      <c r="AG133" s="104">
        <f t="shared" si="159"/>
        <v>0</v>
      </c>
      <c r="AH133" s="104">
        <f t="shared" si="160"/>
        <v>0</v>
      </c>
      <c r="AI133" s="104">
        <f t="shared" si="161"/>
        <v>0</v>
      </c>
      <c r="AJ133" s="104">
        <v>1.0</v>
      </c>
      <c r="AK133" s="2"/>
      <c r="AL133" s="112"/>
      <c r="AM133" s="112"/>
      <c r="AN133" s="112">
        <v>3.0</v>
      </c>
      <c r="AO133" s="112">
        <v>3.0</v>
      </c>
      <c r="AP133" s="112">
        <v>6.0</v>
      </c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ht="57.0" customHeight="1">
      <c r="A134" s="2"/>
      <c r="B134" s="143"/>
      <c r="C134" s="2"/>
      <c r="D134" s="243" t="s">
        <v>304</v>
      </c>
      <c r="E134" s="244"/>
      <c r="F134" s="244" t="s">
        <v>82</v>
      </c>
      <c r="G134" s="245" t="s">
        <v>111</v>
      </c>
      <c r="H134" s="244">
        <v>4.0</v>
      </c>
      <c r="I134" s="245" t="s">
        <v>77</v>
      </c>
      <c r="J134" s="246">
        <v>49.8</v>
      </c>
      <c r="K134" s="247"/>
      <c r="L134" s="247"/>
      <c r="M134" s="247"/>
      <c r="N134" s="247"/>
      <c r="O134" s="247"/>
      <c r="P134" s="247"/>
      <c r="Q134" s="247"/>
      <c r="R134" s="247"/>
      <c r="S134" s="248">
        <f t="shared" si="149"/>
        <v>0</v>
      </c>
      <c r="T134" s="249" t="str">
        <f t="shared" si="150"/>
        <v>No</v>
      </c>
      <c r="U134" s="250" t="str">
        <f t="shared" si="2"/>
        <v>No</v>
      </c>
      <c r="V134" s="1"/>
      <c r="W134" s="132">
        <v>1.0</v>
      </c>
      <c r="X134" s="137">
        <f t="shared" si="152"/>
        <v>0</v>
      </c>
      <c r="Y134" s="103" t="s">
        <v>305</v>
      </c>
      <c r="Z134" s="104">
        <v>0.9</v>
      </c>
      <c r="AA134" s="104">
        <f t="shared" si="153"/>
        <v>0</v>
      </c>
      <c r="AB134" s="104">
        <f t="shared" si="154"/>
        <v>0</v>
      </c>
      <c r="AC134" s="104">
        <f t="shared" si="155"/>
        <v>0</v>
      </c>
      <c r="AD134" s="104">
        <f t="shared" si="156"/>
        <v>0</v>
      </c>
      <c r="AE134" s="104">
        <f t="shared" si="157"/>
        <v>0</v>
      </c>
      <c r="AF134" s="104">
        <f t="shared" si="158"/>
        <v>0</v>
      </c>
      <c r="AG134" s="104">
        <f t="shared" si="159"/>
        <v>0</v>
      </c>
      <c r="AH134" s="104">
        <f t="shared" si="160"/>
        <v>0</v>
      </c>
      <c r="AI134" s="104">
        <f t="shared" si="161"/>
        <v>0</v>
      </c>
      <c r="AJ134" s="104">
        <v>1.0</v>
      </c>
      <c r="AK134" s="2"/>
      <c r="AL134" s="112"/>
      <c r="AM134" s="112"/>
      <c r="AN134" s="112">
        <v>4.0</v>
      </c>
      <c r="AO134" s="112">
        <v>4.0</v>
      </c>
      <c r="AP134" s="112">
        <v>8.0</v>
      </c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ht="57.0" customHeight="1">
      <c r="A135" s="2"/>
      <c r="B135" s="143"/>
      <c r="C135" s="2"/>
      <c r="D135" s="178" t="s">
        <v>306</v>
      </c>
      <c r="E135" s="106"/>
      <c r="F135" s="106" t="s">
        <v>82</v>
      </c>
      <c r="G135" s="180" t="s">
        <v>141</v>
      </c>
      <c r="H135" s="106">
        <v>5.0</v>
      </c>
      <c r="I135" s="180" t="s">
        <v>77</v>
      </c>
      <c r="J135" s="138">
        <v>49.8</v>
      </c>
      <c r="K135" s="181"/>
      <c r="L135" s="181"/>
      <c r="M135" s="181"/>
      <c r="N135" s="181"/>
      <c r="O135" s="181"/>
      <c r="P135" s="181"/>
      <c r="Q135" s="181"/>
      <c r="R135" s="181"/>
      <c r="S135" s="183">
        <f t="shared" si="149"/>
        <v>0</v>
      </c>
      <c r="T135" s="184" t="str">
        <f t="shared" si="150"/>
        <v>No</v>
      </c>
      <c r="U135" s="185" t="str">
        <f t="shared" si="2"/>
        <v>No</v>
      </c>
      <c r="V135" s="1"/>
      <c r="W135" s="132">
        <v>1.0</v>
      </c>
      <c r="X135" s="137">
        <f t="shared" si="152"/>
        <v>0</v>
      </c>
      <c r="Y135" s="103" t="s">
        <v>307</v>
      </c>
      <c r="Z135" s="104">
        <v>0.9</v>
      </c>
      <c r="AA135" s="104">
        <f t="shared" si="153"/>
        <v>0</v>
      </c>
      <c r="AB135" s="104">
        <f t="shared" si="154"/>
        <v>0</v>
      </c>
      <c r="AC135" s="104">
        <f t="shared" si="155"/>
        <v>0</v>
      </c>
      <c r="AD135" s="104">
        <f t="shared" si="156"/>
        <v>0</v>
      </c>
      <c r="AE135" s="104">
        <f t="shared" si="157"/>
        <v>0</v>
      </c>
      <c r="AF135" s="104">
        <f t="shared" si="158"/>
        <v>0</v>
      </c>
      <c r="AG135" s="104">
        <f t="shared" si="159"/>
        <v>0</v>
      </c>
      <c r="AH135" s="104">
        <f t="shared" si="160"/>
        <v>0</v>
      </c>
      <c r="AI135" s="104">
        <f t="shared" si="161"/>
        <v>0</v>
      </c>
      <c r="AJ135" s="104">
        <v>1.0</v>
      </c>
      <c r="AK135" s="2"/>
      <c r="AL135" s="112"/>
      <c r="AM135" s="112"/>
      <c r="AN135" s="112">
        <v>5.0</v>
      </c>
      <c r="AO135" s="112">
        <v>5.0</v>
      </c>
      <c r="AP135" s="112">
        <v>10.0</v>
      </c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ht="57.0" customHeight="1">
      <c r="A136" s="2"/>
      <c r="B136" s="144"/>
      <c r="C136" s="189"/>
      <c r="D136" s="251" t="s">
        <v>308</v>
      </c>
      <c r="E136" s="252"/>
      <c r="F136" s="252" t="s">
        <v>133</v>
      </c>
      <c r="G136" s="253" t="s">
        <v>141</v>
      </c>
      <c r="H136" s="252">
        <v>5.0</v>
      </c>
      <c r="I136" s="253" t="s">
        <v>77</v>
      </c>
      <c r="J136" s="254">
        <v>44.5</v>
      </c>
      <c r="K136" s="255"/>
      <c r="L136" s="255"/>
      <c r="M136" s="255"/>
      <c r="N136" s="255"/>
      <c r="O136" s="255"/>
      <c r="P136" s="255"/>
      <c r="Q136" s="255"/>
      <c r="R136" s="255"/>
      <c r="S136" s="256">
        <f t="shared" si="149"/>
        <v>0</v>
      </c>
      <c r="T136" s="257" t="str">
        <f t="shared" si="150"/>
        <v>No</v>
      </c>
      <c r="U136" s="258" t="str">
        <f t="shared" si="2"/>
        <v>No</v>
      </c>
      <c r="V136" s="1"/>
      <c r="W136" s="151">
        <v>1.0</v>
      </c>
      <c r="X136" s="155">
        <f t="shared" si="152"/>
        <v>0</v>
      </c>
      <c r="Y136" s="103" t="s">
        <v>309</v>
      </c>
      <c r="Z136" s="104">
        <v>0.6</v>
      </c>
      <c r="AA136" s="104">
        <f t="shared" si="153"/>
        <v>0</v>
      </c>
      <c r="AB136" s="104">
        <f t="shared" si="154"/>
        <v>0</v>
      </c>
      <c r="AC136" s="104">
        <f t="shared" si="155"/>
        <v>0</v>
      </c>
      <c r="AD136" s="104">
        <f t="shared" si="156"/>
        <v>0</v>
      </c>
      <c r="AE136" s="104">
        <f t="shared" si="157"/>
        <v>0</v>
      </c>
      <c r="AF136" s="104">
        <f t="shared" si="158"/>
        <v>0</v>
      </c>
      <c r="AG136" s="104">
        <f t="shared" si="159"/>
        <v>0</v>
      </c>
      <c r="AH136" s="104">
        <f t="shared" si="160"/>
        <v>0</v>
      </c>
      <c r="AI136" s="104">
        <f t="shared" si="161"/>
        <v>0</v>
      </c>
      <c r="AJ136" s="104">
        <v>1.0</v>
      </c>
      <c r="AK136" s="2"/>
      <c r="AL136" s="112"/>
      <c r="AM136" s="112"/>
      <c r="AN136" s="112">
        <v>5.0</v>
      </c>
      <c r="AO136" s="112">
        <v>5.0</v>
      </c>
      <c r="AP136" s="112">
        <v>10.0</v>
      </c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ht="18.0" customHeight="1">
      <c r="A137" s="2"/>
      <c r="B137" s="226"/>
      <c r="C137" s="227"/>
      <c r="D137" s="178"/>
      <c r="E137" s="227"/>
      <c r="F137" s="227"/>
      <c r="G137" s="228"/>
      <c r="H137" s="227"/>
      <c r="I137" s="229"/>
      <c r="J137" s="230" t="s">
        <v>310</v>
      </c>
      <c r="K137" s="231"/>
      <c r="L137" s="227"/>
      <c r="M137" s="227"/>
      <c r="N137" s="227"/>
      <c r="O137" s="227"/>
      <c r="P137" s="227"/>
      <c r="Q137" s="227"/>
      <c r="R137" s="227"/>
      <c r="S137" s="232"/>
      <c r="T137" s="227"/>
      <c r="U137" s="233" t="str">
        <f t="shared" si="2"/>
        <v>No</v>
      </c>
      <c r="V137" s="1"/>
      <c r="W137" s="2"/>
      <c r="X137" s="2"/>
      <c r="Y137" s="8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106"/>
      <c r="AL137" s="112"/>
      <c r="AM137" s="112"/>
      <c r="AN137" s="112"/>
      <c r="AO137" s="112"/>
      <c r="AP137" s="112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</row>
    <row r="138" ht="57.0" customHeight="1">
      <c r="A138" s="2"/>
      <c r="B138" s="159"/>
      <c r="C138" s="115"/>
      <c r="D138" s="160" t="s">
        <v>311</v>
      </c>
      <c r="E138" s="161"/>
      <c r="F138" s="161" t="s">
        <v>72</v>
      </c>
      <c r="G138" s="162" t="s">
        <v>111</v>
      </c>
      <c r="H138" s="161">
        <v>2.0</v>
      </c>
      <c r="I138" s="162" t="s">
        <v>77</v>
      </c>
      <c r="J138" s="205">
        <v>52.0</v>
      </c>
      <c r="K138" s="163"/>
      <c r="L138" s="163"/>
      <c r="M138" s="163"/>
      <c r="N138" s="163"/>
      <c r="O138" s="163"/>
      <c r="P138" s="163"/>
      <c r="Q138" s="163"/>
      <c r="R138" s="163"/>
      <c r="S138" s="164">
        <f t="shared" ref="S138:S140" si="162">J138*K138+J138*L138+J138*M138+J138*N138+J138*O138+J138*P138+J138*Q138+J138*R138</f>
        <v>0</v>
      </c>
      <c r="T138" s="165" t="str">
        <f t="shared" ref="T138:T140" si="163">IF(B138="New","Yes","No")</f>
        <v>No</v>
      </c>
      <c r="U138" s="166" t="str">
        <f t="shared" si="2"/>
        <v>No</v>
      </c>
      <c r="V138" s="1"/>
      <c r="W138" s="125">
        <v>1.0</v>
      </c>
      <c r="X138" s="126">
        <f t="shared" ref="X138:X140" si="164">W138*K138+W138*L138+W138*M138+W138*N138+W138*O138+W138*P138+W138*Q138+W138*R138</f>
        <v>0</v>
      </c>
      <c r="Y138" s="103" t="s">
        <v>312</v>
      </c>
      <c r="Z138" s="104">
        <v>1.5</v>
      </c>
      <c r="AA138" s="104">
        <f t="shared" ref="AA138:AA140" si="165">SUM(K138:R138)*Z138</f>
        <v>0</v>
      </c>
      <c r="AB138" s="104">
        <f t="shared" ref="AB138:AB140" si="166">K138*H138</f>
        <v>0</v>
      </c>
      <c r="AC138" s="104">
        <f t="shared" ref="AC138:AC140" si="167">L138*H138</f>
        <v>0</v>
      </c>
      <c r="AD138" s="104">
        <f t="shared" ref="AD138:AD140" si="168">M138*H138</f>
        <v>0</v>
      </c>
      <c r="AE138" s="104">
        <f t="shared" ref="AE138:AE140" si="169">N138*H138</f>
        <v>0</v>
      </c>
      <c r="AF138" s="104">
        <f t="shared" ref="AF138:AF140" si="170">O138*H138</f>
        <v>0</v>
      </c>
      <c r="AG138" s="104">
        <f t="shared" ref="AG138:AG140" si="171">P138*H138</f>
        <v>0</v>
      </c>
      <c r="AH138" s="104">
        <f t="shared" ref="AH138:AH140" si="172">Q138*H138</f>
        <v>0</v>
      </c>
      <c r="AI138" s="104">
        <f t="shared" ref="AI138:AI140" si="173">R138*H138</f>
        <v>0</v>
      </c>
      <c r="AJ138" s="104">
        <v>1.0</v>
      </c>
      <c r="AK138" s="2"/>
      <c r="AL138" s="112"/>
      <c r="AM138" s="112"/>
      <c r="AN138" s="112">
        <v>2.0</v>
      </c>
      <c r="AO138" s="112">
        <v>2.0</v>
      </c>
      <c r="AP138" s="112">
        <v>2.0</v>
      </c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ht="57.0" customHeight="1">
      <c r="A139" s="2"/>
      <c r="B139" s="143"/>
      <c r="C139" s="2"/>
      <c r="D139" s="243" t="s">
        <v>313</v>
      </c>
      <c r="E139" s="244"/>
      <c r="F139" s="244" t="s">
        <v>68</v>
      </c>
      <c r="G139" s="245" t="s">
        <v>111</v>
      </c>
      <c r="H139" s="244">
        <v>2.0</v>
      </c>
      <c r="I139" s="245" t="s">
        <v>77</v>
      </c>
      <c r="J139" s="246">
        <v>52.0</v>
      </c>
      <c r="K139" s="247"/>
      <c r="L139" s="247"/>
      <c r="M139" s="247"/>
      <c r="N139" s="247"/>
      <c r="O139" s="247"/>
      <c r="P139" s="247"/>
      <c r="Q139" s="247"/>
      <c r="R139" s="247"/>
      <c r="S139" s="248">
        <f t="shared" si="162"/>
        <v>0</v>
      </c>
      <c r="T139" s="249" t="str">
        <f t="shared" si="163"/>
        <v>No</v>
      </c>
      <c r="U139" s="250" t="str">
        <f t="shared" si="2"/>
        <v>No</v>
      </c>
      <c r="V139" s="1"/>
      <c r="W139" s="132">
        <v>1.0</v>
      </c>
      <c r="X139" s="137">
        <f t="shared" si="164"/>
        <v>0</v>
      </c>
      <c r="Y139" s="103" t="s">
        <v>314</v>
      </c>
      <c r="Z139" s="104">
        <v>1.5</v>
      </c>
      <c r="AA139" s="104">
        <f t="shared" si="165"/>
        <v>0</v>
      </c>
      <c r="AB139" s="104">
        <f t="shared" si="166"/>
        <v>0</v>
      </c>
      <c r="AC139" s="104">
        <f t="shared" si="167"/>
        <v>0</v>
      </c>
      <c r="AD139" s="104">
        <f t="shared" si="168"/>
        <v>0</v>
      </c>
      <c r="AE139" s="104">
        <f t="shared" si="169"/>
        <v>0</v>
      </c>
      <c r="AF139" s="104">
        <f t="shared" si="170"/>
        <v>0</v>
      </c>
      <c r="AG139" s="104">
        <f t="shared" si="171"/>
        <v>0</v>
      </c>
      <c r="AH139" s="104">
        <f t="shared" si="172"/>
        <v>0</v>
      </c>
      <c r="AI139" s="104">
        <f t="shared" si="173"/>
        <v>0</v>
      </c>
      <c r="AJ139" s="104">
        <v>1.0</v>
      </c>
      <c r="AK139" s="2"/>
      <c r="AL139" s="112"/>
      <c r="AM139" s="112"/>
      <c r="AN139" s="112">
        <v>2.0</v>
      </c>
      <c r="AO139" s="112">
        <v>2.0</v>
      </c>
      <c r="AP139" s="112">
        <v>6.0</v>
      </c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ht="57.0" customHeight="1">
      <c r="A140" s="2"/>
      <c r="B140" s="144"/>
      <c r="C140" s="189"/>
      <c r="D140" s="169" t="s">
        <v>315</v>
      </c>
      <c r="E140" s="145"/>
      <c r="F140" s="145" t="s">
        <v>68</v>
      </c>
      <c r="G140" s="171" t="s">
        <v>111</v>
      </c>
      <c r="H140" s="145">
        <v>2.0</v>
      </c>
      <c r="I140" s="171" t="s">
        <v>77</v>
      </c>
      <c r="J140" s="172">
        <v>52.0</v>
      </c>
      <c r="K140" s="173"/>
      <c r="L140" s="173"/>
      <c r="M140" s="173"/>
      <c r="N140" s="173"/>
      <c r="O140" s="173"/>
      <c r="P140" s="173"/>
      <c r="Q140" s="173"/>
      <c r="R140" s="173"/>
      <c r="S140" s="175">
        <f t="shared" si="162"/>
        <v>0</v>
      </c>
      <c r="T140" s="176" t="str">
        <f t="shared" si="163"/>
        <v>No</v>
      </c>
      <c r="U140" s="177" t="str">
        <f t="shared" si="2"/>
        <v>No</v>
      </c>
      <c r="V140" s="1"/>
      <c r="W140" s="151">
        <v>1.0</v>
      </c>
      <c r="X140" s="155">
        <f t="shared" si="164"/>
        <v>0</v>
      </c>
      <c r="Y140" s="103" t="s">
        <v>316</v>
      </c>
      <c r="Z140" s="104">
        <v>2.0</v>
      </c>
      <c r="AA140" s="104">
        <f t="shared" si="165"/>
        <v>0</v>
      </c>
      <c r="AB140" s="104">
        <f t="shared" si="166"/>
        <v>0</v>
      </c>
      <c r="AC140" s="104">
        <f t="shared" si="167"/>
        <v>0</v>
      </c>
      <c r="AD140" s="104">
        <f t="shared" si="168"/>
        <v>0</v>
      </c>
      <c r="AE140" s="104">
        <f t="shared" si="169"/>
        <v>0</v>
      </c>
      <c r="AF140" s="104">
        <f t="shared" si="170"/>
        <v>0</v>
      </c>
      <c r="AG140" s="104">
        <f t="shared" si="171"/>
        <v>0</v>
      </c>
      <c r="AH140" s="104">
        <f t="shared" si="172"/>
        <v>0</v>
      </c>
      <c r="AI140" s="104">
        <f t="shared" si="173"/>
        <v>0</v>
      </c>
      <c r="AJ140" s="104">
        <v>1.0</v>
      </c>
      <c r="AK140" s="2"/>
      <c r="AL140" s="112"/>
      <c r="AM140" s="112"/>
      <c r="AN140" s="112">
        <v>2.0</v>
      </c>
      <c r="AO140" s="112">
        <v>2.0</v>
      </c>
      <c r="AP140" s="112">
        <v>4.0</v>
      </c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ht="18.0" customHeight="1">
      <c r="A141" s="1"/>
      <c r="B141" s="47"/>
      <c r="C141" s="1"/>
      <c r="D141" s="48"/>
      <c r="E141" s="1"/>
      <c r="F141" s="1"/>
      <c r="G141" s="49"/>
      <c r="H141" s="1"/>
      <c r="I141" s="49"/>
      <c r="J141" s="1"/>
      <c r="K141" s="2"/>
      <c r="L141" s="2"/>
      <c r="M141" s="2"/>
      <c r="N141" s="2"/>
      <c r="O141" s="2"/>
      <c r="P141" s="2"/>
      <c r="Q141" s="2"/>
      <c r="R141" s="2"/>
      <c r="S141" s="50"/>
      <c r="T141" s="1"/>
      <c r="U141" s="1"/>
      <c r="V141" s="1"/>
      <c r="W141" s="1"/>
      <c r="X141" s="1"/>
      <c r="Y141" s="52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1"/>
      <c r="AL141" s="53"/>
      <c r="AM141" s="53"/>
      <c r="AN141" s="53"/>
      <c r="AO141" s="53"/>
      <c r="AP141" s="53"/>
      <c r="AQ141" s="51"/>
      <c r="AR141" s="51"/>
      <c r="AS141" s="5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ht="18.0" customHeight="1">
      <c r="A142" s="1"/>
      <c r="B142" s="47"/>
      <c r="C142" s="1"/>
      <c r="D142" s="48"/>
      <c r="E142" s="1"/>
      <c r="F142" s="1"/>
      <c r="G142" s="49"/>
      <c r="H142" s="1"/>
      <c r="I142" s="49"/>
      <c r="J142" s="1"/>
      <c r="K142" s="2"/>
      <c r="L142" s="2"/>
      <c r="M142" s="2"/>
      <c r="N142" s="2"/>
      <c r="O142" s="2"/>
      <c r="P142" s="2"/>
      <c r="Q142" s="2"/>
      <c r="R142" s="2"/>
      <c r="S142" s="50"/>
      <c r="T142" s="1"/>
      <c r="U142" s="1"/>
      <c r="V142" s="1"/>
      <c r="W142" s="1"/>
      <c r="X142" s="1"/>
      <c r="Y142" s="52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1"/>
      <c r="AL142" s="53"/>
      <c r="AM142" s="53"/>
      <c r="AN142" s="53"/>
      <c r="AO142" s="53"/>
      <c r="AP142" s="104"/>
      <c r="AQ142" s="51"/>
      <c r="AR142" s="51"/>
      <c r="AS142" s="5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ht="18.0" customHeight="1">
      <c r="A143" s="1"/>
      <c r="B143" s="47"/>
      <c r="C143" s="1"/>
      <c r="D143" s="48"/>
      <c r="E143" s="1"/>
      <c r="F143" s="1"/>
      <c r="G143" s="49"/>
      <c r="H143" s="1"/>
      <c r="I143" s="49"/>
      <c r="J143" s="1"/>
      <c r="K143" s="2"/>
      <c r="L143" s="2"/>
      <c r="M143" s="2"/>
      <c r="N143" s="2"/>
      <c r="O143" s="2"/>
      <c r="P143" s="2"/>
      <c r="Q143" s="2"/>
      <c r="R143" s="2"/>
      <c r="S143" s="50"/>
      <c r="T143" s="1"/>
      <c r="U143" s="1"/>
      <c r="V143" s="1"/>
      <c r="W143" s="51"/>
      <c r="X143" s="1"/>
      <c r="Y143" s="52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1"/>
      <c r="AL143" s="53"/>
      <c r="AM143" s="53"/>
      <c r="AN143" s="53"/>
      <c r="AO143" s="53"/>
      <c r="AP143" s="112"/>
      <c r="AQ143" s="51"/>
      <c r="AR143" s="51"/>
      <c r="AS143" s="5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ht="18.0" customHeight="1">
      <c r="A144" s="1"/>
      <c r="B144" s="47"/>
      <c r="C144" s="1"/>
      <c r="D144" s="48"/>
      <c r="E144" s="1"/>
      <c r="F144" s="1"/>
      <c r="G144" s="49"/>
      <c r="H144" s="1"/>
      <c r="I144" s="49"/>
      <c r="J144" s="1"/>
      <c r="K144" s="2"/>
      <c r="L144" s="2"/>
      <c r="M144" s="2"/>
      <c r="N144" s="2"/>
      <c r="O144" s="2"/>
      <c r="P144" s="2"/>
      <c r="Q144" s="2"/>
      <c r="R144" s="2"/>
      <c r="S144" s="50"/>
      <c r="T144" s="1"/>
      <c r="U144" s="1"/>
      <c r="V144" s="1"/>
      <c r="W144" s="51"/>
      <c r="X144" s="1"/>
      <c r="Y144" s="52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1"/>
      <c r="AL144" s="53"/>
      <c r="AM144" s="53"/>
      <c r="AN144" s="53"/>
      <c r="AO144" s="53"/>
      <c r="AP144" s="104"/>
      <c r="AQ144" s="51"/>
      <c r="AR144" s="51"/>
      <c r="AS144" s="5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ht="18.0" customHeight="1">
      <c r="A145" s="1"/>
      <c r="B145" s="47"/>
      <c r="C145" s="1"/>
      <c r="D145" s="48"/>
      <c r="E145" s="1"/>
      <c r="F145" s="1"/>
      <c r="G145" s="49"/>
      <c r="H145" s="1"/>
      <c r="I145" s="49"/>
      <c r="J145" s="1"/>
      <c r="K145" s="2"/>
      <c r="L145" s="2"/>
      <c r="M145" s="2"/>
      <c r="N145" s="2"/>
      <c r="O145" s="2"/>
      <c r="P145" s="2"/>
      <c r="Q145" s="2"/>
      <c r="R145" s="2"/>
      <c r="S145" s="50"/>
      <c r="T145" s="1"/>
      <c r="U145" s="1"/>
      <c r="V145" s="1"/>
      <c r="W145" s="51"/>
      <c r="X145" s="1"/>
      <c r="Y145" s="52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1"/>
      <c r="AL145" s="53"/>
      <c r="AM145" s="53"/>
      <c r="AN145" s="53"/>
      <c r="AO145" s="53"/>
      <c r="AP145" s="53"/>
      <c r="AQ145" s="51"/>
      <c r="AR145" s="51"/>
      <c r="AS145" s="5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ht="18.0" customHeight="1">
      <c r="A146" s="1"/>
      <c r="B146" s="47"/>
      <c r="C146" s="1"/>
      <c r="D146" s="48"/>
      <c r="E146" s="1"/>
      <c r="F146" s="1"/>
      <c r="G146" s="49"/>
      <c r="H146" s="1"/>
      <c r="I146" s="49"/>
      <c r="J146" s="1"/>
      <c r="K146" s="2"/>
      <c r="L146" s="2"/>
      <c r="M146" s="2"/>
      <c r="N146" s="2"/>
      <c r="O146" s="2"/>
      <c r="P146" s="2"/>
      <c r="Q146" s="2"/>
      <c r="R146" s="2"/>
      <c r="S146" s="50"/>
      <c r="T146" s="1"/>
      <c r="U146" s="1"/>
      <c r="V146" s="1"/>
      <c r="W146" s="51"/>
      <c r="X146" s="1"/>
      <c r="Y146" s="52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1"/>
      <c r="AL146" s="53"/>
      <c r="AM146" s="53"/>
      <c r="AN146" s="53"/>
      <c r="AO146" s="53"/>
      <c r="AP146" s="53"/>
      <c r="AQ146" s="51"/>
      <c r="AR146" s="51"/>
      <c r="AS146" s="5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ht="18.0" customHeight="1">
      <c r="A147" s="1"/>
      <c r="B147" s="47"/>
      <c r="C147" s="1"/>
      <c r="D147" s="48"/>
      <c r="E147" s="1"/>
      <c r="F147" s="1"/>
      <c r="G147" s="49"/>
      <c r="H147" s="1"/>
      <c r="I147" s="49"/>
      <c r="J147" s="1"/>
      <c r="K147" s="2"/>
      <c r="L147" s="2"/>
      <c r="M147" s="2"/>
      <c r="N147" s="2"/>
      <c r="O147" s="2"/>
      <c r="P147" s="2"/>
      <c r="Q147" s="2"/>
      <c r="R147" s="2"/>
      <c r="S147" s="50"/>
      <c r="T147" s="1"/>
      <c r="U147" s="1"/>
      <c r="V147" s="1"/>
      <c r="W147" s="51"/>
      <c r="X147" s="1"/>
      <c r="Y147" s="52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1"/>
      <c r="AL147" s="53"/>
      <c r="AM147" s="53"/>
      <c r="AN147" s="53"/>
      <c r="AO147" s="53"/>
      <c r="AP147" s="53"/>
      <c r="AQ147" s="51"/>
      <c r="AR147" s="51"/>
      <c r="AS147" s="5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ht="18.0" customHeight="1">
      <c r="A148" s="1"/>
      <c r="B148" s="47"/>
      <c r="C148" s="1"/>
      <c r="D148" s="48"/>
      <c r="E148" s="1"/>
      <c r="F148" s="1"/>
      <c r="G148" s="49"/>
      <c r="H148" s="1"/>
      <c r="I148" s="49"/>
      <c r="J148" s="1"/>
      <c r="K148" s="2"/>
      <c r="L148" s="2"/>
      <c r="M148" s="2"/>
      <c r="N148" s="2"/>
      <c r="O148" s="2"/>
      <c r="P148" s="2"/>
      <c r="Q148" s="2"/>
      <c r="R148" s="2"/>
      <c r="S148" s="50"/>
      <c r="T148" s="1"/>
      <c r="U148" s="1"/>
      <c r="V148" s="1"/>
      <c r="W148" s="51"/>
      <c r="X148" s="1"/>
      <c r="Y148" s="52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1"/>
      <c r="AL148" s="53"/>
      <c r="AM148" s="53"/>
      <c r="AN148" s="53"/>
      <c r="AO148" s="53"/>
      <c r="AP148" s="53"/>
      <c r="AQ148" s="51"/>
      <c r="AR148" s="51"/>
      <c r="AS148" s="5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ht="18.0" customHeight="1">
      <c r="A149" s="1"/>
      <c r="B149" s="47"/>
      <c r="C149" s="1"/>
      <c r="D149" s="48"/>
      <c r="E149" s="1"/>
      <c r="F149" s="1"/>
      <c r="G149" s="49"/>
      <c r="H149" s="1"/>
      <c r="I149" s="49"/>
      <c r="J149" s="1"/>
      <c r="K149" s="2"/>
      <c r="L149" s="2"/>
      <c r="M149" s="2"/>
      <c r="N149" s="2"/>
      <c r="O149" s="2"/>
      <c r="P149" s="2"/>
      <c r="Q149" s="2"/>
      <c r="R149" s="2"/>
      <c r="S149" s="50"/>
      <c r="T149" s="1"/>
      <c r="U149" s="1"/>
      <c r="V149" s="1"/>
      <c r="W149" s="51"/>
      <c r="X149" s="1"/>
      <c r="Y149" s="52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1"/>
      <c r="AL149" s="53"/>
      <c r="AM149" s="53"/>
      <c r="AN149" s="53"/>
      <c r="AO149" s="53"/>
      <c r="AP149" s="53"/>
      <c r="AQ149" s="51"/>
      <c r="AR149" s="51"/>
      <c r="AS149" s="5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ht="18.0" customHeight="1">
      <c r="A150" s="1"/>
      <c r="B150" s="47"/>
      <c r="C150" s="1"/>
      <c r="D150" s="48"/>
      <c r="E150" s="1"/>
      <c r="F150" s="1"/>
      <c r="G150" s="49"/>
      <c r="H150" s="1"/>
      <c r="I150" s="49"/>
      <c r="J150" s="1"/>
      <c r="K150" s="2"/>
      <c r="L150" s="2"/>
      <c r="M150" s="2"/>
      <c r="N150" s="2"/>
      <c r="O150" s="2"/>
      <c r="P150" s="2"/>
      <c r="Q150" s="2"/>
      <c r="R150" s="2"/>
      <c r="S150" s="50"/>
      <c r="T150" s="1"/>
      <c r="U150" s="1"/>
      <c r="V150" s="1"/>
      <c r="W150" s="51"/>
      <c r="X150" s="1"/>
      <c r="Y150" s="52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1"/>
      <c r="AL150" s="53"/>
      <c r="AM150" s="53"/>
      <c r="AN150" s="53"/>
      <c r="AO150" s="53"/>
      <c r="AP150" s="53"/>
      <c r="AQ150" s="51"/>
      <c r="AR150" s="51"/>
      <c r="AS150" s="5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ht="18.0" customHeight="1">
      <c r="A151" s="1"/>
      <c r="B151" s="47"/>
      <c r="C151" s="1"/>
      <c r="D151" s="48"/>
      <c r="E151" s="1"/>
      <c r="F151" s="1"/>
      <c r="G151" s="49"/>
      <c r="H151" s="1"/>
      <c r="I151" s="49"/>
      <c r="J151" s="1"/>
      <c r="K151" s="2"/>
      <c r="L151" s="2"/>
      <c r="M151" s="2"/>
      <c r="N151" s="2"/>
      <c r="O151" s="2"/>
      <c r="P151" s="2"/>
      <c r="Q151" s="2"/>
      <c r="R151" s="2"/>
      <c r="S151" s="50"/>
      <c r="T151" s="1"/>
      <c r="U151" s="1"/>
      <c r="V151" s="1"/>
      <c r="W151" s="51"/>
      <c r="X151" s="1"/>
      <c r="Y151" s="52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1"/>
      <c r="AL151" s="53"/>
      <c r="AM151" s="53"/>
      <c r="AN151" s="53"/>
      <c r="AO151" s="53"/>
      <c r="AP151" s="53"/>
      <c r="AQ151" s="51"/>
      <c r="AR151" s="51"/>
      <c r="AS151" s="5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ht="18.0" customHeight="1">
      <c r="A152" s="1"/>
      <c r="B152" s="47"/>
      <c r="C152" s="1"/>
      <c r="D152" s="48"/>
      <c r="E152" s="1"/>
      <c r="F152" s="1"/>
      <c r="G152" s="49"/>
      <c r="H152" s="1"/>
      <c r="I152" s="49"/>
      <c r="J152" s="1"/>
      <c r="K152" s="2"/>
      <c r="L152" s="2"/>
      <c r="M152" s="2"/>
      <c r="N152" s="2"/>
      <c r="O152" s="2"/>
      <c r="P152" s="2"/>
      <c r="Q152" s="2"/>
      <c r="R152" s="2"/>
      <c r="S152" s="50"/>
      <c r="T152" s="1"/>
      <c r="U152" s="1"/>
      <c r="V152" s="1"/>
      <c r="W152" s="51"/>
      <c r="X152" s="1"/>
      <c r="Y152" s="52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1"/>
      <c r="AL152" s="53"/>
      <c r="AM152" s="53"/>
      <c r="AN152" s="53"/>
      <c r="AO152" s="53"/>
      <c r="AP152" s="53"/>
      <c r="AQ152" s="51"/>
      <c r="AR152" s="51"/>
      <c r="AS152" s="5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ht="18.0" customHeight="1">
      <c r="A153" s="1"/>
      <c r="B153" s="47"/>
      <c r="C153" s="1"/>
      <c r="D153" s="48"/>
      <c r="E153" s="1"/>
      <c r="F153" s="1"/>
      <c r="G153" s="49"/>
      <c r="H153" s="1"/>
      <c r="I153" s="49"/>
      <c r="J153" s="1"/>
      <c r="K153" s="2"/>
      <c r="L153" s="2"/>
      <c r="M153" s="2"/>
      <c r="N153" s="2"/>
      <c r="O153" s="2"/>
      <c r="P153" s="2"/>
      <c r="Q153" s="2"/>
      <c r="R153" s="2"/>
      <c r="S153" s="50"/>
      <c r="T153" s="1"/>
      <c r="U153" s="1"/>
      <c r="V153" s="1"/>
      <c r="W153" s="51"/>
      <c r="X153" s="1"/>
      <c r="Y153" s="52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1"/>
      <c r="AL153" s="53"/>
      <c r="AM153" s="53"/>
      <c r="AN153" s="53"/>
      <c r="AO153" s="53"/>
      <c r="AP153" s="53"/>
      <c r="AQ153" s="51"/>
      <c r="AR153" s="51"/>
      <c r="AS153" s="5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ht="18.0" customHeight="1">
      <c r="A154" s="1"/>
      <c r="B154" s="47"/>
      <c r="C154" s="1"/>
      <c r="D154" s="48"/>
      <c r="E154" s="1"/>
      <c r="F154" s="1"/>
      <c r="G154" s="49"/>
      <c r="H154" s="1"/>
      <c r="I154" s="49"/>
      <c r="J154" s="1"/>
      <c r="K154" s="2"/>
      <c r="L154" s="2"/>
      <c r="M154" s="2"/>
      <c r="N154" s="2"/>
      <c r="O154" s="2"/>
      <c r="P154" s="2"/>
      <c r="Q154" s="2"/>
      <c r="R154" s="2"/>
      <c r="S154" s="50"/>
      <c r="T154" s="1"/>
      <c r="U154" s="1"/>
      <c r="V154" s="1"/>
      <c r="W154" s="51"/>
      <c r="X154" s="1"/>
      <c r="Y154" s="52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1"/>
      <c r="AL154" s="53"/>
      <c r="AM154" s="53"/>
      <c r="AN154" s="53"/>
      <c r="AO154" s="53"/>
      <c r="AP154" s="53"/>
      <c r="AQ154" s="51"/>
      <c r="AR154" s="51"/>
      <c r="AS154" s="5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ht="18.0" customHeight="1">
      <c r="A155" s="1"/>
      <c r="B155" s="47"/>
      <c r="C155" s="1"/>
      <c r="D155" s="48"/>
      <c r="E155" s="1"/>
      <c r="F155" s="1"/>
      <c r="G155" s="49"/>
      <c r="H155" s="1"/>
      <c r="I155" s="49"/>
      <c r="J155" s="1"/>
      <c r="K155" s="2"/>
      <c r="L155" s="2"/>
      <c r="M155" s="2"/>
      <c r="N155" s="2"/>
      <c r="O155" s="2"/>
      <c r="P155" s="2"/>
      <c r="Q155" s="2"/>
      <c r="R155" s="2"/>
      <c r="S155" s="50"/>
      <c r="T155" s="1"/>
      <c r="U155" s="1"/>
      <c r="V155" s="1"/>
      <c r="W155" s="51"/>
      <c r="X155" s="1"/>
      <c r="Y155" s="52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1"/>
      <c r="AL155" s="53"/>
      <c r="AM155" s="53"/>
      <c r="AN155" s="53"/>
      <c r="AO155" s="53"/>
      <c r="AP155" s="53"/>
      <c r="AQ155" s="51"/>
      <c r="AR155" s="51"/>
      <c r="AS155" s="5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ht="18.0" customHeight="1">
      <c r="A156" s="1"/>
      <c r="B156" s="47"/>
      <c r="C156" s="1"/>
      <c r="D156" s="48"/>
      <c r="E156" s="1"/>
      <c r="F156" s="1"/>
      <c r="G156" s="49"/>
      <c r="H156" s="1"/>
      <c r="I156" s="49"/>
      <c r="J156" s="1"/>
      <c r="K156" s="2"/>
      <c r="L156" s="2"/>
      <c r="M156" s="2"/>
      <c r="N156" s="2"/>
      <c r="O156" s="2"/>
      <c r="P156" s="2"/>
      <c r="Q156" s="2"/>
      <c r="R156" s="2"/>
      <c r="S156" s="50"/>
      <c r="T156" s="1"/>
      <c r="U156" s="1"/>
      <c r="V156" s="1"/>
      <c r="W156" s="51"/>
      <c r="X156" s="1"/>
      <c r="Y156" s="52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1"/>
      <c r="AL156" s="53"/>
      <c r="AM156" s="53"/>
      <c r="AN156" s="53"/>
      <c r="AO156" s="53"/>
      <c r="AP156" s="53"/>
      <c r="AQ156" s="51"/>
      <c r="AR156" s="51"/>
      <c r="AS156" s="5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ht="18.0" customHeight="1">
      <c r="A157" s="1"/>
      <c r="B157" s="47"/>
      <c r="C157" s="1"/>
      <c r="D157" s="48"/>
      <c r="E157" s="1"/>
      <c r="F157" s="1"/>
      <c r="G157" s="49"/>
      <c r="H157" s="1"/>
      <c r="I157" s="49"/>
      <c r="J157" s="1"/>
      <c r="K157" s="2"/>
      <c r="L157" s="2"/>
      <c r="M157" s="2"/>
      <c r="N157" s="2"/>
      <c r="O157" s="2"/>
      <c r="P157" s="2"/>
      <c r="Q157" s="2"/>
      <c r="R157" s="2"/>
      <c r="S157" s="50"/>
      <c r="T157" s="1"/>
      <c r="U157" s="1"/>
      <c r="V157" s="1"/>
      <c r="W157" s="51"/>
      <c r="X157" s="1"/>
      <c r="Y157" s="52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1"/>
      <c r="AL157" s="53"/>
      <c r="AM157" s="53"/>
      <c r="AN157" s="53"/>
      <c r="AO157" s="53"/>
      <c r="AP157" s="53"/>
      <c r="AQ157" s="51"/>
      <c r="AR157" s="51"/>
      <c r="AS157" s="5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ht="18.0" customHeight="1">
      <c r="A158" s="1"/>
      <c r="B158" s="47"/>
      <c r="C158" s="1"/>
      <c r="D158" s="48"/>
      <c r="E158" s="1"/>
      <c r="F158" s="1"/>
      <c r="G158" s="49"/>
      <c r="H158" s="1"/>
      <c r="I158" s="49"/>
      <c r="J158" s="1"/>
      <c r="K158" s="2"/>
      <c r="L158" s="2"/>
      <c r="M158" s="2"/>
      <c r="N158" s="2"/>
      <c r="O158" s="2"/>
      <c r="P158" s="2"/>
      <c r="Q158" s="2"/>
      <c r="R158" s="2"/>
      <c r="S158" s="50"/>
      <c r="T158" s="1"/>
      <c r="U158" s="1"/>
      <c r="V158" s="1"/>
      <c r="W158" s="51"/>
      <c r="X158" s="1"/>
      <c r="Y158" s="52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1"/>
      <c r="AL158" s="53"/>
      <c r="AM158" s="53"/>
      <c r="AN158" s="53"/>
      <c r="AO158" s="53"/>
      <c r="AP158" s="53"/>
      <c r="AQ158" s="51"/>
      <c r="AR158" s="51"/>
      <c r="AS158" s="5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ht="18.0" customHeight="1">
      <c r="A159" s="1"/>
      <c r="B159" s="47"/>
      <c r="C159" s="1"/>
      <c r="D159" s="48"/>
      <c r="E159" s="1"/>
      <c r="F159" s="1"/>
      <c r="G159" s="49"/>
      <c r="H159" s="1"/>
      <c r="I159" s="49"/>
      <c r="J159" s="1"/>
      <c r="K159" s="2"/>
      <c r="L159" s="2"/>
      <c r="M159" s="2"/>
      <c r="N159" s="2"/>
      <c r="O159" s="2"/>
      <c r="P159" s="2"/>
      <c r="Q159" s="2"/>
      <c r="R159" s="2"/>
      <c r="S159" s="50"/>
      <c r="T159" s="1"/>
      <c r="U159" s="1"/>
      <c r="V159" s="1"/>
      <c r="W159" s="51"/>
      <c r="X159" s="1"/>
      <c r="Y159" s="52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1"/>
      <c r="AL159" s="53"/>
      <c r="AM159" s="53"/>
      <c r="AN159" s="53"/>
      <c r="AO159" s="53"/>
      <c r="AP159" s="53"/>
      <c r="AQ159" s="51"/>
      <c r="AR159" s="51"/>
      <c r="AS159" s="5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ht="18.0" customHeight="1">
      <c r="A160" s="1"/>
      <c r="B160" s="47"/>
      <c r="C160" s="1"/>
      <c r="D160" s="48"/>
      <c r="E160" s="1"/>
      <c r="F160" s="1"/>
      <c r="G160" s="49"/>
      <c r="H160" s="1"/>
      <c r="I160" s="49"/>
      <c r="J160" s="1"/>
      <c r="K160" s="2"/>
      <c r="L160" s="2"/>
      <c r="M160" s="2"/>
      <c r="N160" s="2"/>
      <c r="O160" s="2"/>
      <c r="P160" s="2"/>
      <c r="Q160" s="2"/>
      <c r="R160" s="2"/>
      <c r="S160" s="50"/>
      <c r="T160" s="1"/>
      <c r="U160" s="1"/>
      <c r="V160" s="1"/>
      <c r="W160" s="51"/>
      <c r="X160" s="1"/>
      <c r="Y160" s="52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1"/>
      <c r="AL160" s="53"/>
      <c r="AM160" s="53"/>
      <c r="AN160" s="53"/>
      <c r="AO160" s="53"/>
      <c r="AP160" s="53"/>
      <c r="AQ160" s="51"/>
      <c r="AR160" s="51"/>
      <c r="AS160" s="5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ht="18.0" customHeight="1">
      <c r="A161" s="1"/>
      <c r="B161" s="47"/>
      <c r="C161" s="1"/>
      <c r="D161" s="48"/>
      <c r="E161" s="1"/>
      <c r="F161" s="1"/>
      <c r="G161" s="49"/>
      <c r="H161" s="1"/>
      <c r="I161" s="49"/>
      <c r="J161" s="1"/>
      <c r="K161" s="2"/>
      <c r="L161" s="2"/>
      <c r="M161" s="2"/>
      <c r="N161" s="2"/>
      <c r="O161" s="2"/>
      <c r="P161" s="2"/>
      <c r="Q161" s="2"/>
      <c r="R161" s="2"/>
      <c r="S161" s="50"/>
      <c r="T161" s="1"/>
      <c r="U161" s="1"/>
      <c r="V161" s="1"/>
      <c r="W161" s="51"/>
      <c r="X161" s="1"/>
      <c r="Y161" s="52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1"/>
      <c r="AL161" s="53"/>
      <c r="AM161" s="53"/>
      <c r="AN161" s="53"/>
      <c r="AO161" s="53"/>
      <c r="AP161" s="53"/>
      <c r="AQ161" s="51"/>
      <c r="AR161" s="51"/>
      <c r="AS161" s="5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ht="18.0" customHeight="1">
      <c r="A162" s="1"/>
      <c r="B162" s="47"/>
      <c r="C162" s="1"/>
      <c r="D162" s="48"/>
      <c r="E162" s="1"/>
      <c r="F162" s="1"/>
      <c r="G162" s="49"/>
      <c r="H162" s="1"/>
      <c r="I162" s="49"/>
      <c r="J162" s="1"/>
      <c r="K162" s="2"/>
      <c r="L162" s="2"/>
      <c r="M162" s="2"/>
      <c r="N162" s="2"/>
      <c r="O162" s="2"/>
      <c r="P162" s="2"/>
      <c r="Q162" s="2"/>
      <c r="R162" s="2"/>
      <c r="S162" s="50"/>
      <c r="T162" s="1"/>
      <c r="U162" s="1"/>
      <c r="V162" s="1"/>
      <c r="W162" s="51"/>
      <c r="X162" s="1"/>
      <c r="Y162" s="52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1"/>
      <c r="AL162" s="53"/>
      <c r="AM162" s="53"/>
      <c r="AN162" s="53"/>
      <c r="AO162" s="53"/>
      <c r="AP162" s="53"/>
      <c r="AQ162" s="51"/>
      <c r="AR162" s="51"/>
      <c r="AS162" s="5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ht="18.0" customHeight="1">
      <c r="A163" s="1"/>
      <c r="B163" s="47"/>
      <c r="C163" s="1"/>
      <c r="D163" s="48"/>
      <c r="E163" s="1"/>
      <c r="F163" s="1"/>
      <c r="G163" s="49"/>
      <c r="H163" s="1"/>
      <c r="I163" s="49"/>
      <c r="J163" s="1"/>
      <c r="K163" s="2"/>
      <c r="L163" s="2"/>
      <c r="M163" s="2"/>
      <c r="N163" s="2"/>
      <c r="O163" s="2"/>
      <c r="P163" s="2"/>
      <c r="Q163" s="2"/>
      <c r="R163" s="2"/>
      <c r="S163" s="50"/>
      <c r="T163" s="1"/>
      <c r="U163" s="1"/>
      <c r="V163" s="1"/>
      <c r="W163" s="51"/>
      <c r="X163" s="1"/>
      <c r="Y163" s="52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1"/>
      <c r="AL163" s="53"/>
      <c r="AM163" s="53"/>
      <c r="AN163" s="53"/>
      <c r="AO163" s="53"/>
      <c r="AP163" s="53"/>
      <c r="AQ163" s="51"/>
      <c r="AR163" s="51"/>
      <c r="AS163" s="5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ht="18.0" customHeight="1">
      <c r="A164" s="1"/>
      <c r="B164" s="47"/>
      <c r="C164" s="1"/>
      <c r="D164" s="48"/>
      <c r="E164" s="1"/>
      <c r="F164" s="1"/>
      <c r="G164" s="49"/>
      <c r="H164" s="1"/>
      <c r="I164" s="49"/>
      <c r="J164" s="1"/>
      <c r="K164" s="2"/>
      <c r="L164" s="2"/>
      <c r="M164" s="2"/>
      <c r="N164" s="2"/>
      <c r="O164" s="2"/>
      <c r="P164" s="2"/>
      <c r="Q164" s="2"/>
      <c r="R164" s="2"/>
      <c r="S164" s="50"/>
      <c r="T164" s="1"/>
      <c r="U164" s="1"/>
      <c r="V164" s="1"/>
      <c r="W164" s="51"/>
      <c r="X164" s="1"/>
      <c r="Y164" s="52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1"/>
      <c r="AL164" s="53"/>
      <c r="AM164" s="53"/>
      <c r="AN164" s="53"/>
      <c r="AO164" s="53"/>
      <c r="AP164" s="53"/>
      <c r="AQ164" s="51"/>
      <c r="AR164" s="51"/>
      <c r="AS164" s="5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ht="18.0" customHeight="1">
      <c r="A165" s="1"/>
      <c r="B165" s="47"/>
      <c r="C165" s="1"/>
      <c r="D165" s="48"/>
      <c r="E165" s="1"/>
      <c r="F165" s="1"/>
      <c r="G165" s="49"/>
      <c r="H165" s="1"/>
      <c r="I165" s="49"/>
      <c r="J165" s="1"/>
      <c r="K165" s="2"/>
      <c r="L165" s="2"/>
      <c r="M165" s="2"/>
      <c r="N165" s="2"/>
      <c r="O165" s="2"/>
      <c r="P165" s="2"/>
      <c r="Q165" s="2"/>
      <c r="R165" s="2"/>
      <c r="S165" s="50"/>
      <c r="T165" s="1"/>
      <c r="U165" s="1"/>
      <c r="V165" s="1"/>
      <c r="W165" s="51"/>
      <c r="X165" s="1"/>
      <c r="Y165" s="52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1"/>
      <c r="AL165" s="53"/>
      <c r="AM165" s="53"/>
      <c r="AN165" s="53"/>
      <c r="AO165" s="53"/>
      <c r="AP165" s="53"/>
      <c r="AQ165" s="51"/>
      <c r="AR165" s="51"/>
      <c r="AS165" s="5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ht="18.0" customHeight="1">
      <c r="A166" s="1"/>
      <c r="B166" s="47"/>
      <c r="C166" s="1"/>
      <c r="D166" s="48"/>
      <c r="E166" s="1"/>
      <c r="F166" s="1"/>
      <c r="G166" s="49"/>
      <c r="H166" s="1"/>
      <c r="I166" s="49"/>
      <c r="J166" s="1"/>
      <c r="K166" s="2"/>
      <c r="L166" s="2"/>
      <c r="M166" s="2"/>
      <c r="N166" s="2"/>
      <c r="O166" s="2"/>
      <c r="P166" s="2"/>
      <c r="Q166" s="2"/>
      <c r="R166" s="2"/>
      <c r="S166" s="50"/>
      <c r="T166" s="1"/>
      <c r="U166" s="1"/>
      <c r="V166" s="1"/>
      <c r="W166" s="51"/>
      <c r="X166" s="1"/>
      <c r="Y166" s="52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1"/>
      <c r="AL166" s="53"/>
      <c r="AM166" s="53"/>
      <c r="AN166" s="53"/>
      <c r="AO166" s="53"/>
      <c r="AP166" s="53"/>
      <c r="AQ166" s="51"/>
      <c r="AR166" s="51"/>
      <c r="AS166" s="5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ht="18.0" customHeight="1">
      <c r="A167" s="1"/>
      <c r="B167" s="47"/>
      <c r="C167" s="1"/>
      <c r="D167" s="48"/>
      <c r="E167" s="1"/>
      <c r="F167" s="1"/>
      <c r="G167" s="49"/>
      <c r="H167" s="1"/>
      <c r="I167" s="49"/>
      <c r="J167" s="1"/>
      <c r="K167" s="2"/>
      <c r="L167" s="2"/>
      <c r="M167" s="2"/>
      <c r="N167" s="2"/>
      <c r="O167" s="2"/>
      <c r="P167" s="2"/>
      <c r="Q167" s="2"/>
      <c r="R167" s="2"/>
      <c r="S167" s="50"/>
      <c r="T167" s="1"/>
      <c r="U167" s="1"/>
      <c r="V167" s="1"/>
      <c r="W167" s="51"/>
      <c r="X167" s="1"/>
      <c r="Y167" s="52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1"/>
      <c r="AL167" s="53"/>
      <c r="AM167" s="53"/>
      <c r="AN167" s="53"/>
      <c r="AO167" s="53"/>
      <c r="AP167" s="53"/>
      <c r="AQ167" s="51"/>
      <c r="AR167" s="51"/>
      <c r="AS167" s="5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ht="18.0" customHeight="1">
      <c r="A168" s="1"/>
      <c r="B168" s="47"/>
      <c r="C168" s="1"/>
      <c r="D168" s="48"/>
      <c r="E168" s="1"/>
      <c r="F168" s="1"/>
      <c r="G168" s="49"/>
      <c r="H168" s="1"/>
      <c r="I168" s="49"/>
      <c r="J168" s="1"/>
      <c r="K168" s="2"/>
      <c r="L168" s="2"/>
      <c r="M168" s="2"/>
      <c r="N168" s="2"/>
      <c r="O168" s="2"/>
      <c r="P168" s="2"/>
      <c r="Q168" s="2"/>
      <c r="R168" s="2"/>
      <c r="S168" s="50"/>
      <c r="T168" s="1"/>
      <c r="U168" s="1"/>
      <c r="V168" s="1"/>
      <c r="W168" s="51"/>
      <c r="X168" s="1"/>
      <c r="Y168" s="52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1"/>
      <c r="AL168" s="53"/>
      <c r="AM168" s="53"/>
      <c r="AN168" s="53"/>
      <c r="AO168" s="53"/>
      <c r="AP168" s="53"/>
      <c r="AQ168" s="51"/>
      <c r="AR168" s="51"/>
      <c r="AS168" s="5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ht="18.0" customHeight="1">
      <c r="A169" s="1"/>
      <c r="B169" s="47"/>
      <c r="C169" s="1"/>
      <c r="D169" s="48"/>
      <c r="E169" s="1"/>
      <c r="F169" s="1"/>
      <c r="G169" s="49"/>
      <c r="H169" s="1"/>
      <c r="I169" s="49"/>
      <c r="J169" s="1"/>
      <c r="K169" s="2"/>
      <c r="L169" s="2"/>
      <c r="M169" s="2"/>
      <c r="N169" s="2"/>
      <c r="O169" s="2"/>
      <c r="P169" s="2"/>
      <c r="Q169" s="2"/>
      <c r="R169" s="2"/>
      <c r="S169" s="50"/>
      <c r="T169" s="1"/>
      <c r="U169" s="1"/>
      <c r="V169" s="1"/>
      <c r="W169" s="51"/>
      <c r="X169" s="1"/>
      <c r="Y169" s="52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1"/>
      <c r="AL169" s="53"/>
      <c r="AM169" s="53"/>
      <c r="AN169" s="53"/>
      <c r="AO169" s="53"/>
      <c r="AP169" s="53"/>
      <c r="AQ169" s="51"/>
      <c r="AR169" s="51"/>
      <c r="AS169" s="5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ht="18.0" customHeight="1">
      <c r="A170" s="1"/>
      <c r="B170" s="47"/>
      <c r="C170" s="1"/>
      <c r="D170" s="48"/>
      <c r="E170" s="1"/>
      <c r="F170" s="1"/>
      <c r="G170" s="49"/>
      <c r="H170" s="1"/>
      <c r="I170" s="49"/>
      <c r="J170" s="1"/>
      <c r="K170" s="2"/>
      <c r="L170" s="2"/>
      <c r="M170" s="2"/>
      <c r="N170" s="2"/>
      <c r="O170" s="2"/>
      <c r="P170" s="2"/>
      <c r="Q170" s="2"/>
      <c r="R170" s="2"/>
      <c r="S170" s="50"/>
      <c r="T170" s="1"/>
      <c r="U170" s="1"/>
      <c r="V170" s="1"/>
      <c r="W170" s="51"/>
      <c r="X170" s="1"/>
      <c r="Y170" s="52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1"/>
      <c r="AL170" s="53"/>
      <c r="AM170" s="53"/>
      <c r="AN170" s="53"/>
      <c r="AO170" s="53"/>
      <c r="AP170" s="53"/>
      <c r="AQ170" s="51"/>
      <c r="AR170" s="51"/>
      <c r="AS170" s="5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ht="18.0" customHeight="1">
      <c r="A171" s="1"/>
      <c r="B171" s="47"/>
      <c r="C171" s="1"/>
      <c r="D171" s="48"/>
      <c r="E171" s="1"/>
      <c r="F171" s="1"/>
      <c r="G171" s="49"/>
      <c r="H171" s="1"/>
      <c r="I171" s="49"/>
      <c r="J171" s="1"/>
      <c r="K171" s="2"/>
      <c r="L171" s="2"/>
      <c r="M171" s="2"/>
      <c r="N171" s="2"/>
      <c r="O171" s="2"/>
      <c r="P171" s="2"/>
      <c r="Q171" s="2"/>
      <c r="R171" s="2"/>
      <c r="S171" s="50"/>
      <c r="T171" s="1"/>
      <c r="U171" s="1"/>
      <c r="V171" s="1"/>
      <c r="W171" s="51"/>
      <c r="X171" s="1"/>
      <c r="Y171" s="52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1"/>
      <c r="AL171" s="53"/>
      <c r="AM171" s="53"/>
      <c r="AN171" s="53"/>
      <c r="AO171" s="53"/>
      <c r="AP171" s="53"/>
      <c r="AQ171" s="51"/>
      <c r="AR171" s="51"/>
      <c r="AS171" s="5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ht="18.0" customHeight="1">
      <c r="A172" s="1"/>
      <c r="B172" s="47"/>
      <c r="C172" s="1"/>
      <c r="D172" s="48"/>
      <c r="E172" s="1"/>
      <c r="F172" s="1"/>
      <c r="G172" s="49"/>
      <c r="H172" s="1"/>
      <c r="I172" s="49"/>
      <c r="J172" s="1"/>
      <c r="K172" s="2"/>
      <c r="L172" s="2"/>
      <c r="M172" s="2"/>
      <c r="N172" s="2"/>
      <c r="O172" s="2"/>
      <c r="P172" s="2"/>
      <c r="Q172" s="2"/>
      <c r="R172" s="2"/>
      <c r="S172" s="50"/>
      <c r="T172" s="1"/>
      <c r="U172" s="1"/>
      <c r="V172" s="1"/>
      <c r="W172" s="51"/>
      <c r="X172" s="1"/>
      <c r="Y172" s="52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1"/>
      <c r="AL172" s="53"/>
      <c r="AM172" s="53"/>
      <c r="AN172" s="53"/>
      <c r="AO172" s="53"/>
      <c r="AP172" s="53"/>
      <c r="AQ172" s="51"/>
      <c r="AR172" s="51"/>
      <c r="AS172" s="5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ht="18.0" customHeight="1">
      <c r="A173" s="1"/>
      <c r="B173" s="47"/>
      <c r="C173" s="1"/>
      <c r="D173" s="48"/>
      <c r="E173" s="1"/>
      <c r="F173" s="1"/>
      <c r="G173" s="49"/>
      <c r="H173" s="1"/>
      <c r="I173" s="49"/>
      <c r="J173" s="1"/>
      <c r="K173" s="2"/>
      <c r="L173" s="2"/>
      <c r="M173" s="2"/>
      <c r="N173" s="2"/>
      <c r="O173" s="2"/>
      <c r="P173" s="2"/>
      <c r="Q173" s="2"/>
      <c r="R173" s="2"/>
      <c r="S173" s="50"/>
      <c r="T173" s="1"/>
      <c r="U173" s="1"/>
      <c r="V173" s="1"/>
      <c r="W173" s="51"/>
      <c r="X173" s="1"/>
      <c r="Y173" s="52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1"/>
      <c r="AL173" s="53"/>
      <c r="AM173" s="53"/>
      <c r="AN173" s="53"/>
      <c r="AO173" s="53"/>
      <c r="AP173" s="53"/>
      <c r="AQ173" s="51"/>
      <c r="AR173" s="51"/>
      <c r="AS173" s="5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ht="18.0" customHeight="1">
      <c r="A174" s="1"/>
      <c r="B174" s="47"/>
      <c r="C174" s="1"/>
      <c r="D174" s="48"/>
      <c r="E174" s="1"/>
      <c r="F174" s="1"/>
      <c r="G174" s="49"/>
      <c r="H174" s="1"/>
      <c r="I174" s="49"/>
      <c r="J174" s="1"/>
      <c r="K174" s="2"/>
      <c r="L174" s="2"/>
      <c r="M174" s="2"/>
      <c r="N174" s="2"/>
      <c r="O174" s="2"/>
      <c r="P174" s="2"/>
      <c r="Q174" s="2"/>
      <c r="R174" s="2"/>
      <c r="S174" s="50"/>
      <c r="T174" s="1"/>
      <c r="U174" s="1"/>
      <c r="V174" s="1"/>
      <c r="W174" s="51"/>
      <c r="X174" s="1"/>
      <c r="Y174" s="52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1"/>
      <c r="AL174" s="53"/>
      <c r="AM174" s="53"/>
      <c r="AN174" s="53"/>
      <c r="AO174" s="53"/>
      <c r="AP174" s="53"/>
      <c r="AQ174" s="51"/>
      <c r="AR174" s="51"/>
      <c r="AS174" s="5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ht="18.0" customHeight="1">
      <c r="A175" s="1"/>
      <c r="B175" s="47"/>
      <c r="C175" s="1"/>
      <c r="D175" s="48"/>
      <c r="E175" s="1"/>
      <c r="F175" s="1"/>
      <c r="G175" s="49"/>
      <c r="H175" s="1"/>
      <c r="I175" s="49"/>
      <c r="J175" s="1"/>
      <c r="K175" s="2"/>
      <c r="L175" s="2"/>
      <c r="M175" s="2"/>
      <c r="N175" s="2"/>
      <c r="O175" s="2"/>
      <c r="P175" s="2"/>
      <c r="Q175" s="2"/>
      <c r="R175" s="2"/>
      <c r="S175" s="50"/>
      <c r="T175" s="1"/>
      <c r="U175" s="1"/>
      <c r="V175" s="1"/>
      <c r="W175" s="51"/>
      <c r="X175" s="1"/>
      <c r="Y175" s="52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1"/>
      <c r="AL175" s="53"/>
      <c r="AM175" s="53"/>
      <c r="AN175" s="53"/>
      <c r="AO175" s="53"/>
      <c r="AP175" s="53"/>
      <c r="AQ175" s="51"/>
      <c r="AR175" s="51"/>
      <c r="AS175" s="5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ht="18.0" customHeight="1">
      <c r="A176" s="1"/>
      <c r="B176" s="47"/>
      <c r="C176" s="1"/>
      <c r="D176" s="48"/>
      <c r="E176" s="1"/>
      <c r="F176" s="1"/>
      <c r="G176" s="49"/>
      <c r="H176" s="1"/>
      <c r="I176" s="49"/>
      <c r="J176" s="1"/>
      <c r="K176" s="2"/>
      <c r="L176" s="2"/>
      <c r="M176" s="2"/>
      <c r="N176" s="2"/>
      <c r="O176" s="2"/>
      <c r="P176" s="2"/>
      <c r="Q176" s="2"/>
      <c r="R176" s="2"/>
      <c r="S176" s="50"/>
      <c r="T176" s="1"/>
      <c r="U176" s="1"/>
      <c r="V176" s="1"/>
      <c r="W176" s="51"/>
      <c r="X176" s="1"/>
      <c r="Y176" s="52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1"/>
      <c r="AL176" s="53"/>
      <c r="AM176" s="53"/>
      <c r="AN176" s="53"/>
      <c r="AO176" s="53"/>
      <c r="AP176" s="53"/>
      <c r="AQ176" s="51"/>
      <c r="AR176" s="51"/>
      <c r="AS176" s="5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ht="18.0" customHeight="1">
      <c r="A177" s="1"/>
      <c r="B177" s="47"/>
      <c r="C177" s="1"/>
      <c r="D177" s="48"/>
      <c r="E177" s="1"/>
      <c r="F177" s="1"/>
      <c r="G177" s="49"/>
      <c r="H177" s="1"/>
      <c r="I177" s="49"/>
      <c r="J177" s="1"/>
      <c r="K177" s="2"/>
      <c r="L177" s="2"/>
      <c r="M177" s="2"/>
      <c r="N177" s="2"/>
      <c r="O177" s="2"/>
      <c r="P177" s="2"/>
      <c r="Q177" s="2"/>
      <c r="R177" s="2"/>
      <c r="S177" s="50"/>
      <c r="T177" s="1"/>
      <c r="U177" s="1"/>
      <c r="V177" s="1"/>
      <c r="W177" s="51"/>
      <c r="X177" s="1"/>
      <c r="Y177" s="52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1"/>
      <c r="AL177" s="53"/>
      <c r="AM177" s="53"/>
      <c r="AN177" s="53"/>
      <c r="AO177" s="53"/>
      <c r="AP177" s="53"/>
      <c r="AQ177" s="51"/>
      <c r="AR177" s="51"/>
      <c r="AS177" s="5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ht="18.0" customHeight="1">
      <c r="A178" s="1"/>
      <c r="B178" s="47"/>
      <c r="C178" s="1"/>
      <c r="D178" s="48"/>
      <c r="E178" s="1"/>
      <c r="F178" s="1"/>
      <c r="G178" s="49"/>
      <c r="H178" s="1"/>
      <c r="I178" s="49"/>
      <c r="J178" s="1"/>
      <c r="K178" s="2"/>
      <c r="L178" s="2"/>
      <c r="M178" s="2"/>
      <c r="N178" s="2"/>
      <c r="O178" s="2"/>
      <c r="P178" s="2"/>
      <c r="Q178" s="2"/>
      <c r="R178" s="2"/>
      <c r="S178" s="50"/>
      <c r="T178" s="1"/>
      <c r="U178" s="1"/>
      <c r="V178" s="1"/>
      <c r="W178" s="51"/>
      <c r="X178" s="1"/>
      <c r="Y178" s="52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1"/>
      <c r="AL178" s="53"/>
      <c r="AM178" s="53"/>
      <c r="AN178" s="53"/>
      <c r="AO178" s="53"/>
      <c r="AP178" s="53"/>
      <c r="AQ178" s="51"/>
      <c r="AR178" s="51"/>
      <c r="AS178" s="5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ht="18.0" customHeight="1">
      <c r="A179" s="1"/>
      <c r="B179" s="47"/>
      <c r="C179" s="1"/>
      <c r="D179" s="48"/>
      <c r="E179" s="1"/>
      <c r="F179" s="1"/>
      <c r="G179" s="49"/>
      <c r="H179" s="1"/>
      <c r="I179" s="49"/>
      <c r="J179" s="1"/>
      <c r="K179" s="2"/>
      <c r="L179" s="2"/>
      <c r="M179" s="2"/>
      <c r="N179" s="2"/>
      <c r="O179" s="2"/>
      <c r="P179" s="2"/>
      <c r="Q179" s="2"/>
      <c r="R179" s="2"/>
      <c r="S179" s="50"/>
      <c r="T179" s="1"/>
      <c r="U179" s="1"/>
      <c r="V179" s="1"/>
      <c r="W179" s="51"/>
      <c r="X179" s="1"/>
      <c r="Y179" s="52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1"/>
      <c r="AL179" s="53"/>
      <c r="AM179" s="53"/>
      <c r="AN179" s="53"/>
      <c r="AO179" s="53"/>
      <c r="AP179" s="53"/>
      <c r="AQ179" s="51"/>
      <c r="AR179" s="51"/>
      <c r="AS179" s="5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ht="18.0" customHeight="1">
      <c r="A180" s="1"/>
      <c r="B180" s="47"/>
      <c r="C180" s="1"/>
      <c r="D180" s="48"/>
      <c r="E180" s="1"/>
      <c r="F180" s="1"/>
      <c r="G180" s="49"/>
      <c r="H180" s="1"/>
      <c r="I180" s="49"/>
      <c r="J180" s="1"/>
      <c r="K180" s="2"/>
      <c r="L180" s="2"/>
      <c r="M180" s="2"/>
      <c r="N180" s="2"/>
      <c r="O180" s="2"/>
      <c r="P180" s="2"/>
      <c r="Q180" s="2"/>
      <c r="R180" s="2"/>
      <c r="S180" s="50"/>
      <c r="T180" s="1"/>
      <c r="U180" s="1"/>
      <c r="V180" s="1"/>
      <c r="W180" s="51"/>
      <c r="X180" s="1"/>
      <c r="Y180" s="52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1"/>
      <c r="AL180" s="53"/>
      <c r="AM180" s="53"/>
      <c r="AN180" s="53"/>
      <c r="AO180" s="53"/>
      <c r="AP180" s="53"/>
      <c r="AQ180" s="51"/>
      <c r="AR180" s="51"/>
      <c r="AS180" s="5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ht="18.0" customHeight="1">
      <c r="A181" s="1"/>
      <c r="B181" s="47"/>
      <c r="C181" s="1"/>
      <c r="D181" s="48"/>
      <c r="E181" s="1"/>
      <c r="F181" s="1"/>
      <c r="G181" s="49"/>
      <c r="H181" s="1"/>
      <c r="I181" s="49"/>
      <c r="J181" s="1"/>
      <c r="K181" s="2"/>
      <c r="L181" s="2"/>
      <c r="M181" s="2"/>
      <c r="N181" s="2"/>
      <c r="O181" s="2"/>
      <c r="P181" s="2"/>
      <c r="Q181" s="2"/>
      <c r="R181" s="2"/>
      <c r="S181" s="50"/>
      <c r="T181" s="1"/>
      <c r="U181" s="1"/>
      <c r="V181" s="1"/>
      <c r="W181" s="51"/>
      <c r="X181" s="1"/>
      <c r="Y181" s="52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1"/>
      <c r="AL181" s="53"/>
      <c r="AM181" s="53"/>
      <c r="AN181" s="53"/>
      <c r="AO181" s="53"/>
      <c r="AP181" s="53"/>
      <c r="AQ181" s="51"/>
      <c r="AR181" s="51"/>
      <c r="AS181" s="5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ht="18.0" customHeight="1">
      <c r="A182" s="1"/>
      <c r="B182" s="47"/>
      <c r="C182" s="1"/>
      <c r="D182" s="48"/>
      <c r="E182" s="1"/>
      <c r="F182" s="1"/>
      <c r="G182" s="49"/>
      <c r="H182" s="1"/>
      <c r="I182" s="49"/>
      <c r="J182" s="1"/>
      <c r="K182" s="2"/>
      <c r="L182" s="2"/>
      <c r="M182" s="2"/>
      <c r="N182" s="2"/>
      <c r="O182" s="2"/>
      <c r="P182" s="2"/>
      <c r="Q182" s="2"/>
      <c r="R182" s="2"/>
      <c r="S182" s="50"/>
      <c r="T182" s="1"/>
      <c r="U182" s="1"/>
      <c r="V182" s="1"/>
      <c r="W182" s="51"/>
      <c r="X182" s="1"/>
      <c r="Y182" s="52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1"/>
      <c r="AL182" s="53"/>
      <c r="AM182" s="53"/>
      <c r="AN182" s="53"/>
      <c r="AO182" s="53"/>
      <c r="AP182" s="53"/>
      <c r="AQ182" s="51"/>
      <c r="AR182" s="51"/>
      <c r="AS182" s="5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ht="18.0" customHeight="1">
      <c r="A183" s="1"/>
      <c r="B183" s="47"/>
      <c r="C183" s="1"/>
      <c r="D183" s="48"/>
      <c r="E183" s="1"/>
      <c r="F183" s="1"/>
      <c r="G183" s="49"/>
      <c r="H183" s="1"/>
      <c r="I183" s="49"/>
      <c r="J183" s="1"/>
      <c r="K183" s="2"/>
      <c r="L183" s="2"/>
      <c r="M183" s="2"/>
      <c r="N183" s="2"/>
      <c r="O183" s="2"/>
      <c r="P183" s="2"/>
      <c r="Q183" s="2"/>
      <c r="R183" s="2"/>
      <c r="S183" s="50"/>
      <c r="T183" s="1"/>
      <c r="U183" s="1"/>
      <c r="V183" s="1"/>
      <c r="W183" s="51"/>
      <c r="X183" s="1"/>
      <c r="Y183" s="52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1"/>
      <c r="AL183" s="53"/>
      <c r="AM183" s="53"/>
      <c r="AN183" s="53"/>
      <c r="AO183" s="53"/>
      <c r="AP183" s="53"/>
      <c r="AQ183" s="51"/>
      <c r="AR183" s="51"/>
      <c r="AS183" s="5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ht="18.0" customHeight="1">
      <c r="A184" s="1"/>
      <c r="B184" s="47"/>
      <c r="C184" s="1"/>
      <c r="D184" s="48"/>
      <c r="E184" s="1"/>
      <c r="F184" s="1"/>
      <c r="G184" s="49"/>
      <c r="H184" s="1"/>
      <c r="I184" s="49"/>
      <c r="J184" s="1"/>
      <c r="K184" s="2"/>
      <c r="L184" s="2"/>
      <c r="M184" s="2"/>
      <c r="N184" s="2"/>
      <c r="O184" s="2"/>
      <c r="P184" s="2"/>
      <c r="Q184" s="2"/>
      <c r="R184" s="2"/>
      <c r="S184" s="50"/>
      <c r="T184" s="1"/>
      <c r="U184" s="1"/>
      <c r="V184" s="1"/>
      <c r="W184" s="51"/>
      <c r="X184" s="1"/>
      <c r="Y184" s="52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1"/>
      <c r="AL184" s="53"/>
      <c r="AM184" s="53"/>
      <c r="AN184" s="53"/>
      <c r="AO184" s="53"/>
      <c r="AP184" s="53"/>
      <c r="AQ184" s="51"/>
      <c r="AR184" s="51"/>
      <c r="AS184" s="5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ht="18.0" customHeight="1">
      <c r="A185" s="1"/>
      <c r="B185" s="47"/>
      <c r="C185" s="1"/>
      <c r="D185" s="48"/>
      <c r="E185" s="1"/>
      <c r="F185" s="1"/>
      <c r="G185" s="49"/>
      <c r="H185" s="1"/>
      <c r="I185" s="49"/>
      <c r="J185" s="1"/>
      <c r="K185" s="2"/>
      <c r="L185" s="2"/>
      <c r="M185" s="2"/>
      <c r="N185" s="2"/>
      <c r="O185" s="2"/>
      <c r="P185" s="2"/>
      <c r="Q185" s="2"/>
      <c r="R185" s="2"/>
      <c r="S185" s="50"/>
      <c r="T185" s="1"/>
      <c r="U185" s="1"/>
      <c r="V185" s="1"/>
      <c r="W185" s="51"/>
      <c r="X185" s="1"/>
      <c r="Y185" s="52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1"/>
      <c r="AL185" s="53"/>
      <c r="AM185" s="53"/>
      <c r="AN185" s="53"/>
      <c r="AO185" s="53"/>
      <c r="AP185" s="53"/>
      <c r="AQ185" s="51"/>
      <c r="AR185" s="51"/>
      <c r="AS185" s="5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ht="18.0" customHeight="1">
      <c r="A186" s="1"/>
      <c r="B186" s="47"/>
      <c r="C186" s="1"/>
      <c r="D186" s="48"/>
      <c r="E186" s="1"/>
      <c r="F186" s="1"/>
      <c r="G186" s="49"/>
      <c r="H186" s="1"/>
      <c r="I186" s="49"/>
      <c r="J186" s="1"/>
      <c r="K186" s="2"/>
      <c r="L186" s="2"/>
      <c r="M186" s="2"/>
      <c r="N186" s="2"/>
      <c r="O186" s="2"/>
      <c r="P186" s="2"/>
      <c r="Q186" s="2"/>
      <c r="R186" s="2"/>
      <c r="S186" s="50"/>
      <c r="T186" s="1"/>
      <c r="U186" s="1"/>
      <c r="V186" s="1"/>
      <c r="W186" s="51"/>
      <c r="X186" s="1"/>
      <c r="Y186" s="52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1"/>
      <c r="AL186" s="53"/>
      <c r="AM186" s="53"/>
      <c r="AN186" s="53"/>
      <c r="AO186" s="53"/>
      <c r="AP186" s="53"/>
      <c r="AQ186" s="51"/>
      <c r="AR186" s="51"/>
      <c r="AS186" s="5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ht="18.0" customHeight="1">
      <c r="A187" s="1"/>
      <c r="B187" s="47"/>
      <c r="C187" s="1"/>
      <c r="D187" s="48"/>
      <c r="E187" s="1"/>
      <c r="F187" s="1"/>
      <c r="G187" s="49"/>
      <c r="H187" s="1"/>
      <c r="I187" s="49"/>
      <c r="J187" s="1"/>
      <c r="K187" s="2"/>
      <c r="L187" s="2"/>
      <c r="M187" s="2"/>
      <c r="N187" s="2"/>
      <c r="O187" s="2"/>
      <c r="P187" s="2"/>
      <c r="Q187" s="2"/>
      <c r="R187" s="2"/>
      <c r="S187" s="50"/>
      <c r="T187" s="1"/>
      <c r="U187" s="1"/>
      <c r="V187" s="1"/>
      <c r="W187" s="51"/>
      <c r="X187" s="1"/>
      <c r="Y187" s="52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1"/>
      <c r="AL187" s="53"/>
      <c r="AM187" s="53"/>
      <c r="AN187" s="53"/>
      <c r="AO187" s="53"/>
      <c r="AP187" s="53"/>
      <c r="AQ187" s="51"/>
      <c r="AR187" s="51"/>
      <c r="AS187" s="5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ht="18.0" customHeight="1">
      <c r="A188" s="1"/>
      <c r="B188" s="47"/>
      <c r="C188" s="1"/>
      <c r="D188" s="48"/>
      <c r="E188" s="1"/>
      <c r="F188" s="1"/>
      <c r="G188" s="49"/>
      <c r="H188" s="1"/>
      <c r="I188" s="49"/>
      <c r="J188" s="1"/>
      <c r="K188" s="2"/>
      <c r="L188" s="2"/>
      <c r="M188" s="2"/>
      <c r="N188" s="2"/>
      <c r="O188" s="2"/>
      <c r="P188" s="2"/>
      <c r="Q188" s="2"/>
      <c r="R188" s="2"/>
      <c r="S188" s="50"/>
      <c r="T188" s="1"/>
      <c r="U188" s="1"/>
      <c r="V188" s="1"/>
      <c r="W188" s="51"/>
      <c r="X188" s="1"/>
      <c r="Y188" s="52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1"/>
      <c r="AL188" s="53"/>
      <c r="AM188" s="53"/>
      <c r="AN188" s="53"/>
      <c r="AO188" s="53"/>
      <c r="AP188" s="53"/>
      <c r="AQ188" s="51"/>
      <c r="AR188" s="51"/>
      <c r="AS188" s="5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ht="18.0" customHeight="1">
      <c r="A189" s="1"/>
      <c r="B189" s="47"/>
      <c r="C189" s="1"/>
      <c r="D189" s="48"/>
      <c r="E189" s="1"/>
      <c r="F189" s="1"/>
      <c r="G189" s="49"/>
      <c r="H189" s="1"/>
      <c r="I189" s="49"/>
      <c r="J189" s="1"/>
      <c r="K189" s="2"/>
      <c r="L189" s="2"/>
      <c r="M189" s="2"/>
      <c r="N189" s="2"/>
      <c r="O189" s="2"/>
      <c r="P189" s="2"/>
      <c r="Q189" s="2"/>
      <c r="R189" s="2"/>
      <c r="S189" s="50"/>
      <c r="T189" s="1"/>
      <c r="U189" s="1"/>
      <c r="V189" s="1"/>
      <c r="W189" s="51"/>
      <c r="X189" s="1"/>
      <c r="Y189" s="52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1"/>
      <c r="AL189" s="53"/>
      <c r="AM189" s="53"/>
      <c r="AN189" s="53"/>
      <c r="AO189" s="53"/>
      <c r="AP189" s="53"/>
      <c r="AQ189" s="51"/>
      <c r="AR189" s="51"/>
      <c r="AS189" s="5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ht="18.0" customHeight="1">
      <c r="A190" s="1"/>
      <c r="B190" s="47"/>
      <c r="C190" s="1"/>
      <c r="D190" s="48"/>
      <c r="E190" s="1"/>
      <c r="F190" s="1"/>
      <c r="G190" s="49"/>
      <c r="H190" s="1"/>
      <c r="I190" s="49"/>
      <c r="J190" s="1"/>
      <c r="K190" s="2"/>
      <c r="L190" s="2"/>
      <c r="M190" s="2"/>
      <c r="N190" s="2"/>
      <c r="O190" s="2"/>
      <c r="P190" s="2"/>
      <c r="Q190" s="2"/>
      <c r="R190" s="2"/>
      <c r="S190" s="50"/>
      <c r="T190" s="1"/>
      <c r="U190" s="1"/>
      <c r="V190" s="1"/>
      <c r="W190" s="51"/>
      <c r="X190" s="1"/>
      <c r="Y190" s="52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1"/>
      <c r="AL190" s="53"/>
      <c r="AM190" s="53"/>
      <c r="AN190" s="53"/>
      <c r="AO190" s="53"/>
      <c r="AP190" s="53"/>
      <c r="AQ190" s="51"/>
      <c r="AR190" s="51"/>
      <c r="AS190" s="5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ht="18.0" customHeight="1">
      <c r="A191" s="1"/>
      <c r="B191" s="47"/>
      <c r="C191" s="1"/>
      <c r="D191" s="48"/>
      <c r="E191" s="1"/>
      <c r="F191" s="1"/>
      <c r="G191" s="49"/>
      <c r="H191" s="1"/>
      <c r="I191" s="49"/>
      <c r="J191" s="1"/>
      <c r="K191" s="2"/>
      <c r="L191" s="2"/>
      <c r="M191" s="2"/>
      <c r="N191" s="2"/>
      <c r="O191" s="2"/>
      <c r="P191" s="2"/>
      <c r="Q191" s="2"/>
      <c r="R191" s="2"/>
      <c r="S191" s="50"/>
      <c r="T191" s="1"/>
      <c r="U191" s="1"/>
      <c r="V191" s="1"/>
      <c r="W191" s="51"/>
      <c r="X191" s="1"/>
      <c r="Y191" s="52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1"/>
      <c r="AL191" s="53"/>
      <c r="AM191" s="53"/>
      <c r="AN191" s="53"/>
      <c r="AO191" s="53"/>
      <c r="AP191" s="53"/>
      <c r="AQ191" s="51"/>
      <c r="AR191" s="51"/>
      <c r="AS191" s="5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ht="18.0" customHeight="1">
      <c r="A192" s="1"/>
      <c r="B192" s="47"/>
      <c r="C192" s="1"/>
      <c r="D192" s="48"/>
      <c r="E192" s="1"/>
      <c r="F192" s="1"/>
      <c r="G192" s="49"/>
      <c r="H192" s="1"/>
      <c r="I192" s="49"/>
      <c r="J192" s="1"/>
      <c r="K192" s="2"/>
      <c r="L192" s="2"/>
      <c r="M192" s="2"/>
      <c r="N192" s="2"/>
      <c r="O192" s="2"/>
      <c r="P192" s="2"/>
      <c r="Q192" s="2"/>
      <c r="R192" s="2"/>
      <c r="S192" s="50"/>
      <c r="T192" s="1"/>
      <c r="U192" s="1"/>
      <c r="V192" s="1"/>
      <c r="W192" s="51"/>
      <c r="X192" s="1"/>
      <c r="Y192" s="52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1"/>
      <c r="AL192" s="53"/>
      <c r="AM192" s="53"/>
      <c r="AN192" s="53"/>
      <c r="AO192" s="53"/>
      <c r="AP192" s="53"/>
      <c r="AQ192" s="51"/>
      <c r="AR192" s="51"/>
      <c r="AS192" s="5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ht="18.0" customHeight="1">
      <c r="A193" s="1"/>
      <c r="B193" s="47"/>
      <c r="C193" s="1"/>
      <c r="D193" s="48"/>
      <c r="E193" s="1"/>
      <c r="F193" s="1"/>
      <c r="G193" s="49"/>
      <c r="H193" s="1"/>
      <c r="I193" s="49"/>
      <c r="J193" s="1"/>
      <c r="K193" s="2"/>
      <c r="L193" s="2"/>
      <c r="M193" s="2"/>
      <c r="N193" s="2"/>
      <c r="O193" s="2"/>
      <c r="P193" s="2"/>
      <c r="Q193" s="2"/>
      <c r="R193" s="2"/>
      <c r="S193" s="50"/>
      <c r="T193" s="1"/>
      <c r="U193" s="1"/>
      <c r="V193" s="1"/>
      <c r="W193" s="51"/>
      <c r="X193" s="1"/>
      <c r="Y193" s="52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1"/>
      <c r="AL193" s="53"/>
      <c r="AM193" s="53"/>
      <c r="AN193" s="53"/>
      <c r="AO193" s="53"/>
      <c r="AP193" s="53"/>
      <c r="AQ193" s="51"/>
      <c r="AR193" s="51"/>
      <c r="AS193" s="5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ht="18.0" customHeight="1">
      <c r="A194" s="1"/>
      <c r="B194" s="47"/>
      <c r="C194" s="1"/>
      <c r="D194" s="48"/>
      <c r="E194" s="1"/>
      <c r="F194" s="1"/>
      <c r="G194" s="49"/>
      <c r="H194" s="1"/>
      <c r="I194" s="49"/>
      <c r="J194" s="1"/>
      <c r="K194" s="2"/>
      <c r="L194" s="2"/>
      <c r="M194" s="2"/>
      <c r="N194" s="2"/>
      <c r="O194" s="2"/>
      <c r="P194" s="2"/>
      <c r="Q194" s="2"/>
      <c r="R194" s="2"/>
      <c r="S194" s="50"/>
      <c r="T194" s="1"/>
      <c r="U194" s="1"/>
      <c r="V194" s="1"/>
      <c r="W194" s="51"/>
      <c r="X194" s="1"/>
      <c r="Y194" s="52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1"/>
      <c r="AL194" s="53"/>
      <c r="AM194" s="53"/>
      <c r="AN194" s="53"/>
      <c r="AO194" s="53"/>
      <c r="AP194" s="53"/>
      <c r="AQ194" s="51"/>
      <c r="AR194" s="51"/>
      <c r="AS194" s="5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ht="18.0" customHeight="1">
      <c r="A195" s="1"/>
      <c r="B195" s="47"/>
      <c r="C195" s="1"/>
      <c r="D195" s="48"/>
      <c r="E195" s="1"/>
      <c r="F195" s="1"/>
      <c r="G195" s="49"/>
      <c r="H195" s="1"/>
      <c r="I195" s="49"/>
      <c r="J195" s="1"/>
      <c r="K195" s="2"/>
      <c r="L195" s="2"/>
      <c r="M195" s="2"/>
      <c r="N195" s="2"/>
      <c r="O195" s="2"/>
      <c r="P195" s="2"/>
      <c r="Q195" s="2"/>
      <c r="R195" s="2"/>
      <c r="S195" s="50"/>
      <c r="T195" s="1"/>
      <c r="U195" s="1"/>
      <c r="V195" s="1"/>
      <c r="W195" s="51"/>
      <c r="X195" s="1"/>
      <c r="Y195" s="52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1"/>
      <c r="AL195" s="53"/>
      <c r="AM195" s="53"/>
      <c r="AN195" s="53"/>
      <c r="AO195" s="53"/>
      <c r="AP195" s="53"/>
      <c r="AQ195" s="51"/>
      <c r="AR195" s="51"/>
      <c r="AS195" s="5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ht="18.0" customHeight="1">
      <c r="A196" s="1"/>
      <c r="B196" s="47"/>
      <c r="C196" s="1"/>
      <c r="D196" s="48"/>
      <c r="E196" s="1"/>
      <c r="F196" s="1"/>
      <c r="G196" s="49"/>
      <c r="H196" s="1"/>
      <c r="I196" s="49"/>
      <c r="J196" s="1"/>
      <c r="K196" s="2"/>
      <c r="L196" s="2"/>
      <c r="M196" s="2"/>
      <c r="N196" s="2"/>
      <c r="O196" s="2"/>
      <c r="P196" s="2"/>
      <c r="Q196" s="2"/>
      <c r="R196" s="2"/>
      <c r="S196" s="50"/>
      <c r="T196" s="1"/>
      <c r="U196" s="1"/>
      <c r="V196" s="1"/>
      <c r="W196" s="51"/>
      <c r="X196" s="1"/>
      <c r="Y196" s="52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1"/>
      <c r="AL196" s="53"/>
      <c r="AM196" s="53"/>
      <c r="AN196" s="53"/>
      <c r="AO196" s="53"/>
      <c r="AP196" s="53"/>
      <c r="AQ196" s="51"/>
      <c r="AR196" s="51"/>
      <c r="AS196" s="5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ht="18.0" customHeight="1">
      <c r="A197" s="1"/>
      <c r="B197" s="47"/>
      <c r="C197" s="1"/>
      <c r="D197" s="48"/>
      <c r="E197" s="1"/>
      <c r="F197" s="1"/>
      <c r="G197" s="49"/>
      <c r="H197" s="1"/>
      <c r="I197" s="49"/>
      <c r="J197" s="1"/>
      <c r="K197" s="2"/>
      <c r="L197" s="2"/>
      <c r="M197" s="2"/>
      <c r="N197" s="2"/>
      <c r="O197" s="2"/>
      <c r="P197" s="2"/>
      <c r="Q197" s="2"/>
      <c r="R197" s="2"/>
      <c r="S197" s="50"/>
      <c r="T197" s="1"/>
      <c r="U197" s="1"/>
      <c r="V197" s="1"/>
      <c r="W197" s="51"/>
      <c r="X197" s="1"/>
      <c r="Y197" s="52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1"/>
      <c r="AL197" s="53"/>
      <c r="AM197" s="53"/>
      <c r="AN197" s="53"/>
      <c r="AO197" s="53"/>
      <c r="AP197" s="53"/>
      <c r="AQ197" s="51"/>
      <c r="AR197" s="51"/>
      <c r="AS197" s="5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ht="18.0" customHeight="1">
      <c r="A198" s="1"/>
      <c r="B198" s="47"/>
      <c r="C198" s="1"/>
      <c r="D198" s="48"/>
      <c r="E198" s="1"/>
      <c r="F198" s="1"/>
      <c r="G198" s="49"/>
      <c r="H198" s="1"/>
      <c r="I198" s="49"/>
      <c r="J198" s="1"/>
      <c r="K198" s="2"/>
      <c r="L198" s="2"/>
      <c r="M198" s="2"/>
      <c r="N198" s="2"/>
      <c r="O198" s="2"/>
      <c r="P198" s="2"/>
      <c r="Q198" s="2"/>
      <c r="R198" s="2"/>
      <c r="S198" s="50"/>
      <c r="T198" s="1"/>
      <c r="U198" s="1"/>
      <c r="V198" s="1"/>
      <c r="W198" s="51"/>
      <c r="X198" s="1"/>
      <c r="Y198" s="52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1"/>
      <c r="AL198" s="53"/>
      <c r="AM198" s="53"/>
      <c r="AN198" s="53"/>
      <c r="AO198" s="53"/>
      <c r="AP198" s="53"/>
      <c r="AQ198" s="51"/>
      <c r="AR198" s="51"/>
      <c r="AS198" s="5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ht="18.0" customHeight="1">
      <c r="A199" s="1"/>
      <c r="B199" s="47"/>
      <c r="C199" s="1"/>
      <c r="D199" s="48"/>
      <c r="E199" s="1"/>
      <c r="F199" s="1"/>
      <c r="G199" s="49"/>
      <c r="H199" s="1"/>
      <c r="I199" s="49"/>
      <c r="J199" s="1"/>
      <c r="K199" s="2"/>
      <c r="L199" s="2"/>
      <c r="M199" s="2"/>
      <c r="N199" s="2"/>
      <c r="O199" s="2"/>
      <c r="P199" s="2"/>
      <c r="Q199" s="2"/>
      <c r="R199" s="2"/>
      <c r="S199" s="50"/>
      <c r="T199" s="1"/>
      <c r="U199" s="1"/>
      <c r="V199" s="1"/>
      <c r="W199" s="51"/>
      <c r="X199" s="1"/>
      <c r="Y199" s="52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1"/>
      <c r="AL199" s="53"/>
      <c r="AM199" s="53"/>
      <c r="AN199" s="53"/>
      <c r="AO199" s="53"/>
      <c r="AP199" s="53"/>
      <c r="AQ199" s="51"/>
      <c r="AR199" s="51"/>
      <c r="AS199" s="5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ht="18.0" customHeight="1">
      <c r="A200" s="1"/>
      <c r="B200" s="47"/>
      <c r="C200" s="1"/>
      <c r="D200" s="48"/>
      <c r="E200" s="1"/>
      <c r="F200" s="1"/>
      <c r="G200" s="49"/>
      <c r="H200" s="1"/>
      <c r="I200" s="49"/>
      <c r="J200" s="1"/>
      <c r="K200" s="2"/>
      <c r="L200" s="2"/>
      <c r="M200" s="2"/>
      <c r="N200" s="2"/>
      <c r="O200" s="2"/>
      <c r="P200" s="2"/>
      <c r="Q200" s="2"/>
      <c r="R200" s="2"/>
      <c r="S200" s="50"/>
      <c r="T200" s="1"/>
      <c r="U200" s="1"/>
      <c r="V200" s="1"/>
      <c r="W200" s="51"/>
      <c r="X200" s="1"/>
      <c r="Y200" s="52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1"/>
      <c r="AL200" s="53"/>
      <c r="AM200" s="53"/>
      <c r="AN200" s="53"/>
      <c r="AO200" s="53"/>
      <c r="AP200" s="53"/>
      <c r="AQ200" s="51"/>
      <c r="AR200" s="51"/>
      <c r="AS200" s="5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ht="18.0" customHeight="1">
      <c r="A201" s="1"/>
      <c r="B201" s="47"/>
      <c r="C201" s="1"/>
      <c r="D201" s="48"/>
      <c r="E201" s="1"/>
      <c r="F201" s="1"/>
      <c r="G201" s="49"/>
      <c r="H201" s="1"/>
      <c r="I201" s="49"/>
      <c r="J201" s="1"/>
      <c r="K201" s="2"/>
      <c r="L201" s="2"/>
      <c r="M201" s="2"/>
      <c r="N201" s="2"/>
      <c r="O201" s="2"/>
      <c r="P201" s="2"/>
      <c r="Q201" s="2"/>
      <c r="R201" s="2"/>
      <c r="S201" s="50"/>
      <c r="T201" s="1"/>
      <c r="U201" s="1"/>
      <c r="V201" s="1"/>
      <c r="W201" s="51"/>
      <c r="X201" s="1"/>
      <c r="Y201" s="52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1"/>
      <c r="AL201" s="53"/>
      <c r="AM201" s="53"/>
      <c r="AN201" s="53"/>
      <c r="AO201" s="53"/>
      <c r="AP201" s="53"/>
      <c r="AQ201" s="51"/>
      <c r="AR201" s="51"/>
      <c r="AS201" s="5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ht="18.0" customHeight="1">
      <c r="A202" s="1"/>
      <c r="B202" s="47"/>
      <c r="C202" s="1"/>
      <c r="D202" s="48"/>
      <c r="E202" s="1"/>
      <c r="F202" s="1"/>
      <c r="G202" s="49"/>
      <c r="H202" s="1"/>
      <c r="I202" s="49"/>
      <c r="J202" s="1"/>
      <c r="K202" s="2"/>
      <c r="L202" s="2"/>
      <c r="M202" s="2"/>
      <c r="N202" s="2"/>
      <c r="O202" s="2"/>
      <c r="P202" s="2"/>
      <c r="Q202" s="2"/>
      <c r="R202" s="2"/>
      <c r="S202" s="50"/>
      <c r="T202" s="1"/>
      <c r="U202" s="1"/>
      <c r="V202" s="1"/>
      <c r="W202" s="51"/>
      <c r="X202" s="1"/>
      <c r="Y202" s="52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1"/>
      <c r="AL202" s="53"/>
      <c r="AM202" s="53"/>
      <c r="AN202" s="53"/>
      <c r="AO202" s="53"/>
      <c r="AP202" s="53"/>
      <c r="AQ202" s="51"/>
      <c r="AR202" s="51"/>
      <c r="AS202" s="5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ht="18.0" customHeight="1">
      <c r="A203" s="1"/>
      <c r="B203" s="47"/>
      <c r="C203" s="1"/>
      <c r="D203" s="48"/>
      <c r="E203" s="1"/>
      <c r="F203" s="1"/>
      <c r="G203" s="49"/>
      <c r="H203" s="1"/>
      <c r="I203" s="49"/>
      <c r="J203" s="1"/>
      <c r="K203" s="2"/>
      <c r="L203" s="2"/>
      <c r="M203" s="2"/>
      <c r="N203" s="2"/>
      <c r="O203" s="2"/>
      <c r="P203" s="2"/>
      <c r="Q203" s="2"/>
      <c r="R203" s="2"/>
      <c r="S203" s="50"/>
      <c r="T203" s="1"/>
      <c r="U203" s="1"/>
      <c r="V203" s="1"/>
      <c r="W203" s="51"/>
      <c r="X203" s="1"/>
      <c r="Y203" s="52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1"/>
      <c r="AL203" s="53"/>
      <c r="AM203" s="53"/>
      <c r="AN203" s="53"/>
      <c r="AO203" s="53"/>
      <c r="AP203" s="53"/>
      <c r="AQ203" s="51"/>
      <c r="AR203" s="51"/>
      <c r="AS203" s="5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ht="18.0" customHeight="1">
      <c r="A204" s="1"/>
      <c r="B204" s="47"/>
      <c r="C204" s="1"/>
      <c r="D204" s="48"/>
      <c r="E204" s="1"/>
      <c r="F204" s="1"/>
      <c r="G204" s="49"/>
      <c r="H204" s="1"/>
      <c r="I204" s="49"/>
      <c r="J204" s="1"/>
      <c r="K204" s="2"/>
      <c r="L204" s="2"/>
      <c r="M204" s="2"/>
      <c r="N204" s="2"/>
      <c r="O204" s="2"/>
      <c r="P204" s="2"/>
      <c r="Q204" s="2"/>
      <c r="R204" s="2"/>
      <c r="S204" s="50"/>
      <c r="T204" s="1"/>
      <c r="U204" s="1"/>
      <c r="V204" s="1"/>
      <c r="W204" s="51"/>
      <c r="X204" s="1"/>
      <c r="Y204" s="52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1"/>
      <c r="AL204" s="53"/>
      <c r="AM204" s="53"/>
      <c r="AN204" s="53"/>
      <c r="AO204" s="53"/>
      <c r="AP204" s="53"/>
      <c r="AQ204" s="51"/>
      <c r="AR204" s="51"/>
      <c r="AS204" s="5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ht="18.0" customHeight="1">
      <c r="A205" s="1"/>
      <c r="B205" s="47"/>
      <c r="C205" s="1"/>
      <c r="D205" s="48"/>
      <c r="E205" s="1"/>
      <c r="F205" s="1"/>
      <c r="G205" s="49"/>
      <c r="H205" s="1"/>
      <c r="I205" s="49"/>
      <c r="J205" s="1"/>
      <c r="K205" s="2"/>
      <c r="L205" s="2"/>
      <c r="M205" s="2"/>
      <c r="N205" s="2"/>
      <c r="O205" s="2"/>
      <c r="P205" s="2"/>
      <c r="Q205" s="2"/>
      <c r="R205" s="2"/>
      <c r="S205" s="50"/>
      <c r="T205" s="1"/>
      <c r="U205" s="1"/>
      <c r="V205" s="1"/>
      <c r="W205" s="51"/>
      <c r="X205" s="1"/>
      <c r="Y205" s="52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1"/>
      <c r="AL205" s="53"/>
      <c r="AM205" s="53"/>
      <c r="AN205" s="53"/>
      <c r="AO205" s="53"/>
      <c r="AP205" s="53"/>
      <c r="AQ205" s="51"/>
      <c r="AR205" s="51"/>
      <c r="AS205" s="5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ht="18.0" customHeight="1">
      <c r="A206" s="1"/>
      <c r="B206" s="47"/>
      <c r="C206" s="1"/>
      <c r="D206" s="48"/>
      <c r="E206" s="1"/>
      <c r="F206" s="1"/>
      <c r="G206" s="49"/>
      <c r="H206" s="1"/>
      <c r="I206" s="49"/>
      <c r="J206" s="1"/>
      <c r="K206" s="2"/>
      <c r="L206" s="2"/>
      <c r="M206" s="2"/>
      <c r="N206" s="2"/>
      <c r="O206" s="2"/>
      <c r="P206" s="2"/>
      <c r="Q206" s="2"/>
      <c r="R206" s="2"/>
      <c r="S206" s="50"/>
      <c r="T206" s="1"/>
      <c r="U206" s="1"/>
      <c r="V206" s="1"/>
      <c r="W206" s="51"/>
      <c r="X206" s="1"/>
      <c r="Y206" s="52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1"/>
      <c r="AL206" s="53"/>
      <c r="AM206" s="53"/>
      <c r="AN206" s="53"/>
      <c r="AO206" s="53"/>
      <c r="AP206" s="53"/>
      <c r="AQ206" s="51"/>
      <c r="AR206" s="51"/>
      <c r="AS206" s="5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ht="18.0" customHeight="1">
      <c r="A207" s="1"/>
      <c r="B207" s="47"/>
      <c r="C207" s="1"/>
      <c r="D207" s="48"/>
      <c r="E207" s="1"/>
      <c r="F207" s="1"/>
      <c r="G207" s="49"/>
      <c r="H207" s="1"/>
      <c r="I207" s="49"/>
      <c r="J207" s="1"/>
      <c r="K207" s="2"/>
      <c r="L207" s="2"/>
      <c r="M207" s="2"/>
      <c r="N207" s="2"/>
      <c r="O207" s="2"/>
      <c r="P207" s="2"/>
      <c r="Q207" s="2"/>
      <c r="R207" s="2"/>
      <c r="S207" s="50"/>
      <c r="T207" s="1"/>
      <c r="U207" s="1"/>
      <c r="V207" s="1"/>
      <c r="W207" s="51"/>
      <c r="X207" s="1"/>
      <c r="Y207" s="52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1"/>
      <c r="AL207" s="53"/>
      <c r="AM207" s="53"/>
      <c r="AN207" s="53"/>
      <c r="AO207" s="53"/>
      <c r="AP207" s="53"/>
      <c r="AQ207" s="51"/>
      <c r="AR207" s="51"/>
      <c r="AS207" s="5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ht="18.0" customHeight="1">
      <c r="A208" s="1"/>
      <c r="B208" s="47"/>
      <c r="C208" s="1"/>
      <c r="D208" s="48"/>
      <c r="E208" s="1"/>
      <c r="F208" s="1"/>
      <c r="G208" s="49"/>
      <c r="H208" s="1"/>
      <c r="I208" s="49"/>
      <c r="J208" s="1"/>
      <c r="K208" s="2"/>
      <c r="L208" s="2"/>
      <c r="M208" s="2"/>
      <c r="N208" s="2"/>
      <c r="O208" s="2"/>
      <c r="P208" s="2"/>
      <c r="Q208" s="2"/>
      <c r="R208" s="2"/>
      <c r="S208" s="50"/>
      <c r="T208" s="1"/>
      <c r="U208" s="1"/>
      <c r="V208" s="1"/>
      <c r="W208" s="51"/>
      <c r="X208" s="1"/>
      <c r="Y208" s="52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1"/>
      <c r="AL208" s="53"/>
      <c r="AM208" s="53"/>
      <c r="AN208" s="53"/>
      <c r="AO208" s="53"/>
      <c r="AP208" s="53"/>
      <c r="AQ208" s="51"/>
      <c r="AR208" s="51"/>
      <c r="AS208" s="5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ht="18.0" customHeight="1">
      <c r="A209" s="1"/>
      <c r="B209" s="47"/>
      <c r="C209" s="1"/>
      <c r="D209" s="48"/>
      <c r="E209" s="1"/>
      <c r="F209" s="1"/>
      <c r="G209" s="49"/>
      <c r="H209" s="1"/>
      <c r="I209" s="49"/>
      <c r="J209" s="1"/>
      <c r="K209" s="2"/>
      <c r="L209" s="2"/>
      <c r="M209" s="2"/>
      <c r="N209" s="2"/>
      <c r="O209" s="2"/>
      <c r="P209" s="2"/>
      <c r="Q209" s="2"/>
      <c r="R209" s="2"/>
      <c r="S209" s="50"/>
      <c r="T209" s="1"/>
      <c r="U209" s="1"/>
      <c r="V209" s="1"/>
      <c r="W209" s="51"/>
      <c r="X209" s="1"/>
      <c r="Y209" s="52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1"/>
      <c r="AL209" s="53"/>
      <c r="AM209" s="53"/>
      <c r="AN209" s="53"/>
      <c r="AO209" s="53"/>
      <c r="AP209" s="53"/>
      <c r="AQ209" s="51"/>
      <c r="AR209" s="51"/>
      <c r="AS209" s="5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ht="18.0" customHeight="1">
      <c r="A210" s="1"/>
      <c r="B210" s="47"/>
      <c r="C210" s="1"/>
      <c r="D210" s="48"/>
      <c r="E210" s="1"/>
      <c r="F210" s="1"/>
      <c r="G210" s="49"/>
      <c r="H210" s="1"/>
      <c r="I210" s="49"/>
      <c r="J210" s="1"/>
      <c r="K210" s="2"/>
      <c r="L210" s="2"/>
      <c r="M210" s="2"/>
      <c r="N210" s="2"/>
      <c r="O210" s="2"/>
      <c r="P210" s="2"/>
      <c r="Q210" s="2"/>
      <c r="R210" s="2"/>
      <c r="S210" s="50"/>
      <c r="T210" s="1"/>
      <c r="U210" s="1"/>
      <c r="V210" s="1"/>
      <c r="W210" s="51"/>
      <c r="X210" s="1"/>
      <c r="Y210" s="52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1"/>
      <c r="AL210" s="53"/>
      <c r="AM210" s="53"/>
      <c r="AN210" s="53"/>
      <c r="AO210" s="53"/>
      <c r="AP210" s="53"/>
      <c r="AQ210" s="51"/>
      <c r="AR210" s="51"/>
      <c r="AS210" s="5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ht="18.0" customHeight="1">
      <c r="A211" s="1"/>
      <c r="B211" s="47"/>
      <c r="C211" s="1"/>
      <c r="D211" s="48"/>
      <c r="E211" s="1"/>
      <c r="F211" s="1"/>
      <c r="G211" s="49"/>
      <c r="H211" s="1"/>
      <c r="I211" s="49"/>
      <c r="J211" s="1"/>
      <c r="K211" s="2"/>
      <c r="L211" s="2"/>
      <c r="M211" s="2"/>
      <c r="N211" s="2"/>
      <c r="O211" s="2"/>
      <c r="P211" s="2"/>
      <c r="Q211" s="2"/>
      <c r="R211" s="2"/>
      <c r="S211" s="50"/>
      <c r="T211" s="1"/>
      <c r="U211" s="1"/>
      <c r="V211" s="1"/>
      <c r="W211" s="51"/>
      <c r="X211" s="1"/>
      <c r="Y211" s="52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1"/>
      <c r="AL211" s="53"/>
      <c r="AM211" s="53"/>
      <c r="AN211" s="53"/>
      <c r="AO211" s="53"/>
      <c r="AP211" s="53"/>
      <c r="AQ211" s="51"/>
      <c r="AR211" s="51"/>
      <c r="AS211" s="5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ht="18.0" customHeight="1">
      <c r="A212" s="1"/>
      <c r="B212" s="47"/>
      <c r="C212" s="1"/>
      <c r="D212" s="48"/>
      <c r="E212" s="1"/>
      <c r="F212" s="1"/>
      <c r="G212" s="49"/>
      <c r="H212" s="1"/>
      <c r="I212" s="49"/>
      <c r="J212" s="1"/>
      <c r="K212" s="2"/>
      <c r="L212" s="2"/>
      <c r="M212" s="2"/>
      <c r="N212" s="2"/>
      <c r="O212" s="2"/>
      <c r="P212" s="2"/>
      <c r="Q212" s="2"/>
      <c r="R212" s="2"/>
      <c r="S212" s="50"/>
      <c r="T212" s="1"/>
      <c r="U212" s="1"/>
      <c r="V212" s="1"/>
      <c r="W212" s="51"/>
      <c r="X212" s="1"/>
      <c r="Y212" s="52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1"/>
      <c r="AL212" s="53"/>
      <c r="AM212" s="53"/>
      <c r="AN212" s="53"/>
      <c r="AO212" s="53"/>
      <c r="AP212" s="53"/>
      <c r="AQ212" s="51"/>
      <c r="AR212" s="51"/>
      <c r="AS212" s="5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ht="18.0" customHeight="1">
      <c r="A213" s="1"/>
      <c r="B213" s="47"/>
      <c r="C213" s="1"/>
      <c r="D213" s="48"/>
      <c r="E213" s="1"/>
      <c r="F213" s="1"/>
      <c r="G213" s="49"/>
      <c r="H213" s="1"/>
      <c r="I213" s="49"/>
      <c r="J213" s="1"/>
      <c r="K213" s="2"/>
      <c r="L213" s="2"/>
      <c r="M213" s="2"/>
      <c r="N213" s="2"/>
      <c r="O213" s="2"/>
      <c r="P213" s="2"/>
      <c r="Q213" s="2"/>
      <c r="R213" s="2"/>
      <c r="S213" s="50"/>
      <c r="T213" s="1"/>
      <c r="U213" s="1"/>
      <c r="V213" s="1"/>
      <c r="W213" s="51"/>
      <c r="X213" s="1"/>
      <c r="Y213" s="52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1"/>
      <c r="AL213" s="53"/>
      <c r="AM213" s="53"/>
      <c r="AN213" s="53"/>
      <c r="AO213" s="53"/>
      <c r="AP213" s="53"/>
      <c r="AQ213" s="51"/>
      <c r="AR213" s="51"/>
      <c r="AS213" s="5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ht="18.0" customHeight="1">
      <c r="A214" s="1"/>
      <c r="B214" s="47"/>
      <c r="C214" s="1"/>
      <c r="D214" s="48"/>
      <c r="E214" s="1"/>
      <c r="F214" s="1"/>
      <c r="G214" s="49"/>
      <c r="H214" s="1"/>
      <c r="I214" s="49"/>
      <c r="J214" s="1"/>
      <c r="K214" s="2"/>
      <c r="L214" s="2"/>
      <c r="M214" s="2"/>
      <c r="N214" s="2"/>
      <c r="O214" s="2"/>
      <c r="P214" s="2"/>
      <c r="Q214" s="2"/>
      <c r="R214" s="2"/>
      <c r="S214" s="50"/>
      <c r="T214" s="1"/>
      <c r="U214" s="1"/>
      <c r="V214" s="1"/>
      <c r="W214" s="51"/>
      <c r="X214" s="1"/>
      <c r="Y214" s="52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1"/>
      <c r="AL214" s="53"/>
      <c r="AM214" s="53"/>
      <c r="AN214" s="53"/>
      <c r="AO214" s="53"/>
      <c r="AP214" s="53"/>
      <c r="AQ214" s="51"/>
      <c r="AR214" s="51"/>
      <c r="AS214" s="5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ht="18.0" customHeight="1">
      <c r="A215" s="1"/>
      <c r="B215" s="47"/>
      <c r="C215" s="1"/>
      <c r="D215" s="48"/>
      <c r="E215" s="1"/>
      <c r="F215" s="1"/>
      <c r="G215" s="49"/>
      <c r="H215" s="1"/>
      <c r="I215" s="49"/>
      <c r="J215" s="1"/>
      <c r="K215" s="2"/>
      <c r="L215" s="2"/>
      <c r="M215" s="2"/>
      <c r="N215" s="2"/>
      <c r="O215" s="2"/>
      <c r="P215" s="2"/>
      <c r="Q215" s="2"/>
      <c r="R215" s="2"/>
      <c r="S215" s="50"/>
      <c r="T215" s="1"/>
      <c r="U215" s="1"/>
      <c r="V215" s="1"/>
      <c r="W215" s="51"/>
      <c r="X215" s="1"/>
      <c r="Y215" s="52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1"/>
      <c r="AL215" s="53"/>
      <c r="AM215" s="53"/>
      <c r="AN215" s="53"/>
      <c r="AO215" s="53"/>
      <c r="AP215" s="53"/>
      <c r="AQ215" s="51"/>
      <c r="AR215" s="51"/>
      <c r="AS215" s="5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ht="18.0" customHeight="1">
      <c r="A216" s="1"/>
      <c r="B216" s="47"/>
      <c r="C216" s="1"/>
      <c r="D216" s="48"/>
      <c r="E216" s="1"/>
      <c r="F216" s="1"/>
      <c r="G216" s="49"/>
      <c r="H216" s="1"/>
      <c r="I216" s="49"/>
      <c r="J216" s="1"/>
      <c r="K216" s="2"/>
      <c r="L216" s="2"/>
      <c r="M216" s="2"/>
      <c r="N216" s="2"/>
      <c r="O216" s="2"/>
      <c r="P216" s="2"/>
      <c r="Q216" s="2"/>
      <c r="R216" s="2"/>
      <c r="S216" s="50"/>
      <c r="T216" s="1"/>
      <c r="U216" s="1"/>
      <c r="V216" s="1"/>
      <c r="W216" s="51"/>
      <c r="X216" s="1"/>
      <c r="Y216" s="52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1"/>
      <c r="AL216" s="53"/>
      <c r="AM216" s="53"/>
      <c r="AN216" s="53"/>
      <c r="AO216" s="53"/>
      <c r="AP216" s="53"/>
      <c r="AQ216" s="51"/>
      <c r="AR216" s="51"/>
      <c r="AS216" s="5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ht="18.0" customHeight="1">
      <c r="A217" s="1"/>
      <c r="B217" s="47"/>
      <c r="C217" s="1"/>
      <c r="D217" s="48"/>
      <c r="E217" s="1"/>
      <c r="F217" s="1"/>
      <c r="G217" s="49"/>
      <c r="H217" s="1"/>
      <c r="I217" s="49"/>
      <c r="J217" s="1"/>
      <c r="K217" s="2"/>
      <c r="L217" s="2"/>
      <c r="M217" s="2"/>
      <c r="N217" s="2"/>
      <c r="O217" s="2"/>
      <c r="P217" s="2"/>
      <c r="Q217" s="2"/>
      <c r="R217" s="2"/>
      <c r="S217" s="50"/>
      <c r="T217" s="1"/>
      <c r="U217" s="1"/>
      <c r="V217" s="1"/>
      <c r="W217" s="51"/>
      <c r="X217" s="1"/>
      <c r="Y217" s="52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1"/>
      <c r="AL217" s="53"/>
      <c r="AM217" s="53"/>
      <c r="AN217" s="53"/>
      <c r="AO217" s="53"/>
      <c r="AP217" s="53"/>
      <c r="AQ217" s="51"/>
      <c r="AR217" s="51"/>
      <c r="AS217" s="5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ht="18.0" customHeight="1">
      <c r="A218" s="1"/>
      <c r="B218" s="47"/>
      <c r="C218" s="1"/>
      <c r="D218" s="48"/>
      <c r="E218" s="1"/>
      <c r="F218" s="1"/>
      <c r="G218" s="49"/>
      <c r="H218" s="1"/>
      <c r="I218" s="49"/>
      <c r="J218" s="1"/>
      <c r="K218" s="2"/>
      <c r="L218" s="2"/>
      <c r="M218" s="2"/>
      <c r="N218" s="2"/>
      <c r="O218" s="2"/>
      <c r="P218" s="2"/>
      <c r="Q218" s="2"/>
      <c r="R218" s="2"/>
      <c r="S218" s="50"/>
      <c r="T218" s="1"/>
      <c r="U218" s="1"/>
      <c r="V218" s="1"/>
      <c r="W218" s="51"/>
      <c r="X218" s="1"/>
      <c r="Y218" s="52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1"/>
      <c r="AL218" s="53"/>
      <c r="AM218" s="53"/>
      <c r="AN218" s="53"/>
      <c r="AO218" s="53"/>
      <c r="AP218" s="53"/>
      <c r="AQ218" s="51"/>
      <c r="AR218" s="51"/>
      <c r="AS218" s="5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ht="18.0" customHeight="1">
      <c r="A219" s="1"/>
      <c r="B219" s="47"/>
      <c r="C219" s="1"/>
      <c r="D219" s="48"/>
      <c r="E219" s="1"/>
      <c r="F219" s="1"/>
      <c r="G219" s="49"/>
      <c r="H219" s="1"/>
      <c r="I219" s="49"/>
      <c r="J219" s="1"/>
      <c r="K219" s="2"/>
      <c r="L219" s="2"/>
      <c r="M219" s="2"/>
      <c r="N219" s="2"/>
      <c r="O219" s="2"/>
      <c r="P219" s="2"/>
      <c r="Q219" s="2"/>
      <c r="R219" s="2"/>
      <c r="S219" s="50"/>
      <c r="T219" s="1"/>
      <c r="U219" s="1"/>
      <c r="V219" s="1"/>
      <c r="W219" s="51"/>
      <c r="X219" s="1"/>
      <c r="Y219" s="52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1"/>
      <c r="AL219" s="53"/>
      <c r="AM219" s="53"/>
      <c r="AN219" s="53"/>
      <c r="AO219" s="53"/>
      <c r="AP219" s="53"/>
      <c r="AQ219" s="51"/>
      <c r="AR219" s="51"/>
      <c r="AS219" s="5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ht="18.0" customHeight="1">
      <c r="A220" s="1"/>
      <c r="B220" s="47"/>
      <c r="C220" s="1"/>
      <c r="D220" s="48"/>
      <c r="E220" s="1"/>
      <c r="F220" s="1"/>
      <c r="G220" s="49"/>
      <c r="H220" s="1"/>
      <c r="I220" s="49"/>
      <c r="J220" s="1"/>
      <c r="K220" s="2"/>
      <c r="L220" s="2"/>
      <c r="M220" s="2"/>
      <c r="N220" s="2"/>
      <c r="O220" s="2"/>
      <c r="P220" s="2"/>
      <c r="Q220" s="2"/>
      <c r="R220" s="2"/>
      <c r="S220" s="50"/>
      <c r="T220" s="1"/>
      <c r="U220" s="1"/>
      <c r="V220" s="1"/>
      <c r="W220" s="51"/>
      <c r="X220" s="1"/>
      <c r="Y220" s="52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1"/>
      <c r="AL220" s="53"/>
      <c r="AM220" s="53"/>
      <c r="AN220" s="53"/>
      <c r="AO220" s="53"/>
      <c r="AP220" s="53"/>
      <c r="AQ220" s="51"/>
      <c r="AR220" s="51"/>
      <c r="AS220" s="5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ht="18.0" customHeight="1">
      <c r="A221" s="1"/>
      <c r="B221" s="47"/>
      <c r="C221" s="1"/>
      <c r="D221" s="48"/>
      <c r="E221" s="1"/>
      <c r="F221" s="1"/>
      <c r="G221" s="49"/>
      <c r="H221" s="1"/>
      <c r="I221" s="49"/>
      <c r="J221" s="1"/>
      <c r="K221" s="2"/>
      <c r="L221" s="2"/>
      <c r="M221" s="2"/>
      <c r="N221" s="2"/>
      <c r="O221" s="2"/>
      <c r="P221" s="2"/>
      <c r="Q221" s="2"/>
      <c r="R221" s="2"/>
      <c r="S221" s="50"/>
      <c r="T221" s="1"/>
      <c r="U221" s="1"/>
      <c r="V221" s="1"/>
      <c r="W221" s="51"/>
      <c r="X221" s="1"/>
      <c r="Y221" s="52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1"/>
      <c r="AL221" s="53"/>
      <c r="AM221" s="53"/>
      <c r="AN221" s="53"/>
      <c r="AO221" s="53"/>
      <c r="AP221" s="53"/>
      <c r="AQ221" s="51"/>
      <c r="AR221" s="51"/>
      <c r="AS221" s="5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ht="18.0" customHeight="1">
      <c r="A222" s="1"/>
      <c r="B222" s="47"/>
      <c r="C222" s="1"/>
      <c r="D222" s="48"/>
      <c r="E222" s="1"/>
      <c r="F222" s="1"/>
      <c r="G222" s="49"/>
      <c r="H222" s="1"/>
      <c r="I222" s="49"/>
      <c r="J222" s="1"/>
      <c r="K222" s="2"/>
      <c r="L222" s="2"/>
      <c r="M222" s="2"/>
      <c r="N222" s="2"/>
      <c r="O222" s="2"/>
      <c r="P222" s="2"/>
      <c r="Q222" s="2"/>
      <c r="R222" s="2"/>
      <c r="S222" s="50"/>
      <c r="T222" s="1"/>
      <c r="U222" s="1"/>
      <c r="V222" s="1"/>
      <c r="W222" s="51"/>
      <c r="X222" s="1"/>
      <c r="Y222" s="52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1"/>
      <c r="AL222" s="53"/>
      <c r="AM222" s="53"/>
      <c r="AN222" s="53"/>
      <c r="AO222" s="53"/>
      <c r="AP222" s="53"/>
      <c r="AQ222" s="51"/>
      <c r="AR222" s="51"/>
      <c r="AS222" s="5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ht="18.0" customHeight="1">
      <c r="A223" s="1"/>
      <c r="B223" s="47"/>
      <c r="C223" s="1"/>
      <c r="D223" s="48"/>
      <c r="E223" s="1"/>
      <c r="F223" s="1"/>
      <c r="G223" s="49"/>
      <c r="H223" s="1"/>
      <c r="I223" s="49"/>
      <c r="J223" s="1"/>
      <c r="K223" s="2"/>
      <c r="L223" s="2"/>
      <c r="M223" s="2"/>
      <c r="N223" s="2"/>
      <c r="O223" s="2"/>
      <c r="P223" s="2"/>
      <c r="Q223" s="2"/>
      <c r="R223" s="2"/>
      <c r="S223" s="50"/>
      <c r="T223" s="1"/>
      <c r="U223" s="1"/>
      <c r="V223" s="1"/>
      <c r="W223" s="51"/>
      <c r="X223" s="1"/>
      <c r="Y223" s="52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1"/>
      <c r="AL223" s="53"/>
      <c r="AM223" s="53"/>
      <c r="AN223" s="53"/>
      <c r="AO223" s="53"/>
      <c r="AP223" s="53"/>
      <c r="AQ223" s="51"/>
      <c r="AR223" s="51"/>
      <c r="AS223" s="5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ht="18.0" customHeight="1">
      <c r="A224" s="1"/>
      <c r="B224" s="47"/>
      <c r="C224" s="1"/>
      <c r="D224" s="48"/>
      <c r="E224" s="1"/>
      <c r="F224" s="1"/>
      <c r="G224" s="49"/>
      <c r="H224" s="1"/>
      <c r="I224" s="49"/>
      <c r="J224" s="1"/>
      <c r="K224" s="2"/>
      <c r="L224" s="2"/>
      <c r="M224" s="2"/>
      <c r="N224" s="2"/>
      <c r="O224" s="2"/>
      <c r="P224" s="2"/>
      <c r="Q224" s="2"/>
      <c r="R224" s="2"/>
      <c r="S224" s="50"/>
      <c r="T224" s="1"/>
      <c r="U224" s="1"/>
      <c r="V224" s="1"/>
      <c r="W224" s="51"/>
      <c r="X224" s="1"/>
      <c r="Y224" s="52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1"/>
      <c r="AL224" s="53"/>
      <c r="AM224" s="53"/>
      <c r="AN224" s="53"/>
      <c r="AO224" s="53"/>
      <c r="AP224" s="53"/>
      <c r="AQ224" s="51"/>
      <c r="AR224" s="51"/>
      <c r="AS224" s="5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ht="18.0" customHeight="1">
      <c r="A225" s="1"/>
      <c r="B225" s="47"/>
      <c r="C225" s="1"/>
      <c r="D225" s="48"/>
      <c r="E225" s="1"/>
      <c r="F225" s="1"/>
      <c r="G225" s="49"/>
      <c r="H225" s="1"/>
      <c r="I225" s="49"/>
      <c r="J225" s="1"/>
      <c r="K225" s="2"/>
      <c r="L225" s="2"/>
      <c r="M225" s="2"/>
      <c r="N225" s="2"/>
      <c r="O225" s="2"/>
      <c r="P225" s="2"/>
      <c r="Q225" s="2"/>
      <c r="R225" s="2"/>
      <c r="S225" s="50"/>
      <c r="T225" s="1"/>
      <c r="U225" s="1"/>
      <c r="V225" s="1"/>
      <c r="W225" s="51"/>
      <c r="X225" s="1"/>
      <c r="Y225" s="52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1"/>
      <c r="AL225" s="53"/>
      <c r="AM225" s="53"/>
      <c r="AN225" s="53"/>
      <c r="AO225" s="53"/>
      <c r="AP225" s="53"/>
      <c r="AQ225" s="51"/>
      <c r="AR225" s="51"/>
      <c r="AS225" s="5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ht="18.0" customHeight="1">
      <c r="A226" s="1"/>
      <c r="B226" s="47"/>
      <c r="C226" s="1"/>
      <c r="D226" s="48"/>
      <c r="E226" s="1"/>
      <c r="F226" s="1"/>
      <c r="G226" s="49"/>
      <c r="H226" s="1"/>
      <c r="I226" s="49"/>
      <c r="J226" s="1"/>
      <c r="K226" s="2"/>
      <c r="L226" s="2"/>
      <c r="M226" s="2"/>
      <c r="N226" s="2"/>
      <c r="O226" s="2"/>
      <c r="P226" s="2"/>
      <c r="Q226" s="2"/>
      <c r="R226" s="2"/>
      <c r="S226" s="50"/>
      <c r="T226" s="1"/>
      <c r="U226" s="1"/>
      <c r="V226" s="1"/>
      <c r="W226" s="51"/>
      <c r="X226" s="1"/>
      <c r="Y226" s="52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1"/>
      <c r="AL226" s="53"/>
      <c r="AM226" s="53"/>
      <c r="AN226" s="53"/>
      <c r="AO226" s="53"/>
      <c r="AP226" s="53"/>
      <c r="AQ226" s="51"/>
      <c r="AR226" s="51"/>
      <c r="AS226" s="5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ht="18.0" customHeight="1">
      <c r="A227" s="1"/>
      <c r="B227" s="47"/>
      <c r="C227" s="1"/>
      <c r="D227" s="48"/>
      <c r="E227" s="1"/>
      <c r="F227" s="1"/>
      <c r="G227" s="49"/>
      <c r="H227" s="1"/>
      <c r="I227" s="49"/>
      <c r="J227" s="1"/>
      <c r="K227" s="2"/>
      <c r="L227" s="2"/>
      <c r="M227" s="2"/>
      <c r="N227" s="2"/>
      <c r="O227" s="2"/>
      <c r="P227" s="2"/>
      <c r="Q227" s="2"/>
      <c r="R227" s="2"/>
      <c r="S227" s="50"/>
      <c r="T227" s="1"/>
      <c r="U227" s="1"/>
      <c r="V227" s="1"/>
      <c r="W227" s="51"/>
      <c r="X227" s="1"/>
      <c r="Y227" s="52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1"/>
      <c r="AL227" s="53"/>
      <c r="AM227" s="53"/>
      <c r="AN227" s="53"/>
      <c r="AO227" s="53"/>
      <c r="AP227" s="53"/>
      <c r="AQ227" s="51"/>
      <c r="AR227" s="51"/>
      <c r="AS227" s="5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ht="18.0" customHeight="1">
      <c r="A228" s="1"/>
      <c r="B228" s="47"/>
      <c r="C228" s="1"/>
      <c r="D228" s="48"/>
      <c r="E228" s="1"/>
      <c r="F228" s="1"/>
      <c r="G228" s="49"/>
      <c r="H228" s="1"/>
      <c r="I228" s="49"/>
      <c r="J228" s="1"/>
      <c r="K228" s="2"/>
      <c r="L228" s="2"/>
      <c r="M228" s="2"/>
      <c r="N228" s="2"/>
      <c r="O228" s="2"/>
      <c r="P228" s="2"/>
      <c r="Q228" s="2"/>
      <c r="R228" s="2"/>
      <c r="S228" s="50"/>
      <c r="T228" s="1"/>
      <c r="U228" s="1"/>
      <c r="V228" s="1"/>
      <c r="W228" s="51"/>
      <c r="X228" s="1"/>
      <c r="Y228" s="52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1"/>
      <c r="AL228" s="53"/>
      <c r="AM228" s="53"/>
      <c r="AN228" s="53"/>
      <c r="AO228" s="53"/>
      <c r="AP228" s="53"/>
      <c r="AQ228" s="51"/>
      <c r="AR228" s="51"/>
      <c r="AS228" s="5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ht="18.0" customHeight="1">
      <c r="A229" s="1"/>
      <c r="B229" s="47"/>
      <c r="C229" s="1"/>
      <c r="D229" s="48"/>
      <c r="E229" s="1"/>
      <c r="F229" s="1"/>
      <c r="G229" s="49"/>
      <c r="H229" s="1"/>
      <c r="I229" s="49"/>
      <c r="J229" s="1"/>
      <c r="K229" s="2"/>
      <c r="L229" s="2"/>
      <c r="M229" s="2"/>
      <c r="N229" s="2"/>
      <c r="O229" s="2"/>
      <c r="P229" s="2"/>
      <c r="Q229" s="2"/>
      <c r="R229" s="2"/>
      <c r="S229" s="50"/>
      <c r="T229" s="1"/>
      <c r="U229" s="1"/>
      <c r="V229" s="1"/>
      <c r="W229" s="51"/>
      <c r="X229" s="1"/>
      <c r="Y229" s="52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1"/>
      <c r="AL229" s="53"/>
      <c r="AM229" s="53"/>
      <c r="AN229" s="53"/>
      <c r="AO229" s="53"/>
      <c r="AP229" s="53"/>
      <c r="AQ229" s="51"/>
      <c r="AR229" s="51"/>
      <c r="AS229" s="5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ht="18.0" customHeight="1">
      <c r="A230" s="1"/>
      <c r="B230" s="47"/>
      <c r="C230" s="1"/>
      <c r="D230" s="48"/>
      <c r="E230" s="1"/>
      <c r="F230" s="1"/>
      <c r="G230" s="49"/>
      <c r="H230" s="1"/>
      <c r="I230" s="49"/>
      <c r="J230" s="1"/>
      <c r="K230" s="2"/>
      <c r="L230" s="2"/>
      <c r="M230" s="2"/>
      <c r="N230" s="2"/>
      <c r="O230" s="2"/>
      <c r="P230" s="2"/>
      <c r="Q230" s="2"/>
      <c r="R230" s="2"/>
      <c r="S230" s="50"/>
      <c r="T230" s="1"/>
      <c r="U230" s="1"/>
      <c r="V230" s="1"/>
      <c r="W230" s="51"/>
      <c r="X230" s="1"/>
      <c r="Y230" s="52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1"/>
      <c r="AL230" s="53"/>
      <c r="AM230" s="53"/>
      <c r="AN230" s="53"/>
      <c r="AO230" s="53"/>
      <c r="AP230" s="53"/>
      <c r="AQ230" s="51"/>
      <c r="AR230" s="51"/>
      <c r="AS230" s="5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ht="18.0" customHeight="1">
      <c r="A231" s="1"/>
      <c r="B231" s="47"/>
      <c r="C231" s="1"/>
      <c r="D231" s="48"/>
      <c r="E231" s="1"/>
      <c r="F231" s="1"/>
      <c r="G231" s="49"/>
      <c r="H231" s="1"/>
      <c r="I231" s="49"/>
      <c r="J231" s="1"/>
      <c r="K231" s="2"/>
      <c r="L231" s="2"/>
      <c r="M231" s="2"/>
      <c r="N231" s="2"/>
      <c r="O231" s="2"/>
      <c r="P231" s="2"/>
      <c r="Q231" s="2"/>
      <c r="R231" s="2"/>
      <c r="S231" s="50"/>
      <c r="T231" s="1"/>
      <c r="U231" s="1"/>
      <c r="V231" s="1"/>
      <c r="W231" s="51"/>
      <c r="X231" s="1"/>
      <c r="Y231" s="52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1"/>
      <c r="AL231" s="53"/>
      <c r="AM231" s="53"/>
      <c r="AN231" s="53"/>
      <c r="AO231" s="53"/>
      <c r="AP231" s="53"/>
      <c r="AQ231" s="51"/>
      <c r="AR231" s="51"/>
      <c r="AS231" s="5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ht="18.0" customHeight="1">
      <c r="A232" s="1"/>
      <c r="B232" s="47"/>
      <c r="C232" s="1"/>
      <c r="D232" s="48"/>
      <c r="E232" s="1"/>
      <c r="F232" s="1"/>
      <c r="G232" s="49"/>
      <c r="H232" s="1"/>
      <c r="I232" s="49"/>
      <c r="J232" s="1"/>
      <c r="K232" s="2"/>
      <c r="L232" s="2"/>
      <c r="M232" s="2"/>
      <c r="N232" s="2"/>
      <c r="O232" s="2"/>
      <c r="P232" s="2"/>
      <c r="Q232" s="2"/>
      <c r="R232" s="2"/>
      <c r="S232" s="50"/>
      <c r="T232" s="1"/>
      <c r="U232" s="1"/>
      <c r="V232" s="1"/>
      <c r="W232" s="51"/>
      <c r="X232" s="1"/>
      <c r="Y232" s="52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1"/>
      <c r="AL232" s="53"/>
      <c r="AM232" s="53"/>
      <c r="AN232" s="53"/>
      <c r="AO232" s="53"/>
      <c r="AP232" s="53"/>
      <c r="AQ232" s="51"/>
      <c r="AR232" s="51"/>
      <c r="AS232" s="5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ht="18.0" customHeight="1">
      <c r="A233" s="1"/>
      <c r="B233" s="47"/>
      <c r="C233" s="1"/>
      <c r="D233" s="48"/>
      <c r="E233" s="1"/>
      <c r="F233" s="1"/>
      <c r="G233" s="49"/>
      <c r="H233" s="1"/>
      <c r="I233" s="49"/>
      <c r="J233" s="1"/>
      <c r="K233" s="2"/>
      <c r="L233" s="2"/>
      <c r="M233" s="2"/>
      <c r="N233" s="2"/>
      <c r="O233" s="2"/>
      <c r="P233" s="2"/>
      <c r="Q233" s="2"/>
      <c r="R233" s="2"/>
      <c r="S233" s="50"/>
      <c r="T233" s="1"/>
      <c r="U233" s="1"/>
      <c r="V233" s="1"/>
      <c r="W233" s="51"/>
      <c r="X233" s="1"/>
      <c r="Y233" s="52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1"/>
      <c r="AL233" s="53"/>
      <c r="AM233" s="53"/>
      <c r="AN233" s="53"/>
      <c r="AO233" s="53"/>
      <c r="AP233" s="53"/>
      <c r="AQ233" s="51"/>
      <c r="AR233" s="51"/>
      <c r="AS233" s="5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ht="18.0" customHeight="1">
      <c r="A234" s="1"/>
      <c r="B234" s="47"/>
      <c r="C234" s="1"/>
      <c r="D234" s="48"/>
      <c r="E234" s="1"/>
      <c r="F234" s="1"/>
      <c r="G234" s="49"/>
      <c r="H234" s="1"/>
      <c r="I234" s="49"/>
      <c r="J234" s="1"/>
      <c r="K234" s="2"/>
      <c r="L234" s="2"/>
      <c r="M234" s="2"/>
      <c r="N234" s="2"/>
      <c r="O234" s="2"/>
      <c r="P234" s="2"/>
      <c r="Q234" s="2"/>
      <c r="R234" s="2"/>
      <c r="S234" s="50"/>
      <c r="T234" s="1"/>
      <c r="U234" s="1"/>
      <c r="V234" s="1"/>
      <c r="W234" s="51"/>
      <c r="X234" s="1"/>
      <c r="Y234" s="52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1"/>
      <c r="AL234" s="53"/>
      <c r="AM234" s="53"/>
      <c r="AN234" s="53"/>
      <c r="AO234" s="53"/>
      <c r="AP234" s="53"/>
      <c r="AQ234" s="51"/>
      <c r="AR234" s="51"/>
      <c r="AS234" s="5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ht="18.0" customHeight="1">
      <c r="A235" s="1"/>
      <c r="B235" s="47"/>
      <c r="C235" s="1"/>
      <c r="D235" s="48"/>
      <c r="E235" s="1"/>
      <c r="F235" s="1"/>
      <c r="G235" s="49"/>
      <c r="H235" s="1"/>
      <c r="I235" s="49"/>
      <c r="J235" s="1"/>
      <c r="K235" s="2"/>
      <c r="L235" s="2"/>
      <c r="M235" s="2"/>
      <c r="N235" s="2"/>
      <c r="O235" s="2"/>
      <c r="P235" s="2"/>
      <c r="Q235" s="2"/>
      <c r="R235" s="2"/>
      <c r="S235" s="50"/>
      <c r="T235" s="1"/>
      <c r="U235" s="1"/>
      <c r="V235" s="1"/>
      <c r="W235" s="51"/>
      <c r="X235" s="1"/>
      <c r="Y235" s="52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1"/>
      <c r="AL235" s="53"/>
      <c r="AM235" s="53"/>
      <c r="AN235" s="53"/>
      <c r="AO235" s="53"/>
      <c r="AP235" s="53"/>
      <c r="AQ235" s="51"/>
      <c r="AR235" s="51"/>
      <c r="AS235" s="5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ht="18.0" customHeight="1">
      <c r="A236" s="1"/>
      <c r="B236" s="47"/>
      <c r="C236" s="1"/>
      <c r="D236" s="48"/>
      <c r="E236" s="1"/>
      <c r="F236" s="1"/>
      <c r="G236" s="49"/>
      <c r="H236" s="1"/>
      <c r="I236" s="49"/>
      <c r="J236" s="1"/>
      <c r="K236" s="2"/>
      <c r="L236" s="2"/>
      <c r="M236" s="2"/>
      <c r="N236" s="2"/>
      <c r="O236" s="2"/>
      <c r="P236" s="2"/>
      <c r="Q236" s="2"/>
      <c r="R236" s="2"/>
      <c r="S236" s="50"/>
      <c r="T236" s="1"/>
      <c r="U236" s="1"/>
      <c r="V236" s="1"/>
      <c r="W236" s="51"/>
      <c r="X236" s="1"/>
      <c r="Y236" s="52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1"/>
      <c r="AL236" s="53"/>
      <c r="AM236" s="53"/>
      <c r="AN236" s="53"/>
      <c r="AO236" s="53"/>
      <c r="AP236" s="53"/>
      <c r="AQ236" s="51"/>
      <c r="AR236" s="51"/>
      <c r="AS236" s="5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ht="18.0" customHeight="1">
      <c r="A237" s="1"/>
      <c r="B237" s="47"/>
      <c r="C237" s="1"/>
      <c r="D237" s="48"/>
      <c r="E237" s="1"/>
      <c r="F237" s="1"/>
      <c r="G237" s="49"/>
      <c r="H237" s="1"/>
      <c r="I237" s="49"/>
      <c r="J237" s="1"/>
      <c r="K237" s="2"/>
      <c r="L237" s="2"/>
      <c r="M237" s="2"/>
      <c r="N237" s="2"/>
      <c r="O237" s="2"/>
      <c r="P237" s="2"/>
      <c r="Q237" s="2"/>
      <c r="R237" s="2"/>
      <c r="S237" s="50"/>
      <c r="T237" s="1"/>
      <c r="U237" s="1"/>
      <c r="V237" s="1"/>
      <c r="W237" s="51"/>
      <c r="X237" s="1"/>
      <c r="Y237" s="52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1"/>
      <c r="AL237" s="53"/>
      <c r="AM237" s="53"/>
      <c r="AN237" s="53"/>
      <c r="AO237" s="53"/>
      <c r="AP237" s="53"/>
      <c r="AQ237" s="51"/>
      <c r="AR237" s="51"/>
      <c r="AS237" s="5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ht="18.0" customHeight="1">
      <c r="A238" s="1"/>
      <c r="B238" s="47"/>
      <c r="C238" s="1"/>
      <c r="D238" s="48"/>
      <c r="E238" s="1"/>
      <c r="F238" s="1"/>
      <c r="G238" s="49"/>
      <c r="H238" s="1"/>
      <c r="I238" s="49"/>
      <c r="J238" s="1"/>
      <c r="K238" s="2"/>
      <c r="L238" s="2"/>
      <c r="M238" s="2"/>
      <c r="N238" s="2"/>
      <c r="O238" s="2"/>
      <c r="P238" s="2"/>
      <c r="Q238" s="2"/>
      <c r="R238" s="2"/>
      <c r="S238" s="50"/>
      <c r="T238" s="1"/>
      <c r="U238" s="1"/>
      <c r="V238" s="1"/>
      <c r="W238" s="51"/>
      <c r="X238" s="1"/>
      <c r="Y238" s="52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1"/>
      <c r="AL238" s="53"/>
      <c r="AM238" s="53"/>
      <c r="AN238" s="53"/>
      <c r="AO238" s="53"/>
      <c r="AP238" s="53"/>
      <c r="AQ238" s="51"/>
      <c r="AR238" s="51"/>
      <c r="AS238" s="5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ht="18.0" customHeight="1">
      <c r="A239" s="1"/>
      <c r="B239" s="47"/>
      <c r="C239" s="1"/>
      <c r="D239" s="48"/>
      <c r="E239" s="1"/>
      <c r="F239" s="1"/>
      <c r="G239" s="49"/>
      <c r="H239" s="1"/>
      <c r="I239" s="49"/>
      <c r="J239" s="1"/>
      <c r="K239" s="2"/>
      <c r="L239" s="2"/>
      <c r="M239" s="2"/>
      <c r="N239" s="2"/>
      <c r="O239" s="2"/>
      <c r="P239" s="2"/>
      <c r="Q239" s="2"/>
      <c r="R239" s="2"/>
      <c r="S239" s="50"/>
      <c r="T239" s="1"/>
      <c r="U239" s="1"/>
      <c r="V239" s="1"/>
      <c r="W239" s="51"/>
      <c r="X239" s="1"/>
      <c r="Y239" s="52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1"/>
      <c r="AL239" s="53"/>
      <c r="AM239" s="53"/>
      <c r="AN239" s="53"/>
      <c r="AO239" s="53"/>
      <c r="AP239" s="53"/>
      <c r="AQ239" s="51"/>
      <c r="AR239" s="51"/>
      <c r="AS239" s="5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ht="18.0" customHeight="1">
      <c r="A240" s="1"/>
      <c r="B240" s="47"/>
      <c r="C240" s="1"/>
      <c r="D240" s="48"/>
      <c r="E240" s="1"/>
      <c r="F240" s="1"/>
      <c r="G240" s="49"/>
      <c r="H240" s="1"/>
      <c r="I240" s="49"/>
      <c r="J240" s="1"/>
      <c r="K240" s="2"/>
      <c r="L240" s="2"/>
      <c r="M240" s="2"/>
      <c r="N240" s="2"/>
      <c r="O240" s="2"/>
      <c r="P240" s="2"/>
      <c r="Q240" s="2"/>
      <c r="R240" s="2"/>
      <c r="S240" s="50"/>
      <c r="T240" s="1"/>
      <c r="U240" s="1"/>
      <c r="V240" s="1"/>
      <c r="W240" s="51"/>
      <c r="X240" s="1"/>
      <c r="Y240" s="52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1"/>
      <c r="AL240" s="53"/>
      <c r="AM240" s="53"/>
      <c r="AN240" s="53"/>
      <c r="AO240" s="53"/>
      <c r="AP240" s="53"/>
      <c r="AQ240" s="51"/>
      <c r="AR240" s="51"/>
      <c r="AS240" s="5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ht="18.0" customHeight="1">
      <c r="A241" s="1"/>
      <c r="B241" s="47"/>
      <c r="C241" s="1"/>
      <c r="D241" s="48"/>
      <c r="E241" s="1"/>
      <c r="F241" s="1"/>
      <c r="G241" s="49"/>
      <c r="H241" s="1"/>
      <c r="I241" s="49"/>
      <c r="J241" s="1"/>
      <c r="K241" s="2"/>
      <c r="L241" s="2"/>
      <c r="M241" s="2"/>
      <c r="N241" s="2"/>
      <c r="O241" s="2"/>
      <c r="P241" s="2"/>
      <c r="Q241" s="2"/>
      <c r="R241" s="2"/>
      <c r="S241" s="50"/>
      <c r="T241" s="1"/>
      <c r="U241" s="1"/>
      <c r="V241" s="1"/>
      <c r="W241" s="51"/>
      <c r="X241" s="1"/>
      <c r="Y241" s="52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1"/>
      <c r="AL241" s="53"/>
      <c r="AM241" s="53"/>
      <c r="AN241" s="53"/>
      <c r="AO241" s="53"/>
      <c r="AP241" s="53"/>
      <c r="AQ241" s="51"/>
      <c r="AR241" s="51"/>
      <c r="AS241" s="5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ht="18.0" customHeight="1">
      <c r="A242" s="1"/>
      <c r="B242" s="47"/>
      <c r="C242" s="1"/>
      <c r="D242" s="48"/>
      <c r="E242" s="1"/>
      <c r="F242" s="1"/>
      <c r="G242" s="49"/>
      <c r="H242" s="1"/>
      <c r="I242" s="49"/>
      <c r="J242" s="1"/>
      <c r="K242" s="2"/>
      <c r="L242" s="2"/>
      <c r="M242" s="2"/>
      <c r="N242" s="2"/>
      <c r="O242" s="2"/>
      <c r="P242" s="2"/>
      <c r="Q242" s="2"/>
      <c r="R242" s="2"/>
      <c r="S242" s="50"/>
      <c r="T242" s="1"/>
      <c r="U242" s="1"/>
      <c r="V242" s="1"/>
      <c r="W242" s="51"/>
      <c r="X242" s="1"/>
      <c r="Y242" s="52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1"/>
      <c r="AL242" s="53"/>
      <c r="AM242" s="53"/>
      <c r="AN242" s="53"/>
      <c r="AO242" s="53"/>
      <c r="AP242" s="53"/>
      <c r="AQ242" s="51"/>
      <c r="AR242" s="51"/>
      <c r="AS242" s="5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ht="18.0" customHeight="1">
      <c r="A243" s="1"/>
      <c r="B243" s="47"/>
      <c r="C243" s="1"/>
      <c r="D243" s="48"/>
      <c r="E243" s="1"/>
      <c r="F243" s="1"/>
      <c r="G243" s="49"/>
      <c r="H243" s="1"/>
      <c r="I243" s="49"/>
      <c r="J243" s="1"/>
      <c r="K243" s="2"/>
      <c r="L243" s="2"/>
      <c r="M243" s="2"/>
      <c r="N243" s="2"/>
      <c r="O243" s="2"/>
      <c r="P243" s="2"/>
      <c r="Q243" s="2"/>
      <c r="R243" s="2"/>
      <c r="S243" s="50"/>
      <c r="T243" s="1"/>
      <c r="U243" s="1"/>
      <c r="V243" s="1"/>
      <c r="W243" s="51"/>
      <c r="X243" s="1"/>
      <c r="Y243" s="52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1"/>
      <c r="AL243" s="53"/>
      <c r="AM243" s="53"/>
      <c r="AN243" s="53"/>
      <c r="AO243" s="53"/>
      <c r="AP243" s="53"/>
      <c r="AQ243" s="51"/>
      <c r="AR243" s="51"/>
      <c r="AS243" s="5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ht="18.0" customHeight="1">
      <c r="A244" s="1"/>
      <c r="B244" s="47"/>
      <c r="C244" s="1"/>
      <c r="D244" s="48"/>
      <c r="E244" s="1"/>
      <c r="F244" s="1"/>
      <c r="G244" s="49"/>
      <c r="H244" s="1"/>
      <c r="I244" s="49"/>
      <c r="J244" s="1"/>
      <c r="K244" s="2"/>
      <c r="L244" s="2"/>
      <c r="M244" s="2"/>
      <c r="N244" s="2"/>
      <c r="O244" s="2"/>
      <c r="P244" s="2"/>
      <c r="Q244" s="2"/>
      <c r="R244" s="2"/>
      <c r="S244" s="50"/>
      <c r="T244" s="1"/>
      <c r="U244" s="1"/>
      <c r="V244" s="1"/>
      <c r="W244" s="51"/>
      <c r="X244" s="1"/>
      <c r="Y244" s="52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1"/>
      <c r="AL244" s="53"/>
      <c r="AM244" s="53"/>
      <c r="AN244" s="53"/>
      <c r="AO244" s="53"/>
      <c r="AP244" s="53"/>
      <c r="AQ244" s="51"/>
      <c r="AR244" s="51"/>
      <c r="AS244" s="5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ht="18.0" customHeight="1">
      <c r="A245" s="1"/>
      <c r="B245" s="47"/>
      <c r="C245" s="1"/>
      <c r="D245" s="48"/>
      <c r="E245" s="1"/>
      <c r="F245" s="1"/>
      <c r="G245" s="49"/>
      <c r="H245" s="1"/>
      <c r="I245" s="49"/>
      <c r="J245" s="1"/>
      <c r="K245" s="2"/>
      <c r="L245" s="2"/>
      <c r="M245" s="2"/>
      <c r="N245" s="2"/>
      <c r="O245" s="2"/>
      <c r="P245" s="2"/>
      <c r="Q245" s="2"/>
      <c r="R245" s="2"/>
      <c r="S245" s="50"/>
      <c r="T245" s="1"/>
      <c r="U245" s="1"/>
      <c r="V245" s="1"/>
      <c r="W245" s="51"/>
      <c r="X245" s="1"/>
      <c r="Y245" s="52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1"/>
      <c r="AL245" s="53"/>
      <c r="AM245" s="53"/>
      <c r="AN245" s="53"/>
      <c r="AO245" s="53"/>
      <c r="AP245" s="53"/>
      <c r="AQ245" s="51"/>
      <c r="AR245" s="51"/>
      <c r="AS245" s="5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ht="18.0" customHeight="1">
      <c r="A246" s="1"/>
      <c r="B246" s="47"/>
      <c r="C246" s="1"/>
      <c r="D246" s="48"/>
      <c r="E246" s="1"/>
      <c r="F246" s="1"/>
      <c r="G246" s="49"/>
      <c r="H246" s="1"/>
      <c r="I246" s="49"/>
      <c r="J246" s="1"/>
      <c r="K246" s="2"/>
      <c r="L246" s="2"/>
      <c r="M246" s="2"/>
      <c r="N246" s="2"/>
      <c r="O246" s="2"/>
      <c r="P246" s="2"/>
      <c r="Q246" s="2"/>
      <c r="R246" s="2"/>
      <c r="S246" s="50"/>
      <c r="T246" s="1"/>
      <c r="U246" s="1"/>
      <c r="V246" s="1"/>
      <c r="W246" s="51"/>
      <c r="X246" s="1"/>
      <c r="Y246" s="52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1"/>
      <c r="AL246" s="53"/>
      <c r="AM246" s="53"/>
      <c r="AN246" s="53"/>
      <c r="AO246" s="53"/>
      <c r="AP246" s="53"/>
      <c r="AQ246" s="51"/>
      <c r="AR246" s="51"/>
      <c r="AS246" s="5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ht="18.0" customHeight="1">
      <c r="A247" s="1"/>
      <c r="B247" s="47"/>
      <c r="C247" s="1"/>
      <c r="D247" s="48"/>
      <c r="E247" s="1"/>
      <c r="F247" s="1"/>
      <c r="G247" s="49"/>
      <c r="H247" s="1"/>
      <c r="I247" s="49"/>
      <c r="J247" s="1"/>
      <c r="K247" s="2"/>
      <c r="L247" s="2"/>
      <c r="M247" s="2"/>
      <c r="N247" s="2"/>
      <c r="O247" s="2"/>
      <c r="P247" s="2"/>
      <c r="Q247" s="2"/>
      <c r="R247" s="2"/>
      <c r="S247" s="50"/>
      <c r="T247" s="1"/>
      <c r="U247" s="1"/>
      <c r="V247" s="1"/>
      <c r="W247" s="51"/>
      <c r="X247" s="1"/>
      <c r="Y247" s="52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1"/>
      <c r="AL247" s="53"/>
      <c r="AM247" s="53"/>
      <c r="AN247" s="53"/>
      <c r="AO247" s="53"/>
      <c r="AP247" s="53"/>
      <c r="AQ247" s="51"/>
      <c r="AR247" s="51"/>
      <c r="AS247" s="5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ht="18.0" customHeight="1">
      <c r="A248" s="1"/>
      <c r="B248" s="47"/>
      <c r="C248" s="1"/>
      <c r="D248" s="48"/>
      <c r="E248" s="1"/>
      <c r="F248" s="1"/>
      <c r="G248" s="49"/>
      <c r="H248" s="1"/>
      <c r="I248" s="49"/>
      <c r="J248" s="1"/>
      <c r="K248" s="2"/>
      <c r="L248" s="2"/>
      <c r="M248" s="2"/>
      <c r="N248" s="2"/>
      <c r="O248" s="2"/>
      <c r="P248" s="2"/>
      <c r="Q248" s="2"/>
      <c r="R248" s="2"/>
      <c r="S248" s="50"/>
      <c r="T248" s="1"/>
      <c r="U248" s="1"/>
      <c r="V248" s="1"/>
      <c r="W248" s="51"/>
      <c r="X248" s="1"/>
      <c r="Y248" s="52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1"/>
      <c r="AL248" s="53"/>
      <c r="AM248" s="53"/>
      <c r="AN248" s="53"/>
      <c r="AO248" s="53"/>
      <c r="AP248" s="53"/>
      <c r="AQ248" s="51"/>
      <c r="AR248" s="51"/>
      <c r="AS248" s="5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ht="18.0" customHeight="1">
      <c r="A249" s="1"/>
      <c r="B249" s="47"/>
      <c r="C249" s="1"/>
      <c r="D249" s="48"/>
      <c r="E249" s="1"/>
      <c r="F249" s="1"/>
      <c r="G249" s="49"/>
      <c r="H249" s="1"/>
      <c r="I249" s="49"/>
      <c r="J249" s="1"/>
      <c r="K249" s="2"/>
      <c r="L249" s="2"/>
      <c r="M249" s="2"/>
      <c r="N249" s="2"/>
      <c r="O249" s="2"/>
      <c r="P249" s="2"/>
      <c r="Q249" s="2"/>
      <c r="R249" s="2"/>
      <c r="S249" s="50"/>
      <c r="T249" s="1"/>
      <c r="U249" s="1"/>
      <c r="V249" s="1"/>
      <c r="W249" s="51"/>
      <c r="X249" s="1"/>
      <c r="Y249" s="52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1"/>
      <c r="AL249" s="53"/>
      <c r="AM249" s="53"/>
      <c r="AN249" s="53"/>
      <c r="AO249" s="53"/>
      <c r="AP249" s="53"/>
      <c r="AQ249" s="51"/>
      <c r="AR249" s="51"/>
      <c r="AS249" s="5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ht="18.0" customHeight="1">
      <c r="A250" s="1"/>
      <c r="B250" s="47"/>
      <c r="C250" s="1"/>
      <c r="D250" s="48"/>
      <c r="E250" s="1"/>
      <c r="F250" s="1"/>
      <c r="G250" s="49"/>
      <c r="H250" s="1"/>
      <c r="I250" s="49"/>
      <c r="J250" s="1"/>
      <c r="K250" s="2"/>
      <c r="L250" s="2"/>
      <c r="M250" s="2"/>
      <c r="N250" s="2"/>
      <c r="O250" s="2"/>
      <c r="P250" s="2"/>
      <c r="Q250" s="2"/>
      <c r="R250" s="2"/>
      <c r="S250" s="50"/>
      <c r="T250" s="1"/>
      <c r="U250" s="1"/>
      <c r="V250" s="1"/>
      <c r="W250" s="51"/>
      <c r="X250" s="1"/>
      <c r="Y250" s="52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1"/>
      <c r="AL250" s="53"/>
      <c r="AM250" s="53"/>
      <c r="AN250" s="53"/>
      <c r="AO250" s="53"/>
      <c r="AP250" s="53"/>
      <c r="AQ250" s="51"/>
      <c r="AR250" s="51"/>
      <c r="AS250" s="5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ht="18.0" customHeight="1">
      <c r="A251" s="1"/>
      <c r="B251" s="47"/>
      <c r="C251" s="1"/>
      <c r="D251" s="48"/>
      <c r="E251" s="1"/>
      <c r="F251" s="1"/>
      <c r="G251" s="49"/>
      <c r="H251" s="1"/>
      <c r="I251" s="49"/>
      <c r="J251" s="1"/>
      <c r="K251" s="2"/>
      <c r="L251" s="2"/>
      <c r="M251" s="2"/>
      <c r="N251" s="2"/>
      <c r="O251" s="2"/>
      <c r="P251" s="2"/>
      <c r="Q251" s="2"/>
      <c r="R251" s="2"/>
      <c r="S251" s="50"/>
      <c r="T251" s="1"/>
      <c r="U251" s="1"/>
      <c r="V251" s="1"/>
      <c r="W251" s="51"/>
      <c r="X251" s="1"/>
      <c r="Y251" s="52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1"/>
      <c r="AL251" s="53"/>
      <c r="AM251" s="53"/>
      <c r="AN251" s="53"/>
      <c r="AO251" s="53"/>
      <c r="AP251" s="53"/>
      <c r="AQ251" s="51"/>
      <c r="AR251" s="51"/>
      <c r="AS251" s="5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ht="18.0" customHeight="1">
      <c r="A252" s="1"/>
      <c r="B252" s="47"/>
      <c r="C252" s="1"/>
      <c r="D252" s="48"/>
      <c r="E252" s="1"/>
      <c r="F252" s="1"/>
      <c r="G252" s="49"/>
      <c r="H252" s="1"/>
      <c r="I252" s="49"/>
      <c r="J252" s="1"/>
      <c r="K252" s="2"/>
      <c r="L252" s="2"/>
      <c r="M252" s="2"/>
      <c r="N252" s="2"/>
      <c r="O252" s="2"/>
      <c r="P252" s="2"/>
      <c r="Q252" s="2"/>
      <c r="R252" s="2"/>
      <c r="S252" s="50"/>
      <c r="T252" s="1"/>
      <c r="U252" s="1"/>
      <c r="V252" s="1"/>
      <c r="W252" s="51"/>
      <c r="X252" s="1"/>
      <c r="Y252" s="52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1"/>
      <c r="AL252" s="53"/>
      <c r="AM252" s="53"/>
      <c r="AN252" s="53"/>
      <c r="AO252" s="53"/>
      <c r="AP252" s="53"/>
      <c r="AQ252" s="51"/>
      <c r="AR252" s="51"/>
      <c r="AS252" s="5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ht="18.0" customHeight="1">
      <c r="A253" s="1"/>
      <c r="B253" s="47"/>
      <c r="C253" s="1"/>
      <c r="D253" s="48"/>
      <c r="E253" s="1"/>
      <c r="F253" s="1"/>
      <c r="G253" s="49"/>
      <c r="H253" s="1"/>
      <c r="I253" s="49"/>
      <c r="J253" s="1"/>
      <c r="K253" s="2"/>
      <c r="L253" s="2"/>
      <c r="M253" s="2"/>
      <c r="N253" s="2"/>
      <c r="O253" s="2"/>
      <c r="P253" s="2"/>
      <c r="Q253" s="2"/>
      <c r="R253" s="2"/>
      <c r="S253" s="50"/>
      <c r="T253" s="1"/>
      <c r="U253" s="1"/>
      <c r="V253" s="1"/>
      <c r="W253" s="51"/>
      <c r="X253" s="1"/>
      <c r="Y253" s="52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1"/>
      <c r="AL253" s="53"/>
      <c r="AM253" s="53"/>
      <c r="AN253" s="53"/>
      <c r="AO253" s="53"/>
      <c r="AP253" s="53"/>
      <c r="AQ253" s="51"/>
      <c r="AR253" s="51"/>
      <c r="AS253" s="5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ht="18.0" customHeight="1">
      <c r="A254" s="1"/>
      <c r="B254" s="47"/>
      <c r="C254" s="1"/>
      <c r="D254" s="48"/>
      <c r="E254" s="1"/>
      <c r="F254" s="1"/>
      <c r="G254" s="49"/>
      <c r="H254" s="1"/>
      <c r="I254" s="49"/>
      <c r="J254" s="1"/>
      <c r="K254" s="2"/>
      <c r="L254" s="2"/>
      <c r="M254" s="2"/>
      <c r="N254" s="2"/>
      <c r="O254" s="2"/>
      <c r="P254" s="2"/>
      <c r="Q254" s="2"/>
      <c r="R254" s="2"/>
      <c r="S254" s="50"/>
      <c r="T254" s="1"/>
      <c r="U254" s="1"/>
      <c r="V254" s="1"/>
      <c r="W254" s="51"/>
      <c r="X254" s="1"/>
      <c r="Y254" s="52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1"/>
      <c r="AL254" s="53"/>
      <c r="AM254" s="53"/>
      <c r="AN254" s="53"/>
      <c r="AO254" s="53"/>
      <c r="AP254" s="53"/>
      <c r="AQ254" s="51"/>
      <c r="AR254" s="51"/>
      <c r="AS254" s="5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ht="18.0" customHeight="1">
      <c r="A255" s="1"/>
      <c r="B255" s="47"/>
      <c r="C255" s="1"/>
      <c r="D255" s="48"/>
      <c r="E255" s="1"/>
      <c r="F255" s="1"/>
      <c r="G255" s="49"/>
      <c r="H255" s="1"/>
      <c r="I255" s="49"/>
      <c r="J255" s="1"/>
      <c r="K255" s="2"/>
      <c r="L255" s="2"/>
      <c r="M255" s="2"/>
      <c r="N255" s="2"/>
      <c r="O255" s="2"/>
      <c r="P255" s="2"/>
      <c r="Q255" s="2"/>
      <c r="R255" s="2"/>
      <c r="S255" s="50"/>
      <c r="T255" s="1"/>
      <c r="U255" s="1"/>
      <c r="V255" s="1"/>
      <c r="W255" s="51"/>
      <c r="X255" s="1"/>
      <c r="Y255" s="52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1"/>
      <c r="AL255" s="53"/>
      <c r="AM255" s="53"/>
      <c r="AN255" s="53"/>
      <c r="AO255" s="53"/>
      <c r="AP255" s="53"/>
      <c r="AQ255" s="51"/>
      <c r="AR255" s="51"/>
      <c r="AS255" s="5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ht="18.0" customHeight="1">
      <c r="A256" s="1"/>
      <c r="B256" s="47"/>
      <c r="C256" s="1"/>
      <c r="D256" s="48"/>
      <c r="E256" s="1"/>
      <c r="F256" s="1"/>
      <c r="G256" s="49"/>
      <c r="H256" s="1"/>
      <c r="I256" s="49"/>
      <c r="J256" s="1"/>
      <c r="K256" s="2"/>
      <c r="L256" s="2"/>
      <c r="M256" s="2"/>
      <c r="N256" s="2"/>
      <c r="O256" s="2"/>
      <c r="P256" s="2"/>
      <c r="Q256" s="2"/>
      <c r="R256" s="2"/>
      <c r="S256" s="50"/>
      <c r="T256" s="1"/>
      <c r="U256" s="1"/>
      <c r="V256" s="1"/>
      <c r="W256" s="51"/>
      <c r="X256" s="1"/>
      <c r="Y256" s="52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1"/>
      <c r="AL256" s="53"/>
      <c r="AM256" s="53"/>
      <c r="AN256" s="53"/>
      <c r="AO256" s="53"/>
      <c r="AP256" s="53"/>
      <c r="AQ256" s="51"/>
      <c r="AR256" s="51"/>
      <c r="AS256" s="5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ht="18.0" customHeight="1">
      <c r="A257" s="1"/>
      <c r="B257" s="47"/>
      <c r="C257" s="1"/>
      <c r="D257" s="48"/>
      <c r="E257" s="1"/>
      <c r="F257" s="1"/>
      <c r="G257" s="49"/>
      <c r="H257" s="1"/>
      <c r="I257" s="49"/>
      <c r="J257" s="1"/>
      <c r="K257" s="2"/>
      <c r="L257" s="2"/>
      <c r="M257" s="2"/>
      <c r="N257" s="2"/>
      <c r="O257" s="2"/>
      <c r="P257" s="2"/>
      <c r="Q257" s="2"/>
      <c r="R257" s="2"/>
      <c r="S257" s="50"/>
      <c r="T257" s="1"/>
      <c r="U257" s="1"/>
      <c r="V257" s="1"/>
      <c r="W257" s="51"/>
      <c r="X257" s="1"/>
      <c r="Y257" s="52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1"/>
      <c r="AL257" s="53"/>
      <c r="AM257" s="53"/>
      <c r="AN257" s="53"/>
      <c r="AO257" s="53"/>
      <c r="AP257" s="53"/>
      <c r="AQ257" s="51"/>
      <c r="AR257" s="51"/>
      <c r="AS257" s="5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ht="18.0" customHeight="1">
      <c r="A258" s="1"/>
      <c r="B258" s="47"/>
      <c r="C258" s="1"/>
      <c r="D258" s="48"/>
      <c r="E258" s="1"/>
      <c r="F258" s="1"/>
      <c r="G258" s="49"/>
      <c r="H258" s="1"/>
      <c r="I258" s="49"/>
      <c r="J258" s="1"/>
      <c r="K258" s="2"/>
      <c r="L258" s="2"/>
      <c r="M258" s="2"/>
      <c r="N258" s="2"/>
      <c r="O258" s="2"/>
      <c r="P258" s="2"/>
      <c r="Q258" s="2"/>
      <c r="R258" s="2"/>
      <c r="S258" s="50"/>
      <c r="T258" s="1"/>
      <c r="U258" s="1"/>
      <c r="V258" s="1"/>
      <c r="W258" s="51"/>
      <c r="X258" s="1"/>
      <c r="Y258" s="52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1"/>
      <c r="AL258" s="53"/>
      <c r="AM258" s="53"/>
      <c r="AN258" s="53"/>
      <c r="AO258" s="53"/>
      <c r="AP258" s="53"/>
      <c r="AQ258" s="51"/>
      <c r="AR258" s="51"/>
      <c r="AS258" s="5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ht="18.0" customHeight="1">
      <c r="A259" s="1"/>
      <c r="B259" s="47"/>
      <c r="C259" s="1"/>
      <c r="D259" s="48"/>
      <c r="E259" s="1"/>
      <c r="F259" s="1"/>
      <c r="G259" s="49"/>
      <c r="H259" s="1"/>
      <c r="I259" s="49"/>
      <c r="J259" s="1"/>
      <c r="K259" s="2"/>
      <c r="L259" s="2"/>
      <c r="M259" s="2"/>
      <c r="N259" s="2"/>
      <c r="O259" s="2"/>
      <c r="P259" s="2"/>
      <c r="Q259" s="2"/>
      <c r="R259" s="2"/>
      <c r="S259" s="50"/>
      <c r="T259" s="1"/>
      <c r="U259" s="1"/>
      <c r="V259" s="1"/>
      <c r="W259" s="51"/>
      <c r="X259" s="1"/>
      <c r="Y259" s="52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1"/>
      <c r="AL259" s="53"/>
      <c r="AM259" s="53"/>
      <c r="AN259" s="53"/>
      <c r="AO259" s="53"/>
      <c r="AP259" s="53"/>
      <c r="AQ259" s="51"/>
      <c r="AR259" s="51"/>
      <c r="AS259" s="5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ht="18.0" customHeight="1">
      <c r="A260" s="1"/>
      <c r="B260" s="47"/>
      <c r="C260" s="1"/>
      <c r="D260" s="48"/>
      <c r="E260" s="1"/>
      <c r="F260" s="1"/>
      <c r="G260" s="49"/>
      <c r="H260" s="1"/>
      <c r="I260" s="49"/>
      <c r="J260" s="1"/>
      <c r="K260" s="2"/>
      <c r="L260" s="2"/>
      <c r="M260" s="2"/>
      <c r="N260" s="2"/>
      <c r="O260" s="2"/>
      <c r="P260" s="2"/>
      <c r="Q260" s="2"/>
      <c r="R260" s="2"/>
      <c r="S260" s="50"/>
      <c r="T260" s="1"/>
      <c r="U260" s="1"/>
      <c r="V260" s="1"/>
      <c r="W260" s="51"/>
      <c r="X260" s="1"/>
      <c r="Y260" s="52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1"/>
      <c r="AL260" s="53"/>
      <c r="AM260" s="53"/>
      <c r="AN260" s="53"/>
      <c r="AO260" s="53"/>
      <c r="AP260" s="53"/>
      <c r="AQ260" s="51"/>
      <c r="AR260" s="51"/>
      <c r="AS260" s="5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ht="18.0" customHeight="1">
      <c r="A261" s="1"/>
      <c r="B261" s="47"/>
      <c r="C261" s="1"/>
      <c r="D261" s="48"/>
      <c r="E261" s="1"/>
      <c r="F261" s="1"/>
      <c r="G261" s="49"/>
      <c r="H261" s="1"/>
      <c r="I261" s="49"/>
      <c r="J261" s="1"/>
      <c r="K261" s="2"/>
      <c r="L261" s="2"/>
      <c r="M261" s="2"/>
      <c r="N261" s="2"/>
      <c r="O261" s="2"/>
      <c r="P261" s="2"/>
      <c r="Q261" s="2"/>
      <c r="R261" s="2"/>
      <c r="S261" s="50"/>
      <c r="T261" s="1"/>
      <c r="U261" s="1"/>
      <c r="V261" s="1"/>
      <c r="W261" s="51"/>
      <c r="X261" s="1"/>
      <c r="Y261" s="52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1"/>
      <c r="AL261" s="53"/>
      <c r="AM261" s="53"/>
      <c r="AN261" s="53"/>
      <c r="AO261" s="53"/>
      <c r="AP261" s="53"/>
      <c r="AQ261" s="51"/>
      <c r="AR261" s="51"/>
      <c r="AS261" s="5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ht="18.0" customHeight="1">
      <c r="A262" s="1"/>
      <c r="B262" s="47"/>
      <c r="C262" s="1"/>
      <c r="D262" s="48"/>
      <c r="E262" s="1"/>
      <c r="F262" s="1"/>
      <c r="G262" s="49"/>
      <c r="H262" s="1"/>
      <c r="I262" s="49"/>
      <c r="J262" s="1"/>
      <c r="K262" s="2"/>
      <c r="L262" s="2"/>
      <c r="M262" s="2"/>
      <c r="N262" s="2"/>
      <c r="O262" s="2"/>
      <c r="P262" s="2"/>
      <c r="Q262" s="2"/>
      <c r="R262" s="2"/>
      <c r="S262" s="50"/>
      <c r="T262" s="1"/>
      <c r="U262" s="1"/>
      <c r="V262" s="1"/>
      <c r="W262" s="51"/>
      <c r="X262" s="1"/>
      <c r="Y262" s="52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1"/>
      <c r="AL262" s="53"/>
      <c r="AM262" s="53"/>
      <c r="AN262" s="53"/>
      <c r="AO262" s="53"/>
      <c r="AP262" s="53"/>
      <c r="AQ262" s="51"/>
      <c r="AR262" s="51"/>
      <c r="AS262" s="5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ht="18.0" customHeight="1">
      <c r="A263" s="1"/>
      <c r="B263" s="47"/>
      <c r="C263" s="1"/>
      <c r="D263" s="48"/>
      <c r="E263" s="1"/>
      <c r="F263" s="1"/>
      <c r="G263" s="49"/>
      <c r="H263" s="1"/>
      <c r="I263" s="49"/>
      <c r="J263" s="1"/>
      <c r="K263" s="2"/>
      <c r="L263" s="2"/>
      <c r="M263" s="2"/>
      <c r="N263" s="2"/>
      <c r="O263" s="2"/>
      <c r="P263" s="2"/>
      <c r="Q263" s="2"/>
      <c r="R263" s="2"/>
      <c r="S263" s="50"/>
      <c r="T263" s="1"/>
      <c r="U263" s="1"/>
      <c r="V263" s="1"/>
      <c r="W263" s="51"/>
      <c r="X263" s="1"/>
      <c r="Y263" s="52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1"/>
      <c r="AL263" s="53"/>
      <c r="AM263" s="53"/>
      <c r="AN263" s="53"/>
      <c r="AO263" s="53"/>
      <c r="AP263" s="53"/>
      <c r="AQ263" s="51"/>
      <c r="AR263" s="51"/>
      <c r="AS263" s="5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ht="18.0" customHeight="1">
      <c r="A264" s="1"/>
      <c r="B264" s="47"/>
      <c r="C264" s="1"/>
      <c r="D264" s="48"/>
      <c r="E264" s="1"/>
      <c r="F264" s="1"/>
      <c r="G264" s="49"/>
      <c r="H264" s="1"/>
      <c r="I264" s="49"/>
      <c r="J264" s="1"/>
      <c r="K264" s="2"/>
      <c r="L264" s="2"/>
      <c r="M264" s="2"/>
      <c r="N264" s="2"/>
      <c r="O264" s="2"/>
      <c r="P264" s="2"/>
      <c r="Q264" s="2"/>
      <c r="R264" s="2"/>
      <c r="S264" s="50"/>
      <c r="T264" s="1"/>
      <c r="U264" s="1"/>
      <c r="V264" s="1"/>
      <c r="W264" s="51"/>
      <c r="X264" s="1"/>
      <c r="Y264" s="52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1"/>
      <c r="AL264" s="53"/>
      <c r="AM264" s="53"/>
      <c r="AN264" s="53"/>
      <c r="AO264" s="53"/>
      <c r="AP264" s="53"/>
      <c r="AQ264" s="51"/>
      <c r="AR264" s="51"/>
      <c r="AS264" s="5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ht="18.0" customHeight="1">
      <c r="A265" s="1"/>
      <c r="B265" s="47"/>
      <c r="C265" s="1"/>
      <c r="D265" s="48"/>
      <c r="E265" s="1"/>
      <c r="F265" s="1"/>
      <c r="G265" s="49"/>
      <c r="H265" s="1"/>
      <c r="I265" s="49"/>
      <c r="J265" s="1"/>
      <c r="K265" s="2"/>
      <c r="L265" s="2"/>
      <c r="M265" s="2"/>
      <c r="N265" s="2"/>
      <c r="O265" s="2"/>
      <c r="P265" s="2"/>
      <c r="Q265" s="2"/>
      <c r="R265" s="2"/>
      <c r="S265" s="50"/>
      <c r="T265" s="1"/>
      <c r="U265" s="1"/>
      <c r="V265" s="1"/>
      <c r="W265" s="51"/>
      <c r="X265" s="1"/>
      <c r="Y265" s="52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1"/>
      <c r="AL265" s="53"/>
      <c r="AM265" s="53"/>
      <c r="AN265" s="53"/>
      <c r="AO265" s="53"/>
      <c r="AP265" s="53"/>
      <c r="AQ265" s="51"/>
      <c r="AR265" s="51"/>
      <c r="AS265" s="5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ht="18.0" customHeight="1">
      <c r="A266" s="1"/>
      <c r="B266" s="47"/>
      <c r="C266" s="1"/>
      <c r="D266" s="48"/>
      <c r="E266" s="1"/>
      <c r="F266" s="1"/>
      <c r="G266" s="49"/>
      <c r="H266" s="1"/>
      <c r="I266" s="49"/>
      <c r="J266" s="1"/>
      <c r="K266" s="2"/>
      <c r="L266" s="2"/>
      <c r="M266" s="2"/>
      <c r="N266" s="2"/>
      <c r="O266" s="2"/>
      <c r="P266" s="2"/>
      <c r="Q266" s="2"/>
      <c r="R266" s="2"/>
      <c r="S266" s="50"/>
      <c r="T266" s="1"/>
      <c r="U266" s="1"/>
      <c r="V266" s="1"/>
      <c r="W266" s="51"/>
      <c r="X266" s="1"/>
      <c r="Y266" s="52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1"/>
      <c r="AL266" s="53"/>
      <c r="AM266" s="53"/>
      <c r="AN266" s="53"/>
      <c r="AO266" s="53"/>
      <c r="AP266" s="53"/>
      <c r="AQ266" s="51"/>
      <c r="AR266" s="51"/>
      <c r="AS266" s="5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ht="18.0" customHeight="1">
      <c r="A267" s="1"/>
      <c r="B267" s="47"/>
      <c r="C267" s="1"/>
      <c r="D267" s="48"/>
      <c r="E267" s="1"/>
      <c r="F267" s="1"/>
      <c r="G267" s="49"/>
      <c r="H267" s="1"/>
      <c r="I267" s="49"/>
      <c r="J267" s="1"/>
      <c r="K267" s="2"/>
      <c r="L267" s="2"/>
      <c r="M267" s="2"/>
      <c r="N267" s="2"/>
      <c r="O267" s="2"/>
      <c r="P267" s="2"/>
      <c r="Q267" s="2"/>
      <c r="R267" s="2"/>
      <c r="S267" s="50"/>
      <c r="T267" s="1"/>
      <c r="U267" s="1"/>
      <c r="V267" s="1"/>
      <c r="W267" s="51"/>
      <c r="X267" s="1"/>
      <c r="Y267" s="52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1"/>
      <c r="AL267" s="53"/>
      <c r="AM267" s="53"/>
      <c r="AN267" s="53"/>
      <c r="AO267" s="53"/>
      <c r="AP267" s="53"/>
      <c r="AQ267" s="51"/>
      <c r="AR267" s="51"/>
      <c r="AS267" s="5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ht="18.0" customHeight="1">
      <c r="A268" s="1"/>
      <c r="B268" s="47"/>
      <c r="C268" s="1"/>
      <c r="D268" s="48"/>
      <c r="E268" s="1"/>
      <c r="F268" s="1"/>
      <c r="G268" s="49"/>
      <c r="H268" s="1"/>
      <c r="I268" s="49"/>
      <c r="J268" s="1"/>
      <c r="K268" s="2"/>
      <c r="L268" s="2"/>
      <c r="M268" s="2"/>
      <c r="N268" s="2"/>
      <c r="O268" s="2"/>
      <c r="P268" s="2"/>
      <c r="Q268" s="2"/>
      <c r="R268" s="2"/>
      <c r="S268" s="50"/>
      <c r="T268" s="1"/>
      <c r="U268" s="1"/>
      <c r="V268" s="1"/>
      <c r="W268" s="51"/>
      <c r="X268" s="1"/>
      <c r="Y268" s="52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1"/>
      <c r="AL268" s="53"/>
      <c r="AM268" s="53"/>
      <c r="AN268" s="53"/>
      <c r="AO268" s="53"/>
      <c r="AP268" s="53"/>
      <c r="AQ268" s="51"/>
      <c r="AR268" s="51"/>
      <c r="AS268" s="5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ht="18.0" customHeight="1">
      <c r="A269" s="1"/>
      <c r="B269" s="47"/>
      <c r="C269" s="1"/>
      <c r="D269" s="48"/>
      <c r="E269" s="1"/>
      <c r="F269" s="1"/>
      <c r="G269" s="49"/>
      <c r="H269" s="1"/>
      <c r="I269" s="49"/>
      <c r="J269" s="1"/>
      <c r="K269" s="2"/>
      <c r="L269" s="2"/>
      <c r="M269" s="2"/>
      <c r="N269" s="2"/>
      <c r="O269" s="2"/>
      <c r="P269" s="2"/>
      <c r="Q269" s="2"/>
      <c r="R269" s="2"/>
      <c r="S269" s="50"/>
      <c r="T269" s="1"/>
      <c r="U269" s="1"/>
      <c r="V269" s="1"/>
      <c r="W269" s="51"/>
      <c r="X269" s="1"/>
      <c r="Y269" s="52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1"/>
      <c r="AL269" s="53"/>
      <c r="AM269" s="53"/>
      <c r="AN269" s="53"/>
      <c r="AO269" s="53"/>
      <c r="AP269" s="53"/>
      <c r="AQ269" s="51"/>
      <c r="AR269" s="51"/>
      <c r="AS269" s="5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ht="18.0" customHeight="1">
      <c r="A270" s="1"/>
      <c r="B270" s="47"/>
      <c r="C270" s="1"/>
      <c r="D270" s="48"/>
      <c r="E270" s="1"/>
      <c r="F270" s="1"/>
      <c r="G270" s="49"/>
      <c r="H270" s="1"/>
      <c r="I270" s="49"/>
      <c r="J270" s="1"/>
      <c r="K270" s="2"/>
      <c r="L270" s="2"/>
      <c r="M270" s="2"/>
      <c r="N270" s="2"/>
      <c r="O270" s="2"/>
      <c r="P270" s="2"/>
      <c r="Q270" s="2"/>
      <c r="R270" s="2"/>
      <c r="S270" s="50"/>
      <c r="T270" s="1"/>
      <c r="U270" s="1"/>
      <c r="V270" s="1"/>
      <c r="W270" s="51"/>
      <c r="X270" s="1"/>
      <c r="Y270" s="52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1"/>
      <c r="AL270" s="53"/>
      <c r="AM270" s="53"/>
      <c r="AN270" s="53"/>
      <c r="AO270" s="53"/>
      <c r="AP270" s="53"/>
      <c r="AQ270" s="51"/>
      <c r="AR270" s="51"/>
      <c r="AS270" s="5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ht="18.0" customHeight="1">
      <c r="A271" s="1"/>
      <c r="B271" s="47"/>
      <c r="C271" s="1"/>
      <c r="D271" s="48"/>
      <c r="E271" s="1"/>
      <c r="F271" s="1"/>
      <c r="G271" s="49"/>
      <c r="H271" s="1"/>
      <c r="I271" s="49"/>
      <c r="J271" s="1"/>
      <c r="K271" s="2"/>
      <c r="L271" s="2"/>
      <c r="M271" s="2"/>
      <c r="N271" s="2"/>
      <c r="O271" s="2"/>
      <c r="P271" s="2"/>
      <c r="Q271" s="2"/>
      <c r="R271" s="2"/>
      <c r="S271" s="50"/>
      <c r="T271" s="1"/>
      <c r="U271" s="1"/>
      <c r="V271" s="1"/>
      <c r="W271" s="51"/>
      <c r="X271" s="1"/>
      <c r="Y271" s="52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1"/>
      <c r="AL271" s="53"/>
      <c r="AM271" s="53"/>
      <c r="AN271" s="53"/>
      <c r="AO271" s="53"/>
      <c r="AP271" s="53"/>
      <c r="AQ271" s="51"/>
      <c r="AR271" s="51"/>
      <c r="AS271" s="5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ht="18.0" customHeight="1">
      <c r="A272" s="1"/>
      <c r="B272" s="47"/>
      <c r="C272" s="1"/>
      <c r="D272" s="48"/>
      <c r="E272" s="1"/>
      <c r="F272" s="1"/>
      <c r="G272" s="49"/>
      <c r="H272" s="1"/>
      <c r="I272" s="49"/>
      <c r="J272" s="1"/>
      <c r="K272" s="2"/>
      <c r="L272" s="2"/>
      <c r="M272" s="2"/>
      <c r="N272" s="2"/>
      <c r="O272" s="2"/>
      <c r="P272" s="2"/>
      <c r="Q272" s="2"/>
      <c r="R272" s="2"/>
      <c r="S272" s="50"/>
      <c r="T272" s="1"/>
      <c r="U272" s="1"/>
      <c r="V272" s="1"/>
      <c r="W272" s="51"/>
      <c r="X272" s="1"/>
      <c r="Y272" s="52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1"/>
      <c r="AL272" s="53"/>
      <c r="AM272" s="53"/>
      <c r="AN272" s="53"/>
      <c r="AO272" s="53"/>
      <c r="AP272" s="53"/>
      <c r="AQ272" s="51"/>
      <c r="AR272" s="51"/>
      <c r="AS272" s="5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ht="18.0" customHeight="1">
      <c r="A273" s="1"/>
      <c r="B273" s="47"/>
      <c r="C273" s="1"/>
      <c r="D273" s="48"/>
      <c r="E273" s="1"/>
      <c r="F273" s="1"/>
      <c r="G273" s="49"/>
      <c r="H273" s="1"/>
      <c r="I273" s="49"/>
      <c r="J273" s="1"/>
      <c r="K273" s="2"/>
      <c r="L273" s="2"/>
      <c r="M273" s="2"/>
      <c r="N273" s="2"/>
      <c r="O273" s="2"/>
      <c r="P273" s="2"/>
      <c r="Q273" s="2"/>
      <c r="R273" s="2"/>
      <c r="S273" s="50"/>
      <c r="T273" s="1"/>
      <c r="U273" s="1"/>
      <c r="V273" s="1"/>
      <c r="W273" s="51"/>
      <c r="X273" s="1"/>
      <c r="Y273" s="52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1"/>
      <c r="AL273" s="53"/>
      <c r="AM273" s="53"/>
      <c r="AN273" s="53"/>
      <c r="AO273" s="53"/>
      <c r="AP273" s="53"/>
      <c r="AQ273" s="51"/>
      <c r="AR273" s="51"/>
      <c r="AS273" s="5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ht="18.0" customHeight="1">
      <c r="A274" s="1"/>
      <c r="B274" s="47"/>
      <c r="C274" s="1"/>
      <c r="D274" s="48"/>
      <c r="E274" s="1"/>
      <c r="F274" s="1"/>
      <c r="G274" s="49"/>
      <c r="H274" s="1"/>
      <c r="I274" s="49"/>
      <c r="J274" s="1"/>
      <c r="K274" s="2"/>
      <c r="L274" s="2"/>
      <c r="M274" s="2"/>
      <c r="N274" s="2"/>
      <c r="O274" s="2"/>
      <c r="P274" s="2"/>
      <c r="Q274" s="2"/>
      <c r="R274" s="2"/>
      <c r="S274" s="50"/>
      <c r="T274" s="1"/>
      <c r="U274" s="1"/>
      <c r="V274" s="1"/>
      <c r="W274" s="51"/>
      <c r="X274" s="1"/>
      <c r="Y274" s="52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1"/>
      <c r="AL274" s="53"/>
      <c r="AM274" s="53"/>
      <c r="AN274" s="53"/>
      <c r="AO274" s="53"/>
      <c r="AP274" s="53"/>
      <c r="AQ274" s="51"/>
      <c r="AR274" s="51"/>
      <c r="AS274" s="5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ht="18.0" customHeight="1">
      <c r="A275" s="1"/>
      <c r="B275" s="47"/>
      <c r="C275" s="1"/>
      <c r="D275" s="48"/>
      <c r="E275" s="1"/>
      <c r="F275" s="1"/>
      <c r="G275" s="49"/>
      <c r="H275" s="1"/>
      <c r="I275" s="49"/>
      <c r="J275" s="1"/>
      <c r="K275" s="2"/>
      <c r="L275" s="2"/>
      <c r="M275" s="2"/>
      <c r="N275" s="2"/>
      <c r="O275" s="2"/>
      <c r="P275" s="2"/>
      <c r="Q275" s="2"/>
      <c r="R275" s="2"/>
      <c r="S275" s="50"/>
      <c r="T275" s="1"/>
      <c r="U275" s="1"/>
      <c r="V275" s="1"/>
      <c r="W275" s="51"/>
      <c r="X275" s="1"/>
      <c r="Y275" s="52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1"/>
      <c r="AL275" s="53"/>
      <c r="AM275" s="53"/>
      <c r="AN275" s="53"/>
      <c r="AO275" s="53"/>
      <c r="AP275" s="53"/>
      <c r="AQ275" s="51"/>
      <c r="AR275" s="51"/>
      <c r="AS275" s="5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ht="18.0" customHeight="1">
      <c r="A276" s="1"/>
      <c r="B276" s="47"/>
      <c r="C276" s="1"/>
      <c r="D276" s="48"/>
      <c r="E276" s="1"/>
      <c r="F276" s="1"/>
      <c r="G276" s="49"/>
      <c r="H276" s="1"/>
      <c r="I276" s="49"/>
      <c r="J276" s="1"/>
      <c r="K276" s="2"/>
      <c r="L276" s="2"/>
      <c r="M276" s="2"/>
      <c r="N276" s="2"/>
      <c r="O276" s="2"/>
      <c r="P276" s="2"/>
      <c r="Q276" s="2"/>
      <c r="R276" s="2"/>
      <c r="S276" s="50"/>
      <c r="T276" s="1"/>
      <c r="U276" s="1"/>
      <c r="V276" s="1"/>
      <c r="W276" s="51"/>
      <c r="X276" s="1"/>
      <c r="Y276" s="52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1"/>
      <c r="AL276" s="53"/>
      <c r="AM276" s="53"/>
      <c r="AN276" s="53"/>
      <c r="AO276" s="53"/>
      <c r="AP276" s="53"/>
      <c r="AQ276" s="51"/>
      <c r="AR276" s="51"/>
      <c r="AS276" s="5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ht="18.0" customHeight="1">
      <c r="A277" s="1"/>
      <c r="B277" s="47"/>
      <c r="C277" s="1"/>
      <c r="D277" s="48"/>
      <c r="E277" s="1"/>
      <c r="F277" s="1"/>
      <c r="G277" s="49"/>
      <c r="H277" s="1"/>
      <c r="I277" s="49"/>
      <c r="J277" s="1"/>
      <c r="K277" s="2"/>
      <c r="L277" s="2"/>
      <c r="M277" s="2"/>
      <c r="N277" s="2"/>
      <c r="O277" s="2"/>
      <c r="P277" s="2"/>
      <c r="Q277" s="2"/>
      <c r="R277" s="2"/>
      <c r="S277" s="50"/>
      <c r="T277" s="1"/>
      <c r="U277" s="1"/>
      <c r="V277" s="1"/>
      <c r="W277" s="51"/>
      <c r="X277" s="1"/>
      <c r="Y277" s="52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1"/>
      <c r="AL277" s="53"/>
      <c r="AM277" s="53"/>
      <c r="AN277" s="53"/>
      <c r="AO277" s="53"/>
      <c r="AP277" s="53"/>
      <c r="AQ277" s="51"/>
      <c r="AR277" s="51"/>
      <c r="AS277" s="5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ht="18.0" customHeight="1">
      <c r="A278" s="1"/>
      <c r="B278" s="47"/>
      <c r="C278" s="1"/>
      <c r="D278" s="48"/>
      <c r="E278" s="1"/>
      <c r="F278" s="1"/>
      <c r="G278" s="49"/>
      <c r="H278" s="1"/>
      <c r="I278" s="49"/>
      <c r="J278" s="1"/>
      <c r="K278" s="2"/>
      <c r="L278" s="2"/>
      <c r="M278" s="2"/>
      <c r="N278" s="2"/>
      <c r="O278" s="2"/>
      <c r="P278" s="2"/>
      <c r="Q278" s="2"/>
      <c r="R278" s="2"/>
      <c r="S278" s="50"/>
      <c r="T278" s="1"/>
      <c r="U278" s="1"/>
      <c r="V278" s="1"/>
      <c r="W278" s="51"/>
      <c r="X278" s="1"/>
      <c r="Y278" s="52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1"/>
      <c r="AL278" s="53"/>
      <c r="AM278" s="53"/>
      <c r="AN278" s="53"/>
      <c r="AO278" s="53"/>
      <c r="AP278" s="53"/>
      <c r="AQ278" s="51"/>
      <c r="AR278" s="51"/>
      <c r="AS278" s="5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ht="18.0" customHeight="1">
      <c r="A279" s="1"/>
      <c r="B279" s="47"/>
      <c r="C279" s="1"/>
      <c r="D279" s="48"/>
      <c r="E279" s="1"/>
      <c r="F279" s="1"/>
      <c r="G279" s="49"/>
      <c r="H279" s="1"/>
      <c r="I279" s="49"/>
      <c r="J279" s="1"/>
      <c r="K279" s="2"/>
      <c r="L279" s="2"/>
      <c r="M279" s="2"/>
      <c r="N279" s="2"/>
      <c r="O279" s="2"/>
      <c r="P279" s="2"/>
      <c r="Q279" s="2"/>
      <c r="R279" s="2"/>
      <c r="S279" s="50"/>
      <c r="T279" s="1"/>
      <c r="U279" s="1"/>
      <c r="V279" s="1"/>
      <c r="W279" s="51"/>
      <c r="X279" s="1"/>
      <c r="Y279" s="52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1"/>
      <c r="AL279" s="53"/>
      <c r="AM279" s="53"/>
      <c r="AN279" s="53"/>
      <c r="AO279" s="53"/>
      <c r="AP279" s="53"/>
      <c r="AQ279" s="51"/>
      <c r="AR279" s="51"/>
      <c r="AS279" s="5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ht="18.0" customHeight="1">
      <c r="A280" s="1"/>
      <c r="B280" s="47"/>
      <c r="C280" s="1"/>
      <c r="D280" s="48"/>
      <c r="E280" s="1"/>
      <c r="F280" s="1"/>
      <c r="G280" s="49"/>
      <c r="H280" s="1"/>
      <c r="I280" s="49"/>
      <c r="J280" s="1"/>
      <c r="K280" s="2"/>
      <c r="L280" s="2"/>
      <c r="M280" s="2"/>
      <c r="N280" s="2"/>
      <c r="O280" s="2"/>
      <c r="P280" s="2"/>
      <c r="Q280" s="2"/>
      <c r="R280" s="2"/>
      <c r="S280" s="50"/>
      <c r="T280" s="1"/>
      <c r="U280" s="1"/>
      <c r="V280" s="1"/>
      <c r="W280" s="51"/>
      <c r="X280" s="1"/>
      <c r="Y280" s="52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1"/>
      <c r="AL280" s="53"/>
      <c r="AM280" s="53"/>
      <c r="AN280" s="53"/>
      <c r="AO280" s="53"/>
      <c r="AP280" s="53"/>
      <c r="AQ280" s="51"/>
      <c r="AR280" s="51"/>
      <c r="AS280" s="5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ht="18.0" customHeight="1">
      <c r="A281" s="1"/>
      <c r="B281" s="47"/>
      <c r="C281" s="1"/>
      <c r="D281" s="48"/>
      <c r="E281" s="1"/>
      <c r="F281" s="1"/>
      <c r="G281" s="49"/>
      <c r="H281" s="1"/>
      <c r="I281" s="49"/>
      <c r="J281" s="1"/>
      <c r="K281" s="2"/>
      <c r="L281" s="2"/>
      <c r="M281" s="2"/>
      <c r="N281" s="2"/>
      <c r="O281" s="2"/>
      <c r="P281" s="2"/>
      <c r="Q281" s="2"/>
      <c r="R281" s="2"/>
      <c r="S281" s="50"/>
      <c r="T281" s="1"/>
      <c r="U281" s="1"/>
      <c r="V281" s="1"/>
      <c r="W281" s="51"/>
      <c r="X281" s="1"/>
      <c r="Y281" s="52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1"/>
      <c r="AL281" s="53"/>
      <c r="AM281" s="53"/>
      <c r="AN281" s="53"/>
      <c r="AO281" s="53"/>
      <c r="AP281" s="53"/>
      <c r="AQ281" s="51"/>
      <c r="AR281" s="51"/>
      <c r="AS281" s="5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ht="18.0" customHeight="1">
      <c r="A282" s="1"/>
      <c r="B282" s="47"/>
      <c r="C282" s="1"/>
      <c r="D282" s="48"/>
      <c r="E282" s="1"/>
      <c r="F282" s="1"/>
      <c r="G282" s="49"/>
      <c r="H282" s="1"/>
      <c r="I282" s="49"/>
      <c r="J282" s="1"/>
      <c r="K282" s="2"/>
      <c r="L282" s="2"/>
      <c r="M282" s="2"/>
      <c r="N282" s="2"/>
      <c r="O282" s="2"/>
      <c r="P282" s="2"/>
      <c r="Q282" s="2"/>
      <c r="R282" s="2"/>
      <c r="S282" s="50"/>
      <c r="T282" s="1"/>
      <c r="U282" s="1"/>
      <c r="V282" s="1"/>
      <c r="W282" s="51"/>
      <c r="X282" s="1"/>
      <c r="Y282" s="52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1"/>
      <c r="AL282" s="53"/>
      <c r="AM282" s="53"/>
      <c r="AN282" s="53"/>
      <c r="AO282" s="53"/>
      <c r="AP282" s="53"/>
      <c r="AQ282" s="51"/>
      <c r="AR282" s="51"/>
      <c r="AS282" s="5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ht="18.0" customHeight="1">
      <c r="A283" s="1"/>
      <c r="B283" s="47"/>
      <c r="C283" s="1"/>
      <c r="D283" s="48"/>
      <c r="E283" s="1"/>
      <c r="F283" s="1"/>
      <c r="G283" s="49"/>
      <c r="H283" s="1"/>
      <c r="I283" s="49"/>
      <c r="J283" s="1"/>
      <c r="K283" s="2"/>
      <c r="L283" s="2"/>
      <c r="M283" s="2"/>
      <c r="N283" s="2"/>
      <c r="O283" s="2"/>
      <c r="P283" s="2"/>
      <c r="Q283" s="2"/>
      <c r="R283" s="2"/>
      <c r="S283" s="50"/>
      <c r="T283" s="1"/>
      <c r="U283" s="1"/>
      <c r="V283" s="1"/>
      <c r="W283" s="51"/>
      <c r="X283" s="1"/>
      <c r="Y283" s="52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1"/>
      <c r="AL283" s="53"/>
      <c r="AM283" s="53"/>
      <c r="AN283" s="53"/>
      <c r="AO283" s="53"/>
      <c r="AP283" s="53"/>
      <c r="AQ283" s="51"/>
      <c r="AR283" s="51"/>
      <c r="AS283" s="5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ht="18.0" customHeight="1">
      <c r="A284" s="1"/>
      <c r="B284" s="47"/>
      <c r="C284" s="1"/>
      <c r="D284" s="48"/>
      <c r="E284" s="1"/>
      <c r="F284" s="1"/>
      <c r="G284" s="49"/>
      <c r="H284" s="1"/>
      <c r="I284" s="49"/>
      <c r="J284" s="1"/>
      <c r="K284" s="2"/>
      <c r="L284" s="2"/>
      <c r="M284" s="2"/>
      <c r="N284" s="2"/>
      <c r="O284" s="2"/>
      <c r="P284" s="2"/>
      <c r="Q284" s="2"/>
      <c r="R284" s="2"/>
      <c r="S284" s="50"/>
      <c r="T284" s="1"/>
      <c r="U284" s="1"/>
      <c r="V284" s="1"/>
      <c r="W284" s="51"/>
      <c r="X284" s="1"/>
      <c r="Y284" s="52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1"/>
      <c r="AL284" s="53"/>
      <c r="AM284" s="53"/>
      <c r="AN284" s="53"/>
      <c r="AO284" s="53"/>
      <c r="AP284" s="53"/>
      <c r="AQ284" s="51"/>
      <c r="AR284" s="51"/>
      <c r="AS284" s="5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ht="18.0" customHeight="1">
      <c r="A285" s="1"/>
      <c r="B285" s="47"/>
      <c r="C285" s="1"/>
      <c r="D285" s="48"/>
      <c r="E285" s="1"/>
      <c r="F285" s="1"/>
      <c r="G285" s="49"/>
      <c r="H285" s="1"/>
      <c r="I285" s="49"/>
      <c r="J285" s="1"/>
      <c r="K285" s="2"/>
      <c r="L285" s="2"/>
      <c r="M285" s="2"/>
      <c r="N285" s="2"/>
      <c r="O285" s="2"/>
      <c r="P285" s="2"/>
      <c r="Q285" s="2"/>
      <c r="R285" s="2"/>
      <c r="S285" s="50"/>
      <c r="T285" s="1"/>
      <c r="U285" s="1"/>
      <c r="V285" s="1"/>
      <c r="W285" s="51"/>
      <c r="X285" s="1"/>
      <c r="Y285" s="52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1"/>
      <c r="AL285" s="53"/>
      <c r="AM285" s="53"/>
      <c r="AN285" s="53"/>
      <c r="AO285" s="53"/>
      <c r="AP285" s="53"/>
      <c r="AQ285" s="51"/>
      <c r="AR285" s="51"/>
      <c r="AS285" s="5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ht="18.0" customHeight="1">
      <c r="A286" s="1"/>
      <c r="B286" s="47"/>
      <c r="C286" s="1"/>
      <c r="D286" s="48"/>
      <c r="E286" s="1"/>
      <c r="F286" s="1"/>
      <c r="G286" s="49"/>
      <c r="H286" s="1"/>
      <c r="I286" s="49"/>
      <c r="J286" s="1"/>
      <c r="K286" s="2"/>
      <c r="L286" s="2"/>
      <c r="M286" s="2"/>
      <c r="N286" s="2"/>
      <c r="O286" s="2"/>
      <c r="P286" s="2"/>
      <c r="Q286" s="2"/>
      <c r="R286" s="2"/>
      <c r="S286" s="50"/>
      <c r="T286" s="1"/>
      <c r="U286" s="1"/>
      <c r="V286" s="1"/>
      <c r="W286" s="51"/>
      <c r="X286" s="1"/>
      <c r="Y286" s="52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1"/>
      <c r="AL286" s="53"/>
      <c r="AM286" s="53"/>
      <c r="AN286" s="53"/>
      <c r="AO286" s="53"/>
      <c r="AP286" s="53"/>
      <c r="AQ286" s="51"/>
      <c r="AR286" s="51"/>
      <c r="AS286" s="5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ht="18.0" customHeight="1">
      <c r="A287" s="1"/>
      <c r="B287" s="47"/>
      <c r="C287" s="1"/>
      <c r="D287" s="48"/>
      <c r="E287" s="1"/>
      <c r="F287" s="1"/>
      <c r="G287" s="49"/>
      <c r="H287" s="1"/>
      <c r="I287" s="49"/>
      <c r="J287" s="1"/>
      <c r="K287" s="2"/>
      <c r="L287" s="2"/>
      <c r="M287" s="2"/>
      <c r="N287" s="2"/>
      <c r="O287" s="2"/>
      <c r="P287" s="2"/>
      <c r="Q287" s="2"/>
      <c r="R287" s="2"/>
      <c r="S287" s="50"/>
      <c r="T287" s="1"/>
      <c r="U287" s="1"/>
      <c r="V287" s="1"/>
      <c r="W287" s="51"/>
      <c r="X287" s="1"/>
      <c r="Y287" s="52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1"/>
      <c r="AL287" s="53"/>
      <c r="AM287" s="53"/>
      <c r="AN287" s="53"/>
      <c r="AO287" s="53"/>
      <c r="AP287" s="53"/>
      <c r="AQ287" s="51"/>
      <c r="AR287" s="51"/>
      <c r="AS287" s="5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ht="18.0" customHeight="1">
      <c r="A288" s="1"/>
      <c r="B288" s="47"/>
      <c r="C288" s="1"/>
      <c r="D288" s="48"/>
      <c r="E288" s="1"/>
      <c r="F288" s="1"/>
      <c r="G288" s="49"/>
      <c r="H288" s="1"/>
      <c r="I288" s="49"/>
      <c r="J288" s="1"/>
      <c r="K288" s="2"/>
      <c r="L288" s="2"/>
      <c r="M288" s="2"/>
      <c r="N288" s="2"/>
      <c r="O288" s="2"/>
      <c r="P288" s="2"/>
      <c r="Q288" s="2"/>
      <c r="R288" s="2"/>
      <c r="S288" s="50"/>
      <c r="T288" s="1"/>
      <c r="U288" s="1"/>
      <c r="V288" s="1"/>
      <c r="W288" s="51"/>
      <c r="X288" s="1"/>
      <c r="Y288" s="52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1"/>
      <c r="AL288" s="53"/>
      <c r="AM288" s="53"/>
      <c r="AN288" s="53"/>
      <c r="AO288" s="53"/>
      <c r="AP288" s="53"/>
      <c r="AQ288" s="51"/>
      <c r="AR288" s="51"/>
      <c r="AS288" s="5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ht="18.0" customHeight="1">
      <c r="A289" s="1"/>
      <c r="B289" s="47"/>
      <c r="C289" s="1"/>
      <c r="D289" s="48"/>
      <c r="E289" s="1"/>
      <c r="F289" s="1"/>
      <c r="G289" s="49"/>
      <c r="H289" s="1"/>
      <c r="I289" s="49"/>
      <c r="J289" s="1"/>
      <c r="K289" s="2"/>
      <c r="L289" s="2"/>
      <c r="M289" s="2"/>
      <c r="N289" s="2"/>
      <c r="O289" s="2"/>
      <c r="P289" s="2"/>
      <c r="Q289" s="2"/>
      <c r="R289" s="2"/>
      <c r="S289" s="50"/>
      <c r="T289" s="1"/>
      <c r="U289" s="1"/>
      <c r="V289" s="1"/>
      <c r="W289" s="51"/>
      <c r="X289" s="1"/>
      <c r="Y289" s="52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1"/>
      <c r="AL289" s="53"/>
      <c r="AM289" s="53"/>
      <c r="AN289" s="53"/>
      <c r="AO289" s="53"/>
      <c r="AP289" s="53"/>
      <c r="AQ289" s="51"/>
      <c r="AR289" s="51"/>
      <c r="AS289" s="5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ht="18.0" customHeight="1">
      <c r="A290" s="1"/>
      <c r="B290" s="47"/>
      <c r="C290" s="1"/>
      <c r="D290" s="48"/>
      <c r="E290" s="1"/>
      <c r="F290" s="1"/>
      <c r="G290" s="49"/>
      <c r="H290" s="1"/>
      <c r="I290" s="49"/>
      <c r="J290" s="1"/>
      <c r="K290" s="2"/>
      <c r="L290" s="2"/>
      <c r="M290" s="2"/>
      <c r="N290" s="2"/>
      <c r="O290" s="2"/>
      <c r="P290" s="2"/>
      <c r="Q290" s="2"/>
      <c r="R290" s="2"/>
      <c r="S290" s="50"/>
      <c r="T290" s="1"/>
      <c r="U290" s="1"/>
      <c r="V290" s="1"/>
      <c r="W290" s="51"/>
      <c r="X290" s="1"/>
      <c r="Y290" s="52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1"/>
      <c r="AL290" s="53"/>
      <c r="AM290" s="53"/>
      <c r="AN290" s="53"/>
      <c r="AO290" s="53"/>
      <c r="AP290" s="53"/>
      <c r="AQ290" s="51"/>
      <c r="AR290" s="51"/>
      <c r="AS290" s="5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ht="18.0" customHeight="1">
      <c r="A291" s="1"/>
      <c r="B291" s="47"/>
      <c r="C291" s="1"/>
      <c r="D291" s="48"/>
      <c r="E291" s="1"/>
      <c r="F291" s="1"/>
      <c r="G291" s="49"/>
      <c r="H291" s="1"/>
      <c r="I291" s="49"/>
      <c r="J291" s="1"/>
      <c r="K291" s="2"/>
      <c r="L291" s="2"/>
      <c r="M291" s="2"/>
      <c r="N291" s="2"/>
      <c r="O291" s="2"/>
      <c r="P291" s="2"/>
      <c r="Q291" s="2"/>
      <c r="R291" s="2"/>
      <c r="S291" s="50"/>
      <c r="T291" s="1"/>
      <c r="U291" s="1"/>
      <c r="V291" s="1"/>
      <c r="W291" s="51"/>
      <c r="X291" s="1"/>
      <c r="Y291" s="52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1"/>
      <c r="AL291" s="53"/>
      <c r="AM291" s="53"/>
      <c r="AN291" s="53"/>
      <c r="AO291" s="53"/>
      <c r="AP291" s="53"/>
      <c r="AQ291" s="51"/>
      <c r="AR291" s="51"/>
      <c r="AS291" s="5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ht="18.0" customHeight="1">
      <c r="A292" s="1"/>
      <c r="B292" s="47"/>
      <c r="C292" s="1"/>
      <c r="D292" s="48"/>
      <c r="E292" s="1"/>
      <c r="F292" s="1"/>
      <c r="G292" s="49"/>
      <c r="H292" s="1"/>
      <c r="I292" s="49"/>
      <c r="J292" s="1"/>
      <c r="K292" s="2"/>
      <c r="L292" s="2"/>
      <c r="M292" s="2"/>
      <c r="N292" s="2"/>
      <c r="O292" s="2"/>
      <c r="P292" s="2"/>
      <c r="Q292" s="2"/>
      <c r="R292" s="2"/>
      <c r="S292" s="50"/>
      <c r="T292" s="1"/>
      <c r="U292" s="1"/>
      <c r="V292" s="1"/>
      <c r="W292" s="51"/>
      <c r="X292" s="1"/>
      <c r="Y292" s="52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1"/>
      <c r="AL292" s="53"/>
      <c r="AM292" s="53"/>
      <c r="AN292" s="53"/>
      <c r="AO292" s="53"/>
      <c r="AP292" s="53"/>
      <c r="AQ292" s="51"/>
      <c r="AR292" s="51"/>
      <c r="AS292" s="5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ht="18.0" customHeight="1">
      <c r="A293" s="1"/>
      <c r="B293" s="47"/>
      <c r="C293" s="1"/>
      <c r="D293" s="48"/>
      <c r="E293" s="1"/>
      <c r="F293" s="1"/>
      <c r="G293" s="49"/>
      <c r="H293" s="1"/>
      <c r="I293" s="49"/>
      <c r="J293" s="1"/>
      <c r="K293" s="2"/>
      <c r="L293" s="2"/>
      <c r="M293" s="2"/>
      <c r="N293" s="2"/>
      <c r="O293" s="2"/>
      <c r="P293" s="2"/>
      <c r="Q293" s="2"/>
      <c r="R293" s="2"/>
      <c r="S293" s="50"/>
      <c r="T293" s="1"/>
      <c r="U293" s="1"/>
      <c r="V293" s="1"/>
      <c r="W293" s="51"/>
      <c r="X293" s="1"/>
      <c r="Y293" s="52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1"/>
      <c r="AL293" s="53"/>
      <c r="AM293" s="53"/>
      <c r="AN293" s="53"/>
      <c r="AO293" s="53"/>
      <c r="AP293" s="53"/>
      <c r="AQ293" s="51"/>
      <c r="AR293" s="51"/>
      <c r="AS293" s="5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ht="18.0" customHeight="1">
      <c r="A294" s="1"/>
      <c r="B294" s="47"/>
      <c r="C294" s="1"/>
      <c r="D294" s="48"/>
      <c r="E294" s="1"/>
      <c r="F294" s="1"/>
      <c r="G294" s="49"/>
      <c r="H294" s="1"/>
      <c r="I294" s="49"/>
      <c r="J294" s="1"/>
      <c r="K294" s="2"/>
      <c r="L294" s="2"/>
      <c r="M294" s="2"/>
      <c r="N294" s="2"/>
      <c r="O294" s="2"/>
      <c r="P294" s="2"/>
      <c r="Q294" s="2"/>
      <c r="R294" s="2"/>
      <c r="S294" s="50"/>
      <c r="T294" s="1"/>
      <c r="U294" s="1"/>
      <c r="V294" s="1"/>
      <c r="W294" s="51"/>
      <c r="X294" s="1"/>
      <c r="Y294" s="52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1"/>
      <c r="AL294" s="53"/>
      <c r="AM294" s="53"/>
      <c r="AN294" s="53"/>
      <c r="AO294" s="53"/>
      <c r="AP294" s="53"/>
      <c r="AQ294" s="51"/>
      <c r="AR294" s="51"/>
      <c r="AS294" s="5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ht="18.0" customHeight="1">
      <c r="A295" s="1"/>
      <c r="B295" s="47"/>
      <c r="C295" s="1"/>
      <c r="D295" s="48"/>
      <c r="E295" s="1"/>
      <c r="F295" s="1"/>
      <c r="G295" s="49"/>
      <c r="H295" s="1"/>
      <c r="I295" s="49"/>
      <c r="J295" s="1"/>
      <c r="K295" s="2"/>
      <c r="L295" s="2"/>
      <c r="M295" s="2"/>
      <c r="N295" s="2"/>
      <c r="O295" s="2"/>
      <c r="P295" s="2"/>
      <c r="Q295" s="2"/>
      <c r="R295" s="2"/>
      <c r="S295" s="50"/>
      <c r="T295" s="1"/>
      <c r="U295" s="1"/>
      <c r="V295" s="1"/>
      <c r="W295" s="51"/>
      <c r="X295" s="1"/>
      <c r="Y295" s="52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1"/>
      <c r="AL295" s="53"/>
      <c r="AM295" s="53"/>
      <c r="AN295" s="53"/>
      <c r="AO295" s="53"/>
      <c r="AP295" s="53"/>
      <c r="AQ295" s="51"/>
      <c r="AR295" s="51"/>
      <c r="AS295" s="5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ht="18.0" customHeight="1">
      <c r="A296" s="1"/>
      <c r="B296" s="47"/>
      <c r="C296" s="1"/>
      <c r="D296" s="48"/>
      <c r="E296" s="1"/>
      <c r="F296" s="1"/>
      <c r="G296" s="49"/>
      <c r="H296" s="1"/>
      <c r="I296" s="49"/>
      <c r="J296" s="1"/>
      <c r="K296" s="2"/>
      <c r="L296" s="2"/>
      <c r="M296" s="2"/>
      <c r="N296" s="2"/>
      <c r="O296" s="2"/>
      <c r="P296" s="2"/>
      <c r="Q296" s="2"/>
      <c r="R296" s="2"/>
      <c r="S296" s="50"/>
      <c r="T296" s="1"/>
      <c r="U296" s="1"/>
      <c r="V296" s="1"/>
      <c r="W296" s="51"/>
      <c r="X296" s="1"/>
      <c r="Y296" s="52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1"/>
      <c r="AL296" s="53"/>
      <c r="AM296" s="53"/>
      <c r="AN296" s="53"/>
      <c r="AO296" s="53"/>
      <c r="AP296" s="53"/>
      <c r="AQ296" s="51"/>
      <c r="AR296" s="51"/>
      <c r="AS296" s="5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ht="18.0" customHeight="1">
      <c r="A297" s="1"/>
      <c r="B297" s="47"/>
      <c r="C297" s="1"/>
      <c r="D297" s="48"/>
      <c r="E297" s="1"/>
      <c r="F297" s="1"/>
      <c r="G297" s="49"/>
      <c r="H297" s="1"/>
      <c r="I297" s="49"/>
      <c r="J297" s="1"/>
      <c r="K297" s="2"/>
      <c r="L297" s="2"/>
      <c r="M297" s="2"/>
      <c r="N297" s="2"/>
      <c r="O297" s="2"/>
      <c r="P297" s="2"/>
      <c r="Q297" s="2"/>
      <c r="R297" s="2"/>
      <c r="S297" s="50"/>
      <c r="T297" s="1"/>
      <c r="U297" s="1"/>
      <c r="V297" s="1"/>
      <c r="W297" s="51"/>
      <c r="X297" s="1"/>
      <c r="Y297" s="52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1"/>
      <c r="AL297" s="53"/>
      <c r="AM297" s="53"/>
      <c r="AN297" s="53"/>
      <c r="AO297" s="53"/>
      <c r="AP297" s="53"/>
      <c r="AQ297" s="51"/>
      <c r="AR297" s="51"/>
      <c r="AS297" s="5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ht="18.0" customHeight="1">
      <c r="A298" s="1"/>
      <c r="B298" s="47"/>
      <c r="C298" s="1"/>
      <c r="D298" s="48"/>
      <c r="E298" s="1"/>
      <c r="F298" s="1"/>
      <c r="G298" s="49"/>
      <c r="H298" s="1"/>
      <c r="I298" s="49"/>
      <c r="J298" s="1"/>
      <c r="K298" s="2"/>
      <c r="L298" s="2"/>
      <c r="M298" s="2"/>
      <c r="N298" s="2"/>
      <c r="O298" s="2"/>
      <c r="P298" s="2"/>
      <c r="Q298" s="2"/>
      <c r="R298" s="2"/>
      <c r="S298" s="50"/>
      <c r="T298" s="1"/>
      <c r="U298" s="1"/>
      <c r="V298" s="1"/>
      <c r="W298" s="51"/>
      <c r="X298" s="1"/>
      <c r="Y298" s="52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1"/>
      <c r="AL298" s="53"/>
      <c r="AM298" s="53"/>
      <c r="AN298" s="53"/>
      <c r="AO298" s="53"/>
      <c r="AP298" s="53"/>
      <c r="AQ298" s="51"/>
      <c r="AR298" s="51"/>
      <c r="AS298" s="5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ht="18.0" customHeight="1">
      <c r="A299" s="1"/>
      <c r="B299" s="47"/>
      <c r="C299" s="1"/>
      <c r="D299" s="48"/>
      <c r="E299" s="1"/>
      <c r="F299" s="1"/>
      <c r="G299" s="49"/>
      <c r="H299" s="1"/>
      <c r="I299" s="49"/>
      <c r="J299" s="1"/>
      <c r="K299" s="2"/>
      <c r="L299" s="2"/>
      <c r="M299" s="2"/>
      <c r="N299" s="2"/>
      <c r="O299" s="2"/>
      <c r="P299" s="2"/>
      <c r="Q299" s="2"/>
      <c r="R299" s="2"/>
      <c r="S299" s="50"/>
      <c r="T299" s="1"/>
      <c r="U299" s="1"/>
      <c r="V299" s="1"/>
      <c r="W299" s="51"/>
      <c r="X299" s="1"/>
      <c r="Y299" s="52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1"/>
      <c r="AL299" s="53"/>
      <c r="AM299" s="53"/>
      <c r="AN299" s="53"/>
      <c r="AO299" s="53"/>
      <c r="AP299" s="53"/>
      <c r="AQ299" s="51"/>
      <c r="AR299" s="51"/>
      <c r="AS299" s="5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ht="18.0" customHeight="1">
      <c r="A300" s="1"/>
      <c r="B300" s="47"/>
      <c r="C300" s="1"/>
      <c r="D300" s="48"/>
      <c r="E300" s="1"/>
      <c r="F300" s="1"/>
      <c r="G300" s="49"/>
      <c r="H300" s="1"/>
      <c r="I300" s="49"/>
      <c r="J300" s="1"/>
      <c r="K300" s="2"/>
      <c r="L300" s="2"/>
      <c r="M300" s="2"/>
      <c r="N300" s="2"/>
      <c r="O300" s="2"/>
      <c r="P300" s="2"/>
      <c r="Q300" s="2"/>
      <c r="R300" s="2"/>
      <c r="S300" s="50"/>
      <c r="T300" s="1"/>
      <c r="U300" s="1"/>
      <c r="V300" s="1"/>
      <c r="W300" s="51"/>
      <c r="X300" s="1"/>
      <c r="Y300" s="52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1"/>
      <c r="AL300" s="53"/>
      <c r="AM300" s="53"/>
      <c r="AN300" s="53"/>
      <c r="AO300" s="53"/>
      <c r="AP300" s="53"/>
      <c r="AQ300" s="51"/>
      <c r="AR300" s="51"/>
      <c r="AS300" s="5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ht="18.0" customHeight="1">
      <c r="A301" s="1"/>
      <c r="B301" s="47"/>
      <c r="C301" s="1"/>
      <c r="D301" s="48"/>
      <c r="E301" s="1"/>
      <c r="F301" s="1"/>
      <c r="G301" s="49"/>
      <c r="H301" s="1"/>
      <c r="I301" s="49"/>
      <c r="J301" s="1"/>
      <c r="K301" s="2"/>
      <c r="L301" s="2"/>
      <c r="M301" s="2"/>
      <c r="N301" s="2"/>
      <c r="O301" s="2"/>
      <c r="P301" s="2"/>
      <c r="Q301" s="2"/>
      <c r="R301" s="2"/>
      <c r="S301" s="50"/>
      <c r="T301" s="1"/>
      <c r="U301" s="1"/>
      <c r="V301" s="1"/>
      <c r="W301" s="51"/>
      <c r="X301" s="1"/>
      <c r="Y301" s="52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1"/>
      <c r="AL301" s="53"/>
      <c r="AM301" s="53"/>
      <c r="AN301" s="53"/>
      <c r="AO301" s="53"/>
      <c r="AP301" s="53"/>
      <c r="AQ301" s="51"/>
      <c r="AR301" s="51"/>
      <c r="AS301" s="5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ht="18.0" customHeight="1">
      <c r="A302" s="1"/>
      <c r="B302" s="47"/>
      <c r="C302" s="1"/>
      <c r="D302" s="48"/>
      <c r="E302" s="1"/>
      <c r="F302" s="1"/>
      <c r="G302" s="49"/>
      <c r="H302" s="1"/>
      <c r="I302" s="49"/>
      <c r="J302" s="1"/>
      <c r="K302" s="2"/>
      <c r="L302" s="2"/>
      <c r="M302" s="2"/>
      <c r="N302" s="2"/>
      <c r="O302" s="2"/>
      <c r="P302" s="2"/>
      <c r="Q302" s="2"/>
      <c r="R302" s="2"/>
      <c r="S302" s="50"/>
      <c r="T302" s="1"/>
      <c r="U302" s="1"/>
      <c r="V302" s="1"/>
      <c r="W302" s="51"/>
      <c r="X302" s="1"/>
      <c r="Y302" s="52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1"/>
      <c r="AL302" s="53"/>
      <c r="AM302" s="53"/>
      <c r="AN302" s="53"/>
      <c r="AO302" s="53"/>
      <c r="AP302" s="53"/>
      <c r="AQ302" s="51"/>
      <c r="AR302" s="51"/>
      <c r="AS302" s="5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ht="18.0" customHeight="1">
      <c r="A303" s="1"/>
      <c r="B303" s="47"/>
      <c r="C303" s="1"/>
      <c r="D303" s="48"/>
      <c r="E303" s="1"/>
      <c r="F303" s="1"/>
      <c r="G303" s="49"/>
      <c r="H303" s="1"/>
      <c r="I303" s="49"/>
      <c r="J303" s="1"/>
      <c r="K303" s="2"/>
      <c r="L303" s="2"/>
      <c r="M303" s="2"/>
      <c r="N303" s="2"/>
      <c r="O303" s="2"/>
      <c r="P303" s="2"/>
      <c r="Q303" s="2"/>
      <c r="R303" s="2"/>
      <c r="S303" s="50"/>
      <c r="T303" s="1"/>
      <c r="U303" s="1"/>
      <c r="V303" s="1"/>
      <c r="W303" s="51"/>
      <c r="X303" s="1"/>
      <c r="Y303" s="52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1"/>
      <c r="AL303" s="53"/>
      <c r="AM303" s="53"/>
      <c r="AN303" s="53"/>
      <c r="AO303" s="53"/>
      <c r="AP303" s="53"/>
      <c r="AQ303" s="51"/>
      <c r="AR303" s="51"/>
      <c r="AS303" s="5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ht="18.0" customHeight="1">
      <c r="A304" s="1"/>
      <c r="B304" s="47"/>
      <c r="C304" s="1"/>
      <c r="D304" s="48"/>
      <c r="E304" s="1"/>
      <c r="F304" s="1"/>
      <c r="G304" s="49"/>
      <c r="H304" s="1"/>
      <c r="I304" s="49"/>
      <c r="J304" s="1"/>
      <c r="K304" s="2"/>
      <c r="L304" s="2"/>
      <c r="M304" s="2"/>
      <c r="N304" s="2"/>
      <c r="O304" s="2"/>
      <c r="P304" s="2"/>
      <c r="Q304" s="2"/>
      <c r="R304" s="2"/>
      <c r="S304" s="50"/>
      <c r="T304" s="1"/>
      <c r="U304" s="1"/>
      <c r="V304" s="1"/>
      <c r="W304" s="51"/>
      <c r="X304" s="1"/>
      <c r="Y304" s="52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1"/>
      <c r="AL304" s="53"/>
      <c r="AM304" s="53"/>
      <c r="AN304" s="53"/>
      <c r="AO304" s="53"/>
      <c r="AP304" s="53"/>
      <c r="AQ304" s="51"/>
      <c r="AR304" s="51"/>
      <c r="AS304" s="5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ht="18.0" customHeight="1">
      <c r="A305" s="1"/>
      <c r="B305" s="47"/>
      <c r="C305" s="1"/>
      <c r="D305" s="48"/>
      <c r="E305" s="1"/>
      <c r="F305" s="1"/>
      <c r="G305" s="49"/>
      <c r="H305" s="1"/>
      <c r="I305" s="49"/>
      <c r="J305" s="1"/>
      <c r="K305" s="2"/>
      <c r="L305" s="2"/>
      <c r="M305" s="2"/>
      <c r="N305" s="2"/>
      <c r="O305" s="2"/>
      <c r="P305" s="2"/>
      <c r="Q305" s="2"/>
      <c r="R305" s="2"/>
      <c r="S305" s="50"/>
      <c r="T305" s="1"/>
      <c r="U305" s="1"/>
      <c r="V305" s="1"/>
      <c r="W305" s="51"/>
      <c r="X305" s="1"/>
      <c r="Y305" s="52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1"/>
      <c r="AL305" s="53"/>
      <c r="AM305" s="53"/>
      <c r="AN305" s="53"/>
      <c r="AO305" s="53"/>
      <c r="AP305" s="53"/>
      <c r="AQ305" s="51"/>
      <c r="AR305" s="51"/>
      <c r="AS305" s="5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ht="18.0" customHeight="1">
      <c r="A306" s="1"/>
      <c r="B306" s="47"/>
      <c r="C306" s="1"/>
      <c r="D306" s="48"/>
      <c r="E306" s="1"/>
      <c r="F306" s="1"/>
      <c r="G306" s="49"/>
      <c r="H306" s="1"/>
      <c r="I306" s="49"/>
      <c r="J306" s="1"/>
      <c r="K306" s="2"/>
      <c r="L306" s="2"/>
      <c r="M306" s="2"/>
      <c r="N306" s="2"/>
      <c r="O306" s="2"/>
      <c r="P306" s="2"/>
      <c r="Q306" s="2"/>
      <c r="R306" s="2"/>
      <c r="S306" s="50"/>
      <c r="T306" s="1"/>
      <c r="U306" s="1"/>
      <c r="V306" s="1"/>
      <c r="W306" s="51"/>
      <c r="X306" s="1"/>
      <c r="Y306" s="52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1"/>
      <c r="AL306" s="53"/>
      <c r="AM306" s="53"/>
      <c r="AN306" s="53"/>
      <c r="AO306" s="53"/>
      <c r="AP306" s="53"/>
      <c r="AQ306" s="51"/>
      <c r="AR306" s="51"/>
      <c r="AS306" s="5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ht="18.0" customHeight="1">
      <c r="A307" s="1"/>
      <c r="B307" s="47"/>
      <c r="C307" s="1"/>
      <c r="D307" s="48"/>
      <c r="E307" s="1"/>
      <c r="F307" s="1"/>
      <c r="G307" s="49"/>
      <c r="H307" s="1"/>
      <c r="I307" s="49"/>
      <c r="J307" s="1"/>
      <c r="K307" s="2"/>
      <c r="L307" s="2"/>
      <c r="M307" s="2"/>
      <c r="N307" s="2"/>
      <c r="O307" s="2"/>
      <c r="P307" s="2"/>
      <c r="Q307" s="2"/>
      <c r="R307" s="2"/>
      <c r="S307" s="50"/>
      <c r="T307" s="1"/>
      <c r="U307" s="1"/>
      <c r="V307" s="1"/>
      <c r="W307" s="51"/>
      <c r="X307" s="1"/>
      <c r="Y307" s="52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1"/>
      <c r="AL307" s="53"/>
      <c r="AM307" s="53"/>
      <c r="AN307" s="53"/>
      <c r="AO307" s="53"/>
      <c r="AP307" s="53"/>
      <c r="AQ307" s="51"/>
      <c r="AR307" s="51"/>
      <c r="AS307" s="5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ht="18.0" customHeight="1">
      <c r="A308" s="1"/>
      <c r="B308" s="47"/>
      <c r="C308" s="1"/>
      <c r="D308" s="48"/>
      <c r="E308" s="1"/>
      <c r="F308" s="1"/>
      <c r="G308" s="49"/>
      <c r="H308" s="1"/>
      <c r="I308" s="49"/>
      <c r="J308" s="1"/>
      <c r="K308" s="2"/>
      <c r="L308" s="2"/>
      <c r="M308" s="2"/>
      <c r="N308" s="2"/>
      <c r="O308" s="2"/>
      <c r="P308" s="2"/>
      <c r="Q308" s="2"/>
      <c r="R308" s="2"/>
      <c r="S308" s="50"/>
      <c r="T308" s="1"/>
      <c r="U308" s="1"/>
      <c r="V308" s="1"/>
      <c r="W308" s="51"/>
      <c r="X308" s="1"/>
      <c r="Y308" s="52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1"/>
      <c r="AL308" s="53"/>
      <c r="AM308" s="53"/>
      <c r="AN308" s="53"/>
      <c r="AO308" s="53"/>
      <c r="AP308" s="53"/>
      <c r="AQ308" s="51"/>
      <c r="AR308" s="51"/>
      <c r="AS308" s="5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ht="18.0" customHeight="1">
      <c r="A309" s="1"/>
      <c r="B309" s="47"/>
      <c r="C309" s="1"/>
      <c r="D309" s="48"/>
      <c r="E309" s="1"/>
      <c r="F309" s="1"/>
      <c r="G309" s="49"/>
      <c r="H309" s="1"/>
      <c r="I309" s="49"/>
      <c r="J309" s="1"/>
      <c r="K309" s="2"/>
      <c r="L309" s="2"/>
      <c r="M309" s="2"/>
      <c r="N309" s="2"/>
      <c r="O309" s="2"/>
      <c r="P309" s="2"/>
      <c r="Q309" s="2"/>
      <c r="R309" s="2"/>
      <c r="S309" s="50"/>
      <c r="T309" s="1"/>
      <c r="U309" s="1"/>
      <c r="V309" s="1"/>
      <c r="W309" s="51"/>
      <c r="X309" s="1"/>
      <c r="Y309" s="52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1"/>
      <c r="AL309" s="53"/>
      <c r="AM309" s="53"/>
      <c r="AN309" s="53"/>
      <c r="AO309" s="53"/>
      <c r="AP309" s="53"/>
      <c r="AQ309" s="51"/>
      <c r="AR309" s="51"/>
      <c r="AS309" s="5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ht="18.0" customHeight="1">
      <c r="A310" s="1"/>
      <c r="B310" s="47"/>
      <c r="C310" s="1"/>
      <c r="D310" s="48"/>
      <c r="E310" s="1"/>
      <c r="F310" s="1"/>
      <c r="G310" s="49"/>
      <c r="H310" s="1"/>
      <c r="I310" s="49"/>
      <c r="J310" s="1"/>
      <c r="K310" s="2"/>
      <c r="L310" s="2"/>
      <c r="M310" s="2"/>
      <c r="N310" s="2"/>
      <c r="O310" s="2"/>
      <c r="P310" s="2"/>
      <c r="Q310" s="2"/>
      <c r="R310" s="2"/>
      <c r="S310" s="50"/>
      <c r="T310" s="1"/>
      <c r="U310" s="1"/>
      <c r="V310" s="1"/>
      <c r="W310" s="51"/>
      <c r="X310" s="1"/>
      <c r="Y310" s="52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1"/>
      <c r="AL310" s="53"/>
      <c r="AM310" s="53"/>
      <c r="AN310" s="53"/>
      <c r="AO310" s="53"/>
      <c r="AP310" s="53"/>
      <c r="AQ310" s="51"/>
      <c r="AR310" s="51"/>
      <c r="AS310" s="5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ht="18.0" customHeight="1">
      <c r="A311" s="1"/>
      <c r="B311" s="47"/>
      <c r="C311" s="1"/>
      <c r="D311" s="48"/>
      <c r="E311" s="1"/>
      <c r="F311" s="1"/>
      <c r="G311" s="49"/>
      <c r="H311" s="1"/>
      <c r="I311" s="49"/>
      <c r="J311" s="1"/>
      <c r="K311" s="2"/>
      <c r="L311" s="2"/>
      <c r="M311" s="2"/>
      <c r="N311" s="2"/>
      <c r="O311" s="2"/>
      <c r="P311" s="2"/>
      <c r="Q311" s="2"/>
      <c r="R311" s="2"/>
      <c r="S311" s="50"/>
      <c r="T311" s="1"/>
      <c r="U311" s="1"/>
      <c r="V311" s="1"/>
      <c r="W311" s="51"/>
      <c r="X311" s="1"/>
      <c r="Y311" s="52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1"/>
      <c r="AL311" s="53"/>
      <c r="AM311" s="53"/>
      <c r="AN311" s="53"/>
      <c r="AO311" s="53"/>
      <c r="AP311" s="53"/>
      <c r="AQ311" s="51"/>
      <c r="AR311" s="51"/>
      <c r="AS311" s="5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ht="18.0" customHeight="1">
      <c r="A312" s="1"/>
      <c r="B312" s="47"/>
      <c r="C312" s="1"/>
      <c r="D312" s="48"/>
      <c r="E312" s="1"/>
      <c r="F312" s="1"/>
      <c r="G312" s="49"/>
      <c r="H312" s="1"/>
      <c r="I312" s="49"/>
      <c r="J312" s="1"/>
      <c r="K312" s="2"/>
      <c r="L312" s="2"/>
      <c r="M312" s="2"/>
      <c r="N312" s="2"/>
      <c r="O312" s="2"/>
      <c r="P312" s="2"/>
      <c r="Q312" s="2"/>
      <c r="R312" s="2"/>
      <c r="S312" s="50"/>
      <c r="T312" s="1"/>
      <c r="U312" s="1"/>
      <c r="V312" s="1"/>
      <c r="W312" s="51"/>
      <c r="X312" s="1"/>
      <c r="Y312" s="52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1"/>
      <c r="AL312" s="53"/>
      <c r="AM312" s="53"/>
      <c r="AN312" s="53"/>
      <c r="AO312" s="53"/>
      <c r="AP312" s="53"/>
      <c r="AQ312" s="51"/>
      <c r="AR312" s="51"/>
      <c r="AS312" s="5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ht="18.0" customHeight="1">
      <c r="A313" s="1"/>
      <c r="B313" s="47"/>
      <c r="C313" s="1"/>
      <c r="D313" s="48"/>
      <c r="E313" s="1"/>
      <c r="F313" s="1"/>
      <c r="G313" s="49"/>
      <c r="H313" s="1"/>
      <c r="I313" s="49"/>
      <c r="J313" s="1"/>
      <c r="K313" s="2"/>
      <c r="L313" s="2"/>
      <c r="M313" s="2"/>
      <c r="N313" s="2"/>
      <c r="O313" s="2"/>
      <c r="P313" s="2"/>
      <c r="Q313" s="2"/>
      <c r="R313" s="2"/>
      <c r="S313" s="50"/>
      <c r="T313" s="1"/>
      <c r="U313" s="1"/>
      <c r="V313" s="1"/>
      <c r="W313" s="51"/>
      <c r="X313" s="1"/>
      <c r="Y313" s="52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1"/>
      <c r="AL313" s="53"/>
      <c r="AM313" s="53"/>
      <c r="AN313" s="53"/>
      <c r="AO313" s="53"/>
      <c r="AP313" s="53"/>
      <c r="AQ313" s="51"/>
      <c r="AR313" s="51"/>
      <c r="AS313" s="5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ht="18.0" customHeight="1">
      <c r="A314" s="1"/>
      <c r="B314" s="47"/>
      <c r="C314" s="1"/>
      <c r="D314" s="48"/>
      <c r="E314" s="1"/>
      <c r="F314" s="1"/>
      <c r="G314" s="49"/>
      <c r="H314" s="1"/>
      <c r="I314" s="49"/>
      <c r="J314" s="1"/>
      <c r="K314" s="2"/>
      <c r="L314" s="2"/>
      <c r="M314" s="2"/>
      <c r="N314" s="2"/>
      <c r="O314" s="2"/>
      <c r="P314" s="2"/>
      <c r="Q314" s="2"/>
      <c r="R314" s="2"/>
      <c r="S314" s="50"/>
      <c r="T314" s="1"/>
      <c r="U314" s="1"/>
      <c r="V314" s="1"/>
      <c r="W314" s="51"/>
      <c r="X314" s="1"/>
      <c r="Y314" s="52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1"/>
      <c r="AL314" s="53"/>
      <c r="AM314" s="53"/>
      <c r="AN314" s="53"/>
      <c r="AO314" s="53"/>
      <c r="AP314" s="53"/>
      <c r="AQ314" s="51"/>
      <c r="AR314" s="51"/>
      <c r="AS314" s="5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ht="18.0" customHeight="1">
      <c r="A315" s="1"/>
      <c r="B315" s="47"/>
      <c r="C315" s="1"/>
      <c r="D315" s="48"/>
      <c r="E315" s="1"/>
      <c r="F315" s="1"/>
      <c r="G315" s="49"/>
      <c r="H315" s="1"/>
      <c r="I315" s="49"/>
      <c r="J315" s="1"/>
      <c r="K315" s="2"/>
      <c r="L315" s="2"/>
      <c r="M315" s="2"/>
      <c r="N315" s="2"/>
      <c r="O315" s="2"/>
      <c r="P315" s="2"/>
      <c r="Q315" s="2"/>
      <c r="R315" s="2"/>
      <c r="S315" s="50"/>
      <c r="T315" s="1"/>
      <c r="U315" s="1"/>
      <c r="V315" s="1"/>
      <c r="W315" s="51"/>
      <c r="X315" s="1"/>
      <c r="Y315" s="52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1"/>
      <c r="AL315" s="53"/>
      <c r="AM315" s="53"/>
      <c r="AN315" s="53"/>
      <c r="AO315" s="53"/>
      <c r="AP315" s="53"/>
      <c r="AQ315" s="51"/>
      <c r="AR315" s="51"/>
      <c r="AS315" s="5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ht="18.0" customHeight="1">
      <c r="A316" s="1"/>
      <c r="B316" s="47"/>
      <c r="C316" s="1"/>
      <c r="D316" s="48"/>
      <c r="E316" s="1"/>
      <c r="F316" s="1"/>
      <c r="G316" s="49"/>
      <c r="H316" s="1"/>
      <c r="I316" s="49"/>
      <c r="J316" s="1"/>
      <c r="K316" s="2"/>
      <c r="L316" s="2"/>
      <c r="M316" s="2"/>
      <c r="N316" s="2"/>
      <c r="O316" s="2"/>
      <c r="P316" s="2"/>
      <c r="Q316" s="2"/>
      <c r="R316" s="2"/>
      <c r="S316" s="50"/>
      <c r="T316" s="1"/>
      <c r="U316" s="1"/>
      <c r="V316" s="1"/>
      <c r="W316" s="51"/>
      <c r="X316" s="1"/>
      <c r="Y316" s="52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1"/>
      <c r="AL316" s="53"/>
      <c r="AM316" s="53"/>
      <c r="AN316" s="53"/>
      <c r="AO316" s="53"/>
      <c r="AP316" s="53"/>
      <c r="AQ316" s="51"/>
      <c r="AR316" s="51"/>
      <c r="AS316" s="5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ht="18.0" customHeight="1">
      <c r="A317" s="1"/>
      <c r="B317" s="47"/>
      <c r="C317" s="1"/>
      <c r="D317" s="48"/>
      <c r="E317" s="1"/>
      <c r="F317" s="1"/>
      <c r="G317" s="49"/>
      <c r="H317" s="1"/>
      <c r="I317" s="49"/>
      <c r="J317" s="1"/>
      <c r="K317" s="2"/>
      <c r="L317" s="2"/>
      <c r="M317" s="2"/>
      <c r="N317" s="2"/>
      <c r="O317" s="2"/>
      <c r="P317" s="2"/>
      <c r="Q317" s="2"/>
      <c r="R317" s="2"/>
      <c r="S317" s="50"/>
      <c r="T317" s="1"/>
      <c r="U317" s="1"/>
      <c r="V317" s="1"/>
      <c r="W317" s="51"/>
      <c r="X317" s="1"/>
      <c r="Y317" s="52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1"/>
      <c r="AL317" s="53"/>
      <c r="AM317" s="53"/>
      <c r="AN317" s="53"/>
      <c r="AO317" s="53"/>
      <c r="AP317" s="53"/>
      <c r="AQ317" s="51"/>
      <c r="AR317" s="51"/>
      <c r="AS317" s="5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ht="18.0" customHeight="1">
      <c r="A318" s="1"/>
      <c r="B318" s="47"/>
      <c r="C318" s="1"/>
      <c r="D318" s="48"/>
      <c r="E318" s="1"/>
      <c r="F318" s="1"/>
      <c r="G318" s="49"/>
      <c r="H318" s="1"/>
      <c r="I318" s="49"/>
      <c r="J318" s="1"/>
      <c r="K318" s="2"/>
      <c r="L318" s="2"/>
      <c r="M318" s="2"/>
      <c r="N318" s="2"/>
      <c r="O318" s="2"/>
      <c r="P318" s="2"/>
      <c r="Q318" s="2"/>
      <c r="R318" s="2"/>
      <c r="S318" s="50"/>
      <c r="T318" s="1"/>
      <c r="U318" s="1"/>
      <c r="V318" s="1"/>
      <c r="W318" s="51"/>
      <c r="X318" s="1"/>
      <c r="Y318" s="52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1"/>
      <c r="AL318" s="53"/>
      <c r="AM318" s="53"/>
      <c r="AN318" s="53"/>
      <c r="AO318" s="53"/>
      <c r="AP318" s="53"/>
      <c r="AQ318" s="51"/>
      <c r="AR318" s="51"/>
      <c r="AS318" s="5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ht="18.0" customHeight="1">
      <c r="A319" s="1"/>
      <c r="B319" s="47"/>
      <c r="C319" s="1"/>
      <c r="D319" s="48"/>
      <c r="E319" s="1"/>
      <c r="F319" s="1"/>
      <c r="G319" s="49"/>
      <c r="H319" s="1"/>
      <c r="I319" s="49"/>
      <c r="J319" s="1"/>
      <c r="K319" s="2"/>
      <c r="L319" s="2"/>
      <c r="M319" s="2"/>
      <c r="N319" s="2"/>
      <c r="O319" s="2"/>
      <c r="P319" s="2"/>
      <c r="Q319" s="2"/>
      <c r="R319" s="2"/>
      <c r="S319" s="50"/>
      <c r="T319" s="1"/>
      <c r="U319" s="1"/>
      <c r="V319" s="1"/>
      <c r="W319" s="51"/>
      <c r="X319" s="1"/>
      <c r="Y319" s="52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1"/>
      <c r="AL319" s="53"/>
      <c r="AM319" s="53"/>
      <c r="AN319" s="53"/>
      <c r="AO319" s="53"/>
      <c r="AP319" s="53"/>
      <c r="AQ319" s="51"/>
      <c r="AR319" s="51"/>
      <c r="AS319" s="5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ht="18.0" customHeight="1">
      <c r="A320" s="1"/>
      <c r="B320" s="47"/>
      <c r="C320" s="1"/>
      <c r="D320" s="48"/>
      <c r="E320" s="1"/>
      <c r="F320" s="1"/>
      <c r="G320" s="49"/>
      <c r="H320" s="1"/>
      <c r="I320" s="49"/>
      <c r="J320" s="1"/>
      <c r="K320" s="2"/>
      <c r="L320" s="2"/>
      <c r="M320" s="2"/>
      <c r="N320" s="2"/>
      <c r="O320" s="2"/>
      <c r="P320" s="2"/>
      <c r="Q320" s="2"/>
      <c r="R320" s="2"/>
      <c r="S320" s="50"/>
      <c r="T320" s="1"/>
      <c r="U320" s="1"/>
      <c r="V320" s="1"/>
      <c r="W320" s="51"/>
      <c r="X320" s="1"/>
      <c r="Y320" s="52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1"/>
      <c r="AL320" s="53"/>
      <c r="AM320" s="53"/>
      <c r="AN320" s="53"/>
      <c r="AO320" s="53"/>
      <c r="AP320" s="53"/>
      <c r="AQ320" s="51"/>
      <c r="AR320" s="51"/>
      <c r="AS320" s="5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ht="18.0" customHeight="1">
      <c r="A321" s="1"/>
      <c r="B321" s="47"/>
      <c r="C321" s="1"/>
      <c r="D321" s="48"/>
      <c r="E321" s="1"/>
      <c r="F321" s="1"/>
      <c r="G321" s="49"/>
      <c r="H321" s="1"/>
      <c r="I321" s="49"/>
      <c r="J321" s="1"/>
      <c r="K321" s="2"/>
      <c r="L321" s="2"/>
      <c r="M321" s="2"/>
      <c r="N321" s="2"/>
      <c r="O321" s="2"/>
      <c r="P321" s="2"/>
      <c r="Q321" s="2"/>
      <c r="R321" s="2"/>
      <c r="S321" s="50"/>
      <c r="T321" s="1"/>
      <c r="U321" s="1"/>
      <c r="V321" s="1"/>
      <c r="W321" s="51"/>
      <c r="X321" s="1"/>
      <c r="Y321" s="52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1"/>
      <c r="AL321" s="53"/>
      <c r="AM321" s="53"/>
      <c r="AN321" s="53"/>
      <c r="AO321" s="53"/>
      <c r="AP321" s="53"/>
      <c r="AQ321" s="51"/>
      <c r="AR321" s="51"/>
      <c r="AS321" s="5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ht="18.0" customHeight="1">
      <c r="A322" s="1"/>
      <c r="B322" s="47"/>
      <c r="C322" s="1"/>
      <c r="D322" s="48"/>
      <c r="E322" s="1"/>
      <c r="F322" s="1"/>
      <c r="G322" s="49"/>
      <c r="H322" s="1"/>
      <c r="I322" s="49"/>
      <c r="J322" s="1"/>
      <c r="K322" s="2"/>
      <c r="L322" s="2"/>
      <c r="M322" s="2"/>
      <c r="N322" s="2"/>
      <c r="O322" s="2"/>
      <c r="P322" s="2"/>
      <c r="Q322" s="2"/>
      <c r="R322" s="2"/>
      <c r="S322" s="50"/>
      <c r="T322" s="1"/>
      <c r="U322" s="1"/>
      <c r="V322" s="1"/>
      <c r="W322" s="51"/>
      <c r="X322" s="1"/>
      <c r="Y322" s="52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1"/>
      <c r="AL322" s="53"/>
      <c r="AM322" s="53"/>
      <c r="AN322" s="53"/>
      <c r="AO322" s="53"/>
      <c r="AP322" s="53"/>
      <c r="AQ322" s="51"/>
      <c r="AR322" s="51"/>
      <c r="AS322" s="5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ht="18.0" customHeight="1">
      <c r="A323" s="1"/>
      <c r="B323" s="47"/>
      <c r="C323" s="1"/>
      <c r="D323" s="48"/>
      <c r="E323" s="1"/>
      <c r="F323" s="1"/>
      <c r="G323" s="49"/>
      <c r="H323" s="1"/>
      <c r="I323" s="49"/>
      <c r="J323" s="1"/>
      <c r="K323" s="2"/>
      <c r="L323" s="2"/>
      <c r="M323" s="2"/>
      <c r="N323" s="2"/>
      <c r="O323" s="2"/>
      <c r="P323" s="2"/>
      <c r="Q323" s="2"/>
      <c r="R323" s="2"/>
      <c r="S323" s="50"/>
      <c r="T323" s="1"/>
      <c r="U323" s="1"/>
      <c r="V323" s="1"/>
      <c r="W323" s="51"/>
      <c r="X323" s="1"/>
      <c r="Y323" s="52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1"/>
      <c r="AL323" s="53"/>
      <c r="AM323" s="53"/>
      <c r="AN323" s="53"/>
      <c r="AO323" s="53"/>
      <c r="AP323" s="53"/>
      <c r="AQ323" s="51"/>
      <c r="AR323" s="51"/>
      <c r="AS323" s="5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ht="18.0" customHeight="1">
      <c r="A324" s="1"/>
      <c r="B324" s="47"/>
      <c r="C324" s="1"/>
      <c r="D324" s="48"/>
      <c r="E324" s="1"/>
      <c r="F324" s="1"/>
      <c r="G324" s="49"/>
      <c r="H324" s="1"/>
      <c r="I324" s="49"/>
      <c r="J324" s="1"/>
      <c r="K324" s="2"/>
      <c r="L324" s="2"/>
      <c r="M324" s="2"/>
      <c r="N324" s="2"/>
      <c r="O324" s="2"/>
      <c r="P324" s="2"/>
      <c r="Q324" s="2"/>
      <c r="R324" s="2"/>
      <c r="S324" s="50"/>
      <c r="T324" s="1"/>
      <c r="U324" s="1"/>
      <c r="V324" s="1"/>
      <c r="W324" s="51"/>
      <c r="X324" s="1"/>
      <c r="Y324" s="52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1"/>
      <c r="AL324" s="53"/>
      <c r="AM324" s="53"/>
      <c r="AN324" s="53"/>
      <c r="AO324" s="53"/>
      <c r="AP324" s="53"/>
      <c r="AQ324" s="51"/>
      <c r="AR324" s="51"/>
      <c r="AS324" s="5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ht="18.0" customHeight="1">
      <c r="A325" s="1"/>
      <c r="B325" s="47"/>
      <c r="C325" s="1"/>
      <c r="D325" s="48"/>
      <c r="E325" s="1"/>
      <c r="F325" s="1"/>
      <c r="G325" s="49"/>
      <c r="H325" s="1"/>
      <c r="I325" s="49"/>
      <c r="J325" s="1"/>
      <c r="K325" s="2"/>
      <c r="L325" s="2"/>
      <c r="M325" s="2"/>
      <c r="N325" s="2"/>
      <c r="O325" s="2"/>
      <c r="P325" s="2"/>
      <c r="Q325" s="2"/>
      <c r="R325" s="2"/>
      <c r="S325" s="50"/>
      <c r="T325" s="1"/>
      <c r="U325" s="1"/>
      <c r="V325" s="1"/>
      <c r="W325" s="51"/>
      <c r="X325" s="1"/>
      <c r="Y325" s="52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1"/>
      <c r="AL325" s="53"/>
      <c r="AM325" s="53"/>
      <c r="AN325" s="53"/>
      <c r="AO325" s="53"/>
      <c r="AP325" s="53"/>
      <c r="AQ325" s="51"/>
      <c r="AR325" s="51"/>
      <c r="AS325" s="5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ht="18.0" customHeight="1">
      <c r="A326" s="1"/>
      <c r="B326" s="47"/>
      <c r="C326" s="1"/>
      <c r="D326" s="48"/>
      <c r="E326" s="1"/>
      <c r="F326" s="1"/>
      <c r="G326" s="49"/>
      <c r="H326" s="1"/>
      <c r="I326" s="49"/>
      <c r="J326" s="1"/>
      <c r="K326" s="2"/>
      <c r="L326" s="2"/>
      <c r="M326" s="2"/>
      <c r="N326" s="2"/>
      <c r="O326" s="2"/>
      <c r="P326" s="2"/>
      <c r="Q326" s="2"/>
      <c r="R326" s="2"/>
      <c r="S326" s="50"/>
      <c r="T326" s="1"/>
      <c r="U326" s="1"/>
      <c r="V326" s="1"/>
      <c r="W326" s="51"/>
      <c r="X326" s="1"/>
      <c r="Y326" s="52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1"/>
      <c r="AL326" s="53"/>
      <c r="AM326" s="53"/>
      <c r="AN326" s="53"/>
      <c r="AO326" s="53"/>
      <c r="AP326" s="53"/>
      <c r="AQ326" s="51"/>
      <c r="AR326" s="51"/>
      <c r="AS326" s="5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ht="18.0" customHeight="1">
      <c r="A327" s="1"/>
      <c r="B327" s="47"/>
      <c r="C327" s="1"/>
      <c r="D327" s="48"/>
      <c r="E327" s="1"/>
      <c r="F327" s="1"/>
      <c r="G327" s="49"/>
      <c r="H327" s="1"/>
      <c r="I327" s="49"/>
      <c r="J327" s="1"/>
      <c r="K327" s="2"/>
      <c r="L327" s="2"/>
      <c r="M327" s="2"/>
      <c r="N327" s="2"/>
      <c r="O327" s="2"/>
      <c r="P327" s="2"/>
      <c r="Q327" s="2"/>
      <c r="R327" s="2"/>
      <c r="S327" s="50"/>
      <c r="T327" s="1"/>
      <c r="U327" s="1"/>
      <c r="V327" s="1"/>
      <c r="W327" s="51"/>
      <c r="X327" s="1"/>
      <c r="Y327" s="52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1"/>
      <c r="AL327" s="53"/>
      <c r="AM327" s="53"/>
      <c r="AN327" s="53"/>
      <c r="AO327" s="53"/>
      <c r="AP327" s="53"/>
      <c r="AQ327" s="51"/>
      <c r="AR327" s="51"/>
      <c r="AS327" s="5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ht="18.0" customHeight="1">
      <c r="A328" s="1"/>
      <c r="B328" s="47"/>
      <c r="C328" s="1"/>
      <c r="D328" s="48"/>
      <c r="E328" s="1"/>
      <c r="F328" s="1"/>
      <c r="G328" s="49"/>
      <c r="H328" s="1"/>
      <c r="I328" s="49"/>
      <c r="J328" s="1"/>
      <c r="K328" s="2"/>
      <c r="L328" s="2"/>
      <c r="M328" s="2"/>
      <c r="N328" s="2"/>
      <c r="O328" s="2"/>
      <c r="P328" s="2"/>
      <c r="Q328" s="2"/>
      <c r="R328" s="2"/>
      <c r="S328" s="50"/>
      <c r="T328" s="1"/>
      <c r="U328" s="1"/>
      <c r="V328" s="1"/>
      <c r="W328" s="51"/>
      <c r="X328" s="1"/>
      <c r="Y328" s="52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1"/>
      <c r="AL328" s="53"/>
      <c r="AM328" s="53"/>
      <c r="AN328" s="53"/>
      <c r="AO328" s="53"/>
      <c r="AP328" s="53"/>
      <c r="AQ328" s="51"/>
      <c r="AR328" s="51"/>
      <c r="AS328" s="5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ht="18.0" customHeight="1">
      <c r="A329" s="1"/>
      <c r="B329" s="47"/>
      <c r="C329" s="1"/>
      <c r="D329" s="48"/>
      <c r="E329" s="1"/>
      <c r="F329" s="1"/>
      <c r="G329" s="49"/>
      <c r="H329" s="1"/>
      <c r="I329" s="49"/>
      <c r="J329" s="1"/>
      <c r="K329" s="2"/>
      <c r="L329" s="2"/>
      <c r="M329" s="2"/>
      <c r="N329" s="2"/>
      <c r="O329" s="2"/>
      <c r="P329" s="2"/>
      <c r="Q329" s="2"/>
      <c r="R329" s="2"/>
      <c r="S329" s="50"/>
      <c r="T329" s="1"/>
      <c r="U329" s="1"/>
      <c r="V329" s="1"/>
      <c r="W329" s="51"/>
      <c r="X329" s="1"/>
      <c r="Y329" s="52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1"/>
      <c r="AL329" s="53"/>
      <c r="AM329" s="53"/>
      <c r="AN329" s="53"/>
      <c r="AO329" s="53"/>
      <c r="AP329" s="53"/>
      <c r="AQ329" s="51"/>
      <c r="AR329" s="51"/>
      <c r="AS329" s="5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ht="18.0" customHeight="1">
      <c r="A330" s="1"/>
      <c r="B330" s="47"/>
      <c r="C330" s="1"/>
      <c r="D330" s="48"/>
      <c r="E330" s="1"/>
      <c r="F330" s="1"/>
      <c r="G330" s="49"/>
      <c r="H330" s="1"/>
      <c r="I330" s="49"/>
      <c r="J330" s="1"/>
      <c r="K330" s="2"/>
      <c r="L330" s="2"/>
      <c r="M330" s="2"/>
      <c r="N330" s="2"/>
      <c r="O330" s="2"/>
      <c r="P330" s="2"/>
      <c r="Q330" s="2"/>
      <c r="R330" s="2"/>
      <c r="S330" s="50"/>
      <c r="T330" s="1"/>
      <c r="U330" s="1"/>
      <c r="V330" s="1"/>
      <c r="W330" s="51"/>
      <c r="X330" s="1"/>
      <c r="Y330" s="52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1"/>
      <c r="AL330" s="53"/>
      <c r="AM330" s="53"/>
      <c r="AN330" s="53"/>
      <c r="AO330" s="53"/>
      <c r="AP330" s="53"/>
      <c r="AQ330" s="51"/>
      <c r="AR330" s="51"/>
      <c r="AS330" s="5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ht="18.0" customHeight="1">
      <c r="A331" s="1"/>
      <c r="B331" s="47"/>
      <c r="C331" s="1"/>
      <c r="D331" s="48"/>
      <c r="E331" s="1"/>
      <c r="F331" s="1"/>
      <c r="G331" s="49"/>
      <c r="H331" s="1"/>
      <c r="I331" s="49"/>
      <c r="J331" s="1"/>
      <c r="K331" s="2"/>
      <c r="L331" s="2"/>
      <c r="M331" s="2"/>
      <c r="N331" s="2"/>
      <c r="O331" s="2"/>
      <c r="P331" s="2"/>
      <c r="Q331" s="2"/>
      <c r="R331" s="2"/>
      <c r="S331" s="50"/>
      <c r="T331" s="1"/>
      <c r="U331" s="1"/>
      <c r="V331" s="1"/>
      <c r="W331" s="51"/>
      <c r="X331" s="1"/>
      <c r="Y331" s="52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1"/>
      <c r="AL331" s="53"/>
      <c r="AM331" s="53"/>
      <c r="AN331" s="53"/>
      <c r="AO331" s="53"/>
      <c r="AP331" s="53"/>
      <c r="AQ331" s="51"/>
      <c r="AR331" s="51"/>
      <c r="AS331" s="5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ht="18.0" customHeight="1">
      <c r="A332" s="1"/>
      <c r="B332" s="47"/>
      <c r="C332" s="1"/>
      <c r="D332" s="48"/>
      <c r="E332" s="1"/>
      <c r="F332" s="1"/>
      <c r="G332" s="49"/>
      <c r="H332" s="1"/>
      <c r="I332" s="49"/>
      <c r="J332" s="1"/>
      <c r="K332" s="2"/>
      <c r="L332" s="2"/>
      <c r="M332" s="2"/>
      <c r="N332" s="2"/>
      <c r="O332" s="2"/>
      <c r="P332" s="2"/>
      <c r="Q332" s="2"/>
      <c r="R332" s="2"/>
      <c r="S332" s="50"/>
      <c r="T332" s="1"/>
      <c r="U332" s="1"/>
      <c r="V332" s="1"/>
      <c r="W332" s="51"/>
      <c r="X332" s="1"/>
      <c r="Y332" s="52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1"/>
      <c r="AL332" s="53"/>
      <c r="AM332" s="53"/>
      <c r="AN332" s="53"/>
      <c r="AO332" s="53"/>
      <c r="AP332" s="53"/>
      <c r="AQ332" s="51"/>
      <c r="AR332" s="51"/>
      <c r="AS332" s="5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ht="18.0" customHeight="1">
      <c r="A333" s="1"/>
      <c r="B333" s="47"/>
      <c r="C333" s="1"/>
      <c r="D333" s="48"/>
      <c r="E333" s="1"/>
      <c r="F333" s="1"/>
      <c r="G333" s="49"/>
      <c r="H333" s="1"/>
      <c r="I333" s="49"/>
      <c r="J333" s="1"/>
      <c r="K333" s="2"/>
      <c r="L333" s="2"/>
      <c r="M333" s="2"/>
      <c r="N333" s="2"/>
      <c r="O333" s="2"/>
      <c r="P333" s="2"/>
      <c r="Q333" s="2"/>
      <c r="R333" s="2"/>
      <c r="S333" s="50"/>
      <c r="T333" s="1"/>
      <c r="U333" s="1"/>
      <c r="V333" s="1"/>
      <c r="W333" s="51"/>
      <c r="X333" s="1"/>
      <c r="Y333" s="52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1"/>
      <c r="AL333" s="53"/>
      <c r="AM333" s="53"/>
      <c r="AN333" s="53"/>
      <c r="AO333" s="53"/>
      <c r="AP333" s="53"/>
      <c r="AQ333" s="51"/>
      <c r="AR333" s="51"/>
      <c r="AS333" s="5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ht="18.0" customHeight="1">
      <c r="A334" s="1"/>
      <c r="B334" s="47"/>
      <c r="C334" s="1"/>
      <c r="D334" s="48"/>
      <c r="E334" s="1"/>
      <c r="F334" s="1"/>
      <c r="G334" s="49"/>
      <c r="H334" s="1"/>
      <c r="I334" s="49"/>
      <c r="J334" s="1"/>
      <c r="K334" s="2"/>
      <c r="L334" s="2"/>
      <c r="M334" s="2"/>
      <c r="N334" s="2"/>
      <c r="O334" s="2"/>
      <c r="P334" s="2"/>
      <c r="Q334" s="2"/>
      <c r="R334" s="2"/>
      <c r="S334" s="50"/>
      <c r="T334" s="1"/>
      <c r="U334" s="1"/>
      <c r="V334" s="1"/>
      <c r="W334" s="51"/>
      <c r="X334" s="1"/>
      <c r="Y334" s="52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1"/>
      <c r="AL334" s="53"/>
      <c r="AM334" s="53"/>
      <c r="AN334" s="53"/>
      <c r="AO334" s="53"/>
      <c r="AP334" s="53"/>
      <c r="AQ334" s="51"/>
      <c r="AR334" s="51"/>
      <c r="AS334" s="5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ht="18.0" customHeight="1">
      <c r="A335" s="1"/>
      <c r="B335" s="47"/>
      <c r="C335" s="1"/>
      <c r="D335" s="48"/>
      <c r="E335" s="1"/>
      <c r="F335" s="1"/>
      <c r="G335" s="49"/>
      <c r="H335" s="1"/>
      <c r="I335" s="49"/>
      <c r="J335" s="1"/>
      <c r="K335" s="2"/>
      <c r="L335" s="2"/>
      <c r="M335" s="2"/>
      <c r="N335" s="2"/>
      <c r="O335" s="2"/>
      <c r="P335" s="2"/>
      <c r="Q335" s="2"/>
      <c r="R335" s="2"/>
      <c r="S335" s="50"/>
      <c r="T335" s="1"/>
      <c r="U335" s="1"/>
      <c r="V335" s="1"/>
      <c r="W335" s="51"/>
      <c r="X335" s="1"/>
      <c r="Y335" s="52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1"/>
      <c r="AL335" s="53"/>
      <c r="AM335" s="53"/>
      <c r="AN335" s="53"/>
      <c r="AO335" s="53"/>
      <c r="AP335" s="53"/>
      <c r="AQ335" s="51"/>
      <c r="AR335" s="51"/>
      <c r="AS335" s="5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ht="18.0" customHeight="1">
      <c r="A336" s="1"/>
      <c r="B336" s="47"/>
      <c r="C336" s="1"/>
      <c r="D336" s="48"/>
      <c r="E336" s="1"/>
      <c r="F336" s="1"/>
      <c r="G336" s="49"/>
      <c r="H336" s="1"/>
      <c r="I336" s="49"/>
      <c r="J336" s="1"/>
      <c r="K336" s="2"/>
      <c r="L336" s="2"/>
      <c r="M336" s="2"/>
      <c r="N336" s="2"/>
      <c r="O336" s="2"/>
      <c r="P336" s="2"/>
      <c r="Q336" s="2"/>
      <c r="R336" s="2"/>
      <c r="S336" s="50"/>
      <c r="T336" s="1"/>
      <c r="U336" s="1"/>
      <c r="V336" s="1"/>
      <c r="W336" s="51"/>
      <c r="X336" s="1"/>
      <c r="Y336" s="52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1"/>
      <c r="AL336" s="53"/>
      <c r="AM336" s="53"/>
      <c r="AN336" s="53"/>
      <c r="AO336" s="53"/>
      <c r="AP336" s="53"/>
      <c r="AQ336" s="51"/>
      <c r="AR336" s="51"/>
      <c r="AS336" s="5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ht="18.0" customHeight="1">
      <c r="A337" s="1"/>
      <c r="B337" s="47"/>
      <c r="C337" s="1"/>
      <c r="D337" s="48"/>
      <c r="E337" s="1"/>
      <c r="F337" s="1"/>
      <c r="G337" s="49"/>
      <c r="H337" s="1"/>
      <c r="I337" s="49"/>
      <c r="J337" s="1"/>
      <c r="K337" s="2"/>
      <c r="L337" s="2"/>
      <c r="M337" s="2"/>
      <c r="N337" s="2"/>
      <c r="O337" s="2"/>
      <c r="P337" s="2"/>
      <c r="Q337" s="2"/>
      <c r="R337" s="2"/>
      <c r="S337" s="50"/>
      <c r="T337" s="1"/>
      <c r="U337" s="1"/>
      <c r="V337" s="1"/>
      <c r="W337" s="51"/>
      <c r="X337" s="1"/>
      <c r="Y337" s="52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1"/>
      <c r="AL337" s="53"/>
      <c r="AM337" s="53"/>
      <c r="AN337" s="53"/>
      <c r="AO337" s="53"/>
      <c r="AP337" s="53"/>
      <c r="AQ337" s="51"/>
      <c r="AR337" s="51"/>
      <c r="AS337" s="5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ht="18.0" customHeight="1">
      <c r="A338" s="1"/>
      <c r="B338" s="47"/>
      <c r="C338" s="1"/>
      <c r="D338" s="48"/>
      <c r="E338" s="1"/>
      <c r="F338" s="1"/>
      <c r="G338" s="49"/>
      <c r="H338" s="1"/>
      <c r="I338" s="49"/>
      <c r="J338" s="1"/>
      <c r="K338" s="2"/>
      <c r="L338" s="2"/>
      <c r="M338" s="2"/>
      <c r="N338" s="2"/>
      <c r="O338" s="2"/>
      <c r="P338" s="2"/>
      <c r="Q338" s="2"/>
      <c r="R338" s="2"/>
      <c r="S338" s="50"/>
      <c r="T338" s="1"/>
      <c r="U338" s="1"/>
      <c r="V338" s="1"/>
      <c r="W338" s="51"/>
      <c r="X338" s="1"/>
      <c r="Y338" s="52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1"/>
      <c r="AL338" s="53"/>
      <c r="AM338" s="53"/>
      <c r="AN338" s="53"/>
      <c r="AO338" s="53"/>
      <c r="AP338" s="53"/>
      <c r="AQ338" s="51"/>
      <c r="AR338" s="51"/>
      <c r="AS338" s="5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ht="18.0" customHeight="1">
      <c r="A339" s="1"/>
      <c r="B339" s="47"/>
      <c r="C339" s="1"/>
      <c r="D339" s="48"/>
      <c r="E339" s="1"/>
      <c r="F339" s="1"/>
      <c r="G339" s="49"/>
      <c r="H339" s="1"/>
      <c r="I339" s="49"/>
      <c r="J339" s="1"/>
      <c r="K339" s="2"/>
      <c r="L339" s="2"/>
      <c r="M339" s="2"/>
      <c r="N339" s="2"/>
      <c r="O339" s="2"/>
      <c r="P339" s="2"/>
      <c r="Q339" s="2"/>
      <c r="R339" s="2"/>
      <c r="S339" s="50"/>
      <c r="T339" s="1"/>
      <c r="U339" s="1"/>
      <c r="V339" s="1"/>
      <c r="W339" s="51"/>
      <c r="X339" s="1"/>
      <c r="Y339" s="52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1"/>
      <c r="AL339" s="53"/>
      <c r="AM339" s="53"/>
      <c r="AN339" s="53"/>
      <c r="AO339" s="53"/>
      <c r="AP339" s="53"/>
      <c r="AQ339" s="51"/>
      <c r="AR339" s="51"/>
      <c r="AS339" s="5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ht="18.0" customHeight="1">
      <c r="A340" s="1"/>
      <c r="B340" s="47"/>
      <c r="C340" s="1"/>
      <c r="D340" s="48"/>
      <c r="E340" s="1"/>
      <c r="F340" s="1"/>
      <c r="G340" s="49"/>
      <c r="H340" s="1"/>
      <c r="I340" s="49"/>
      <c r="J340" s="1"/>
      <c r="K340" s="2"/>
      <c r="L340" s="2"/>
      <c r="M340" s="2"/>
      <c r="N340" s="2"/>
      <c r="O340" s="2"/>
      <c r="P340" s="2"/>
      <c r="Q340" s="2"/>
      <c r="R340" s="2"/>
      <c r="S340" s="50"/>
      <c r="T340" s="1"/>
      <c r="U340" s="1"/>
      <c r="V340" s="1"/>
      <c r="W340" s="51"/>
      <c r="X340" s="1"/>
      <c r="Y340" s="52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1"/>
      <c r="AL340" s="53"/>
      <c r="AM340" s="53"/>
      <c r="AN340" s="53"/>
      <c r="AO340" s="53"/>
      <c r="AP340" s="53"/>
      <c r="AQ340" s="51"/>
      <c r="AR340" s="51"/>
      <c r="AS340" s="5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ht="18.0" customHeight="1">
      <c r="A341" s="1"/>
      <c r="B341" s="47"/>
      <c r="C341" s="1"/>
      <c r="D341" s="48"/>
      <c r="E341" s="1"/>
      <c r="F341" s="1"/>
      <c r="G341" s="49"/>
      <c r="H341" s="1"/>
      <c r="I341" s="49"/>
      <c r="J341" s="1"/>
      <c r="K341" s="2"/>
      <c r="L341" s="2"/>
      <c r="M341" s="2"/>
      <c r="N341" s="2"/>
      <c r="O341" s="2"/>
      <c r="P341" s="2"/>
      <c r="Q341" s="2"/>
      <c r="R341" s="2"/>
      <c r="S341" s="50"/>
      <c r="T341" s="1"/>
      <c r="U341" s="1"/>
      <c r="V341" s="1"/>
      <c r="W341" s="51"/>
      <c r="X341" s="1"/>
      <c r="Y341" s="52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1"/>
      <c r="AL341" s="53"/>
      <c r="AM341" s="53"/>
      <c r="AN341" s="53"/>
      <c r="AO341" s="53"/>
      <c r="AP341" s="53"/>
      <c r="AQ341" s="51"/>
      <c r="AR341" s="51"/>
      <c r="AS341" s="5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ht="18.0" customHeight="1">
      <c r="A342" s="1"/>
      <c r="B342" s="47"/>
      <c r="C342" s="1"/>
      <c r="D342" s="48"/>
      <c r="E342" s="1"/>
      <c r="F342" s="1"/>
      <c r="G342" s="49"/>
      <c r="H342" s="1"/>
      <c r="I342" s="49"/>
      <c r="J342" s="1"/>
      <c r="K342" s="2"/>
      <c r="L342" s="2"/>
      <c r="M342" s="2"/>
      <c r="N342" s="2"/>
      <c r="O342" s="2"/>
      <c r="P342" s="2"/>
      <c r="Q342" s="2"/>
      <c r="R342" s="2"/>
      <c r="S342" s="50"/>
      <c r="T342" s="1"/>
      <c r="U342" s="1"/>
      <c r="V342" s="1"/>
      <c r="W342" s="51"/>
      <c r="X342" s="1"/>
      <c r="Y342" s="52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1"/>
      <c r="AL342" s="53"/>
      <c r="AM342" s="53"/>
      <c r="AN342" s="53"/>
      <c r="AO342" s="53"/>
      <c r="AP342" s="53"/>
      <c r="AQ342" s="51"/>
      <c r="AR342" s="51"/>
      <c r="AS342" s="5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ht="18.0" customHeight="1">
      <c r="A343" s="1"/>
      <c r="B343" s="47"/>
      <c r="C343" s="1"/>
      <c r="D343" s="48"/>
      <c r="E343" s="1"/>
      <c r="F343" s="1"/>
      <c r="G343" s="49"/>
      <c r="H343" s="1"/>
      <c r="I343" s="49"/>
      <c r="J343" s="1"/>
      <c r="K343" s="2"/>
      <c r="L343" s="2"/>
      <c r="M343" s="2"/>
      <c r="N343" s="2"/>
      <c r="O343" s="2"/>
      <c r="P343" s="2"/>
      <c r="Q343" s="2"/>
      <c r="R343" s="2"/>
      <c r="S343" s="50"/>
      <c r="T343" s="1"/>
      <c r="U343" s="1"/>
      <c r="V343" s="1"/>
      <c r="W343" s="51"/>
      <c r="X343" s="1"/>
      <c r="Y343" s="52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1"/>
      <c r="AL343" s="53"/>
      <c r="AM343" s="53"/>
      <c r="AN343" s="53"/>
      <c r="AO343" s="53"/>
      <c r="AP343" s="53"/>
      <c r="AQ343" s="51"/>
      <c r="AR343" s="51"/>
      <c r="AS343" s="5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ht="18.0" customHeight="1">
      <c r="A344" s="1"/>
      <c r="B344" s="47"/>
      <c r="C344" s="1"/>
      <c r="D344" s="48"/>
      <c r="E344" s="1"/>
      <c r="F344" s="1"/>
      <c r="G344" s="49"/>
      <c r="H344" s="1"/>
      <c r="I344" s="49"/>
      <c r="J344" s="1"/>
      <c r="K344" s="2"/>
      <c r="L344" s="2"/>
      <c r="M344" s="2"/>
      <c r="N344" s="2"/>
      <c r="O344" s="2"/>
      <c r="P344" s="2"/>
      <c r="Q344" s="2"/>
      <c r="R344" s="2"/>
      <c r="S344" s="50"/>
      <c r="T344" s="1"/>
      <c r="U344" s="1"/>
      <c r="V344" s="1"/>
      <c r="W344" s="51"/>
      <c r="X344" s="1"/>
      <c r="Y344" s="52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1"/>
      <c r="AL344" s="53"/>
      <c r="AM344" s="53"/>
      <c r="AN344" s="53"/>
      <c r="AO344" s="53"/>
      <c r="AP344" s="53"/>
      <c r="AQ344" s="51"/>
      <c r="AR344" s="51"/>
      <c r="AS344" s="5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ht="18.0" customHeight="1">
      <c r="A345" s="1"/>
      <c r="B345" s="47"/>
      <c r="C345" s="1"/>
      <c r="D345" s="48"/>
      <c r="E345" s="1"/>
      <c r="F345" s="1"/>
      <c r="G345" s="49"/>
      <c r="H345" s="1"/>
      <c r="I345" s="49"/>
      <c r="J345" s="1"/>
      <c r="K345" s="2"/>
      <c r="L345" s="2"/>
      <c r="M345" s="2"/>
      <c r="N345" s="2"/>
      <c r="O345" s="2"/>
      <c r="P345" s="2"/>
      <c r="Q345" s="2"/>
      <c r="R345" s="2"/>
      <c r="S345" s="50"/>
      <c r="T345" s="1"/>
      <c r="U345" s="1"/>
      <c r="V345" s="1"/>
      <c r="W345" s="51"/>
      <c r="X345" s="1"/>
      <c r="Y345" s="52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1"/>
      <c r="AL345" s="53"/>
      <c r="AM345" s="53"/>
      <c r="AN345" s="53"/>
      <c r="AO345" s="53"/>
      <c r="AP345" s="53"/>
      <c r="AQ345" s="51"/>
      <c r="AR345" s="51"/>
      <c r="AS345" s="5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ht="18.0" customHeight="1">
      <c r="A346" s="1"/>
      <c r="B346" s="47"/>
      <c r="C346" s="1"/>
      <c r="D346" s="48"/>
      <c r="E346" s="1"/>
      <c r="F346" s="1"/>
      <c r="G346" s="49"/>
      <c r="H346" s="1"/>
      <c r="I346" s="49"/>
      <c r="J346" s="1"/>
      <c r="K346" s="2"/>
      <c r="L346" s="2"/>
      <c r="M346" s="2"/>
      <c r="N346" s="2"/>
      <c r="O346" s="2"/>
      <c r="P346" s="2"/>
      <c r="Q346" s="2"/>
      <c r="R346" s="2"/>
      <c r="S346" s="50"/>
      <c r="T346" s="1"/>
      <c r="U346" s="1"/>
      <c r="V346" s="1"/>
      <c r="W346" s="51"/>
      <c r="X346" s="1"/>
      <c r="Y346" s="52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1"/>
      <c r="AL346" s="53"/>
      <c r="AM346" s="53"/>
      <c r="AN346" s="53"/>
      <c r="AO346" s="53"/>
      <c r="AP346" s="53"/>
      <c r="AQ346" s="51"/>
      <c r="AR346" s="51"/>
      <c r="AS346" s="5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ht="18.0" customHeight="1">
      <c r="A347" s="1"/>
      <c r="B347" s="47"/>
      <c r="C347" s="1"/>
      <c r="D347" s="48"/>
      <c r="E347" s="1"/>
      <c r="F347" s="1"/>
      <c r="G347" s="49"/>
      <c r="H347" s="1"/>
      <c r="I347" s="49"/>
      <c r="J347" s="1"/>
      <c r="K347" s="2"/>
      <c r="L347" s="2"/>
      <c r="M347" s="2"/>
      <c r="N347" s="2"/>
      <c r="O347" s="2"/>
      <c r="P347" s="2"/>
      <c r="Q347" s="2"/>
      <c r="R347" s="2"/>
      <c r="S347" s="50"/>
      <c r="T347" s="1"/>
      <c r="U347" s="1"/>
      <c r="V347" s="1"/>
      <c r="W347" s="51"/>
      <c r="X347" s="1"/>
      <c r="Y347" s="52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1"/>
      <c r="AL347" s="53"/>
      <c r="AM347" s="53"/>
      <c r="AN347" s="53"/>
      <c r="AO347" s="53"/>
      <c r="AP347" s="53"/>
      <c r="AQ347" s="51"/>
      <c r="AR347" s="51"/>
      <c r="AS347" s="5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ht="18.0" customHeight="1">
      <c r="A348" s="1"/>
      <c r="B348" s="47"/>
      <c r="C348" s="1"/>
      <c r="D348" s="48"/>
      <c r="E348" s="1"/>
      <c r="F348" s="1"/>
      <c r="G348" s="49"/>
      <c r="H348" s="1"/>
      <c r="I348" s="49"/>
      <c r="J348" s="1"/>
      <c r="K348" s="2"/>
      <c r="L348" s="2"/>
      <c r="M348" s="2"/>
      <c r="N348" s="2"/>
      <c r="O348" s="2"/>
      <c r="P348" s="2"/>
      <c r="Q348" s="2"/>
      <c r="R348" s="2"/>
      <c r="S348" s="50"/>
      <c r="T348" s="1"/>
      <c r="U348" s="1"/>
      <c r="V348" s="1"/>
      <c r="W348" s="51"/>
      <c r="X348" s="1"/>
      <c r="Y348" s="52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1"/>
      <c r="AL348" s="53"/>
      <c r="AM348" s="53"/>
      <c r="AN348" s="53"/>
      <c r="AO348" s="53"/>
      <c r="AP348" s="53"/>
      <c r="AQ348" s="51"/>
      <c r="AR348" s="51"/>
      <c r="AS348" s="5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ht="18.0" customHeight="1">
      <c r="A349" s="1"/>
      <c r="B349" s="47"/>
      <c r="C349" s="1"/>
      <c r="D349" s="48"/>
      <c r="E349" s="1"/>
      <c r="F349" s="1"/>
      <c r="G349" s="49"/>
      <c r="H349" s="1"/>
      <c r="I349" s="49"/>
      <c r="J349" s="1"/>
      <c r="K349" s="2"/>
      <c r="L349" s="2"/>
      <c r="M349" s="2"/>
      <c r="N349" s="2"/>
      <c r="O349" s="2"/>
      <c r="P349" s="2"/>
      <c r="Q349" s="2"/>
      <c r="R349" s="2"/>
      <c r="S349" s="50"/>
      <c r="T349" s="1"/>
      <c r="U349" s="1"/>
      <c r="V349" s="1"/>
      <c r="W349" s="51"/>
      <c r="X349" s="1"/>
      <c r="Y349" s="52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1"/>
      <c r="AL349" s="53"/>
      <c r="AM349" s="53"/>
      <c r="AN349" s="53"/>
      <c r="AO349" s="53"/>
      <c r="AP349" s="53"/>
      <c r="AQ349" s="51"/>
      <c r="AR349" s="51"/>
      <c r="AS349" s="5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ht="18.0" customHeight="1">
      <c r="A350" s="1"/>
      <c r="B350" s="47"/>
      <c r="C350" s="1"/>
      <c r="D350" s="48"/>
      <c r="E350" s="1"/>
      <c r="F350" s="1"/>
      <c r="G350" s="49"/>
      <c r="H350" s="1"/>
      <c r="I350" s="49"/>
      <c r="J350" s="1"/>
      <c r="K350" s="2"/>
      <c r="L350" s="2"/>
      <c r="M350" s="2"/>
      <c r="N350" s="2"/>
      <c r="O350" s="2"/>
      <c r="P350" s="2"/>
      <c r="Q350" s="2"/>
      <c r="R350" s="2"/>
      <c r="S350" s="50"/>
      <c r="T350" s="1"/>
      <c r="U350" s="1"/>
      <c r="V350" s="1"/>
      <c r="W350" s="51"/>
      <c r="X350" s="1"/>
      <c r="Y350" s="52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1"/>
      <c r="AL350" s="53"/>
      <c r="AM350" s="53"/>
      <c r="AN350" s="53"/>
      <c r="AO350" s="53"/>
      <c r="AP350" s="53"/>
      <c r="AQ350" s="51"/>
      <c r="AR350" s="51"/>
      <c r="AS350" s="5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ht="18.0" customHeight="1">
      <c r="A351" s="1"/>
      <c r="B351" s="47"/>
      <c r="C351" s="1"/>
      <c r="D351" s="48"/>
      <c r="E351" s="1"/>
      <c r="F351" s="1"/>
      <c r="G351" s="49"/>
      <c r="H351" s="1"/>
      <c r="I351" s="49"/>
      <c r="J351" s="1"/>
      <c r="K351" s="2"/>
      <c r="L351" s="2"/>
      <c r="M351" s="2"/>
      <c r="N351" s="2"/>
      <c r="O351" s="2"/>
      <c r="P351" s="2"/>
      <c r="Q351" s="2"/>
      <c r="R351" s="2"/>
      <c r="S351" s="50"/>
      <c r="T351" s="1"/>
      <c r="U351" s="1"/>
      <c r="V351" s="1"/>
      <c r="W351" s="51"/>
      <c r="X351" s="1"/>
      <c r="Y351" s="52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1"/>
      <c r="AL351" s="53"/>
      <c r="AM351" s="53"/>
      <c r="AN351" s="53"/>
      <c r="AO351" s="53"/>
      <c r="AP351" s="53"/>
      <c r="AQ351" s="51"/>
      <c r="AR351" s="51"/>
      <c r="AS351" s="5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ht="18.0" customHeight="1">
      <c r="A352" s="1"/>
      <c r="B352" s="47"/>
      <c r="C352" s="1"/>
      <c r="D352" s="48"/>
      <c r="E352" s="1"/>
      <c r="F352" s="1"/>
      <c r="G352" s="49"/>
      <c r="H352" s="1"/>
      <c r="I352" s="49"/>
      <c r="J352" s="1"/>
      <c r="K352" s="2"/>
      <c r="L352" s="2"/>
      <c r="M352" s="2"/>
      <c r="N352" s="2"/>
      <c r="O352" s="2"/>
      <c r="P352" s="2"/>
      <c r="Q352" s="2"/>
      <c r="R352" s="2"/>
      <c r="S352" s="50"/>
      <c r="T352" s="1"/>
      <c r="U352" s="1"/>
      <c r="V352" s="1"/>
      <c r="W352" s="51"/>
      <c r="X352" s="1"/>
      <c r="Y352" s="52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1"/>
      <c r="AL352" s="53"/>
      <c r="AM352" s="53"/>
      <c r="AN352" s="53"/>
      <c r="AO352" s="53"/>
      <c r="AP352" s="53"/>
      <c r="AQ352" s="51"/>
      <c r="AR352" s="51"/>
      <c r="AS352" s="5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ht="18.0" customHeight="1">
      <c r="A353" s="1"/>
      <c r="B353" s="47"/>
      <c r="C353" s="1"/>
      <c r="D353" s="48"/>
      <c r="E353" s="1"/>
      <c r="F353" s="1"/>
      <c r="G353" s="49"/>
      <c r="H353" s="1"/>
      <c r="I353" s="49"/>
      <c r="J353" s="1"/>
      <c r="K353" s="2"/>
      <c r="L353" s="2"/>
      <c r="M353" s="2"/>
      <c r="N353" s="2"/>
      <c r="O353" s="2"/>
      <c r="P353" s="2"/>
      <c r="Q353" s="2"/>
      <c r="R353" s="2"/>
      <c r="S353" s="50"/>
      <c r="T353" s="1"/>
      <c r="U353" s="1"/>
      <c r="V353" s="1"/>
      <c r="W353" s="51"/>
      <c r="X353" s="1"/>
      <c r="Y353" s="52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1"/>
      <c r="AL353" s="53"/>
      <c r="AM353" s="53"/>
      <c r="AN353" s="53"/>
      <c r="AO353" s="53"/>
      <c r="AP353" s="53"/>
      <c r="AQ353" s="51"/>
      <c r="AR353" s="51"/>
      <c r="AS353" s="5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ht="18.0" customHeight="1">
      <c r="A354" s="1"/>
      <c r="B354" s="47"/>
      <c r="C354" s="1"/>
      <c r="D354" s="48"/>
      <c r="E354" s="1"/>
      <c r="F354" s="1"/>
      <c r="G354" s="49"/>
      <c r="H354" s="1"/>
      <c r="I354" s="49"/>
      <c r="J354" s="1"/>
      <c r="K354" s="2"/>
      <c r="L354" s="2"/>
      <c r="M354" s="2"/>
      <c r="N354" s="2"/>
      <c r="O354" s="2"/>
      <c r="P354" s="2"/>
      <c r="Q354" s="2"/>
      <c r="R354" s="2"/>
      <c r="S354" s="50"/>
      <c r="T354" s="1"/>
      <c r="U354" s="1"/>
      <c r="V354" s="1"/>
      <c r="W354" s="51"/>
      <c r="X354" s="1"/>
      <c r="Y354" s="52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1"/>
      <c r="AL354" s="53"/>
      <c r="AM354" s="53"/>
      <c r="AN354" s="53"/>
      <c r="AO354" s="53"/>
      <c r="AP354" s="53"/>
      <c r="AQ354" s="51"/>
      <c r="AR354" s="51"/>
      <c r="AS354" s="5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ht="18.0" customHeight="1">
      <c r="A355" s="1"/>
      <c r="B355" s="47"/>
      <c r="C355" s="1"/>
      <c r="D355" s="48"/>
      <c r="E355" s="1"/>
      <c r="F355" s="1"/>
      <c r="G355" s="49"/>
      <c r="H355" s="1"/>
      <c r="I355" s="49"/>
      <c r="J355" s="1"/>
      <c r="K355" s="2"/>
      <c r="L355" s="2"/>
      <c r="M355" s="2"/>
      <c r="N355" s="2"/>
      <c r="O355" s="2"/>
      <c r="P355" s="2"/>
      <c r="Q355" s="2"/>
      <c r="R355" s="2"/>
      <c r="S355" s="50"/>
      <c r="T355" s="1"/>
      <c r="U355" s="1"/>
      <c r="V355" s="1"/>
      <c r="W355" s="51"/>
      <c r="X355" s="1"/>
      <c r="Y355" s="52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1"/>
      <c r="AL355" s="53"/>
      <c r="AM355" s="53"/>
      <c r="AN355" s="53"/>
      <c r="AO355" s="53"/>
      <c r="AP355" s="53"/>
      <c r="AQ355" s="51"/>
      <c r="AR355" s="51"/>
      <c r="AS355" s="5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ht="18.0" customHeight="1">
      <c r="A356" s="1"/>
      <c r="B356" s="47"/>
      <c r="C356" s="1"/>
      <c r="D356" s="48"/>
      <c r="E356" s="1"/>
      <c r="F356" s="1"/>
      <c r="G356" s="49"/>
      <c r="H356" s="1"/>
      <c r="I356" s="49"/>
      <c r="J356" s="1"/>
      <c r="K356" s="2"/>
      <c r="L356" s="2"/>
      <c r="M356" s="2"/>
      <c r="N356" s="2"/>
      <c r="O356" s="2"/>
      <c r="P356" s="2"/>
      <c r="Q356" s="2"/>
      <c r="R356" s="2"/>
      <c r="S356" s="50"/>
      <c r="T356" s="1"/>
      <c r="U356" s="1"/>
      <c r="V356" s="1"/>
      <c r="W356" s="51"/>
      <c r="X356" s="1"/>
      <c r="Y356" s="52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1"/>
      <c r="AL356" s="53"/>
      <c r="AM356" s="53"/>
      <c r="AN356" s="53"/>
      <c r="AO356" s="53"/>
      <c r="AP356" s="53"/>
      <c r="AQ356" s="51"/>
      <c r="AR356" s="51"/>
      <c r="AS356" s="5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ht="18.0" customHeight="1">
      <c r="A357" s="1"/>
      <c r="B357" s="47"/>
      <c r="C357" s="1"/>
      <c r="D357" s="48"/>
      <c r="E357" s="1"/>
      <c r="F357" s="1"/>
      <c r="G357" s="49"/>
      <c r="H357" s="1"/>
      <c r="I357" s="49"/>
      <c r="J357" s="1"/>
      <c r="K357" s="2"/>
      <c r="L357" s="2"/>
      <c r="M357" s="2"/>
      <c r="N357" s="2"/>
      <c r="O357" s="2"/>
      <c r="P357" s="2"/>
      <c r="Q357" s="2"/>
      <c r="R357" s="2"/>
      <c r="S357" s="50"/>
      <c r="T357" s="1"/>
      <c r="U357" s="1"/>
      <c r="V357" s="1"/>
      <c r="W357" s="51"/>
      <c r="X357" s="1"/>
      <c r="Y357" s="52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1"/>
      <c r="AL357" s="53"/>
      <c r="AM357" s="53"/>
      <c r="AN357" s="53"/>
      <c r="AO357" s="53"/>
      <c r="AP357" s="53"/>
      <c r="AQ357" s="51"/>
      <c r="AR357" s="51"/>
      <c r="AS357" s="5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ht="18.0" customHeight="1">
      <c r="A358" s="1"/>
      <c r="B358" s="47"/>
      <c r="C358" s="1"/>
      <c r="D358" s="48"/>
      <c r="E358" s="1"/>
      <c r="F358" s="1"/>
      <c r="G358" s="49"/>
      <c r="H358" s="1"/>
      <c r="I358" s="49"/>
      <c r="J358" s="1"/>
      <c r="K358" s="2"/>
      <c r="L358" s="2"/>
      <c r="M358" s="2"/>
      <c r="N358" s="2"/>
      <c r="O358" s="2"/>
      <c r="P358" s="2"/>
      <c r="Q358" s="2"/>
      <c r="R358" s="2"/>
      <c r="S358" s="50"/>
      <c r="T358" s="1"/>
      <c r="U358" s="1"/>
      <c r="V358" s="1"/>
      <c r="W358" s="51"/>
      <c r="X358" s="1"/>
      <c r="Y358" s="52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1"/>
      <c r="AL358" s="53"/>
      <c r="AM358" s="53"/>
      <c r="AN358" s="53"/>
      <c r="AO358" s="53"/>
      <c r="AP358" s="53"/>
      <c r="AQ358" s="51"/>
      <c r="AR358" s="51"/>
      <c r="AS358" s="5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ht="18.0" customHeight="1">
      <c r="A359" s="1"/>
      <c r="B359" s="47"/>
      <c r="C359" s="1"/>
      <c r="D359" s="48"/>
      <c r="E359" s="1"/>
      <c r="F359" s="1"/>
      <c r="G359" s="49"/>
      <c r="H359" s="1"/>
      <c r="I359" s="49"/>
      <c r="J359" s="1"/>
      <c r="K359" s="2"/>
      <c r="L359" s="2"/>
      <c r="M359" s="2"/>
      <c r="N359" s="2"/>
      <c r="O359" s="2"/>
      <c r="P359" s="2"/>
      <c r="Q359" s="2"/>
      <c r="R359" s="2"/>
      <c r="S359" s="50"/>
      <c r="T359" s="1"/>
      <c r="U359" s="1"/>
      <c r="V359" s="1"/>
      <c r="W359" s="51"/>
      <c r="X359" s="1"/>
      <c r="Y359" s="52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1"/>
      <c r="AL359" s="53"/>
      <c r="AM359" s="53"/>
      <c r="AN359" s="53"/>
      <c r="AO359" s="53"/>
      <c r="AP359" s="53"/>
      <c r="AQ359" s="51"/>
      <c r="AR359" s="51"/>
      <c r="AS359" s="5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ht="18.0" customHeight="1">
      <c r="A360" s="1"/>
      <c r="B360" s="47"/>
      <c r="C360" s="1"/>
      <c r="D360" s="48"/>
      <c r="E360" s="1"/>
      <c r="F360" s="1"/>
      <c r="G360" s="49"/>
      <c r="H360" s="1"/>
      <c r="I360" s="49"/>
      <c r="J360" s="1"/>
      <c r="K360" s="2"/>
      <c r="L360" s="2"/>
      <c r="M360" s="2"/>
      <c r="N360" s="2"/>
      <c r="O360" s="2"/>
      <c r="P360" s="2"/>
      <c r="Q360" s="2"/>
      <c r="R360" s="2"/>
      <c r="S360" s="50"/>
      <c r="T360" s="1"/>
      <c r="U360" s="1"/>
      <c r="V360" s="1"/>
      <c r="W360" s="51"/>
      <c r="X360" s="1"/>
      <c r="Y360" s="52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1"/>
      <c r="AL360" s="53"/>
      <c r="AM360" s="53"/>
      <c r="AN360" s="53"/>
      <c r="AO360" s="53"/>
      <c r="AP360" s="53"/>
      <c r="AQ360" s="51"/>
      <c r="AR360" s="51"/>
      <c r="AS360" s="5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ht="18.0" customHeight="1">
      <c r="A361" s="1"/>
      <c r="B361" s="47"/>
      <c r="C361" s="1"/>
      <c r="D361" s="48"/>
      <c r="E361" s="1"/>
      <c r="F361" s="1"/>
      <c r="G361" s="49"/>
      <c r="H361" s="1"/>
      <c r="I361" s="49"/>
      <c r="J361" s="1"/>
      <c r="K361" s="2"/>
      <c r="L361" s="2"/>
      <c r="M361" s="2"/>
      <c r="N361" s="2"/>
      <c r="O361" s="2"/>
      <c r="P361" s="2"/>
      <c r="Q361" s="2"/>
      <c r="R361" s="2"/>
      <c r="S361" s="50"/>
      <c r="T361" s="1"/>
      <c r="U361" s="1"/>
      <c r="V361" s="1"/>
      <c r="W361" s="51"/>
      <c r="X361" s="1"/>
      <c r="Y361" s="52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1"/>
      <c r="AL361" s="53"/>
      <c r="AM361" s="53"/>
      <c r="AN361" s="53"/>
      <c r="AO361" s="53"/>
      <c r="AP361" s="53"/>
      <c r="AQ361" s="51"/>
      <c r="AR361" s="51"/>
      <c r="AS361" s="5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ht="18.0" customHeight="1">
      <c r="A362" s="1"/>
      <c r="B362" s="47"/>
      <c r="C362" s="1"/>
      <c r="D362" s="48"/>
      <c r="E362" s="1"/>
      <c r="F362" s="1"/>
      <c r="G362" s="49"/>
      <c r="H362" s="1"/>
      <c r="I362" s="49"/>
      <c r="J362" s="1"/>
      <c r="K362" s="2"/>
      <c r="L362" s="2"/>
      <c r="M362" s="2"/>
      <c r="N362" s="2"/>
      <c r="O362" s="2"/>
      <c r="P362" s="2"/>
      <c r="Q362" s="2"/>
      <c r="R362" s="2"/>
      <c r="S362" s="50"/>
      <c r="T362" s="1"/>
      <c r="U362" s="1"/>
      <c r="V362" s="1"/>
      <c r="W362" s="51"/>
      <c r="X362" s="1"/>
      <c r="Y362" s="52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1"/>
      <c r="AL362" s="53"/>
      <c r="AM362" s="53"/>
      <c r="AN362" s="53"/>
      <c r="AO362" s="53"/>
      <c r="AP362" s="53"/>
      <c r="AQ362" s="51"/>
      <c r="AR362" s="51"/>
      <c r="AS362" s="5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ht="18.0" customHeight="1">
      <c r="A363" s="1"/>
      <c r="B363" s="47"/>
      <c r="C363" s="1"/>
      <c r="D363" s="48"/>
      <c r="E363" s="1"/>
      <c r="F363" s="1"/>
      <c r="G363" s="49"/>
      <c r="H363" s="1"/>
      <c r="I363" s="49"/>
      <c r="J363" s="1"/>
      <c r="K363" s="2"/>
      <c r="L363" s="2"/>
      <c r="M363" s="2"/>
      <c r="N363" s="2"/>
      <c r="O363" s="2"/>
      <c r="P363" s="2"/>
      <c r="Q363" s="2"/>
      <c r="R363" s="2"/>
      <c r="S363" s="50"/>
      <c r="T363" s="1"/>
      <c r="U363" s="1"/>
      <c r="V363" s="1"/>
      <c r="W363" s="51"/>
      <c r="X363" s="1"/>
      <c r="Y363" s="52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1"/>
      <c r="AL363" s="53"/>
      <c r="AM363" s="53"/>
      <c r="AN363" s="53"/>
      <c r="AO363" s="53"/>
      <c r="AP363" s="53"/>
      <c r="AQ363" s="51"/>
      <c r="AR363" s="51"/>
      <c r="AS363" s="5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ht="18.0" customHeight="1">
      <c r="A364" s="1"/>
      <c r="B364" s="47"/>
      <c r="C364" s="1"/>
      <c r="D364" s="48"/>
      <c r="E364" s="1"/>
      <c r="F364" s="1"/>
      <c r="G364" s="49"/>
      <c r="H364" s="1"/>
      <c r="I364" s="49"/>
      <c r="J364" s="1"/>
      <c r="K364" s="2"/>
      <c r="L364" s="2"/>
      <c r="M364" s="2"/>
      <c r="N364" s="2"/>
      <c r="O364" s="2"/>
      <c r="P364" s="2"/>
      <c r="Q364" s="2"/>
      <c r="R364" s="2"/>
      <c r="S364" s="50"/>
      <c r="T364" s="1"/>
      <c r="U364" s="1"/>
      <c r="V364" s="1"/>
      <c r="W364" s="51"/>
      <c r="X364" s="1"/>
      <c r="Y364" s="52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1"/>
      <c r="AL364" s="53"/>
      <c r="AM364" s="53"/>
      <c r="AN364" s="53"/>
      <c r="AO364" s="53"/>
      <c r="AP364" s="53"/>
      <c r="AQ364" s="51"/>
      <c r="AR364" s="51"/>
      <c r="AS364" s="5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ht="18.0" customHeight="1">
      <c r="A365" s="1"/>
      <c r="B365" s="47"/>
      <c r="C365" s="1"/>
      <c r="D365" s="48"/>
      <c r="E365" s="1"/>
      <c r="F365" s="1"/>
      <c r="G365" s="49"/>
      <c r="H365" s="1"/>
      <c r="I365" s="49"/>
      <c r="J365" s="1"/>
      <c r="K365" s="2"/>
      <c r="L365" s="2"/>
      <c r="M365" s="2"/>
      <c r="N365" s="2"/>
      <c r="O365" s="2"/>
      <c r="P365" s="2"/>
      <c r="Q365" s="2"/>
      <c r="R365" s="2"/>
      <c r="S365" s="50"/>
      <c r="T365" s="1"/>
      <c r="U365" s="1"/>
      <c r="V365" s="1"/>
      <c r="W365" s="51"/>
      <c r="X365" s="1"/>
      <c r="Y365" s="52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1"/>
      <c r="AL365" s="53"/>
      <c r="AM365" s="53"/>
      <c r="AN365" s="53"/>
      <c r="AO365" s="53"/>
      <c r="AP365" s="53"/>
      <c r="AQ365" s="51"/>
      <c r="AR365" s="51"/>
      <c r="AS365" s="5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ht="18.0" customHeight="1">
      <c r="A366" s="1"/>
      <c r="B366" s="47"/>
      <c r="C366" s="1"/>
      <c r="D366" s="48"/>
      <c r="E366" s="1"/>
      <c r="F366" s="1"/>
      <c r="G366" s="49"/>
      <c r="H366" s="1"/>
      <c r="I366" s="49"/>
      <c r="J366" s="1"/>
      <c r="K366" s="2"/>
      <c r="L366" s="2"/>
      <c r="M366" s="2"/>
      <c r="N366" s="2"/>
      <c r="O366" s="2"/>
      <c r="P366" s="2"/>
      <c r="Q366" s="2"/>
      <c r="R366" s="2"/>
      <c r="S366" s="50"/>
      <c r="T366" s="1"/>
      <c r="U366" s="1"/>
      <c r="V366" s="1"/>
      <c r="W366" s="51"/>
      <c r="X366" s="1"/>
      <c r="Y366" s="52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1"/>
      <c r="AL366" s="53"/>
      <c r="AM366" s="53"/>
      <c r="AN366" s="53"/>
      <c r="AO366" s="53"/>
      <c r="AP366" s="53"/>
      <c r="AQ366" s="51"/>
      <c r="AR366" s="51"/>
      <c r="AS366" s="5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ht="18.0" customHeight="1">
      <c r="A367" s="1"/>
      <c r="B367" s="47"/>
      <c r="C367" s="1"/>
      <c r="D367" s="48"/>
      <c r="E367" s="1"/>
      <c r="F367" s="1"/>
      <c r="G367" s="49"/>
      <c r="H367" s="1"/>
      <c r="I367" s="49"/>
      <c r="J367" s="1"/>
      <c r="K367" s="2"/>
      <c r="L367" s="2"/>
      <c r="M367" s="2"/>
      <c r="N367" s="2"/>
      <c r="O367" s="2"/>
      <c r="P367" s="2"/>
      <c r="Q367" s="2"/>
      <c r="R367" s="2"/>
      <c r="S367" s="50"/>
      <c r="T367" s="1"/>
      <c r="U367" s="1"/>
      <c r="V367" s="1"/>
      <c r="W367" s="51"/>
      <c r="X367" s="1"/>
      <c r="Y367" s="52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1"/>
      <c r="AL367" s="53"/>
      <c r="AM367" s="53"/>
      <c r="AN367" s="53"/>
      <c r="AO367" s="53"/>
      <c r="AP367" s="53"/>
      <c r="AQ367" s="51"/>
      <c r="AR367" s="51"/>
      <c r="AS367" s="5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ht="18.0" customHeight="1">
      <c r="A368" s="1"/>
      <c r="B368" s="47"/>
      <c r="C368" s="1"/>
      <c r="D368" s="48"/>
      <c r="E368" s="1"/>
      <c r="F368" s="1"/>
      <c r="G368" s="49"/>
      <c r="H368" s="1"/>
      <c r="I368" s="49"/>
      <c r="J368" s="1"/>
      <c r="K368" s="2"/>
      <c r="L368" s="2"/>
      <c r="M368" s="2"/>
      <c r="N368" s="2"/>
      <c r="O368" s="2"/>
      <c r="P368" s="2"/>
      <c r="Q368" s="2"/>
      <c r="R368" s="2"/>
      <c r="S368" s="50"/>
      <c r="T368" s="1"/>
      <c r="U368" s="1"/>
      <c r="V368" s="1"/>
      <c r="W368" s="51"/>
      <c r="X368" s="1"/>
      <c r="Y368" s="52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1"/>
      <c r="AL368" s="53"/>
      <c r="AM368" s="53"/>
      <c r="AN368" s="53"/>
      <c r="AO368" s="53"/>
      <c r="AP368" s="53"/>
      <c r="AQ368" s="51"/>
      <c r="AR368" s="51"/>
      <c r="AS368" s="5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ht="18.0" customHeight="1">
      <c r="A369" s="1"/>
      <c r="B369" s="47"/>
      <c r="C369" s="1"/>
      <c r="D369" s="48"/>
      <c r="E369" s="1"/>
      <c r="F369" s="1"/>
      <c r="G369" s="49"/>
      <c r="H369" s="1"/>
      <c r="I369" s="49"/>
      <c r="J369" s="1"/>
      <c r="K369" s="2"/>
      <c r="L369" s="2"/>
      <c r="M369" s="2"/>
      <c r="N369" s="2"/>
      <c r="O369" s="2"/>
      <c r="P369" s="2"/>
      <c r="Q369" s="2"/>
      <c r="R369" s="2"/>
      <c r="S369" s="50"/>
      <c r="T369" s="1"/>
      <c r="U369" s="1"/>
      <c r="V369" s="1"/>
      <c r="W369" s="51"/>
      <c r="X369" s="1"/>
      <c r="Y369" s="52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1"/>
      <c r="AL369" s="53"/>
      <c r="AM369" s="53"/>
      <c r="AN369" s="53"/>
      <c r="AO369" s="53"/>
      <c r="AP369" s="53"/>
      <c r="AQ369" s="51"/>
      <c r="AR369" s="51"/>
      <c r="AS369" s="5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ht="18.0" customHeight="1">
      <c r="A370" s="1"/>
      <c r="B370" s="47"/>
      <c r="C370" s="1"/>
      <c r="D370" s="48"/>
      <c r="E370" s="1"/>
      <c r="F370" s="1"/>
      <c r="G370" s="49"/>
      <c r="H370" s="1"/>
      <c r="I370" s="49"/>
      <c r="J370" s="1"/>
      <c r="K370" s="2"/>
      <c r="L370" s="2"/>
      <c r="M370" s="2"/>
      <c r="N370" s="2"/>
      <c r="O370" s="2"/>
      <c r="P370" s="2"/>
      <c r="Q370" s="2"/>
      <c r="R370" s="2"/>
      <c r="S370" s="50"/>
      <c r="T370" s="1"/>
      <c r="U370" s="1"/>
      <c r="V370" s="1"/>
      <c r="W370" s="51"/>
      <c r="X370" s="1"/>
      <c r="Y370" s="52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1"/>
      <c r="AL370" s="53"/>
      <c r="AM370" s="53"/>
      <c r="AN370" s="53"/>
      <c r="AO370" s="53"/>
      <c r="AP370" s="53"/>
      <c r="AQ370" s="51"/>
      <c r="AR370" s="51"/>
      <c r="AS370" s="5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ht="18.0" customHeight="1">
      <c r="A371" s="1"/>
      <c r="B371" s="47"/>
      <c r="C371" s="1"/>
      <c r="D371" s="48"/>
      <c r="E371" s="1"/>
      <c r="F371" s="1"/>
      <c r="G371" s="49"/>
      <c r="H371" s="1"/>
      <c r="I371" s="49"/>
      <c r="J371" s="1"/>
      <c r="K371" s="2"/>
      <c r="L371" s="2"/>
      <c r="M371" s="2"/>
      <c r="N371" s="2"/>
      <c r="O371" s="2"/>
      <c r="P371" s="2"/>
      <c r="Q371" s="2"/>
      <c r="R371" s="2"/>
      <c r="S371" s="50"/>
      <c r="T371" s="1"/>
      <c r="U371" s="1"/>
      <c r="V371" s="1"/>
      <c r="W371" s="51"/>
      <c r="X371" s="1"/>
      <c r="Y371" s="52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1"/>
      <c r="AL371" s="53"/>
      <c r="AM371" s="53"/>
      <c r="AN371" s="53"/>
      <c r="AO371" s="53"/>
      <c r="AP371" s="53"/>
      <c r="AQ371" s="51"/>
      <c r="AR371" s="51"/>
      <c r="AS371" s="5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ht="18.0" customHeight="1">
      <c r="A372" s="1"/>
      <c r="B372" s="47"/>
      <c r="C372" s="1"/>
      <c r="D372" s="48"/>
      <c r="E372" s="1"/>
      <c r="F372" s="1"/>
      <c r="G372" s="49"/>
      <c r="H372" s="1"/>
      <c r="I372" s="49"/>
      <c r="J372" s="1"/>
      <c r="K372" s="2"/>
      <c r="L372" s="2"/>
      <c r="M372" s="2"/>
      <c r="N372" s="2"/>
      <c r="O372" s="2"/>
      <c r="P372" s="2"/>
      <c r="Q372" s="2"/>
      <c r="R372" s="2"/>
      <c r="S372" s="50"/>
      <c r="T372" s="1"/>
      <c r="U372" s="1"/>
      <c r="V372" s="1"/>
      <c r="W372" s="51"/>
      <c r="X372" s="1"/>
      <c r="Y372" s="52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1"/>
      <c r="AL372" s="53"/>
      <c r="AM372" s="53"/>
      <c r="AN372" s="53"/>
      <c r="AO372" s="53"/>
      <c r="AP372" s="53"/>
      <c r="AQ372" s="51"/>
      <c r="AR372" s="51"/>
      <c r="AS372" s="5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ht="18.0" customHeight="1">
      <c r="A373" s="1"/>
      <c r="B373" s="47"/>
      <c r="C373" s="1"/>
      <c r="D373" s="48"/>
      <c r="E373" s="1"/>
      <c r="F373" s="1"/>
      <c r="G373" s="49"/>
      <c r="H373" s="1"/>
      <c r="I373" s="49"/>
      <c r="J373" s="1"/>
      <c r="K373" s="2"/>
      <c r="L373" s="2"/>
      <c r="M373" s="2"/>
      <c r="N373" s="2"/>
      <c r="O373" s="2"/>
      <c r="P373" s="2"/>
      <c r="Q373" s="2"/>
      <c r="R373" s="2"/>
      <c r="S373" s="50"/>
      <c r="T373" s="1"/>
      <c r="U373" s="1"/>
      <c r="V373" s="1"/>
      <c r="W373" s="51"/>
      <c r="X373" s="1"/>
      <c r="Y373" s="52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1"/>
      <c r="AL373" s="53"/>
      <c r="AM373" s="53"/>
      <c r="AN373" s="53"/>
      <c r="AO373" s="53"/>
      <c r="AP373" s="53"/>
      <c r="AQ373" s="51"/>
      <c r="AR373" s="51"/>
      <c r="AS373" s="5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ht="18.0" customHeight="1">
      <c r="A374" s="1"/>
      <c r="B374" s="47"/>
      <c r="C374" s="1"/>
      <c r="D374" s="48"/>
      <c r="E374" s="1"/>
      <c r="F374" s="1"/>
      <c r="G374" s="49"/>
      <c r="H374" s="1"/>
      <c r="I374" s="49"/>
      <c r="J374" s="1"/>
      <c r="K374" s="2"/>
      <c r="L374" s="2"/>
      <c r="M374" s="2"/>
      <c r="N374" s="2"/>
      <c r="O374" s="2"/>
      <c r="P374" s="2"/>
      <c r="Q374" s="2"/>
      <c r="R374" s="2"/>
      <c r="S374" s="50"/>
      <c r="T374" s="1"/>
      <c r="U374" s="1"/>
      <c r="V374" s="1"/>
      <c r="W374" s="51"/>
      <c r="X374" s="1"/>
      <c r="Y374" s="52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1"/>
      <c r="AL374" s="53"/>
      <c r="AM374" s="53"/>
      <c r="AN374" s="53"/>
      <c r="AO374" s="53"/>
      <c r="AP374" s="53"/>
      <c r="AQ374" s="51"/>
      <c r="AR374" s="51"/>
      <c r="AS374" s="5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ht="18.0" customHeight="1">
      <c r="A375" s="1"/>
      <c r="B375" s="47"/>
      <c r="C375" s="1"/>
      <c r="D375" s="48"/>
      <c r="E375" s="1"/>
      <c r="F375" s="1"/>
      <c r="G375" s="49"/>
      <c r="H375" s="1"/>
      <c r="I375" s="49"/>
      <c r="J375" s="1"/>
      <c r="K375" s="2"/>
      <c r="L375" s="2"/>
      <c r="M375" s="2"/>
      <c r="N375" s="2"/>
      <c r="O375" s="2"/>
      <c r="P375" s="2"/>
      <c r="Q375" s="2"/>
      <c r="R375" s="2"/>
      <c r="S375" s="50"/>
      <c r="T375" s="1"/>
      <c r="U375" s="1"/>
      <c r="V375" s="1"/>
      <c r="W375" s="51"/>
      <c r="X375" s="1"/>
      <c r="Y375" s="52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1"/>
      <c r="AL375" s="53"/>
      <c r="AM375" s="53"/>
      <c r="AN375" s="53"/>
      <c r="AO375" s="53"/>
      <c r="AP375" s="53"/>
      <c r="AQ375" s="51"/>
      <c r="AR375" s="51"/>
      <c r="AS375" s="5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ht="18.0" customHeight="1">
      <c r="A376" s="1"/>
      <c r="B376" s="47"/>
      <c r="C376" s="1"/>
      <c r="D376" s="48"/>
      <c r="E376" s="1"/>
      <c r="F376" s="1"/>
      <c r="G376" s="49"/>
      <c r="H376" s="1"/>
      <c r="I376" s="49"/>
      <c r="J376" s="1"/>
      <c r="K376" s="2"/>
      <c r="L376" s="2"/>
      <c r="M376" s="2"/>
      <c r="N376" s="2"/>
      <c r="O376" s="2"/>
      <c r="P376" s="2"/>
      <c r="Q376" s="2"/>
      <c r="R376" s="2"/>
      <c r="S376" s="50"/>
      <c r="T376" s="1"/>
      <c r="U376" s="1"/>
      <c r="V376" s="1"/>
      <c r="W376" s="51"/>
      <c r="X376" s="1"/>
      <c r="Y376" s="52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1"/>
      <c r="AL376" s="53"/>
      <c r="AM376" s="53"/>
      <c r="AN376" s="53"/>
      <c r="AO376" s="53"/>
      <c r="AP376" s="53"/>
      <c r="AQ376" s="51"/>
      <c r="AR376" s="51"/>
      <c r="AS376" s="5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ht="18.0" customHeight="1">
      <c r="A377" s="1"/>
      <c r="B377" s="47"/>
      <c r="C377" s="1"/>
      <c r="D377" s="48"/>
      <c r="E377" s="1"/>
      <c r="F377" s="1"/>
      <c r="G377" s="49"/>
      <c r="H377" s="1"/>
      <c r="I377" s="49"/>
      <c r="J377" s="1"/>
      <c r="K377" s="2"/>
      <c r="L377" s="2"/>
      <c r="M377" s="2"/>
      <c r="N377" s="2"/>
      <c r="O377" s="2"/>
      <c r="P377" s="2"/>
      <c r="Q377" s="2"/>
      <c r="R377" s="2"/>
      <c r="S377" s="50"/>
      <c r="T377" s="1"/>
      <c r="U377" s="1"/>
      <c r="V377" s="1"/>
      <c r="W377" s="51"/>
      <c r="X377" s="1"/>
      <c r="Y377" s="52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1"/>
      <c r="AL377" s="53"/>
      <c r="AM377" s="53"/>
      <c r="AN377" s="53"/>
      <c r="AO377" s="53"/>
      <c r="AP377" s="53"/>
      <c r="AQ377" s="51"/>
      <c r="AR377" s="51"/>
      <c r="AS377" s="5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ht="18.0" customHeight="1">
      <c r="A378" s="1"/>
      <c r="B378" s="47"/>
      <c r="C378" s="1"/>
      <c r="D378" s="48"/>
      <c r="E378" s="1"/>
      <c r="F378" s="1"/>
      <c r="G378" s="49"/>
      <c r="H378" s="1"/>
      <c r="I378" s="49"/>
      <c r="J378" s="1"/>
      <c r="K378" s="2"/>
      <c r="L378" s="2"/>
      <c r="M378" s="2"/>
      <c r="N378" s="2"/>
      <c r="O378" s="2"/>
      <c r="P378" s="2"/>
      <c r="Q378" s="2"/>
      <c r="R378" s="2"/>
      <c r="S378" s="50"/>
      <c r="T378" s="1"/>
      <c r="U378" s="1"/>
      <c r="V378" s="1"/>
      <c r="W378" s="51"/>
      <c r="X378" s="1"/>
      <c r="Y378" s="52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1"/>
      <c r="AL378" s="53"/>
      <c r="AM378" s="53"/>
      <c r="AN378" s="53"/>
      <c r="AO378" s="53"/>
      <c r="AP378" s="53"/>
      <c r="AQ378" s="51"/>
      <c r="AR378" s="51"/>
      <c r="AS378" s="5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ht="18.0" customHeight="1">
      <c r="A379" s="1"/>
      <c r="B379" s="47"/>
      <c r="C379" s="1"/>
      <c r="D379" s="48"/>
      <c r="E379" s="1"/>
      <c r="F379" s="1"/>
      <c r="G379" s="49"/>
      <c r="H379" s="1"/>
      <c r="I379" s="49"/>
      <c r="J379" s="1"/>
      <c r="K379" s="2"/>
      <c r="L379" s="2"/>
      <c r="M379" s="2"/>
      <c r="N379" s="2"/>
      <c r="O379" s="2"/>
      <c r="P379" s="2"/>
      <c r="Q379" s="2"/>
      <c r="R379" s="2"/>
      <c r="S379" s="50"/>
      <c r="T379" s="1"/>
      <c r="U379" s="1"/>
      <c r="V379" s="1"/>
      <c r="W379" s="51"/>
      <c r="X379" s="1"/>
      <c r="Y379" s="52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1"/>
      <c r="AL379" s="53"/>
      <c r="AM379" s="53"/>
      <c r="AN379" s="53"/>
      <c r="AO379" s="53"/>
      <c r="AP379" s="53"/>
      <c r="AQ379" s="51"/>
      <c r="AR379" s="51"/>
      <c r="AS379" s="5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ht="18.0" customHeight="1">
      <c r="A380" s="1"/>
      <c r="B380" s="47"/>
      <c r="C380" s="1"/>
      <c r="D380" s="48"/>
      <c r="E380" s="1"/>
      <c r="F380" s="1"/>
      <c r="G380" s="49"/>
      <c r="H380" s="1"/>
      <c r="I380" s="49"/>
      <c r="J380" s="1"/>
      <c r="K380" s="2"/>
      <c r="L380" s="2"/>
      <c r="M380" s="2"/>
      <c r="N380" s="2"/>
      <c r="O380" s="2"/>
      <c r="P380" s="2"/>
      <c r="Q380" s="2"/>
      <c r="R380" s="2"/>
      <c r="S380" s="50"/>
      <c r="T380" s="1"/>
      <c r="U380" s="1"/>
      <c r="V380" s="1"/>
      <c r="W380" s="51"/>
      <c r="X380" s="1"/>
      <c r="Y380" s="52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1"/>
      <c r="AL380" s="53"/>
      <c r="AM380" s="53"/>
      <c r="AN380" s="53"/>
      <c r="AO380" s="53"/>
      <c r="AP380" s="53"/>
      <c r="AQ380" s="51"/>
      <c r="AR380" s="51"/>
      <c r="AS380" s="5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ht="18.0" customHeight="1">
      <c r="A381" s="1"/>
      <c r="B381" s="47"/>
      <c r="C381" s="1"/>
      <c r="D381" s="48"/>
      <c r="E381" s="1"/>
      <c r="F381" s="1"/>
      <c r="G381" s="49"/>
      <c r="H381" s="1"/>
      <c r="I381" s="49"/>
      <c r="J381" s="1"/>
      <c r="K381" s="2"/>
      <c r="L381" s="2"/>
      <c r="M381" s="2"/>
      <c r="N381" s="2"/>
      <c r="O381" s="2"/>
      <c r="P381" s="2"/>
      <c r="Q381" s="2"/>
      <c r="R381" s="2"/>
      <c r="S381" s="50"/>
      <c r="T381" s="1"/>
      <c r="U381" s="1"/>
      <c r="V381" s="1"/>
      <c r="W381" s="51"/>
      <c r="X381" s="1"/>
      <c r="Y381" s="52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1"/>
      <c r="AL381" s="53"/>
      <c r="AM381" s="53"/>
      <c r="AN381" s="53"/>
      <c r="AO381" s="53"/>
      <c r="AP381" s="53"/>
      <c r="AQ381" s="51"/>
      <c r="AR381" s="51"/>
      <c r="AS381" s="5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ht="18.0" customHeight="1">
      <c r="A382" s="1"/>
      <c r="B382" s="47"/>
      <c r="C382" s="1"/>
      <c r="D382" s="48"/>
      <c r="E382" s="1"/>
      <c r="F382" s="1"/>
      <c r="G382" s="49"/>
      <c r="H382" s="1"/>
      <c r="I382" s="49"/>
      <c r="J382" s="1"/>
      <c r="K382" s="2"/>
      <c r="L382" s="2"/>
      <c r="M382" s="2"/>
      <c r="N382" s="2"/>
      <c r="O382" s="2"/>
      <c r="P382" s="2"/>
      <c r="Q382" s="2"/>
      <c r="R382" s="2"/>
      <c r="S382" s="50"/>
      <c r="T382" s="1"/>
      <c r="U382" s="1"/>
      <c r="V382" s="1"/>
      <c r="W382" s="51"/>
      <c r="X382" s="1"/>
      <c r="Y382" s="52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1"/>
      <c r="AL382" s="53"/>
      <c r="AM382" s="53"/>
      <c r="AN382" s="53"/>
      <c r="AO382" s="53"/>
      <c r="AP382" s="53"/>
      <c r="AQ382" s="51"/>
      <c r="AR382" s="51"/>
      <c r="AS382" s="5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ht="18.0" customHeight="1">
      <c r="A383" s="1"/>
      <c r="B383" s="47"/>
      <c r="C383" s="1"/>
      <c r="D383" s="48"/>
      <c r="E383" s="1"/>
      <c r="F383" s="1"/>
      <c r="G383" s="49"/>
      <c r="H383" s="1"/>
      <c r="I383" s="49"/>
      <c r="J383" s="1"/>
      <c r="K383" s="2"/>
      <c r="L383" s="2"/>
      <c r="M383" s="2"/>
      <c r="N383" s="2"/>
      <c r="O383" s="2"/>
      <c r="P383" s="2"/>
      <c r="Q383" s="2"/>
      <c r="R383" s="2"/>
      <c r="S383" s="50"/>
      <c r="T383" s="1"/>
      <c r="U383" s="1"/>
      <c r="V383" s="1"/>
      <c r="W383" s="51"/>
      <c r="X383" s="1"/>
      <c r="Y383" s="52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1"/>
      <c r="AL383" s="53"/>
      <c r="AM383" s="53"/>
      <c r="AN383" s="53"/>
      <c r="AO383" s="53"/>
      <c r="AP383" s="53"/>
      <c r="AQ383" s="51"/>
      <c r="AR383" s="51"/>
      <c r="AS383" s="5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ht="18.0" customHeight="1">
      <c r="A384" s="1"/>
      <c r="B384" s="47"/>
      <c r="C384" s="1"/>
      <c r="D384" s="48"/>
      <c r="E384" s="1"/>
      <c r="F384" s="1"/>
      <c r="G384" s="49"/>
      <c r="H384" s="1"/>
      <c r="I384" s="49"/>
      <c r="J384" s="1"/>
      <c r="K384" s="2"/>
      <c r="L384" s="2"/>
      <c r="M384" s="2"/>
      <c r="N384" s="2"/>
      <c r="O384" s="2"/>
      <c r="P384" s="2"/>
      <c r="Q384" s="2"/>
      <c r="R384" s="2"/>
      <c r="S384" s="50"/>
      <c r="T384" s="1"/>
      <c r="U384" s="1"/>
      <c r="V384" s="1"/>
      <c r="W384" s="51"/>
      <c r="X384" s="1"/>
      <c r="Y384" s="52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1"/>
      <c r="AL384" s="53"/>
      <c r="AM384" s="53"/>
      <c r="AN384" s="53"/>
      <c r="AO384" s="53"/>
      <c r="AP384" s="53"/>
      <c r="AQ384" s="51"/>
      <c r="AR384" s="51"/>
      <c r="AS384" s="5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ht="18.0" customHeight="1">
      <c r="A385" s="1"/>
      <c r="B385" s="47"/>
      <c r="C385" s="1"/>
      <c r="D385" s="48"/>
      <c r="E385" s="1"/>
      <c r="F385" s="1"/>
      <c r="G385" s="49"/>
      <c r="H385" s="1"/>
      <c r="I385" s="49"/>
      <c r="J385" s="1"/>
      <c r="K385" s="2"/>
      <c r="L385" s="2"/>
      <c r="M385" s="2"/>
      <c r="N385" s="2"/>
      <c r="O385" s="2"/>
      <c r="P385" s="2"/>
      <c r="Q385" s="2"/>
      <c r="R385" s="2"/>
      <c r="S385" s="50"/>
      <c r="T385" s="1"/>
      <c r="U385" s="1"/>
      <c r="V385" s="1"/>
      <c r="W385" s="51"/>
      <c r="X385" s="1"/>
      <c r="Y385" s="52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1"/>
      <c r="AL385" s="53"/>
      <c r="AM385" s="53"/>
      <c r="AN385" s="53"/>
      <c r="AO385" s="53"/>
      <c r="AP385" s="53"/>
      <c r="AQ385" s="51"/>
      <c r="AR385" s="51"/>
      <c r="AS385" s="5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ht="18.0" customHeight="1">
      <c r="A386" s="1"/>
      <c r="B386" s="47"/>
      <c r="C386" s="1"/>
      <c r="D386" s="48"/>
      <c r="E386" s="1"/>
      <c r="F386" s="1"/>
      <c r="G386" s="49"/>
      <c r="H386" s="1"/>
      <c r="I386" s="49"/>
      <c r="J386" s="1"/>
      <c r="K386" s="2"/>
      <c r="L386" s="2"/>
      <c r="M386" s="2"/>
      <c r="N386" s="2"/>
      <c r="O386" s="2"/>
      <c r="P386" s="2"/>
      <c r="Q386" s="2"/>
      <c r="R386" s="2"/>
      <c r="S386" s="50"/>
      <c r="T386" s="1"/>
      <c r="U386" s="1"/>
      <c r="V386" s="1"/>
      <c r="W386" s="51"/>
      <c r="X386" s="1"/>
      <c r="Y386" s="52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1"/>
      <c r="AL386" s="53"/>
      <c r="AM386" s="53"/>
      <c r="AN386" s="53"/>
      <c r="AO386" s="53"/>
      <c r="AP386" s="53"/>
      <c r="AQ386" s="51"/>
      <c r="AR386" s="51"/>
      <c r="AS386" s="5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ht="18.0" customHeight="1">
      <c r="A387" s="1"/>
      <c r="B387" s="47"/>
      <c r="C387" s="1"/>
      <c r="D387" s="48"/>
      <c r="E387" s="1"/>
      <c r="F387" s="1"/>
      <c r="G387" s="49"/>
      <c r="H387" s="1"/>
      <c r="I387" s="49"/>
      <c r="J387" s="1"/>
      <c r="K387" s="2"/>
      <c r="L387" s="2"/>
      <c r="M387" s="2"/>
      <c r="N387" s="2"/>
      <c r="O387" s="2"/>
      <c r="P387" s="2"/>
      <c r="Q387" s="2"/>
      <c r="R387" s="2"/>
      <c r="S387" s="50"/>
      <c r="T387" s="1"/>
      <c r="U387" s="1"/>
      <c r="V387" s="1"/>
      <c r="W387" s="51"/>
      <c r="X387" s="1"/>
      <c r="Y387" s="52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1"/>
      <c r="AL387" s="53"/>
      <c r="AM387" s="53"/>
      <c r="AN387" s="53"/>
      <c r="AO387" s="53"/>
      <c r="AP387" s="53"/>
      <c r="AQ387" s="51"/>
      <c r="AR387" s="51"/>
      <c r="AS387" s="5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ht="18.0" customHeight="1">
      <c r="A388" s="1"/>
      <c r="B388" s="47"/>
      <c r="C388" s="1"/>
      <c r="D388" s="48"/>
      <c r="E388" s="1"/>
      <c r="F388" s="1"/>
      <c r="G388" s="49"/>
      <c r="H388" s="1"/>
      <c r="I388" s="49"/>
      <c r="J388" s="1"/>
      <c r="K388" s="2"/>
      <c r="L388" s="2"/>
      <c r="M388" s="2"/>
      <c r="N388" s="2"/>
      <c r="O388" s="2"/>
      <c r="P388" s="2"/>
      <c r="Q388" s="2"/>
      <c r="R388" s="2"/>
      <c r="S388" s="50"/>
      <c r="T388" s="1"/>
      <c r="U388" s="1"/>
      <c r="V388" s="1"/>
      <c r="W388" s="51"/>
      <c r="X388" s="1"/>
      <c r="Y388" s="52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1"/>
      <c r="AL388" s="53"/>
      <c r="AM388" s="53"/>
      <c r="AN388" s="53"/>
      <c r="AO388" s="53"/>
      <c r="AP388" s="53"/>
      <c r="AQ388" s="51"/>
      <c r="AR388" s="51"/>
      <c r="AS388" s="5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ht="18.0" customHeight="1">
      <c r="A389" s="1"/>
      <c r="B389" s="47"/>
      <c r="C389" s="1"/>
      <c r="D389" s="48"/>
      <c r="E389" s="1"/>
      <c r="F389" s="1"/>
      <c r="G389" s="49"/>
      <c r="H389" s="1"/>
      <c r="I389" s="49"/>
      <c r="J389" s="1"/>
      <c r="K389" s="2"/>
      <c r="L389" s="2"/>
      <c r="M389" s="2"/>
      <c r="N389" s="2"/>
      <c r="O389" s="2"/>
      <c r="P389" s="2"/>
      <c r="Q389" s="2"/>
      <c r="R389" s="2"/>
      <c r="S389" s="50"/>
      <c r="T389" s="1"/>
      <c r="U389" s="1"/>
      <c r="V389" s="1"/>
      <c r="W389" s="51"/>
      <c r="X389" s="1"/>
      <c r="Y389" s="52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1"/>
      <c r="AL389" s="53"/>
      <c r="AM389" s="53"/>
      <c r="AN389" s="53"/>
      <c r="AO389" s="53"/>
      <c r="AP389" s="53"/>
      <c r="AQ389" s="51"/>
      <c r="AR389" s="51"/>
      <c r="AS389" s="5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ht="18.0" customHeight="1">
      <c r="A390" s="1"/>
      <c r="B390" s="47"/>
      <c r="C390" s="1"/>
      <c r="D390" s="48"/>
      <c r="E390" s="1"/>
      <c r="F390" s="1"/>
      <c r="G390" s="49"/>
      <c r="H390" s="1"/>
      <c r="I390" s="49"/>
      <c r="J390" s="1"/>
      <c r="K390" s="2"/>
      <c r="L390" s="2"/>
      <c r="M390" s="2"/>
      <c r="N390" s="2"/>
      <c r="O390" s="2"/>
      <c r="P390" s="2"/>
      <c r="Q390" s="2"/>
      <c r="R390" s="2"/>
      <c r="S390" s="50"/>
      <c r="T390" s="1"/>
      <c r="U390" s="1"/>
      <c r="V390" s="1"/>
      <c r="W390" s="51"/>
      <c r="X390" s="1"/>
      <c r="Y390" s="52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1"/>
      <c r="AL390" s="53"/>
      <c r="AM390" s="53"/>
      <c r="AN390" s="53"/>
      <c r="AO390" s="53"/>
      <c r="AP390" s="53"/>
      <c r="AQ390" s="51"/>
      <c r="AR390" s="51"/>
      <c r="AS390" s="5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ht="18.0" customHeight="1">
      <c r="A391" s="1"/>
      <c r="B391" s="47"/>
      <c r="C391" s="1"/>
      <c r="D391" s="48"/>
      <c r="E391" s="1"/>
      <c r="F391" s="1"/>
      <c r="G391" s="49"/>
      <c r="H391" s="1"/>
      <c r="I391" s="49"/>
      <c r="J391" s="1"/>
      <c r="K391" s="2"/>
      <c r="L391" s="2"/>
      <c r="M391" s="2"/>
      <c r="N391" s="2"/>
      <c r="O391" s="2"/>
      <c r="P391" s="2"/>
      <c r="Q391" s="2"/>
      <c r="R391" s="2"/>
      <c r="S391" s="50"/>
      <c r="T391" s="1"/>
      <c r="U391" s="1"/>
      <c r="V391" s="1"/>
      <c r="W391" s="51"/>
      <c r="X391" s="1"/>
      <c r="Y391" s="52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1"/>
      <c r="AL391" s="53"/>
      <c r="AM391" s="53"/>
      <c r="AN391" s="53"/>
      <c r="AO391" s="53"/>
      <c r="AP391" s="53"/>
      <c r="AQ391" s="51"/>
      <c r="AR391" s="51"/>
      <c r="AS391" s="5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ht="18.0" customHeight="1">
      <c r="A392" s="1"/>
      <c r="B392" s="47"/>
      <c r="C392" s="1"/>
      <c r="D392" s="48"/>
      <c r="E392" s="1"/>
      <c r="F392" s="1"/>
      <c r="G392" s="49"/>
      <c r="H392" s="1"/>
      <c r="I392" s="49"/>
      <c r="J392" s="1"/>
      <c r="K392" s="2"/>
      <c r="L392" s="2"/>
      <c r="M392" s="2"/>
      <c r="N392" s="2"/>
      <c r="O392" s="2"/>
      <c r="P392" s="2"/>
      <c r="Q392" s="2"/>
      <c r="R392" s="2"/>
      <c r="S392" s="50"/>
      <c r="T392" s="1"/>
      <c r="U392" s="1"/>
      <c r="V392" s="1"/>
      <c r="W392" s="51"/>
      <c r="X392" s="1"/>
      <c r="Y392" s="52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1"/>
      <c r="AL392" s="53"/>
      <c r="AM392" s="53"/>
      <c r="AN392" s="53"/>
      <c r="AO392" s="53"/>
      <c r="AP392" s="53"/>
      <c r="AQ392" s="51"/>
      <c r="AR392" s="51"/>
      <c r="AS392" s="5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ht="18.0" customHeight="1">
      <c r="A393" s="1"/>
      <c r="B393" s="47"/>
      <c r="C393" s="1"/>
      <c r="D393" s="48"/>
      <c r="E393" s="1"/>
      <c r="F393" s="1"/>
      <c r="G393" s="49"/>
      <c r="H393" s="1"/>
      <c r="I393" s="49"/>
      <c r="J393" s="1"/>
      <c r="K393" s="2"/>
      <c r="L393" s="2"/>
      <c r="M393" s="2"/>
      <c r="N393" s="2"/>
      <c r="O393" s="2"/>
      <c r="P393" s="2"/>
      <c r="Q393" s="2"/>
      <c r="R393" s="2"/>
      <c r="S393" s="50"/>
      <c r="T393" s="1"/>
      <c r="U393" s="1"/>
      <c r="V393" s="1"/>
      <c r="W393" s="51"/>
      <c r="X393" s="1"/>
      <c r="Y393" s="52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1"/>
      <c r="AL393" s="53"/>
      <c r="AM393" s="53"/>
      <c r="AN393" s="53"/>
      <c r="AO393" s="53"/>
      <c r="AP393" s="53"/>
      <c r="AQ393" s="51"/>
      <c r="AR393" s="51"/>
      <c r="AS393" s="5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ht="18.0" customHeight="1">
      <c r="A394" s="1"/>
      <c r="B394" s="47"/>
      <c r="C394" s="1"/>
      <c r="D394" s="48"/>
      <c r="E394" s="1"/>
      <c r="F394" s="1"/>
      <c r="G394" s="49"/>
      <c r="H394" s="1"/>
      <c r="I394" s="49"/>
      <c r="J394" s="1"/>
      <c r="K394" s="2"/>
      <c r="L394" s="2"/>
      <c r="M394" s="2"/>
      <c r="N394" s="2"/>
      <c r="O394" s="2"/>
      <c r="P394" s="2"/>
      <c r="Q394" s="2"/>
      <c r="R394" s="2"/>
      <c r="S394" s="50"/>
      <c r="T394" s="1"/>
      <c r="U394" s="1"/>
      <c r="V394" s="1"/>
      <c r="W394" s="51"/>
      <c r="X394" s="1"/>
      <c r="Y394" s="52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1"/>
      <c r="AL394" s="53"/>
      <c r="AM394" s="53"/>
      <c r="AN394" s="53"/>
      <c r="AO394" s="53"/>
      <c r="AP394" s="53"/>
      <c r="AQ394" s="51"/>
      <c r="AR394" s="51"/>
      <c r="AS394" s="5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ht="18.0" customHeight="1">
      <c r="A395" s="1"/>
      <c r="B395" s="47"/>
      <c r="C395" s="1"/>
      <c r="D395" s="48"/>
      <c r="E395" s="1"/>
      <c r="F395" s="1"/>
      <c r="G395" s="49"/>
      <c r="H395" s="1"/>
      <c r="I395" s="49"/>
      <c r="J395" s="1"/>
      <c r="K395" s="2"/>
      <c r="L395" s="2"/>
      <c r="M395" s="2"/>
      <c r="N395" s="2"/>
      <c r="O395" s="2"/>
      <c r="P395" s="2"/>
      <c r="Q395" s="2"/>
      <c r="R395" s="2"/>
      <c r="S395" s="50"/>
      <c r="T395" s="1"/>
      <c r="U395" s="1"/>
      <c r="V395" s="1"/>
      <c r="W395" s="51"/>
      <c r="X395" s="1"/>
      <c r="Y395" s="52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1"/>
      <c r="AL395" s="53"/>
      <c r="AM395" s="53"/>
      <c r="AN395" s="53"/>
      <c r="AO395" s="53"/>
      <c r="AP395" s="53"/>
      <c r="AQ395" s="51"/>
      <c r="AR395" s="51"/>
      <c r="AS395" s="5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ht="18.0" customHeight="1">
      <c r="A396" s="1"/>
      <c r="B396" s="47"/>
      <c r="C396" s="1"/>
      <c r="D396" s="48"/>
      <c r="E396" s="1"/>
      <c r="F396" s="1"/>
      <c r="G396" s="49"/>
      <c r="H396" s="1"/>
      <c r="I396" s="49"/>
      <c r="J396" s="1"/>
      <c r="K396" s="2"/>
      <c r="L396" s="2"/>
      <c r="M396" s="2"/>
      <c r="N396" s="2"/>
      <c r="O396" s="2"/>
      <c r="P396" s="2"/>
      <c r="Q396" s="2"/>
      <c r="R396" s="2"/>
      <c r="S396" s="50"/>
      <c r="T396" s="1"/>
      <c r="U396" s="1"/>
      <c r="V396" s="1"/>
      <c r="W396" s="51"/>
      <c r="X396" s="1"/>
      <c r="Y396" s="52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1"/>
      <c r="AL396" s="53"/>
      <c r="AM396" s="53"/>
      <c r="AN396" s="53"/>
      <c r="AO396" s="53"/>
      <c r="AP396" s="53"/>
      <c r="AQ396" s="51"/>
      <c r="AR396" s="51"/>
      <c r="AS396" s="5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ht="18.0" customHeight="1">
      <c r="A397" s="1"/>
      <c r="B397" s="47"/>
      <c r="C397" s="1"/>
      <c r="D397" s="48"/>
      <c r="E397" s="1"/>
      <c r="F397" s="1"/>
      <c r="G397" s="49"/>
      <c r="H397" s="1"/>
      <c r="I397" s="49"/>
      <c r="J397" s="1"/>
      <c r="K397" s="2"/>
      <c r="L397" s="2"/>
      <c r="M397" s="2"/>
      <c r="N397" s="2"/>
      <c r="O397" s="2"/>
      <c r="P397" s="2"/>
      <c r="Q397" s="2"/>
      <c r="R397" s="2"/>
      <c r="S397" s="50"/>
      <c r="T397" s="1"/>
      <c r="U397" s="1"/>
      <c r="V397" s="1"/>
      <c r="W397" s="51"/>
      <c r="X397" s="1"/>
      <c r="Y397" s="52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1"/>
      <c r="AL397" s="53"/>
      <c r="AM397" s="53"/>
      <c r="AN397" s="53"/>
      <c r="AO397" s="53"/>
      <c r="AP397" s="53"/>
      <c r="AQ397" s="51"/>
      <c r="AR397" s="51"/>
      <c r="AS397" s="5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ht="18.0" customHeight="1">
      <c r="A398" s="1"/>
      <c r="B398" s="47"/>
      <c r="C398" s="1"/>
      <c r="D398" s="48"/>
      <c r="E398" s="1"/>
      <c r="F398" s="1"/>
      <c r="G398" s="49"/>
      <c r="H398" s="1"/>
      <c r="I398" s="49"/>
      <c r="J398" s="1"/>
      <c r="K398" s="2"/>
      <c r="L398" s="2"/>
      <c r="M398" s="2"/>
      <c r="N398" s="2"/>
      <c r="O398" s="2"/>
      <c r="P398" s="2"/>
      <c r="Q398" s="2"/>
      <c r="R398" s="2"/>
      <c r="S398" s="50"/>
      <c r="T398" s="1"/>
      <c r="U398" s="1"/>
      <c r="V398" s="1"/>
      <c r="W398" s="51"/>
      <c r="X398" s="1"/>
      <c r="Y398" s="52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1"/>
      <c r="AL398" s="53"/>
      <c r="AM398" s="53"/>
      <c r="AN398" s="53"/>
      <c r="AO398" s="53"/>
      <c r="AP398" s="53"/>
      <c r="AQ398" s="51"/>
      <c r="AR398" s="51"/>
      <c r="AS398" s="5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ht="18.0" customHeight="1">
      <c r="A399" s="1"/>
      <c r="B399" s="47"/>
      <c r="C399" s="1"/>
      <c r="D399" s="48"/>
      <c r="E399" s="1"/>
      <c r="F399" s="1"/>
      <c r="G399" s="49"/>
      <c r="H399" s="1"/>
      <c r="I399" s="49"/>
      <c r="J399" s="1"/>
      <c r="K399" s="2"/>
      <c r="L399" s="2"/>
      <c r="M399" s="2"/>
      <c r="N399" s="2"/>
      <c r="O399" s="2"/>
      <c r="P399" s="2"/>
      <c r="Q399" s="2"/>
      <c r="R399" s="2"/>
      <c r="S399" s="50"/>
      <c r="T399" s="1"/>
      <c r="U399" s="1"/>
      <c r="V399" s="1"/>
      <c r="W399" s="51"/>
      <c r="X399" s="1"/>
      <c r="Y399" s="52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1"/>
      <c r="AL399" s="53"/>
      <c r="AM399" s="53"/>
      <c r="AN399" s="53"/>
      <c r="AO399" s="53"/>
      <c r="AP399" s="53"/>
      <c r="AQ399" s="51"/>
      <c r="AR399" s="51"/>
      <c r="AS399" s="5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ht="18.0" customHeight="1">
      <c r="A400" s="1"/>
      <c r="B400" s="47"/>
      <c r="C400" s="1"/>
      <c r="D400" s="48"/>
      <c r="E400" s="1"/>
      <c r="F400" s="1"/>
      <c r="G400" s="49"/>
      <c r="H400" s="1"/>
      <c r="I400" s="49"/>
      <c r="J400" s="1"/>
      <c r="K400" s="2"/>
      <c r="L400" s="2"/>
      <c r="M400" s="2"/>
      <c r="N400" s="2"/>
      <c r="O400" s="2"/>
      <c r="P400" s="2"/>
      <c r="Q400" s="2"/>
      <c r="R400" s="2"/>
      <c r="S400" s="50"/>
      <c r="T400" s="1"/>
      <c r="U400" s="1"/>
      <c r="V400" s="1"/>
      <c r="W400" s="51"/>
      <c r="X400" s="1"/>
      <c r="Y400" s="52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1"/>
      <c r="AL400" s="53"/>
      <c r="AM400" s="53"/>
      <c r="AN400" s="53"/>
      <c r="AO400" s="53"/>
      <c r="AP400" s="53"/>
      <c r="AQ400" s="51"/>
      <c r="AR400" s="51"/>
      <c r="AS400" s="5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ht="18.0" customHeight="1">
      <c r="A401" s="1"/>
      <c r="B401" s="47"/>
      <c r="C401" s="1"/>
      <c r="D401" s="48"/>
      <c r="E401" s="1"/>
      <c r="F401" s="1"/>
      <c r="G401" s="49"/>
      <c r="H401" s="1"/>
      <c r="I401" s="49"/>
      <c r="J401" s="1"/>
      <c r="K401" s="2"/>
      <c r="L401" s="2"/>
      <c r="M401" s="2"/>
      <c r="N401" s="2"/>
      <c r="O401" s="2"/>
      <c r="P401" s="2"/>
      <c r="Q401" s="2"/>
      <c r="R401" s="2"/>
      <c r="S401" s="50"/>
      <c r="T401" s="1"/>
      <c r="U401" s="1"/>
      <c r="V401" s="1"/>
      <c r="W401" s="51"/>
      <c r="X401" s="1"/>
      <c r="Y401" s="52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1"/>
      <c r="AL401" s="53"/>
      <c r="AM401" s="53"/>
      <c r="AN401" s="53"/>
      <c r="AO401" s="53"/>
      <c r="AP401" s="53"/>
      <c r="AQ401" s="51"/>
      <c r="AR401" s="51"/>
      <c r="AS401" s="5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ht="18.0" customHeight="1">
      <c r="A402" s="1"/>
      <c r="B402" s="47"/>
      <c r="C402" s="1"/>
      <c r="D402" s="48"/>
      <c r="E402" s="1"/>
      <c r="F402" s="1"/>
      <c r="G402" s="49"/>
      <c r="H402" s="1"/>
      <c r="I402" s="49"/>
      <c r="J402" s="1"/>
      <c r="K402" s="2"/>
      <c r="L402" s="2"/>
      <c r="M402" s="2"/>
      <c r="N402" s="2"/>
      <c r="O402" s="2"/>
      <c r="P402" s="2"/>
      <c r="Q402" s="2"/>
      <c r="R402" s="2"/>
      <c r="S402" s="50"/>
      <c r="T402" s="1"/>
      <c r="U402" s="1"/>
      <c r="V402" s="1"/>
      <c r="W402" s="51"/>
      <c r="X402" s="1"/>
      <c r="Y402" s="52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1"/>
      <c r="AL402" s="53"/>
      <c r="AM402" s="53"/>
      <c r="AN402" s="53"/>
      <c r="AO402" s="53"/>
      <c r="AP402" s="53"/>
      <c r="AQ402" s="51"/>
      <c r="AR402" s="51"/>
      <c r="AS402" s="5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ht="18.0" customHeight="1">
      <c r="A403" s="1"/>
      <c r="B403" s="47"/>
      <c r="C403" s="1"/>
      <c r="D403" s="48"/>
      <c r="E403" s="1"/>
      <c r="F403" s="1"/>
      <c r="G403" s="49"/>
      <c r="H403" s="1"/>
      <c r="I403" s="49"/>
      <c r="J403" s="1"/>
      <c r="K403" s="2"/>
      <c r="L403" s="2"/>
      <c r="M403" s="2"/>
      <c r="N403" s="2"/>
      <c r="O403" s="2"/>
      <c r="P403" s="2"/>
      <c r="Q403" s="2"/>
      <c r="R403" s="2"/>
      <c r="S403" s="50"/>
      <c r="T403" s="1"/>
      <c r="U403" s="1"/>
      <c r="V403" s="1"/>
      <c r="W403" s="51"/>
      <c r="X403" s="1"/>
      <c r="Y403" s="52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1"/>
      <c r="AL403" s="53"/>
      <c r="AM403" s="53"/>
      <c r="AN403" s="53"/>
      <c r="AO403" s="53"/>
      <c r="AP403" s="53"/>
      <c r="AQ403" s="51"/>
      <c r="AR403" s="51"/>
      <c r="AS403" s="5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ht="18.0" customHeight="1">
      <c r="A404" s="1"/>
      <c r="B404" s="47"/>
      <c r="C404" s="1"/>
      <c r="D404" s="48"/>
      <c r="E404" s="1"/>
      <c r="F404" s="1"/>
      <c r="G404" s="49"/>
      <c r="H404" s="1"/>
      <c r="I404" s="49"/>
      <c r="J404" s="1"/>
      <c r="K404" s="2"/>
      <c r="L404" s="2"/>
      <c r="M404" s="2"/>
      <c r="N404" s="2"/>
      <c r="O404" s="2"/>
      <c r="P404" s="2"/>
      <c r="Q404" s="2"/>
      <c r="R404" s="2"/>
      <c r="S404" s="50"/>
      <c r="T404" s="1"/>
      <c r="U404" s="1"/>
      <c r="V404" s="1"/>
      <c r="W404" s="51"/>
      <c r="X404" s="1"/>
      <c r="Y404" s="52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1"/>
      <c r="AL404" s="53"/>
      <c r="AM404" s="53"/>
      <c r="AN404" s="53"/>
      <c r="AO404" s="53"/>
      <c r="AP404" s="53"/>
      <c r="AQ404" s="51"/>
      <c r="AR404" s="51"/>
      <c r="AS404" s="5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ht="18.0" customHeight="1">
      <c r="A405" s="1"/>
      <c r="B405" s="47"/>
      <c r="C405" s="1"/>
      <c r="D405" s="48"/>
      <c r="E405" s="1"/>
      <c r="F405" s="1"/>
      <c r="G405" s="49"/>
      <c r="H405" s="1"/>
      <c r="I405" s="49"/>
      <c r="J405" s="1"/>
      <c r="K405" s="2"/>
      <c r="L405" s="2"/>
      <c r="M405" s="2"/>
      <c r="N405" s="2"/>
      <c r="O405" s="2"/>
      <c r="P405" s="2"/>
      <c r="Q405" s="2"/>
      <c r="R405" s="2"/>
      <c r="S405" s="50"/>
      <c r="T405" s="1"/>
      <c r="U405" s="1"/>
      <c r="V405" s="1"/>
      <c r="W405" s="51"/>
      <c r="X405" s="1"/>
      <c r="Y405" s="52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1"/>
      <c r="AL405" s="53"/>
      <c r="AM405" s="53"/>
      <c r="AN405" s="53"/>
      <c r="AO405" s="53"/>
      <c r="AP405" s="53"/>
      <c r="AQ405" s="51"/>
      <c r="AR405" s="51"/>
      <c r="AS405" s="5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ht="18.0" customHeight="1">
      <c r="A406" s="1"/>
      <c r="B406" s="47"/>
      <c r="C406" s="1"/>
      <c r="D406" s="48"/>
      <c r="E406" s="1"/>
      <c r="F406" s="1"/>
      <c r="G406" s="49"/>
      <c r="H406" s="1"/>
      <c r="I406" s="49"/>
      <c r="J406" s="1"/>
      <c r="K406" s="2"/>
      <c r="L406" s="2"/>
      <c r="M406" s="2"/>
      <c r="N406" s="2"/>
      <c r="O406" s="2"/>
      <c r="P406" s="2"/>
      <c r="Q406" s="2"/>
      <c r="R406" s="2"/>
      <c r="S406" s="50"/>
      <c r="T406" s="1"/>
      <c r="U406" s="1"/>
      <c r="V406" s="1"/>
      <c r="W406" s="51"/>
      <c r="X406" s="1"/>
      <c r="Y406" s="52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1"/>
      <c r="AL406" s="53"/>
      <c r="AM406" s="53"/>
      <c r="AN406" s="53"/>
      <c r="AO406" s="53"/>
      <c r="AP406" s="53"/>
      <c r="AQ406" s="51"/>
      <c r="AR406" s="51"/>
      <c r="AS406" s="5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ht="18.0" customHeight="1">
      <c r="A407" s="1"/>
      <c r="B407" s="47"/>
      <c r="C407" s="1"/>
      <c r="D407" s="48"/>
      <c r="E407" s="1"/>
      <c r="F407" s="1"/>
      <c r="G407" s="49"/>
      <c r="H407" s="1"/>
      <c r="I407" s="49"/>
      <c r="J407" s="1"/>
      <c r="K407" s="2"/>
      <c r="L407" s="2"/>
      <c r="M407" s="2"/>
      <c r="N407" s="2"/>
      <c r="O407" s="2"/>
      <c r="P407" s="2"/>
      <c r="Q407" s="2"/>
      <c r="R407" s="2"/>
      <c r="S407" s="50"/>
      <c r="T407" s="1"/>
      <c r="U407" s="1"/>
      <c r="V407" s="1"/>
      <c r="W407" s="51"/>
      <c r="X407" s="1"/>
      <c r="Y407" s="52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1"/>
      <c r="AL407" s="53"/>
      <c r="AM407" s="53"/>
      <c r="AN407" s="53"/>
      <c r="AO407" s="53"/>
      <c r="AP407" s="53"/>
      <c r="AQ407" s="51"/>
      <c r="AR407" s="51"/>
      <c r="AS407" s="5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ht="18.0" customHeight="1">
      <c r="A408" s="1"/>
      <c r="B408" s="47"/>
      <c r="C408" s="1"/>
      <c r="D408" s="48"/>
      <c r="E408" s="1"/>
      <c r="F408" s="1"/>
      <c r="G408" s="49"/>
      <c r="H408" s="1"/>
      <c r="I408" s="49"/>
      <c r="J408" s="1"/>
      <c r="K408" s="2"/>
      <c r="L408" s="2"/>
      <c r="M408" s="2"/>
      <c r="N408" s="2"/>
      <c r="O408" s="2"/>
      <c r="P408" s="2"/>
      <c r="Q408" s="2"/>
      <c r="R408" s="2"/>
      <c r="S408" s="50"/>
      <c r="T408" s="1"/>
      <c r="U408" s="1"/>
      <c r="V408" s="1"/>
      <c r="W408" s="51"/>
      <c r="X408" s="1"/>
      <c r="Y408" s="52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1"/>
      <c r="AL408" s="53"/>
      <c r="AM408" s="53"/>
      <c r="AN408" s="53"/>
      <c r="AO408" s="53"/>
      <c r="AP408" s="53"/>
      <c r="AQ408" s="51"/>
      <c r="AR408" s="51"/>
      <c r="AS408" s="5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ht="18.0" customHeight="1">
      <c r="A409" s="1"/>
      <c r="B409" s="47"/>
      <c r="C409" s="1"/>
      <c r="D409" s="48"/>
      <c r="E409" s="1"/>
      <c r="F409" s="1"/>
      <c r="G409" s="49"/>
      <c r="H409" s="1"/>
      <c r="I409" s="49"/>
      <c r="J409" s="1"/>
      <c r="K409" s="2"/>
      <c r="L409" s="2"/>
      <c r="M409" s="2"/>
      <c r="N409" s="2"/>
      <c r="O409" s="2"/>
      <c r="P409" s="2"/>
      <c r="Q409" s="2"/>
      <c r="R409" s="2"/>
      <c r="S409" s="50"/>
      <c r="T409" s="1"/>
      <c r="U409" s="1"/>
      <c r="V409" s="1"/>
      <c r="W409" s="51"/>
      <c r="X409" s="1"/>
      <c r="Y409" s="52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1"/>
      <c r="AL409" s="53"/>
      <c r="AM409" s="53"/>
      <c r="AN409" s="53"/>
      <c r="AO409" s="53"/>
      <c r="AP409" s="53"/>
      <c r="AQ409" s="51"/>
      <c r="AR409" s="51"/>
      <c r="AS409" s="5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ht="18.0" customHeight="1">
      <c r="A410" s="1"/>
      <c r="B410" s="47"/>
      <c r="C410" s="1"/>
      <c r="D410" s="48"/>
      <c r="E410" s="1"/>
      <c r="F410" s="1"/>
      <c r="G410" s="49"/>
      <c r="H410" s="1"/>
      <c r="I410" s="49"/>
      <c r="J410" s="1"/>
      <c r="K410" s="2"/>
      <c r="L410" s="2"/>
      <c r="M410" s="2"/>
      <c r="N410" s="2"/>
      <c r="O410" s="2"/>
      <c r="P410" s="2"/>
      <c r="Q410" s="2"/>
      <c r="R410" s="2"/>
      <c r="S410" s="50"/>
      <c r="T410" s="1"/>
      <c r="U410" s="1"/>
      <c r="V410" s="1"/>
      <c r="W410" s="51"/>
      <c r="X410" s="1"/>
      <c r="Y410" s="52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1"/>
      <c r="AL410" s="53"/>
      <c r="AM410" s="53"/>
      <c r="AN410" s="53"/>
      <c r="AO410" s="53"/>
      <c r="AP410" s="53"/>
      <c r="AQ410" s="51"/>
      <c r="AR410" s="51"/>
      <c r="AS410" s="5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ht="18.0" customHeight="1">
      <c r="A411" s="1"/>
      <c r="B411" s="47"/>
      <c r="C411" s="1"/>
      <c r="D411" s="48"/>
      <c r="E411" s="1"/>
      <c r="F411" s="1"/>
      <c r="G411" s="49"/>
      <c r="H411" s="1"/>
      <c r="I411" s="49"/>
      <c r="J411" s="1"/>
      <c r="K411" s="2"/>
      <c r="L411" s="2"/>
      <c r="M411" s="2"/>
      <c r="N411" s="2"/>
      <c r="O411" s="2"/>
      <c r="P411" s="2"/>
      <c r="Q411" s="2"/>
      <c r="R411" s="2"/>
      <c r="S411" s="50"/>
      <c r="T411" s="1"/>
      <c r="U411" s="1"/>
      <c r="V411" s="1"/>
      <c r="W411" s="51"/>
      <c r="X411" s="1"/>
      <c r="Y411" s="52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1"/>
      <c r="AL411" s="53"/>
      <c r="AM411" s="53"/>
      <c r="AN411" s="53"/>
      <c r="AO411" s="53"/>
      <c r="AP411" s="53"/>
      <c r="AQ411" s="51"/>
      <c r="AR411" s="51"/>
      <c r="AS411" s="5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ht="18.0" customHeight="1">
      <c r="A412" s="1"/>
      <c r="B412" s="47"/>
      <c r="C412" s="1"/>
      <c r="D412" s="48"/>
      <c r="E412" s="1"/>
      <c r="F412" s="1"/>
      <c r="G412" s="49"/>
      <c r="H412" s="1"/>
      <c r="I412" s="49"/>
      <c r="J412" s="1"/>
      <c r="K412" s="2"/>
      <c r="L412" s="2"/>
      <c r="M412" s="2"/>
      <c r="N412" s="2"/>
      <c r="O412" s="2"/>
      <c r="P412" s="2"/>
      <c r="Q412" s="2"/>
      <c r="R412" s="2"/>
      <c r="S412" s="50"/>
      <c r="T412" s="1"/>
      <c r="U412" s="1"/>
      <c r="V412" s="1"/>
      <c r="W412" s="51"/>
      <c r="X412" s="1"/>
      <c r="Y412" s="52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1"/>
      <c r="AL412" s="53"/>
      <c r="AM412" s="53"/>
      <c r="AN412" s="53"/>
      <c r="AO412" s="53"/>
      <c r="AP412" s="53"/>
      <c r="AQ412" s="51"/>
      <c r="AR412" s="51"/>
      <c r="AS412" s="5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ht="18.0" customHeight="1">
      <c r="A413" s="1"/>
      <c r="B413" s="47"/>
      <c r="C413" s="1"/>
      <c r="D413" s="48"/>
      <c r="E413" s="1"/>
      <c r="F413" s="1"/>
      <c r="G413" s="49"/>
      <c r="H413" s="1"/>
      <c r="I413" s="49"/>
      <c r="J413" s="1"/>
      <c r="K413" s="2"/>
      <c r="L413" s="2"/>
      <c r="M413" s="2"/>
      <c r="N413" s="2"/>
      <c r="O413" s="2"/>
      <c r="P413" s="2"/>
      <c r="Q413" s="2"/>
      <c r="R413" s="2"/>
      <c r="S413" s="50"/>
      <c r="T413" s="1"/>
      <c r="U413" s="1"/>
      <c r="V413" s="1"/>
      <c r="W413" s="51"/>
      <c r="X413" s="1"/>
      <c r="Y413" s="52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1"/>
      <c r="AL413" s="53"/>
      <c r="AM413" s="53"/>
      <c r="AN413" s="53"/>
      <c r="AO413" s="53"/>
      <c r="AP413" s="53"/>
      <c r="AQ413" s="51"/>
      <c r="AR413" s="51"/>
      <c r="AS413" s="5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ht="18.0" customHeight="1">
      <c r="A414" s="1"/>
      <c r="B414" s="47"/>
      <c r="C414" s="1"/>
      <c r="D414" s="48"/>
      <c r="E414" s="1"/>
      <c r="F414" s="1"/>
      <c r="G414" s="49"/>
      <c r="H414" s="1"/>
      <c r="I414" s="49"/>
      <c r="J414" s="1"/>
      <c r="K414" s="2"/>
      <c r="L414" s="2"/>
      <c r="M414" s="2"/>
      <c r="N414" s="2"/>
      <c r="O414" s="2"/>
      <c r="P414" s="2"/>
      <c r="Q414" s="2"/>
      <c r="R414" s="2"/>
      <c r="S414" s="50"/>
      <c r="T414" s="1"/>
      <c r="U414" s="1"/>
      <c r="V414" s="1"/>
      <c r="W414" s="51"/>
      <c r="X414" s="1"/>
      <c r="Y414" s="52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1"/>
      <c r="AL414" s="53"/>
      <c r="AM414" s="53"/>
      <c r="AN414" s="53"/>
      <c r="AO414" s="53"/>
      <c r="AP414" s="53"/>
      <c r="AQ414" s="51"/>
      <c r="AR414" s="51"/>
      <c r="AS414" s="5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ht="18.0" customHeight="1">
      <c r="A415" s="1"/>
      <c r="B415" s="47"/>
      <c r="C415" s="1"/>
      <c r="D415" s="48"/>
      <c r="E415" s="1"/>
      <c r="F415" s="1"/>
      <c r="G415" s="49"/>
      <c r="H415" s="1"/>
      <c r="I415" s="49"/>
      <c r="J415" s="1"/>
      <c r="K415" s="2"/>
      <c r="L415" s="2"/>
      <c r="M415" s="2"/>
      <c r="N415" s="2"/>
      <c r="O415" s="2"/>
      <c r="P415" s="2"/>
      <c r="Q415" s="2"/>
      <c r="R415" s="2"/>
      <c r="S415" s="50"/>
      <c r="T415" s="1"/>
      <c r="U415" s="1"/>
      <c r="V415" s="1"/>
      <c r="W415" s="51"/>
      <c r="X415" s="1"/>
      <c r="Y415" s="52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1"/>
      <c r="AL415" s="53"/>
      <c r="AM415" s="53"/>
      <c r="AN415" s="53"/>
      <c r="AO415" s="53"/>
      <c r="AP415" s="53"/>
      <c r="AQ415" s="51"/>
      <c r="AR415" s="51"/>
      <c r="AS415" s="5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ht="18.0" customHeight="1">
      <c r="A416" s="1"/>
      <c r="B416" s="47"/>
      <c r="C416" s="1"/>
      <c r="D416" s="48"/>
      <c r="E416" s="1"/>
      <c r="F416" s="1"/>
      <c r="G416" s="49"/>
      <c r="H416" s="1"/>
      <c r="I416" s="49"/>
      <c r="J416" s="1"/>
      <c r="K416" s="2"/>
      <c r="L416" s="2"/>
      <c r="M416" s="2"/>
      <c r="N416" s="2"/>
      <c r="O416" s="2"/>
      <c r="P416" s="2"/>
      <c r="Q416" s="2"/>
      <c r="R416" s="2"/>
      <c r="S416" s="50"/>
      <c r="T416" s="1"/>
      <c r="U416" s="1"/>
      <c r="V416" s="1"/>
      <c r="W416" s="51"/>
      <c r="X416" s="1"/>
      <c r="Y416" s="52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1"/>
      <c r="AL416" s="53"/>
      <c r="AM416" s="53"/>
      <c r="AN416" s="53"/>
      <c r="AO416" s="53"/>
      <c r="AP416" s="53"/>
      <c r="AQ416" s="51"/>
      <c r="AR416" s="51"/>
      <c r="AS416" s="5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ht="18.0" customHeight="1">
      <c r="A417" s="1"/>
      <c r="B417" s="47"/>
      <c r="C417" s="1"/>
      <c r="D417" s="48"/>
      <c r="E417" s="1"/>
      <c r="F417" s="1"/>
      <c r="G417" s="49"/>
      <c r="H417" s="1"/>
      <c r="I417" s="49"/>
      <c r="J417" s="1"/>
      <c r="K417" s="2"/>
      <c r="L417" s="2"/>
      <c r="M417" s="2"/>
      <c r="N417" s="2"/>
      <c r="O417" s="2"/>
      <c r="P417" s="2"/>
      <c r="Q417" s="2"/>
      <c r="R417" s="2"/>
      <c r="S417" s="50"/>
      <c r="T417" s="1"/>
      <c r="U417" s="1"/>
      <c r="V417" s="1"/>
      <c r="W417" s="51"/>
      <c r="X417" s="1"/>
      <c r="Y417" s="52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1"/>
      <c r="AL417" s="53"/>
      <c r="AM417" s="53"/>
      <c r="AN417" s="53"/>
      <c r="AO417" s="53"/>
      <c r="AP417" s="53"/>
      <c r="AQ417" s="51"/>
      <c r="AR417" s="51"/>
      <c r="AS417" s="5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ht="18.0" customHeight="1">
      <c r="A418" s="1"/>
      <c r="B418" s="47"/>
      <c r="C418" s="1"/>
      <c r="D418" s="48"/>
      <c r="E418" s="1"/>
      <c r="F418" s="1"/>
      <c r="G418" s="49"/>
      <c r="H418" s="1"/>
      <c r="I418" s="49"/>
      <c r="J418" s="1"/>
      <c r="K418" s="2"/>
      <c r="L418" s="2"/>
      <c r="M418" s="2"/>
      <c r="N418" s="2"/>
      <c r="O418" s="2"/>
      <c r="P418" s="2"/>
      <c r="Q418" s="2"/>
      <c r="R418" s="2"/>
      <c r="S418" s="50"/>
      <c r="T418" s="1"/>
      <c r="U418" s="1"/>
      <c r="V418" s="1"/>
      <c r="W418" s="51"/>
      <c r="X418" s="1"/>
      <c r="Y418" s="52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1"/>
      <c r="AL418" s="53"/>
      <c r="AM418" s="53"/>
      <c r="AN418" s="53"/>
      <c r="AO418" s="53"/>
      <c r="AP418" s="53"/>
      <c r="AQ418" s="51"/>
      <c r="AR418" s="51"/>
      <c r="AS418" s="5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ht="18.0" customHeight="1">
      <c r="A419" s="1"/>
      <c r="B419" s="47"/>
      <c r="C419" s="1"/>
      <c r="D419" s="48"/>
      <c r="E419" s="1"/>
      <c r="F419" s="1"/>
      <c r="G419" s="49"/>
      <c r="H419" s="1"/>
      <c r="I419" s="49"/>
      <c r="J419" s="1"/>
      <c r="K419" s="2"/>
      <c r="L419" s="2"/>
      <c r="M419" s="2"/>
      <c r="N419" s="2"/>
      <c r="O419" s="2"/>
      <c r="P419" s="2"/>
      <c r="Q419" s="2"/>
      <c r="R419" s="2"/>
      <c r="S419" s="50"/>
      <c r="T419" s="1"/>
      <c r="U419" s="1"/>
      <c r="V419" s="1"/>
      <c r="W419" s="51"/>
      <c r="X419" s="1"/>
      <c r="Y419" s="52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1"/>
      <c r="AL419" s="53"/>
      <c r="AM419" s="53"/>
      <c r="AN419" s="53"/>
      <c r="AO419" s="53"/>
      <c r="AP419" s="53"/>
      <c r="AQ419" s="51"/>
      <c r="AR419" s="51"/>
      <c r="AS419" s="5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ht="18.0" customHeight="1">
      <c r="A420" s="1"/>
      <c r="B420" s="47"/>
      <c r="C420" s="1"/>
      <c r="D420" s="48"/>
      <c r="E420" s="1"/>
      <c r="F420" s="1"/>
      <c r="G420" s="49"/>
      <c r="H420" s="1"/>
      <c r="I420" s="49"/>
      <c r="J420" s="1"/>
      <c r="K420" s="2"/>
      <c r="L420" s="2"/>
      <c r="M420" s="2"/>
      <c r="N420" s="2"/>
      <c r="O420" s="2"/>
      <c r="P420" s="2"/>
      <c r="Q420" s="2"/>
      <c r="R420" s="2"/>
      <c r="S420" s="50"/>
      <c r="T420" s="1"/>
      <c r="U420" s="1"/>
      <c r="V420" s="1"/>
      <c r="W420" s="51"/>
      <c r="X420" s="1"/>
      <c r="Y420" s="52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1"/>
      <c r="AL420" s="53"/>
      <c r="AM420" s="53"/>
      <c r="AN420" s="53"/>
      <c r="AO420" s="53"/>
      <c r="AP420" s="53"/>
      <c r="AQ420" s="51"/>
      <c r="AR420" s="51"/>
      <c r="AS420" s="5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ht="18.0" customHeight="1">
      <c r="A421" s="1"/>
      <c r="B421" s="47"/>
      <c r="C421" s="1"/>
      <c r="D421" s="48"/>
      <c r="E421" s="1"/>
      <c r="F421" s="1"/>
      <c r="G421" s="49"/>
      <c r="H421" s="1"/>
      <c r="I421" s="49"/>
      <c r="J421" s="1"/>
      <c r="K421" s="2"/>
      <c r="L421" s="2"/>
      <c r="M421" s="2"/>
      <c r="N421" s="2"/>
      <c r="O421" s="2"/>
      <c r="P421" s="2"/>
      <c r="Q421" s="2"/>
      <c r="R421" s="2"/>
      <c r="S421" s="50"/>
      <c r="T421" s="1"/>
      <c r="U421" s="1"/>
      <c r="V421" s="1"/>
      <c r="W421" s="51"/>
      <c r="X421" s="1"/>
      <c r="Y421" s="52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1"/>
      <c r="AL421" s="53"/>
      <c r="AM421" s="53"/>
      <c r="AN421" s="53"/>
      <c r="AO421" s="53"/>
      <c r="AP421" s="53"/>
      <c r="AQ421" s="51"/>
      <c r="AR421" s="51"/>
      <c r="AS421" s="5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ht="18.0" customHeight="1">
      <c r="A422" s="1"/>
      <c r="B422" s="47"/>
      <c r="C422" s="1"/>
      <c r="D422" s="48"/>
      <c r="E422" s="1"/>
      <c r="F422" s="1"/>
      <c r="G422" s="49"/>
      <c r="H422" s="1"/>
      <c r="I422" s="49"/>
      <c r="J422" s="1"/>
      <c r="K422" s="2"/>
      <c r="L422" s="2"/>
      <c r="M422" s="2"/>
      <c r="N422" s="2"/>
      <c r="O422" s="2"/>
      <c r="P422" s="2"/>
      <c r="Q422" s="2"/>
      <c r="R422" s="2"/>
      <c r="S422" s="50"/>
      <c r="T422" s="1"/>
      <c r="U422" s="1"/>
      <c r="V422" s="1"/>
      <c r="W422" s="51"/>
      <c r="X422" s="1"/>
      <c r="Y422" s="52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1"/>
      <c r="AL422" s="53"/>
      <c r="AM422" s="53"/>
      <c r="AN422" s="53"/>
      <c r="AO422" s="53"/>
      <c r="AP422" s="53"/>
      <c r="AQ422" s="51"/>
      <c r="AR422" s="51"/>
      <c r="AS422" s="5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ht="18.0" customHeight="1">
      <c r="A423" s="1"/>
      <c r="B423" s="47"/>
      <c r="C423" s="1"/>
      <c r="D423" s="48"/>
      <c r="E423" s="1"/>
      <c r="F423" s="1"/>
      <c r="G423" s="49"/>
      <c r="H423" s="1"/>
      <c r="I423" s="49"/>
      <c r="J423" s="1"/>
      <c r="K423" s="2"/>
      <c r="L423" s="2"/>
      <c r="M423" s="2"/>
      <c r="N423" s="2"/>
      <c r="O423" s="2"/>
      <c r="P423" s="2"/>
      <c r="Q423" s="2"/>
      <c r="R423" s="2"/>
      <c r="S423" s="50"/>
      <c r="T423" s="1"/>
      <c r="U423" s="1"/>
      <c r="V423" s="1"/>
      <c r="W423" s="51"/>
      <c r="X423" s="1"/>
      <c r="Y423" s="52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1"/>
      <c r="AL423" s="53"/>
      <c r="AM423" s="53"/>
      <c r="AN423" s="53"/>
      <c r="AO423" s="53"/>
      <c r="AP423" s="53"/>
      <c r="AQ423" s="51"/>
      <c r="AR423" s="51"/>
      <c r="AS423" s="5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ht="18.0" customHeight="1">
      <c r="A424" s="1"/>
      <c r="B424" s="47"/>
      <c r="C424" s="1"/>
      <c r="D424" s="48"/>
      <c r="E424" s="1"/>
      <c r="F424" s="1"/>
      <c r="G424" s="49"/>
      <c r="H424" s="1"/>
      <c r="I424" s="49"/>
      <c r="J424" s="1"/>
      <c r="K424" s="2"/>
      <c r="L424" s="2"/>
      <c r="M424" s="2"/>
      <c r="N424" s="2"/>
      <c r="O424" s="2"/>
      <c r="P424" s="2"/>
      <c r="Q424" s="2"/>
      <c r="R424" s="2"/>
      <c r="S424" s="50"/>
      <c r="T424" s="1"/>
      <c r="U424" s="1"/>
      <c r="V424" s="1"/>
      <c r="W424" s="51"/>
      <c r="X424" s="1"/>
      <c r="Y424" s="52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1"/>
      <c r="AL424" s="53"/>
      <c r="AM424" s="53"/>
      <c r="AN424" s="53"/>
      <c r="AO424" s="53"/>
      <c r="AP424" s="53"/>
      <c r="AQ424" s="51"/>
      <c r="AR424" s="51"/>
      <c r="AS424" s="5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ht="18.0" customHeight="1">
      <c r="A425" s="1"/>
      <c r="B425" s="47"/>
      <c r="C425" s="1"/>
      <c r="D425" s="48"/>
      <c r="E425" s="1"/>
      <c r="F425" s="1"/>
      <c r="G425" s="49"/>
      <c r="H425" s="1"/>
      <c r="I425" s="49"/>
      <c r="J425" s="1"/>
      <c r="K425" s="2"/>
      <c r="L425" s="2"/>
      <c r="M425" s="2"/>
      <c r="N425" s="2"/>
      <c r="O425" s="2"/>
      <c r="P425" s="2"/>
      <c r="Q425" s="2"/>
      <c r="R425" s="2"/>
      <c r="S425" s="50"/>
      <c r="T425" s="1"/>
      <c r="U425" s="1"/>
      <c r="V425" s="1"/>
      <c r="W425" s="51"/>
      <c r="X425" s="1"/>
      <c r="Y425" s="52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1"/>
      <c r="AL425" s="53"/>
      <c r="AM425" s="53"/>
      <c r="AN425" s="53"/>
      <c r="AO425" s="53"/>
      <c r="AP425" s="53"/>
      <c r="AQ425" s="51"/>
      <c r="AR425" s="51"/>
      <c r="AS425" s="5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ht="18.0" customHeight="1">
      <c r="A426" s="1"/>
      <c r="B426" s="47"/>
      <c r="C426" s="1"/>
      <c r="D426" s="48"/>
      <c r="E426" s="1"/>
      <c r="F426" s="1"/>
      <c r="G426" s="49"/>
      <c r="H426" s="1"/>
      <c r="I426" s="49"/>
      <c r="J426" s="1"/>
      <c r="K426" s="2"/>
      <c r="L426" s="2"/>
      <c r="M426" s="2"/>
      <c r="N426" s="2"/>
      <c r="O426" s="2"/>
      <c r="P426" s="2"/>
      <c r="Q426" s="2"/>
      <c r="R426" s="2"/>
      <c r="S426" s="50"/>
      <c r="T426" s="1"/>
      <c r="U426" s="1"/>
      <c r="V426" s="1"/>
      <c r="W426" s="51"/>
      <c r="X426" s="1"/>
      <c r="Y426" s="52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1"/>
      <c r="AL426" s="53"/>
      <c r="AM426" s="53"/>
      <c r="AN426" s="53"/>
      <c r="AO426" s="53"/>
      <c r="AP426" s="53"/>
      <c r="AQ426" s="51"/>
      <c r="AR426" s="51"/>
      <c r="AS426" s="5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ht="18.0" customHeight="1">
      <c r="A427" s="1"/>
      <c r="B427" s="47"/>
      <c r="C427" s="1"/>
      <c r="D427" s="48"/>
      <c r="E427" s="1"/>
      <c r="F427" s="1"/>
      <c r="G427" s="49"/>
      <c r="H427" s="1"/>
      <c r="I427" s="49"/>
      <c r="J427" s="1"/>
      <c r="K427" s="2"/>
      <c r="L427" s="2"/>
      <c r="M427" s="2"/>
      <c r="N427" s="2"/>
      <c r="O427" s="2"/>
      <c r="P427" s="2"/>
      <c r="Q427" s="2"/>
      <c r="R427" s="2"/>
      <c r="S427" s="50"/>
      <c r="T427" s="1"/>
      <c r="U427" s="1"/>
      <c r="V427" s="1"/>
      <c r="W427" s="51"/>
      <c r="X427" s="1"/>
      <c r="Y427" s="52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1"/>
      <c r="AL427" s="53"/>
      <c r="AM427" s="53"/>
      <c r="AN427" s="53"/>
      <c r="AO427" s="53"/>
      <c r="AP427" s="53"/>
      <c r="AQ427" s="51"/>
      <c r="AR427" s="51"/>
      <c r="AS427" s="5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ht="18.0" customHeight="1">
      <c r="A428" s="1"/>
      <c r="B428" s="47"/>
      <c r="C428" s="1"/>
      <c r="D428" s="48"/>
      <c r="E428" s="1"/>
      <c r="F428" s="1"/>
      <c r="G428" s="49"/>
      <c r="H428" s="1"/>
      <c r="I428" s="49"/>
      <c r="J428" s="1"/>
      <c r="K428" s="2"/>
      <c r="L428" s="2"/>
      <c r="M428" s="2"/>
      <c r="N428" s="2"/>
      <c r="O428" s="2"/>
      <c r="P428" s="2"/>
      <c r="Q428" s="2"/>
      <c r="R428" s="2"/>
      <c r="S428" s="50"/>
      <c r="T428" s="1"/>
      <c r="U428" s="1"/>
      <c r="V428" s="1"/>
      <c r="W428" s="51"/>
      <c r="X428" s="1"/>
      <c r="Y428" s="52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1"/>
      <c r="AL428" s="53"/>
      <c r="AM428" s="53"/>
      <c r="AN428" s="53"/>
      <c r="AO428" s="53"/>
      <c r="AP428" s="53"/>
      <c r="AQ428" s="51"/>
      <c r="AR428" s="51"/>
      <c r="AS428" s="5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ht="18.0" customHeight="1">
      <c r="A429" s="1"/>
      <c r="B429" s="47"/>
      <c r="C429" s="1"/>
      <c r="D429" s="48"/>
      <c r="E429" s="1"/>
      <c r="F429" s="1"/>
      <c r="G429" s="49"/>
      <c r="H429" s="1"/>
      <c r="I429" s="49"/>
      <c r="J429" s="1"/>
      <c r="K429" s="2"/>
      <c r="L429" s="2"/>
      <c r="M429" s="2"/>
      <c r="N429" s="2"/>
      <c r="O429" s="2"/>
      <c r="P429" s="2"/>
      <c r="Q429" s="2"/>
      <c r="R429" s="2"/>
      <c r="S429" s="50"/>
      <c r="T429" s="1"/>
      <c r="U429" s="1"/>
      <c r="V429" s="1"/>
      <c r="W429" s="51"/>
      <c r="X429" s="1"/>
      <c r="Y429" s="52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1"/>
      <c r="AL429" s="53"/>
      <c r="AM429" s="53"/>
      <c r="AN429" s="53"/>
      <c r="AO429" s="53"/>
      <c r="AP429" s="53"/>
      <c r="AQ429" s="51"/>
      <c r="AR429" s="51"/>
      <c r="AS429" s="5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ht="18.0" customHeight="1">
      <c r="A430" s="1"/>
      <c r="B430" s="47"/>
      <c r="C430" s="1"/>
      <c r="D430" s="48"/>
      <c r="E430" s="1"/>
      <c r="F430" s="1"/>
      <c r="G430" s="49"/>
      <c r="H430" s="1"/>
      <c r="I430" s="49"/>
      <c r="J430" s="1"/>
      <c r="K430" s="2"/>
      <c r="L430" s="2"/>
      <c r="M430" s="2"/>
      <c r="N430" s="2"/>
      <c r="O430" s="2"/>
      <c r="P430" s="2"/>
      <c r="Q430" s="2"/>
      <c r="R430" s="2"/>
      <c r="S430" s="50"/>
      <c r="T430" s="1"/>
      <c r="U430" s="1"/>
      <c r="V430" s="1"/>
      <c r="W430" s="51"/>
      <c r="X430" s="1"/>
      <c r="Y430" s="52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1"/>
      <c r="AL430" s="53"/>
      <c r="AM430" s="53"/>
      <c r="AN430" s="53"/>
      <c r="AO430" s="53"/>
      <c r="AP430" s="53"/>
      <c r="AQ430" s="51"/>
      <c r="AR430" s="51"/>
      <c r="AS430" s="5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ht="18.0" customHeight="1">
      <c r="A431" s="1"/>
      <c r="B431" s="47"/>
      <c r="C431" s="1"/>
      <c r="D431" s="48"/>
      <c r="E431" s="1"/>
      <c r="F431" s="1"/>
      <c r="G431" s="49"/>
      <c r="H431" s="1"/>
      <c r="I431" s="49"/>
      <c r="J431" s="1"/>
      <c r="K431" s="2"/>
      <c r="L431" s="2"/>
      <c r="M431" s="2"/>
      <c r="N431" s="2"/>
      <c r="O431" s="2"/>
      <c r="P431" s="2"/>
      <c r="Q431" s="2"/>
      <c r="R431" s="2"/>
      <c r="S431" s="50"/>
      <c r="T431" s="1"/>
      <c r="U431" s="1"/>
      <c r="V431" s="1"/>
      <c r="W431" s="51"/>
      <c r="X431" s="1"/>
      <c r="Y431" s="52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1"/>
      <c r="AL431" s="53"/>
      <c r="AM431" s="53"/>
      <c r="AN431" s="53"/>
      <c r="AO431" s="53"/>
      <c r="AP431" s="53"/>
      <c r="AQ431" s="51"/>
      <c r="AR431" s="51"/>
      <c r="AS431" s="5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ht="18.0" customHeight="1">
      <c r="A432" s="1"/>
      <c r="B432" s="47"/>
      <c r="C432" s="1"/>
      <c r="D432" s="48"/>
      <c r="E432" s="1"/>
      <c r="F432" s="1"/>
      <c r="G432" s="49"/>
      <c r="H432" s="1"/>
      <c r="I432" s="49"/>
      <c r="J432" s="1"/>
      <c r="K432" s="2"/>
      <c r="L432" s="2"/>
      <c r="M432" s="2"/>
      <c r="N432" s="2"/>
      <c r="O432" s="2"/>
      <c r="P432" s="2"/>
      <c r="Q432" s="2"/>
      <c r="R432" s="2"/>
      <c r="S432" s="50"/>
      <c r="T432" s="1"/>
      <c r="U432" s="1"/>
      <c r="V432" s="1"/>
      <c r="W432" s="51"/>
      <c r="X432" s="1"/>
      <c r="Y432" s="52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1"/>
      <c r="AL432" s="53"/>
      <c r="AM432" s="53"/>
      <c r="AN432" s="53"/>
      <c r="AO432" s="53"/>
      <c r="AP432" s="53"/>
      <c r="AQ432" s="51"/>
      <c r="AR432" s="51"/>
      <c r="AS432" s="5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ht="18.0" customHeight="1">
      <c r="A433" s="1"/>
      <c r="B433" s="47"/>
      <c r="C433" s="1"/>
      <c r="D433" s="48"/>
      <c r="E433" s="1"/>
      <c r="F433" s="1"/>
      <c r="G433" s="49"/>
      <c r="H433" s="1"/>
      <c r="I433" s="49"/>
      <c r="J433" s="1"/>
      <c r="K433" s="2"/>
      <c r="L433" s="2"/>
      <c r="M433" s="2"/>
      <c r="N433" s="2"/>
      <c r="O433" s="2"/>
      <c r="P433" s="2"/>
      <c r="Q433" s="2"/>
      <c r="R433" s="2"/>
      <c r="S433" s="50"/>
      <c r="T433" s="1"/>
      <c r="U433" s="1"/>
      <c r="V433" s="1"/>
      <c r="W433" s="51"/>
      <c r="X433" s="1"/>
      <c r="Y433" s="52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1"/>
      <c r="AL433" s="53"/>
      <c r="AM433" s="53"/>
      <c r="AN433" s="53"/>
      <c r="AO433" s="53"/>
      <c r="AP433" s="53"/>
      <c r="AQ433" s="51"/>
      <c r="AR433" s="51"/>
      <c r="AS433" s="5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ht="18.0" customHeight="1">
      <c r="A434" s="1"/>
      <c r="B434" s="47"/>
      <c r="C434" s="1"/>
      <c r="D434" s="48"/>
      <c r="E434" s="1"/>
      <c r="F434" s="1"/>
      <c r="G434" s="49"/>
      <c r="H434" s="1"/>
      <c r="I434" s="49"/>
      <c r="J434" s="1"/>
      <c r="K434" s="2"/>
      <c r="L434" s="2"/>
      <c r="M434" s="2"/>
      <c r="N434" s="2"/>
      <c r="O434" s="2"/>
      <c r="P434" s="2"/>
      <c r="Q434" s="2"/>
      <c r="R434" s="2"/>
      <c r="S434" s="50"/>
      <c r="T434" s="1"/>
      <c r="U434" s="1"/>
      <c r="V434" s="1"/>
      <c r="W434" s="51"/>
      <c r="X434" s="1"/>
      <c r="Y434" s="52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1"/>
      <c r="AL434" s="53"/>
      <c r="AM434" s="53"/>
      <c r="AN434" s="53"/>
      <c r="AO434" s="53"/>
      <c r="AP434" s="53"/>
      <c r="AQ434" s="51"/>
      <c r="AR434" s="51"/>
      <c r="AS434" s="5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ht="18.0" customHeight="1">
      <c r="A435" s="1"/>
      <c r="B435" s="47"/>
      <c r="C435" s="1"/>
      <c r="D435" s="48"/>
      <c r="E435" s="1"/>
      <c r="F435" s="1"/>
      <c r="G435" s="49"/>
      <c r="H435" s="1"/>
      <c r="I435" s="49"/>
      <c r="J435" s="1"/>
      <c r="K435" s="2"/>
      <c r="L435" s="2"/>
      <c r="M435" s="2"/>
      <c r="N435" s="2"/>
      <c r="O435" s="2"/>
      <c r="P435" s="2"/>
      <c r="Q435" s="2"/>
      <c r="R435" s="2"/>
      <c r="S435" s="50"/>
      <c r="T435" s="1"/>
      <c r="U435" s="1"/>
      <c r="V435" s="1"/>
      <c r="W435" s="51"/>
      <c r="X435" s="1"/>
      <c r="Y435" s="52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1"/>
      <c r="AL435" s="53"/>
      <c r="AM435" s="53"/>
      <c r="AN435" s="53"/>
      <c r="AO435" s="53"/>
      <c r="AP435" s="53"/>
      <c r="AQ435" s="51"/>
      <c r="AR435" s="51"/>
      <c r="AS435" s="5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ht="18.0" customHeight="1">
      <c r="A436" s="1"/>
      <c r="B436" s="47"/>
      <c r="C436" s="1"/>
      <c r="D436" s="48"/>
      <c r="E436" s="1"/>
      <c r="F436" s="1"/>
      <c r="G436" s="49"/>
      <c r="H436" s="1"/>
      <c r="I436" s="49"/>
      <c r="J436" s="1"/>
      <c r="K436" s="2"/>
      <c r="L436" s="2"/>
      <c r="M436" s="2"/>
      <c r="N436" s="2"/>
      <c r="O436" s="2"/>
      <c r="P436" s="2"/>
      <c r="Q436" s="2"/>
      <c r="R436" s="2"/>
      <c r="S436" s="50"/>
      <c r="T436" s="1"/>
      <c r="U436" s="1"/>
      <c r="V436" s="1"/>
      <c r="W436" s="51"/>
      <c r="X436" s="1"/>
      <c r="Y436" s="52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1"/>
      <c r="AL436" s="53"/>
      <c r="AM436" s="53"/>
      <c r="AN436" s="53"/>
      <c r="AO436" s="53"/>
      <c r="AP436" s="53"/>
      <c r="AQ436" s="51"/>
      <c r="AR436" s="51"/>
      <c r="AS436" s="5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ht="18.0" customHeight="1">
      <c r="A437" s="1"/>
      <c r="B437" s="47"/>
      <c r="C437" s="1"/>
      <c r="D437" s="48"/>
      <c r="E437" s="1"/>
      <c r="F437" s="1"/>
      <c r="G437" s="49"/>
      <c r="H437" s="1"/>
      <c r="I437" s="49"/>
      <c r="J437" s="1"/>
      <c r="K437" s="2"/>
      <c r="L437" s="2"/>
      <c r="M437" s="2"/>
      <c r="N437" s="2"/>
      <c r="O437" s="2"/>
      <c r="P437" s="2"/>
      <c r="Q437" s="2"/>
      <c r="R437" s="2"/>
      <c r="S437" s="50"/>
      <c r="T437" s="1"/>
      <c r="U437" s="1"/>
      <c r="V437" s="1"/>
      <c r="W437" s="51"/>
      <c r="X437" s="1"/>
      <c r="Y437" s="52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1"/>
      <c r="AL437" s="53"/>
      <c r="AM437" s="53"/>
      <c r="AN437" s="53"/>
      <c r="AO437" s="53"/>
      <c r="AP437" s="53"/>
      <c r="AQ437" s="51"/>
      <c r="AR437" s="51"/>
      <c r="AS437" s="5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ht="18.0" customHeight="1">
      <c r="A438" s="1"/>
      <c r="B438" s="47"/>
      <c r="C438" s="1"/>
      <c r="D438" s="48"/>
      <c r="E438" s="1"/>
      <c r="F438" s="1"/>
      <c r="G438" s="49"/>
      <c r="H438" s="1"/>
      <c r="I438" s="49"/>
      <c r="J438" s="1"/>
      <c r="K438" s="2"/>
      <c r="L438" s="2"/>
      <c r="M438" s="2"/>
      <c r="N438" s="2"/>
      <c r="O438" s="2"/>
      <c r="P438" s="2"/>
      <c r="Q438" s="2"/>
      <c r="R438" s="2"/>
      <c r="S438" s="50"/>
      <c r="T438" s="1"/>
      <c r="U438" s="1"/>
      <c r="V438" s="1"/>
      <c r="W438" s="51"/>
      <c r="X438" s="1"/>
      <c r="Y438" s="52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1"/>
      <c r="AL438" s="53"/>
      <c r="AM438" s="53"/>
      <c r="AN438" s="53"/>
      <c r="AO438" s="53"/>
      <c r="AP438" s="53"/>
      <c r="AQ438" s="51"/>
      <c r="AR438" s="51"/>
      <c r="AS438" s="5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ht="18.0" customHeight="1">
      <c r="A439" s="1"/>
      <c r="B439" s="47"/>
      <c r="C439" s="1"/>
      <c r="D439" s="48"/>
      <c r="E439" s="1"/>
      <c r="F439" s="1"/>
      <c r="G439" s="49"/>
      <c r="H439" s="1"/>
      <c r="I439" s="49"/>
      <c r="J439" s="1"/>
      <c r="K439" s="2"/>
      <c r="L439" s="2"/>
      <c r="M439" s="2"/>
      <c r="N439" s="2"/>
      <c r="O439" s="2"/>
      <c r="P439" s="2"/>
      <c r="Q439" s="2"/>
      <c r="R439" s="2"/>
      <c r="S439" s="50"/>
      <c r="T439" s="1"/>
      <c r="U439" s="1"/>
      <c r="V439" s="1"/>
      <c r="W439" s="51"/>
      <c r="X439" s="1"/>
      <c r="Y439" s="52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1"/>
      <c r="AL439" s="53"/>
      <c r="AM439" s="53"/>
      <c r="AN439" s="53"/>
      <c r="AO439" s="53"/>
      <c r="AP439" s="53"/>
      <c r="AQ439" s="51"/>
      <c r="AR439" s="51"/>
      <c r="AS439" s="5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ht="18.0" customHeight="1">
      <c r="A440" s="1"/>
      <c r="B440" s="47"/>
      <c r="C440" s="1"/>
      <c r="D440" s="48"/>
      <c r="E440" s="1"/>
      <c r="F440" s="1"/>
      <c r="G440" s="49"/>
      <c r="H440" s="1"/>
      <c r="I440" s="49"/>
      <c r="J440" s="1"/>
      <c r="K440" s="2"/>
      <c r="L440" s="2"/>
      <c r="M440" s="2"/>
      <c r="N440" s="2"/>
      <c r="O440" s="2"/>
      <c r="P440" s="2"/>
      <c r="Q440" s="2"/>
      <c r="R440" s="2"/>
      <c r="S440" s="50"/>
      <c r="T440" s="1"/>
      <c r="U440" s="1"/>
      <c r="V440" s="1"/>
      <c r="W440" s="51"/>
      <c r="X440" s="1"/>
      <c r="Y440" s="52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1"/>
      <c r="AL440" s="53"/>
      <c r="AM440" s="53"/>
      <c r="AN440" s="53"/>
      <c r="AO440" s="53"/>
      <c r="AP440" s="53"/>
      <c r="AQ440" s="51"/>
      <c r="AR440" s="51"/>
      <c r="AS440" s="5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ht="18.0" customHeight="1">
      <c r="A441" s="1"/>
      <c r="B441" s="47"/>
      <c r="C441" s="1"/>
      <c r="D441" s="48"/>
      <c r="E441" s="1"/>
      <c r="F441" s="1"/>
      <c r="G441" s="49"/>
      <c r="H441" s="1"/>
      <c r="I441" s="49"/>
      <c r="J441" s="1"/>
      <c r="K441" s="2"/>
      <c r="L441" s="2"/>
      <c r="M441" s="2"/>
      <c r="N441" s="2"/>
      <c r="O441" s="2"/>
      <c r="P441" s="2"/>
      <c r="Q441" s="2"/>
      <c r="R441" s="2"/>
      <c r="S441" s="50"/>
      <c r="T441" s="1"/>
      <c r="U441" s="1"/>
      <c r="V441" s="1"/>
      <c r="W441" s="51"/>
      <c r="X441" s="1"/>
      <c r="Y441" s="52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1"/>
      <c r="AL441" s="53"/>
      <c r="AM441" s="53"/>
      <c r="AN441" s="53"/>
      <c r="AO441" s="53"/>
      <c r="AP441" s="53"/>
      <c r="AQ441" s="51"/>
      <c r="AR441" s="51"/>
      <c r="AS441" s="5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ht="18.0" customHeight="1">
      <c r="A442" s="1"/>
      <c r="B442" s="47"/>
      <c r="C442" s="1"/>
      <c r="D442" s="48"/>
      <c r="E442" s="1"/>
      <c r="F442" s="1"/>
      <c r="G442" s="49"/>
      <c r="H442" s="1"/>
      <c r="I442" s="49"/>
      <c r="J442" s="1"/>
      <c r="K442" s="2"/>
      <c r="L442" s="2"/>
      <c r="M442" s="2"/>
      <c r="N442" s="2"/>
      <c r="O442" s="2"/>
      <c r="P442" s="2"/>
      <c r="Q442" s="2"/>
      <c r="R442" s="2"/>
      <c r="S442" s="50"/>
      <c r="T442" s="1"/>
      <c r="U442" s="1"/>
      <c r="V442" s="1"/>
      <c r="W442" s="51"/>
      <c r="X442" s="1"/>
      <c r="Y442" s="52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1"/>
      <c r="AL442" s="53"/>
      <c r="AM442" s="53"/>
      <c r="AN442" s="53"/>
      <c r="AO442" s="53"/>
      <c r="AP442" s="53"/>
      <c r="AQ442" s="51"/>
      <c r="AR442" s="51"/>
      <c r="AS442" s="5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ht="18.0" customHeight="1">
      <c r="A443" s="1"/>
      <c r="B443" s="47"/>
      <c r="C443" s="1"/>
      <c r="D443" s="48"/>
      <c r="E443" s="1"/>
      <c r="F443" s="1"/>
      <c r="G443" s="49"/>
      <c r="H443" s="1"/>
      <c r="I443" s="49"/>
      <c r="J443" s="1"/>
      <c r="K443" s="2"/>
      <c r="L443" s="2"/>
      <c r="M443" s="2"/>
      <c r="N443" s="2"/>
      <c r="O443" s="2"/>
      <c r="P443" s="2"/>
      <c r="Q443" s="2"/>
      <c r="R443" s="2"/>
      <c r="S443" s="50"/>
      <c r="T443" s="1"/>
      <c r="U443" s="1"/>
      <c r="V443" s="1"/>
      <c r="W443" s="51"/>
      <c r="X443" s="1"/>
      <c r="Y443" s="52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1"/>
      <c r="AL443" s="53"/>
      <c r="AM443" s="53"/>
      <c r="AN443" s="53"/>
      <c r="AO443" s="53"/>
      <c r="AP443" s="53"/>
      <c r="AQ443" s="51"/>
      <c r="AR443" s="51"/>
      <c r="AS443" s="5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ht="18.0" customHeight="1">
      <c r="A444" s="1"/>
      <c r="B444" s="47"/>
      <c r="C444" s="1"/>
      <c r="D444" s="48"/>
      <c r="E444" s="1"/>
      <c r="F444" s="1"/>
      <c r="G444" s="49"/>
      <c r="H444" s="1"/>
      <c r="I444" s="49"/>
      <c r="J444" s="1"/>
      <c r="K444" s="2"/>
      <c r="L444" s="2"/>
      <c r="M444" s="2"/>
      <c r="N444" s="2"/>
      <c r="O444" s="2"/>
      <c r="P444" s="2"/>
      <c r="Q444" s="2"/>
      <c r="R444" s="2"/>
      <c r="S444" s="50"/>
      <c r="T444" s="1"/>
      <c r="U444" s="1"/>
      <c r="V444" s="1"/>
      <c r="W444" s="51"/>
      <c r="X444" s="1"/>
      <c r="Y444" s="52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1"/>
      <c r="AL444" s="53"/>
      <c r="AM444" s="53"/>
      <c r="AN444" s="53"/>
      <c r="AO444" s="53"/>
      <c r="AP444" s="53"/>
      <c r="AQ444" s="51"/>
      <c r="AR444" s="51"/>
      <c r="AS444" s="5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ht="18.0" customHeight="1">
      <c r="A445" s="1"/>
      <c r="B445" s="47"/>
      <c r="C445" s="1"/>
      <c r="D445" s="48"/>
      <c r="E445" s="1"/>
      <c r="F445" s="1"/>
      <c r="G445" s="49"/>
      <c r="H445" s="1"/>
      <c r="I445" s="49"/>
      <c r="J445" s="1"/>
      <c r="K445" s="2"/>
      <c r="L445" s="2"/>
      <c r="M445" s="2"/>
      <c r="N445" s="2"/>
      <c r="O445" s="2"/>
      <c r="P445" s="2"/>
      <c r="Q445" s="2"/>
      <c r="R445" s="2"/>
      <c r="S445" s="50"/>
      <c r="T445" s="1"/>
      <c r="U445" s="1"/>
      <c r="V445" s="1"/>
      <c r="W445" s="51"/>
      <c r="X445" s="1"/>
      <c r="Y445" s="52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1"/>
      <c r="AL445" s="53"/>
      <c r="AM445" s="53"/>
      <c r="AN445" s="53"/>
      <c r="AO445" s="53"/>
      <c r="AP445" s="53"/>
      <c r="AQ445" s="51"/>
      <c r="AR445" s="51"/>
      <c r="AS445" s="5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ht="18.0" customHeight="1">
      <c r="A446" s="1"/>
      <c r="B446" s="47"/>
      <c r="C446" s="1"/>
      <c r="D446" s="48"/>
      <c r="E446" s="1"/>
      <c r="F446" s="1"/>
      <c r="G446" s="49"/>
      <c r="H446" s="1"/>
      <c r="I446" s="49"/>
      <c r="J446" s="1"/>
      <c r="K446" s="2"/>
      <c r="L446" s="2"/>
      <c r="M446" s="2"/>
      <c r="N446" s="2"/>
      <c r="O446" s="2"/>
      <c r="P446" s="2"/>
      <c r="Q446" s="2"/>
      <c r="R446" s="2"/>
      <c r="S446" s="50"/>
      <c r="T446" s="1"/>
      <c r="U446" s="1"/>
      <c r="V446" s="1"/>
      <c r="W446" s="51"/>
      <c r="X446" s="1"/>
      <c r="Y446" s="52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1"/>
      <c r="AL446" s="53"/>
      <c r="AM446" s="53"/>
      <c r="AN446" s="53"/>
      <c r="AO446" s="53"/>
      <c r="AP446" s="53"/>
      <c r="AQ446" s="51"/>
      <c r="AR446" s="51"/>
      <c r="AS446" s="5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ht="18.0" customHeight="1">
      <c r="A447" s="1"/>
      <c r="B447" s="47"/>
      <c r="C447" s="1"/>
      <c r="D447" s="48"/>
      <c r="E447" s="1"/>
      <c r="F447" s="1"/>
      <c r="G447" s="49"/>
      <c r="H447" s="1"/>
      <c r="I447" s="49"/>
      <c r="J447" s="1"/>
      <c r="K447" s="2"/>
      <c r="L447" s="2"/>
      <c r="M447" s="2"/>
      <c r="N447" s="2"/>
      <c r="O447" s="2"/>
      <c r="P447" s="2"/>
      <c r="Q447" s="2"/>
      <c r="R447" s="2"/>
      <c r="S447" s="50"/>
      <c r="T447" s="1"/>
      <c r="U447" s="1"/>
      <c r="V447" s="1"/>
      <c r="W447" s="51"/>
      <c r="X447" s="1"/>
      <c r="Y447" s="52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1"/>
      <c r="AL447" s="53"/>
      <c r="AM447" s="53"/>
      <c r="AN447" s="53"/>
      <c r="AO447" s="53"/>
      <c r="AP447" s="53"/>
      <c r="AQ447" s="51"/>
      <c r="AR447" s="51"/>
      <c r="AS447" s="5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ht="18.0" customHeight="1">
      <c r="A448" s="1"/>
      <c r="B448" s="47"/>
      <c r="C448" s="1"/>
      <c r="D448" s="48"/>
      <c r="E448" s="1"/>
      <c r="F448" s="1"/>
      <c r="G448" s="49"/>
      <c r="H448" s="1"/>
      <c r="I448" s="49"/>
      <c r="J448" s="1"/>
      <c r="K448" s="2"/>
      <c r="L448" s="2"/>
      <c r="M448" s="2"/>
      <c r="N448" s="2"/>
      <c r="O448" s="2"/>
      <c r="P448" s="2"/>
      <c r="Q448" s="2"/>
      <c r="R448" s="2"/>
      <c r="S448" s="50"/>
      <c r="T448" s="1"/>
      <c r="U448" s="1"/>
      <c r="V448" s="1"/>
      <c r="W448" s="51"/>
      <c r="X448" s="1"/>
      <c r="Y448" s="52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1"/>
      <c r="AL448" s="53"/>
      <c r="AM448" s="53"/>
      <c r="AN448" s="53"/>
      <c r="AO448" s="53"/>
      <c r="AP448" s="53"/>
      <c r="AQ448" s="51"/>
      <c r="AR448" s="51"/>
      <c r="AS448" s="5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ht="18.0" customHeight="1">
      <c r="A449" s="1"/>
      <c r="B449" s="47"/>
      <c r="C449" s="1"/>
      <c r="D449" s="48"/>
      <c r="E449" s="1"/>
      <c r="F449" s="1"/>
      <c r="G449" s="49"/>
      <c r="H449" s="1"/>
      <c r="I449" s="49"/>
      <c r="J449" s="1"/>
      <c r="K449" s="2"/>
      <c r="L449" s="2"/>
      <c r="M449" s="2"/>
      <c r="N449" s="2"/>
      <c r="O449" s="2"/>
      <c r="P449" s="2"/>
      <c r="Q449" s="2"/>
      <c r="R449" s="2"/>
      <c r="S449" s="50"/>
      <c r="T449" s="1"/>
      <c r="U449" s="1"/>
      <c r="V449" s="1"/>
      <c r="W449" s="51"/>
      <c r="X449" s="1"/>
      <c r="Y449" s="52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1"/>
      <c r="AL449" s="53"/>
      <c r="AM449" s="53"/>
      <c r="AN449" s="53"/>
      <c r="AO449" s="53"/>
      <c r="AP449" s="53"/>
      <c r="AQ449" s="51"/>
      <c r="AR449" s="51"/>
      <c r="AS449" s="5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ht="18.0" customHeight="1">
      <c r="A450" s="1"/>
      <c r="B450" s="47"/>
      <c r="C450" s="1"/>
      <c r="D450" s="48"/>
      <c r="E450" s="1"/>
      <c r="F450" s="1"/>
      <c r="G450" s="49"/>
      <c r="H450" s="1"/>
      <c r="I450" s="49"/>
      <c r="J450" s="1"/>
      <c r="K450" s="2"/>
      <c r="L450" s="2"/>
      <c r="M450" s="2"/>
      <c r="N450" s="2"/>
      <c r="O450" s="2"/>
      <c r="P450" s="2"/>
      <c r="Q450" s="2"/>
      <c r="R450" s="2"/>
      <c r="S450" s="50"/>
      <c r="T450" s="1"/>
      <c r="U450" s="1"/>
      <c r="V450" s="1"/>
      <c r="W450" s="51"/>
      <c r="X450" s="1"/>
      <c r="Y450" s="52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1"/>
      <c r="AL450" s="53"/>
      <c r="AM450" s="53"/>
      <c r="AN450" s="53"/>
      <c r="AO450" s="53"/>
      <c r="AP450" s="53"/>
      <c r="AQ450" s="51"/>
      <c r="AR450" s="51"/>
      <c r="AS450" s="5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ht="18.0" customHeight="1">
      <c r="A451" s="1"/>
      <c r="B451" s="47"/>
      <c r="C451" s="1"/>
      <c r="D451" s="48"/>
      <c r="E451" s="1"/>
      <c r="F451" s="1"/>
      <c r="G451" s="49"/>
      <c r="H451" s="1"/>
      <c r="I451" s="49"/>
      <c r="J451" s="1"/>
      <c r="K451" s="2"/>
      <c r="L451" s="2"/>
      <c r="M451" s="2"/>
      <c r="N451" s="2"/>
      <c r="O451" s="2"/>
      <c r="P451" s="2"/>
      <c r="Q451" s="2"/>
      <c r="R451" s="2"/>
      <c r="S451" s="50"/>
      <c r="T451" s="1"/>
      <c r="U451" s="1"/>
      <c r="V451" s="1"/>
      <c r="W451" s="51"/>
      <c r="X451" s="1"/>
      <c r="Y451" s="52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1"/>
      <c r="AL451" s="53"/>
      <c r="AM451" s="53"/>
      <c r="AN451" s="53"/>
      <c r="AO451" s="53"/>
      <c r="AP451" s="53"/>
      <c r="AQ451" s="51"/>
      <c r="AR451" s="51"/>
      <c r="AS451" s="5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ht="18.0" customHeight="1">
      <c r="A452" s="1"/>
      <c r="B452" s="47"/>
      <c r="C452" s="1"/>
      <c r="D452" s="48"/>
      <c r="E452" s="1"/>
      <c r="F452" s="1"/>
      <c r="G452" s="49"/>
      <c r="H452" s="1"/>
      <c r="I452" s="49"/>
      <c r="J452" s="1"/>
      <c r="K452" s="2"/>
      <c r="L452" s="2"/>
      <c r="M452" s="2"/>
      <c r="N452" s="2"/>
      <c r="O452" s="2"/>
      <c r="P452" s="2"/>
      <c r="Q452" s="2"/>
      <c r="R452" s="2"/>
      <c r="S452" s="50"/>
      <c r="T452" s="1"/>
      <c r="U452" s="1"/>
      <c r="V452" s="1"/>
      <c r="W452" s="51"/>
      <c r="X452" s="1"/>
      <c r="Y452" s="52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1"/>
      <c r="AL452" s="53"/>
      <c r="AM452" s="53"/>
      <c r="AN452" s="53"/>
      <c r="AO452" s="53"/>
      <c r="AP452" s="53"/>
      <c r="AQ452" s="51"/>
      <c r="AR452" s="51"/>
      <c r="AS452" s="5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ht="18.0" customHeight="1">
      <c r="A453" s="1"/>
      <c r="B453" s="47"/>
      <c r="C453" s="1"/>
      <c r="D453" s="48"/>
      <c r="E453" s="1"/>
      <c r="F453" s="1"/>
      <c r="G453" s="49"/>
      <c r="H453" s="1"/>
      <c r="I453" s="49"/>
      <c r="J453" s="1"/>
      <c r="K453" s="2"/>
      <c r="L453" s="2"/>
      <c r="M453" s="2"/>
      <c r="N453" s="2"/>
      <c r="O453" s="2"/>
      <c r="P453" s="2"/>
      <c r="Q453" s="2"/>
      <c r="R453" s="2"/>
      <c r="S453" s="50"/>
      <c r="T453" s="1"/>
      <c r="U453" s="1"/>
      <c r="V453" s="1"/>
      <c r="W453" s="51"/>
      <c r="X453" s="1"/>
      <c r="Y453" s="52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1"/>
      <c r="AL453" s="53"/>
      <c r="AM453" s="53"/>
      <c r="AN453" s="53"/>
      <c r="AO453" s="53"/>
      <c r="AP453" s="53"/>
      <c r="AQ453" s="51"/>
      <c r="AR453" s="51"/>
      <c r="AS453" s="5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ht="18.0" customHeight="1">
      <c r="A454" s="1"/>
      <c r="B454" s="47"/>
      <c r="C454" s="1"/>
      <c r="D454" s="48"/>
      <c r="E454" s="1"/>
      <c r="F454" s="1"/>
      <c r="G454" s="49"/>
      <c r="H454" s="1"/>
      <c r="I454" s="49"/>
      <c r="J454" s="1"/>
      <c r="K454" s="2"/>
      <c r="L454" s="2"/>
      <c r="M454" s="2"/>
      <c r="N454" s="2"/>
      <c r="O454" s="2"/>
      <c r="P454" s="2"/>
      <c r="Q454" s="2"/>
      <c r="R454" s="2"/>
      <c r="S454" s="50"/>
      <c r="T454" s="1"/>
      <c r="U454" s="1"/>
      <c r="V454" s="1"/>
      <c r="W454" s="51"/>
      <c r="X454" s="1"/>
      <c r="Y454" s="52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1"/>
      <c r="AL454" s="53"/>
      <c r="AM454" s="53"/>
      <c r="AN454" s="53"/>
      <c r="AO454" s="53"/>
      <c r="AP454" s="53"/>
      <c r="AQ454" s="51"/>
      <c r="AR454" s="51"/>
      <c r="AS454" s="5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ht="18.0" customHeight="1">
      <c r="A455" s="1"/>
      <c r="B455" s="47"/>
      <c r="C455" s="1"/>
      <c r="D455" s="48"/>
      <c r="E455" s="1"/>
      <c r="F455" s="1"/>
      <c r="G455" s="49"/>
      <c r="H455" s="1"/>
      <c r="I455" s="49"/>
      <c r="J455" s="1"/>
      <c r="K455" s="2"/>
      <c r="L455" s="2"/>
      <c r="M455" s="2"/>
      <c r="N455" s="2"/>
      <c r="O455" s="2"/>
      <c r="P455" s="2"/>
      <c r="Q455" s="2"/>
      <c r="R455" s="2"/>
      <c r="S455" s="50"/>
      <c r="T455" s="1"/>
      <c r="U455" s="1"/>
      <c r="V455" s="1"/>
      <c r="W455" s="51"/>
      <c r="X455" s="1"/>
      <c r="Y455" s="52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1"/>
      <c r="AL455" s="53"/>
      <c r="AM455" s="53"/>
      <c r="AN455" s="53"/>
      <c r="AO455" s="53"/>
      <c r="AP455" s="53"/>
      <c r="AQ455" s="51"/>
      <c r="AR455" s="51"/>
      <c r="AS455" s="5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ht="18.0" customHeight="1">
      <c r="A456" s="1"/>
      <c r="B456" s="47"/>
      <c r="C456" s="1"/>
      <c r="D456" s="48"/>
      <c r="E456" s="1"/>
      <c r="F456" s="1"/>
      <c r="G456" s="49"/>
      <c r="H456" s="1"/>
      <c r="I456" s="49"/>
      <c r="J456" s="1"/>
      <c r="K456" s="2"/>
      <c r="L456" s="2"/>
      <c r="M456" s="2"/>
      <c r="N456" s="2"/>
      <c r="O456" s="2"/>
      <c r="P456" s="2"/>
      <c r="Q456" s="2"/>
      <c r="R456" s="2"/>
      <c r="S456" s="50"/>
      <c r="T456" s="1"/>
      <c r="U456" s="1"/>
      <c r="V456" s="1"/>
      <c r="W456" s="51"/>
      <c r="X456" s="1"/>
      <c r="Y456" s="52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1"/>
      <c r="AL456" s="53"/>
      <c r="AM456" s="53"/>
      <c r="AN456" s="53"/>
      <c r="AO456" s="53"/>
      <c r="AP456" s="53"/>
      <c r="AQ456" s="51"/>
      <c r="AR456" s="51"/>
      <c r="AS456" s="5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ht="18.0" customHeight="1">
      <c r="A457" s="1"/>
      <c r="B457" s="47"/>
      <c r="C457" s="1"/>
      <c r="D457" s="48"/>
      <c r="E457" s="1"/>
      <c r="F457" s="1"/>
      <c r="G457" s="49"/>
      <c r="H457" s="1"/>
      <c r="I457" s="49"/>
      <c r="J457" s="1"/>
      <c r="K457" s="2"/>
      <c r="L457" s="2"/>
      <c r="M457" s="2"/>
      <c r="N457" s="2"/>
      <c r="O457" s="2"/>
      <c r="P457" s="2"/>
      <c r="Q457" s="2"/>
      <c r="R457" s="2"/>
      <c r="S457" s="50"/>
      <c r="T457" s="1"/>
      <c r="U457" s="1"/>
      <c r="V457" s="1"/>
      <c r="W457" s="51"/>
      <c r="X457" s="1"/>
      <c r="Y457" s="52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1"/>
      <c r="AL457" s="53"/>
      <c r="AM457" s="53"/>
      <c r="AN457" s="53"/>
      <c r="AO457" s="53"/>
      <c r="AP457" s="53"/>
      <c r="AQ457" s="51"/>
      <c r="AR457" s="51"/>
      <c r="AS457" s="5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ht="18.0" customHeight="1">
      <c r="A458" s="1"/>
      <c r="B458" s="47"/>
      <c r="C458" s="1"/>
      <c r="D458" s="48"/>
      <c r="E458" s="1"/>
      <c r="F458" s="1"/>
      <c r="G458" s="49"/>
      <c r="H458" s="1"/>
      <c r="I458" s="49"/>
      <c r="J458" s="1"/>
      <c r="K458" s="2"/>
      <c r="L458" s="2"/>
      <c r="M458" s="2"/>
      <c r="N458" s="2"/>
      <c r="O458" s="2"/>
      <c r="P458" s="2"/>
      <c r="Q458" s="2"/>
      <c r="R458" s="2"/>
      <c r="S458" s="50"/>
      <c r="T458" s="1"/>
      <c r="U458" s="1"/>
      <c r="V458" s="1"/>
      <c r="W458" s="51"/>
      <c r="X458" s="1"/>
      <c r="Y458" s="52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1"/>
      <c r="AL458" s="53"/>
      <c r="AM458" s="53"/>
      <c r="AN458" s="53"/>
      <c r="AO458" s="53"/>
      <c r="AP458" s="53"/>
      <c r="AQ458" s="51"/>
      <c r="AR458" s="51"/>
      <c r="AS458" s="5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ht="18.0" customHeight="1">
      <c r="A459" s="1"/>
      <c r="B459" s="47"/>
      <c r="C459" s="1"/>
      <c r="D459" s="48"/>
      <c r="E459" s="1"/>
      <c r="F459" s="1"/>
      <c r="G459" s="49"/>
      <c r="H459" s="1"/>
      <c r="I459" s="49"/>
      <c r="J459" s="1"/>
      <c r="K459" s="2"/>
      <c r="L459" s="2"/>
      <c r="M459" s="2"/>
      <c r="N459" s="2"/>
      <c r="O459" s="2"/>
      <c r="P459" s="2"/>
      <c r="Q459" s="2"/>
      <c r="R459" s="2"/>
      <c r="S459" s="50"/>
      <c r="T459" s="1"/>
      <c r="U459" s="1"/>
      <c r="V459" s="1"/>
      <c r="W459" s="51"/>
      <c r="X459" s="1"/>
      <c r="Y459" s="52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1"/>
      <c r="AL459" s="53"/>
      <c r="AM459" s="53"/>
      <c r="AN459" s="53"/>
      <c r="AO459" s="53"/>
      <c r="AP459" s="53"/>
      <c r="AQ459" s="51"/>
      <c r="AR459" s="51"/>
      <c r="AS459" s="5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ht="18.0" customHeight="1">
      <c r="A460" s="1"/>
      <c r="B460" s="47"/>
      <c r="C460" s="1"/>
      <c r="D460" s="48"/>
      <c r="E460" s="1"/>
      <c r="F460" s="1"/>
      <c r="G460" s="49"/>
      <c r="H460" s="1"/>
      <c r="I460" s="49"/>
      <c r="J460" s="1"/>
      <c r="K460" s="2"/>
      <c r="L460" s="2"/>
      <c r="M460" s="2"/>
      <c r="N460" s="2"/>
      <c r="O460" s="2"/>
      <c r="P460" s="2"/>
      <c r="Q460" s="2"/>
      <c r="R460" s="2"/>
      <c r="S460" s="50"/>
      <c r="T460" s="1"/>
      <c r="U460" s="1"/>
      <c r="V460" s="1"/>
      <c r="W460" s="51"/>
      <c r="X460" s="1"/>
      <c r="Y460" s="52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1"/>
      <c r="AL460" s="53"/>
      <c r="AM460" s="53"/>
      <c r="AN460" s="53"/>
      <c r="AO460" s="53"/>
      <c r="AP460" s="53"/>
      <c r="AQ460" s="51"/>
      <c r="AR460" s="51"/>
      <c r="AS460" s="5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ht="18.0" customHeight="1">
      <c r="A461" s="1"/>
      <c r="B461" s="47"/>
      <c r="C461" s="1"/>
      <c r="D461" s="48"/>
      <c r="E461" s="1"/>
      <c r="F461" s="1"/>
      <c r="G461" s="49"/>
      <c r="H461" s="1"/>
      <c r="I461" s="49"/>
      <c r="J461" s="1"/>
      <c r="K461" s="2"/>
      <c r="L461" s="2"/>
      <c r="M461" s="2"/>
      <c r="N461" s="2"/>
      <c r="O461" s="2"/>
      <c r="P461" s="2"/>
      <c r="Q461" s="2"/>
      <c r="R461" s="2"/>
      <c r="S461" s="50"/>
      <c r="T461" s="1"/>
      <c r="U461" s="1"/>
      <c r="V461" s="1"/>
      <c r="W461" s="51"/>
      <c r="X461" s="1"/>
      <c r="Y461" s="52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1"/>
      <c r="AL461" s="53"/>
      <c r="AM461" s="53"/>
      <c r="AN461" s="53"/>
      <c r="AO461" s="53"/>
      <c r="AP461" s="53"/>
      <c r="AQ461" s="51"/>
      <c r="AR461" s="51"/>
      <c r="AS461" s="5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ht="18.0" customHeight="1">
      <c r="A462" s="1"/>
      <c r="B462" s="47"/>
      <c r="C462" s="1"/>
      <c r="D462" s="48"/>
      <c r="E462" s="1"/>
      <c r="F462" s="1"/>
      <c r="G462" s="49"/>
      <c r="H462" s="1"/>
      <c r="I462" s="49"/>
      <c r="J462" s="1"/>
      <c r="K462" s="2"/>
      <c r="L462" s="2"/>
      <c r="M462" s="2"/>
      <c r="N462" s="2"/>
      <c r="O462" s="2"/>
      <c r="P462" s="2"/>
      <c r="Q462" s="2"/>
      <c r="R462" s="2"/>
      <c r="S462" s="50"/>
      <c r="T462" s="1"/>
      <c r="U462" s="1"/>
      <c r="V462" s="1"/>
      <c r="W462" s="51"/>
      <c r="X462" s="1"/>
      <c r="Y462" s="52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1"/>
      <c r="AL462" s="53"/>
      <c r="AM462" s="53"/>
      <c r="AN462" s="53"/>
      <c r="AO462" s="53"/>
      <c r="AP462" s="53"/>
      <c r="AQ462" s="51"/>
      <c r="AR462" s="51"/>
      <c r="AS462" s="5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ht="18.0" customHeight="1">
      <c r="A463" s="1"/>
      <c r="B463" s="47"/>
      <c r="C463" s="1"/>
      <c r="D463" s="48"/>
      <c r="E463" s="1"/>
      <c r="F463" s="1"/>
      <c r="G463" s="49"/>
      <c r="H463" s="1"/>
      <c r="I463" s="49"/>
      <c r="J463" s="1"/>
      <c r="K463" s="2"/>
      <c r="L463" s="2"/>
      <c r="M463" s="2"/>
      <c r="N463" s="2"/>
      <c r="O463" s="2"/>
      <c r="P463" s="2"/>
      <c r="Q463" s="2"/>
      <c r="R463" s="2"/>
      <c r="S463" s="50"/>
      <c r="T463" s="1"/>
      <c r="U463" s="1"/>
      <c r="V463" s="1"/>
      <c r="W463" s="51"/>
      <c r="X463" s="1"/>
      <c r="Y463" s="52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1"/>
      <c r="AL463" s="53"/>
      <c r="AM463" s="53"/>
      <c r="AN463" s="53"/>
      <c r="AO463" s="53"/>
      <c r="AP463" s="53"/>
      <c r="AQ463" s="51"/>
      <c r="AR463" s="51"/>
      <c r="AS463" s="5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ht="18.0" customHeight="1">
      <c r="A464" s="1"/>
      <c r="B464" s="47"/>
      <c r="C464" s="1"/>
      <c r="D464" s="48"/>
      <c r="E464" s="1"/>
      <c r="F464" s="1"/>
      <c r="G464" s="49"/>
      <c r="H464" s="1"/>
      <c r="I464" s="49"/>
      <c r="J464" s="1"/>
      <c r="K464" s="2"/>
      <c r="L464" s="2"/>
      <c r="M464" s="2"/>
      <c r="N464" s="2"/>
      <c r="O464" s="2"/>
      <c r="P464" s="2"/>
      <c r="Q464" s="2"/>
      <c r="R464" s="2"/>
      <c r="S464" s="50"/>
      <c r="T464" s="1"/>
      <c r="U464" s="1"/>
      <c r="V464" s="1"/>
      <c r="W464" s="51"/>
      <c r="X464" s="1"/>
      <c r="Y464" s="52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1"/>
      <c r="AL464" s="53"/>
      <c r="AM464" s="53"/>
      <c r="AN464" s="53"/>
      <c r="AO464" s="53"/>
      <c r="AP464" s="53"/>
      <c r="AQ464" s="51"/>
      <c r="AR464" s="51"/>
      <c r="AS464" s="5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ht="18.0" customHeight="1">
      <c r="A465" s="1"/>
      <c r="B465" s="47"/>
      <c r="C465" s="1"/>
      <c r="D465" s="48"/>
      <c r="E465" s="1"/>
      <c r="F465" s="1"/>
      <c r="G465" s="49"/>
      <c r="H465" s="1"/>
      <c r="I465" s="49"/>
      <c r="J465" s="1"/>
      <c r="K465" s="2"/>
      <c r="L465" s="2"/>
      <c r="M465" s="2"/>
      <c r="N465" s="2"/>
      <c r="O465" s="2"/>
      <c r="P465" s="2"/>
      <c r="Q465" s="2"/>
      <c r="R465" s="2"/>
      <c r="S465" s="50"/>
      <c r="T465" s="1"/>
      <c r="U465" s="1"/>
      <c r="V465" s="1"/>
      <c r="W465" s="51"/>
      <c r="X465" s="1"/>
      <c r="Y465" s="52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1"/>
      <c r="AL465" s="53"/>
      <c r="AM465" s="53"/>
      <c r="AN465" s="53"/>
      <c r="AO465" s="53"/>
      <c r="AP465" s="53"/>
      <c r="AQ465" s="51"/>
      <c r="AR465" s="51"/>
      <c r="AS465" s="5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ht="18.0" customHeight="1">
      <c r="A466" s="1"/>
      <c r="B466" s="47"/>
      <c r="C466" s="1"/>
      <c r="D466" s="48"/>
      <c r="E466" s="1"/>
      <c r="F466" s="1"/>
      <c r="G466" s="49"/>
      <c r="H466" s="1"/>
      <c r="I466" s="49"/>
      <c r="J466" s="1"/>
      <c r="K466" s="2"/>
      <c r="L466" s="2"/>
      <c r="M466" s="2"/>
      <c r="N466" s="2"/>
      <c r="O466" s="2"/>
      <c r="P466" s="2"/>
      <c r="Q466" s="2"/>
      <c r="R466" s="2"/>
      <c r="S466" s="50"/>
      <c r="T466" s="1"/>
      <c r="U466" s="1"/>
      <c r="V466" s="1"/>
      <c r="W466" s="51"/>
      <c r="X466" s="1"/>
      <c r="Y466" s="52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1"/>
      <c r="AL466" s="53"/>
      <c r="AM466" s="53"/>
      <c r="AN466" s="53"/>
      <c r="AO466" s="53"/>
      <c r="AP466" s="53"/>
      <c r="AQ466" s="51"/>
      <c r="AR466" s="51"/>
      <c r="AS466" s="5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ht="18.0" customHeight="1">
      <c r="A467" s="1"/>
      <c r="B467" s="47"/>
      <c r="C467" s="1"/>
      <c r="D467" s="48"/>
      <c r="E467" s="1"/>
      <c r="F467" s="1"/>
      <c r="G467" s="49"/>
      <c r="H467" s="1"/>
      <c r="I467" s="49"/>
      <c r="J467" s="1"/>
      <c r="K467" s="2"/>
      <c r="L467" s="2"/>
      <c r="M467" s="2"/>
      <c r="N467" s="2"/>
      <c r="O467" s="2"/>
      <c r="P467" s="2"/>
      <c r="Q467" s="2"/>
      <c r="R467" s="2"/>
      <c r="S467" s="50"/>
      <c r="T467" s="1"/>
      <c r="U467" s="1"/>
      <c r="V467" s="1"/>
      <c r="W467" s="51"/>
      <c r="X467" s="1"/>
      <c r="Y467" s="52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1"/>
      <c r="AL467" s="53"/>
      <c r="AM467" s="53"/>
      <c r="AN467" s="53"/>
      <c r="AO467" s="53"/>
      <c r="AP467" s="53"/>
      <c r="AQ467" s="51"/>
      <c r="AR467" s="51"/>
      <c r="AS467" s="5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ht="18.0" customHeight="1">
      <c r="A468" s="1"/>
      <c r="B468" s="47"/>
      <c r="C468" s="1"/>
      <c r="D468" s="48"/>
      <c r="E468" s="1"/>
      <c r="F468" s="1"/>
      <c r="G468" s="49"/>
      <c r="H468" s="1"/>
      <c r="I468" s="49"/>
      <c r="J468" s="1"/>
      <c r="K468" s="2"/>
      <c r="L468" s="2"/>
      <c r="M468" s="2"/>
      <c r="N468" s="2"/>
      <c r="O468" s="2"/>
      <c r="P468" s="2"/>
      <c r="Q468" s="2"/>
      <c r="R468" s="2"/>
      <c r="S468" s="50"/>
      <c r="T468" s="1"/>
      <c r="U468" s="1"/>
      <c r="V468" s="1"/>
      <c r="W468" s="51"/>
      <c r="X468" s="1"/>
      <c r="Y468" s="52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1"/>
      <c r="AL468" s="53"/>
      <c r="AM468" s="53"/>
      <c r="AN468" s="53"/>
      <c r="AO468" s="53"/>
      <c r="AP468" s="53"/>
      <c r="AQ468" s="51"/>
      <c r="AR468" s="51"/>
      <c r="AS468" s="5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ht="18.0" customHeight="1">
      <c r="A469" s="1"/>
      <c r="B469" s="47"/>
      <c r="C469" s="1"/>
      <c r="D469" s="48"/>
      <c r="E469" s="1"/>
      <c r="F469" s="1"/>
      <c r="G469" s="49"/>
      <c r="H469" s="1"/>
      <c r="I469" s="49"/>
      <c r="J469" s="1"/>
      <c r="K469" s="2"/>
      <c r="L469" s="2"/>
      <c r="M469" s="2"/>
      <c r="N469" s="2"/>
      <c r="O469" s="2"/>
      <c r="P469" s="2"/>
      <c r="Q469" s="2"/>
      <c r="R469" s="2"/>
      <c r="S469" s="50"/>
      <c r="T469" s="1"/>
      <c r="U469" s="1"/>
      <c r="V469" s="1"/>
      <c r="W469" s="51"/>
      <c r="X469" s="1"/>
      <c r="Y469" s="52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1"/>
      <c r="AL469" s="53"/>
      <c r="AM469" s="53"/>
      <c r="AN469" s="53"/>
      <c r="AO469" s="53"/>
      <c r="AP469" s="53"/>
      <c r="AQ469" s="51"/>
      <c r="AR469" s="51"/>
      <c r="AS469" s="5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ht="18.0" customHeight="1">
      <c r="A470" s="1"/>
      <c r="B470" s="47"/>
      <c r="C470" s="1"/>
      <c r="D470" s="48"/>
      <c r="E470" s="1"/>
      <c r="F470" s="1"/>
      <c r="G470" s="49"/>
      <c r="H470" s="1"/>
      <c r="I470" s="49"/>
      <c r="J470" s="1"/>
      <c r="K470" s="2"/>
      <c r="L470" s="2"/>
      <c r="M470" s="2"/>
      <c r="N470" s="2"/>
      <c r="O470" s="2"/>
      <c r="P470" s="2"/>
      <c r="Q470" s="2"/>
      <c r="R470" s="2"/>
      <c r="S470" s="50"/>
      <c r="T470" s="1"/>
      <c r="U470" s="1"/>
      <c r="V470" s="1"/>
      <c r="W470" s="51"/>
      <c r="X470" s="1"/>
      <c r="Y470" s="52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1"/>
      <c r="AL470" s="53"/>
      <c r="AM470" s="53"/>
      <c r="AN470" s="53"/>
      <c r="AO470" s="53"/>
      <c r="AP470" s="53"/>
      <c r="AQ470" s="51"/>
      <c r="AR470" s="51"/>
      <c r="AS470" s="5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ht="18.0" customHeight="1">
      <c r="A471" s="1"/>
      <c r="B471" s="47"/>
      <c r="C471" s="1"/>
      <c r="D471" s="48"/>
      <c r="E471" s="1"/>
      <c r="F471" s="1"/>
      <c r="G471" s="49"/>
      <c r="H471" s="1"/>
      <c r="I471" s="49"/>
      <c r="J471" s="1"/>
      <c r="K471" s="2"/>
      <c r="L471" s="2"/>
      <c r="M471" s="2"/>
      <c r="N471" s="2"/>
      <c r="O471" s="2"/>
      <c r="P471" s="2"/>
      <c r="Q471" s="2"/>
      <c r="R471" s="2"/>
      <c r="S471" s="50"/>
      <c r="T471" s="1"/>
      <c r="U471" s="1"/>
      <c r="V471" s="1"/>
      <c r="W471" s="51"/>
      <c r="X471" s="1"/>
      <c r="Y471" s="52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1"/>
      <c r="AL471" s="53"/>
      <c r="AM471" s="53"/>
      <c r="AN471" s="53"/>
      <c r="AO471" s="53"/>
      <c r="AP471" s="53"/>
      <c r="AQ471" s="51"/>
      <c r="AR471" s="51"/>
      <c r="AS471" s="5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ht="18.0" customHeight="1">
      <c r="A472" s="1"/>
      <c r="B472" s="47"/>
      <c r="C472" s="1"/>
      <c r="D472" s="48"/>
      <c r="E472" s="1"/>
      <c r="F472" s="1"/>
      <c r="G472" s="49"/>
      <c r="H472" s="1"/>
      <c r="I472" s="49"/>
      <c r="J472" s="1"/>
      <c r="K472" s="2"/>
      <c r="L472" s="2"/>
      <c r="M472" s="2"/>
      <c r="N472" s="2"/>
      <c r="O472" s="2"/>
      <c r="P472" s="2"/>
      <c r="Q472" s="2"/>
      <c r="R472" s="2"/>
      <c r="S472" s="50"/>
      <c r="T472" s="1"/>
      <c r="U472" s="1"/>
      <c r="V472" s="1"/>
      <c r="W472" s="51"/>
      <c r="X472" s="1"/>
      <c r="Y472" s="52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1"/>
      <c r="AL472" s="53"/>
      <c r="AM472" s="53"/>
      <c r="AN472" s="53"/>
      <c r="AO472" s="53"/>
      <c r="AP472" s="53"/>
      <c r="AQ472" s="51"/>
      <c r="AR472" s="51"/>
      <c r="AS472" s="5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ht="18.0" customHeight="1">
      <c r="A473" s="1"/>
      <c r="B473" s="47"/>
      <c r="C473" s="1"/>
      <c r="D473" s="48"/>
      <c r="E473" s="1"/>
      <c r="F473" s="1"/>
      <c r="G473" s="49"/>
      <c r="H473" s="1"/>
      <c r="I473" s="49"/>
      <c r="J473" s="1"/>
      <c r="K473" s="2"/>
      <c r="L473" s="2"/>
      <c r="M473" s="2"/>
      <c r="N473" s="2"/>
      <c r="O473" s="2"/>
      <c r="P473" s="2"/>
      <c r="Q473" s="2"/>
      <c r="R473" s="2"/>
      <c r="S473" s="50"/>
      <c r="T473" s="1"/>
      <c r="U473" s="1"/>
      <c r="V473" s="1"/>
      <c r="W473" s="51"/>
      <c r="X473" s="1"/>
      <c r="Y473" s="52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1"/>
      <c r="AL473" s="53"/>
      <c r="AM473" s="53"/>
      <c r="AN473" s="53"/>
      <c r="AO473" s="53"/>
      <c r="AP473" s="53"/>
      <c r="AQ473" s="51"/>
      <c r="AR473" s="51"/>
      <c r="AS473" s="5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ht="18.0" customHeight="1">
      <c r="A474" s="1"/>
      <c r="B474" s="47"/>
      <c r="C474" s="1"/>
      <c r="D474" s="48"/>
      <c r="E474" s="1"/>
      <c r="F474" s="1"/>
      <c r="G474" s="49"/>
      <c r="H474" s="1"/>
      <c r="I474" s="49"/>
      <c r="J474" s="1"/>
      <c r="K474" s="2"/>
      <c r="L474" s="2"/>
      <c r="M474" s="2"/>
      <c r="N474" s="2"/>
      <c r="O474" s="2"/>
      <c r="P474" s="2"/>
      <c r="Q474" s="2"/>
      <c r="R474" s="2"/>
      <c r="S474" s="50"/>
      <c r="T474" s="1"/>
      <c r="U474" s="1"/>
      <c r="V474" s="1"/>
      <c r="W474" s="51"/>
      <c r="X474" s="1"/>
      <c r="Y474" s="52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1"/>
      <c r="AL474" s="53"/>
      <c r="AM474" s="53"/>
      <c r="AN474" s="53"/>
      <c r="AO474" s="53"/>
      <c r="AP474" s="53"/>
      <c r="AQ474" s="51"/>
      <c r="AR474" s="51"/>
      <c r="AS474" s="5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ht="18.0" customHeight="1">
      <c r="A475" s="1"/>
      <c r="B475" s="47"/>
      <c r="C475" s="1"/>
      <c r="D475" s="48"/>
      <c r="E475" s="1"/>
      <c r="F475" s="1"/>
      <c r="G475" s="49"/>
      <c r="H475" s="1"/>
      <c r="I475" s="49"/>
      <c r="J475" s="1"/>
      <c r="K475" s="2"/>
      <c r="L475" s="2"/>
      <c r="M475" s="2"/>
      <c r="N475" s="2"/>
      <c r="O475" s="2"/>
      <c r="P475" s="2"/>
      <c r="Q475" s="2"/>
      <c r="R475" s="2"/>
      <c r="S475" s="50"/>
      <c r="T475" s="1"/>
      <c r="U475" s="1"/>
      <c r="V475" s="1"/>
      <c r="W475" s="51"/>
      <c r="X475" s="1"/>
      <c r="Y475" s="52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1"/>
      <c r="AL475" s="53"/>
      <c r="AM475" s="53"/>
      <c r="AN475" s="53"/>
      <c r="AO475" s="53"/>
      <c r="AP475" s="53"/>
      <c r="AQ475" s="51"/>
      <c r="AR475" s="51"/>
      <c r="AS475" s="5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ht="18.0" customHeight="1">
      <c r="A476" s="1"/>
      <c r="B476" s="47"/>
      <c r="C476" s="1"/>
      <c r="D476" s="48"/>
      <c r="E476" s="1"/>
      <c r="F476" s="1"/>
      <c r="G476" s="49"/>
      <c r="H476" s="1"/>
      <c r="I476" s="49"/>
      <c r="J476" s="1"/>
      <c r="K476" s="2"/>
      <c r="L476" s="2"/>
      <c r="M476" s="2"/>
      <c r="N476" s="2"/>
      <c r="O476" s="2"/>
      <c r="P476" s="2"/>
      <c r="Q476" s="2"/>
      <c r="R476" s="2"/>
      <c r="S476" s="50"/>
      <c r="T476" s="1"/>
      <c r="U476" s="1"/>
      <c r="V476" s="1"/>
      <c r="W476" s="51"/>
      <c r="X476" s="1"/>
      <c r="Y476" s="52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1"/>
      <c r="AL476" s="53"/>
      <c r="AM476" s="53"/>
      <c r="AN476" s="53"/>
      <c r="AO476" s="53"/>
      <c r="AP476" s="53"/>
      <c r="AQ476" s="51"/>
      <c r="AR476" s="51"/>
      <c r="AS476" s="5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ht="18.0" customHeight="1">
      <c r="A477" s="1"/>
      <c r="B477" s="47"/>
      <c r="C477" s="1"/>
      <c r="D477" s="48"/>
      <c r="E477" s="1"/>
      <c r="F477" s="1"/>
      <c r="G477" s="49"/>
      <c r="H477" s="1"/>
      <c r="I477" s="49"/>
      <c r="J477" s="1"/>
      <c r="K477" s="2"/>
      <c r="L477" s="2"/>
      <c r="M477" s="2"/>
      <c r="N477" s="2"/>
      <c r="O477" s="2"/>
      <c r="P477" s="2"/>
      <c r="Q477" s="2"/>
      <c r="R477" s="2"/>
      <c r="S477" s="50"/>
      <c r="T477" s="1"/>
      <c r="U477" s="1"/>
      <c r="V477" s="1"/>
      <c r="W477" s="51"/>
      <c r="X477" s="1"/>
      <c r="Y477" s="52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1"/>
      <c r="AL477" s="53"/>
      <c r="AM477" s="53"/>
      <c r="AN477" s="53"/>
      <c r="AO477" s="53"/>
      <c r="AP477" s="53"/>
      <c r="AQ477" s="51"/>
      <c r="AR477" s="51"/>
      <c r="AS477" s="5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ht="18.0" customHeight="1">
      <c r="A478" s="1"/>
      <c r="B478" s="47"/>
      <c r="C478" s="1"/>
      <c r="D478" s="48"/>
      <c r="E478" s="1"/>
      <c r="F478" s="1"/>
      <c r="G478" s="49"/>
      <c r="H478" s="1"/>
      <c r="I478" s="49"/>
      <c r="J478" s="1"/>
      <c r="K478" s="2"/>
      <c r="L478" s="2"/>
      <c r="M478" s="2"/>
      <c r="N478" s="2"/>
      <c r="O478" s="2"/>
      <c r="P478" s="2"/>
      <c r="Q478" s="2"/>
      <c r="R478" s="2"/>
      <c r="S478" s="50"/>
      <c r="T478" s="1"/>
      <c r="U478" s="1"/>
      <c r="V478" s="1"/>
      <c r="W478" s="51"/>
      <c r="X478" s="1"/>
      <c r="Y478" s="52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1"/>
      <c r="AL478" s="53"/>
      <c r="AM478" s="53"/>
      <c r="AN478" s="53"/>
      <c r="AO478" s="53"/>
      <c r="AP478" s="53"/>
      <c r="AQ478" s="51"/>
      <c r="AR478" s="51"/>
      <c r="AS478" s="5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ht="18.0" customHeight="1">
      <c r="A479" s="1"/>
      <c r="B479" s="47"/>
      <c r="C479" s="1"/>
      <c r="D479" s="48"/>
      <c r="E479" s="1"/>
      <c r="F479" s="1"/>
      <c r="G479" s="49"/>
      <c r="H479" s="1"/>
      <c r="I479" s="49"/>
      <c r="J479" s="1"/>
      <c r="K479" s="2"/>
      <c r="L479" s="2"/>
      <c r="M479" s="2"/>
      <c r="N479" s="2"/>
      <c r="O479" s="2"/>
      <c r="P479" s="2"/>
      <c r="Q479" s="2"/>
      <c r="R479" s="2"/>
      <c r="S479" s="50"/>
      <c r="T479" s="1"/>
      <c r="U479" s="1"/>
      <c r="V479" s="1"/>
      <c r="W479" s="51"/>
      <c r="X479" s="1"/>
      <c r="Y479" s="52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1"/>
      <c r="AL479" s="53"/>
      <c r="AM479" s="53"/>
      <c r="AN479" s="53"/>
      <c r="AO479" s="53"/>
      <c r="AP479" s="53"/>
      <c r="AQ479" s="51"/>
      <c r="AR479" s="51"/>
      <c r="AS479" s="5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ht="18.0" customHeight="1">
      <c r="A480" s="1"/>
      <c r="B480" s="47"/>
      <c r="C480" s="1"/>
      <c r="D480" s="48"/>
      <c r="E480" s="1"/>
      <c r="F480" s="1"/>
      <c r="G480" s="49"/>
      <c r="H480" s="1"/>
      <c r="I480" s="49"/>
      <c r="J480" s="1"/>
      <c r="K480" s="2"/>
      <c r="L480" s="2"/>
      <c r="M480" s="2"/>
      <c r="N480" s="2"/>
      <c r="O480" s="2"/>
      <c r="P480" s="2"/>
      <c r="Q480" s="2"/>
      <c r="R480" s="2"/>
      <c r="S480" s="50"/>
      <c r="T480" s="1"/>
      <c r="U480" s="1"/>
      <c r="V480" s="1"/>
      <c r="W480" s="51"/>
      <c r="X480" s="1"/>
      <c r="Y480" s="52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1"/>
      <c r="AL480" s="53"/>
      <c r="AM480" s="53"/>
      <c r="AN480" s="53"/>
      <c r="AO480" s="53"/>
      <c r="AP480" s="53"/>
      <c r="AQ480" s="51"/>
      <c r="AR480" s="51"/>
      <c r="AS480" s="5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ht="18.0" customHeight="1">
      <c r="A481" s="1"/>
      <c r="B481" s="47"/>
      <c r="C481" s="1"/>
      <c r="D481" s="48"/>
      <c r="E481" s="1"/>
      <c r="F481" s="1"/>
      <c r="G481" s="49"/>
      <c r="H481" s="1"/>
      <c r="I481" s="49"/>
      <c r="J481" s="1"/>
      <c r="K481" s="2"/>
      <c r="L481" s="2"/>
      <c r="M481" s="2"/>
      <c r="N481" s="2"/>
      <c r="O481" s="2"/>
      <c r="P481" s="2"/>
      <c r="Q481" s="2"/>
      <c r="R481" s="2"/>
      <c r="S481" s="50"/>
      <c r="T481" s="1"/>
      <c r="U481" s="1"/>
      <c r="V481" s="1"/>
      <c r="W481" s="51"/>
      <c r="X481" s="1"/>
      <c r="Y481" s="52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1"/>
      <c r="AL481" s="53"/>
      <c r="AM481" s="53"/>
      <c r="AN481" s="53"/>
      <c r="AO481" s="53"/>
      <c r="AP481" s="53"/>
      <c r="AQ481" s="51"/>
      <c r="AR481" s="51"/>
      <c r="AS481" s="5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ht="18.0" customHeight="1">
      <c r="A482" s="1"/>
      <c r="B482" s="47"/>
      <c r="C482" s="1"/>
      <c r="D482" s="48"/>
      <c r="E482" s="1"/>
      <c r="F482" s="1"/>
      <c r="G482" s="49"/>
      <c r="H482" s="1"/>
      <c r="I482" s="49"/>
      <c r="J482" s="1"/>
      <c r="K482" s="2"/>
      <c r="L482" s="2"/>
      <c r="M482" s="2"/>
      <c r="N482" s="2"/>
      <c r="O482" s="2"/>
      <c r="P482" s="2"/>
      <c r="Q482" s="2"/>
      <c r="R482" s="2"/>
      <c r="S482" s="50"/>
      <c r="T482" s="1"/>
      <c r="U482" s="1"/>
      <c r="V482" s="1"/>
      <c r="W482" s="51"/>
      <c r="X482" s="1"/>
      <c r="Y482" s="52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1"/>
      <c r="AL482" s="53"/>
      <c r="AM482" s="53"/>
      <c r="AN482" s="53"/>
      <c r="AO482" s="53"/>
      <c r="AP482" s="53"/>
      <c r="AQ482" s="51"/>
      <c r="AR482" s="51"/>
      <c r="AS482" s="5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ht="18.0" customHeight="1">
      <c r="A483" s="1"/>
      <c r="B483" s="47"/>
      <c r="C483" s="1"/>
      <c r="D483" s="48"/>
      <c r="E483" s="1"/>
      <c r="F483" s="1"/>
      <c r="G483" s="49"/>
      <c r="H483" s="1"/>
      <c r="I483" s="49"/>
      <c r="J483" s="1"/>
      <c r="K483" s="2"/>
      <c r="L483" s="2"/>
      <c r="M483" s="2"/>
      <c r="N483" s="2"/>
      <c r="O483" s="2"/>
      <c r="P483" s="2"/>
      <c r="Q483" s="2"/>
      <c r="R483" s="2"/>
      <c r="S483" s="50"/>
      <c r="T483" s="1"/>
      <c r="U483" s="1"/>
      <c r="V483" s="1"/>
      <c r="W483" s="51"/>
      <c r="X483" s="1"/>
      <c r="Y483" s="52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1"/>
      <c r="AL483" s="53"/>
      <c r="AM483" s="53"/>
      <c r="AN483" s="53"/>
      <c r="AO483" s="53"/>
      <c r="AP483" s="53"/>
      <c r="AQ483" s="51"/>
      <c r="AR483" s="51"/>
      <c r="AS483" s="5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ht="18.0" customHeight="1">
      <c r="A484" s="1"/>
      <c r="B484" s="47"/>
      <c r="C484" s="1"/>
      <c r="D484" s="48"/>
      <c r="E484" s="1"/>
      <c r="F484" s="1"/>
      <c r="G484" s="49"/>
      <c r="H484" s="1"/>
      <c r="I484" s="49"/>
      <c r="J484" s="1"/>
      <c r="K484" s="2"/>
      <c r="L484" s="2"/>
      <c r="M484" s="2"/>
      <c r="N484" s="2"/>
      <c r="O484" s="2"/>
      <c r="P484" s="2"/>
      <c r="Q484" s="2"/>
      <c r="R484" s="2"/>
      <c r="S484" s="50"/>
      <c r="T484" s="1"/>
      <c r="U484" s="1"/>
      <c r="V484" s="1"/>
      <c r="W484" s="51"/>
      <c r="X484" s="1"/>
      <c r="Y484" s="52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1"/>
      <c r="AL484" s="53"/>
      <c r="AM484" s="53"/>
      <c r="AN484" s="53"/>
      <c r="AO484" s="53"/>
      <c r="AP484" s="53"/>
      <c r="AQ484" s="51"/>
      <c r="AR484" s="51"/>
      <c r="AS484" s="5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ht="18.0" customHeight="1">
      <c r="A485" s="1"/>
      <c r="B485" s="47"/>
      <c r="C485" s="1"/>
      <c r="D485" s="48"/>
      <c r="E485" s="1"/>
      <c r="F485" s="1"/>
      <c r="G485" s="49"/>
      <c r="H485" s="1"/>
      <c r="I485" s="49"/>
      <c r="J485" s="1"/>
      <c r="K485" s="2"/>
      <c r="L485" s="2"/>
      <c r="M485" s="2"/>
      <c r="N485" s="2"/>
      <c r="O485" s="2"/>
      <c r="P485" s="2"/>
      <c r="Q485" s="2"/>
      <c r="R485" s="2"/>
      <c r="S485" s="50"/>
      <c r="T485" s="1"/>
      <c r="U485" s="1"/>
      <c r="V485" s="1"/>
      <c r="W485" s="51"/>
      <c r="X485" s="1"/>
      <c r="Y485" s="52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1"/>
      <c r="AL485" s="53"/>
      <c r="AM485" s="53"/>
      <c r="AN485" s="53"/>
      <c r="AO485" s="53"/>
      <c r="AP485" s="53"/>
      <c r="AQ485" s="51"/>
      <c r="AR485" s="51"/>
      <c r="AS485" s="5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ht="18.0" customHeight="1">
      <c r="A486" s="1"/>
      <c r="B486" s="47"/>
      <c r="C486" s="1"/>
      <c r="D486" s="48"/>
      <c r="E486" s="1"/>
      <c r="F486" s="1"/>
      <c r="G486" s="49"/>
      <c r="H486" s="1"/>
      <c r="I486" s="49"/>
      <c r="J486" s="1"/>
      <c r="K486" s="2"/>
      <c r="L486" s="2"/>
      <c r="M486" s="2"/>
      <c r="N486" s="2"/>
      <c r="O486" s="2"/>
      <c r="P486" s="2"/>
      <c r="Q486" s="2"/>
      <c r="R486" s="2"/>
      <c r="S486" s="50"/>
      <c r="T486" s="1"/>
      <c r="U486" s="1"/>
      <c r="V486" s="1"/>
      <c r="W486" s="51"/>
      <c r="X486" s="1"/>
      <c r="Y486" s="52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1"/>
      <c r="AL486" s="53"/>
      <c r="AM486" s="53"/>
      <c r="AN486" s="53"/>
      <c r="AO486" s="53"/>
      <c r="AP486" s="53"/>
      <c r="AQ486" s="51"/>
      <c r="AR486" s="51"/>
      <c r="AS486" s="5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ht="18.0" customHeight="1">
      <c r="A487" s="1"/>
      <c r="B487" s="47"/>
      <c r="C487" s="1"/>
      <c r="D487" s="48"/>
      <c r="E487" s="1"/>
      <c r="F487" s="1"/>
      <c r="G487" s="49"/>
      <c r="H487" s="1"/>
      <c r="I487" s="49"/>
      <c r="J487" s="1"/>
      <c r="K487" s="2"/>
      <c r="L487" s="2"/>
      <c r="M487" s="2"/>
      <c r="N487" s="2"/>
      <c r="O487" s="2"/>
      <c r="P487" s="2"/>
      <c r="Q487" s="2"/>
      <c r="R487" s="2"/>
      <c r="S487" s="50"/>
      <c r="T487" s="1"/>
      <c r="U487" s="1"/>
      <c r="V487" s="1"/>
      <c r="W487" s="51"/>
      <c r="X487" s="1"/>
      <c r="Y487" s="52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1"/>
      <c r="AL487" s="53"/>
      <c r="AM487" s="53"/>
      <c r="AN487" s="53"/>
      <c r="AO487" s="53"/>
      <c r="AP487" s="53"/>
      <c r="AQ487" s="51"/>
      <c r="AR487" s="51"/>
      <c r="AS487" s="5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ht="18.0" customHeight="1">
      <c r="A488" s="1"/>
      <c r="B488" s="47"/>
      <c r="C488" s="1"/>
      <c r="D488" s="48"/>
      <c r="E488" s="1"/>
      <c r="F488" s="1"/>
      <c r="G488" s="49"/>
      <c r="H488" s="1"/>
      <c r="I488" s="49"/>
      <c r="J488" s="1"/>
      <c r="K488" s="2"/>
      <c r="L488" s="2"/>
      <c r="M488" s="2"/>
      <c r="N488" s="2"/>
      <c r="O488" s="2"/>
      <c r="P488" s="2"/>
      <c r="Q488" s="2"/>
      <c r="R488" s="2"/>
      <c r="S488" s="50"/>
      <c r="T488" s="1"/>
      <c r="U488" s="1"/>
      <c r="V488" s="1"/>
      <c r="W488" s="51"/>
      <c r="X488" s="1"/>
      <c r="Y488" s="52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1"/>
      <c r="AL488" s="53"/>
      <c r="AM488" s="53"/>
      <c r="AN488" s="53"/>
      <c r="AO488" s="53"/>
      <c r="AP488" s="53"/>
      <c r="AQ488" s="51"/>
      <c r="AR488" s="51"/>
      <c r="AS488" s="5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ht="18.0" customHeight="1">
      <c r="A489" s="1"/>
      <c r="B489" s="47"/>
      <c r="C489" s="1"/>
      <c r="D489" s="48"/>
      <c r="E489" s="1"/>
      <c r="F489" s="1"/>
      <c r="G489" s="49"/>
      <c r="H489" s="1"/>
      <c r="I489" s="49"/>
      <c r="J489" s="1"/>
      <c r="K489" s="2"/>
      <c r="L489" s="2"/>
      <c r="M489" s="2"/>
      <c r="N489" s="2"/>
      <c r="O489" s="2"/>
      <c r="P489" s="2"/>
      <c r="Q489" s="2"/>
      <c r="R489" s="2"/>
      <c r="S489" s="50"/>
      <c r="T489" s="1"/>
      <c r="U489" s="1"/>
      <c r="V489" s="1"/>
      <c r="W489" s="51"/>
      <c r="X489" s="1"/>
      <c r="Y489" s="52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1"/>
      <c r="AL489" s="53"/>
      <c r="AM489" s="53"/>
      <c r="AN489" s="53"/>
      <c r="AO489" s="53"/>
      <c r="AP489" s="53"/>
      <c r="AQ489" s="51"/>
      <c r="AR489" s="51"/>
      <c r="AS489" s="5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ht="18.0" customHeight="1">
      <c r="A490" s="1"/>
      <c r="B490" s="47"/>
      <c r="C490" s="1"/>
      <c r="D490" s="48"/>
      <c r="E490" s="1"/>
      <c r="F490" s="1"/>
      <c r="G490" s="49"/>
      <c r="H490" s="1"/>
      <c r="I490" s="49"/>
      <c r="J490" s="1"/>
      <c r="K490" s="2"/>
      <c r="L490" s="2"/>
      <c r="M490" s="2"/>
      <c r="N490" s="2"/>
      <c r="O490" s="2"/>
      <c r="P490" s="2"/>
      <c r="Q490" s="2"/>
      <c r="R490" s="2"/>
      <c r="S490" s="50"/>
      <c r="T490" s="1"/>
      <c r="U490" s="1"/>
      <c r="V490" s="1"/>
      <c r="W490" s="51"/>
      <c r="X490" s="1"/>
      <c r="Y490" s="52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1"/>
      <c r="AL490" s="53"/>
      <c r="AM490" s="53"/>
      <c r="AN490" s="53"/>
      <c r="AO490" s="53"/>
      <c r="AP490" s="53"/>
      <c r="AQ490" s="51"/>
      <c r="AR490" s="51"/>
      <c r="AS490" s="5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ht="18.0" customHeight="1">
      <c r="A491" s="1"/>
      <c r="B491" s="47"/>
      <c r="C491" s="1"/>
      <c r="D491" s="48"/>
      <c r="E491" s="1"/>
      <c r="F491" s="1"/>
      <c r="G491" s="49"/>
      <c r="H491" s="1"/>
      <c r="I491" s="49"/>
      <c r="J491" s="1"/>
      <c r="K491" s="2"/>
      <c r="L491" s="2"/>
      <c r="M491" s="2"/>
      <c r="N491" s="2"/>
      <c r="O491" s="2"/>
      <c r="P491" s="2"/>
      <c r="Q491" s="2"/>
      <c r="R491" s="2"/>
      <c r="S491" s="50"/>
      <c r="T491" s="1"/>
      <c r="U491" s="1"/>
      <c r="V491" s="1"/>
      <c r="W491" s="51"/>
      <c r="X491" s="1"/>
      <c r="Y491" s="52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1"/>
      <c r="AL491" s="53"/>
      <c r="AM491" s="53"/>
      <c r="AN491" s="53"/>
      <c r="AO491" s="53"/>
      <c r="AP491" s="53"/>
      <c r="AQ491" s="51"/>
      <c r="AR491" s="51"/>
      <c r="AS491" s="5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ht="18.0" customHeight="1">
      <c r="A492" s="1"/>
      <c r="B492" s="47"/>
      <c r="C492" s="1"/>
      <c r="D492" s="48"/>
      <c r="E492" s="1"/>
      <c r="F492" s="1"/>
      <c r="G492" s="49"/>
      <c r="H492" s="1"/>
      <c r="I492" s="49"/>
      <c r="J492" s="1"/>
      <c r="K492" s="2"/>
      <c r="L492" s="2"/>
      <c r="M492" s="2"/>
      <c r="N492" s="2"/>
      <c r="O492" s="2"/>
      <c r="P492" s="2"/>
      <c r="Q492" s="2"/>
      <c r="R492" s="2"/>
      <c r="S492" s="50"/>
      <c r="T492" s="1"/>
      <c r="U492" s="1"/>
      <c r="V492" s="1"/>
      <c r="W492" s="51"/>
      <c r="X492" s="1"/>
      <c r="Y492" s="52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1"/>
      <c r="AL492" s="53"/>
      <c r="AM492" s="53"/>
      <c r="AN492" s="53"/>
      <c r="AO492" s="53"/>
      <c r="AP492" s="53"/>
      <c r="AQ492" s="51"/>
      <c r="AR492" s="51"/>
      <c r="AS492" s="5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ht="18.0" customHeight="1">
      <c r="A493" s="1"/>
      <c r="B493" s="47"/>
      <c r="C493" s="1"/>
      <c r="D493" s="48"/>
      <c r="E493" s="1"/>
      <c r="F493" s="1"/>
      <c r="G493" s="49"/>
      <c r="H493" s="1"/>
      <c r="I493" s="49"/>
      <c r="J493" s="1"/>
      <c r="K493" s="2"/>
      <c r="L493" s="2"/>
      <c r="M493" s="2"/>
      <c r="N493" s="2"/>
      <c r="O493" s="2"/>
      <c r="P493" s="2"/>
      <c r="Q493" s="2"/>
      <c r="R493" s="2"/>
      <c r="S493" s="50"/>
      <c r="T493" s="1"/>
      <c r="U493" s="1"/>
      <c r="V493" s="1"/>
      <c r="W493" s="51"/>
      <c r="X493" s="1"/>
      <c r="Y493" s="52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1"/>
      <c r="AL493" s="53"/>
      <c r="AM493" s="53"/>
      <c r="AN493" s="53"/>
      <c r="AO493" s="53"/>
      <c r="AP493" s="53"/>
      <c r="AQ493" s="51"/>
      <c r="AR493" s="51"/>
      <c r="AS493" s="5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ht="18.0" customHeight="1">
      <c r="A494" s="1"/>
      <c r="B494" s="47"/>
      <c r="C494" s="1"/>
      <c r="D494" s="48"/>
      <c r="E494" s="1"/>
      <c r="F494" s="1"/>
      <c r="G494" s="49"/>
      <c r="H494" s="1"/>
      <c r="I494" s="49"/>
      <c r="J494" s="1"/>
      <c r="K494" s="2"/>
      <c r="L494" s="2"/>
      <c r="M494" s="2"/>
      <c r="N494" s="2"/>
      <c r="O494" s="2"/>
      <c r="P494" s="2"/>
      <c r="Q494" s="2"/>
      <c r="R494" s="2"/>
      <c r="S494" s="50"/>
      <c r="T494" s="1"/>
      <c r="U494" s="1"/>
      <c r="V494" s="1"/>
      <c r="W494" s="51"/>
      <c r="X494" s="1"/>
      <c r="Y494" s="52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1"/>
      <c r="AL494" s="53"/>
      <c r="AM494" s="53"/>
      <c r="AN494" s="53"/>
      <c r="AO494" s="53"/>
      <c r="AP494" s="53"/>
      <c r="AQ494" s="51"/>
      <c r="AR494" s="51"/>
      <c r="AS494" s="5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ht="18.0" customHeight="1">
      <c r="A495" s="1"/>
      <c r="B495" s="47"/>
      <c r="C495" s="1"/>
      <c r="D495" s="48"/>
      <c r="E495" s="1"/>
      <c r="F495" s="1"/>
      <c r="G495" s="49"/>
      <c r="H495" s="1"/>
      <c r="I495" s="49"/>
      <c r="J495" s="1"/>
      <c r="K495" s="2"/>
      <c r="L495" s="2"/>
      <c r="M495" s="2"/>
      <c r="N495" s="2"/>
      <c r="O495" s="2"/>
      <c r="P495" s="2"/>
      <c r="Q495" s="2"/>
      <c r="R495" s="2"/>
      <c r="S495" s="50"/>
      <c r="T495" s="1"/>
      <c r="U495" s="1"/>
      <c r="V495" s="1"/>
      <c r="W495" s="51"/>
      <c r="X495" s="1"/>
      <c r="Y495" s="52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1"/>
      <c r="AL495" s="53"/>
      <c r="AM495" s="53"/>
      <c r="AN495" s="53"/>
      <c r="AO495" s="53"/>
      <c r="AP495" s="53"/>
      <c r="AQ495" s="51"/>
      <c r="AR495" s="51"/>
      <c r="AS495" s="5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ht="18.0" customHeight="1">
      <c r="A496" s="1"/>
      <c r="B496" s="47"/>
      <c r="C496" s="1"/>
      <c r="D496" s="48"/>
      <c r="E496" s="1"/>
      <c r="F496" s="1"/>
      <c r="G496" s="49"/>
      <c r="H496" s="1"/>
      <c r="I496" s="49"/>
      <c r="J496" s="1"/>
      <c r="K496" s="2"/>
      <c r="L496" s="2"/>
      <c r="M496" s="2"/>
      <c r="N496" s="2"/>
      <c r="O496" s="2"/>
      <c r="P496" s="2"/>
      <c r="Q496" s="2"/>
      <c r="R496" s="2"/>
      <c r="S496" s="50"/>
      <c r="T496" s="1"/>
      <c r="U496" s="1"/>
      <c r="V496" s="1"/>
      <c r="W496" s="51"/>
      <c r="X496" s="1"/>
      <c r="Y496" s="52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1"/>
      <c r="AL496" s="53"/>
      <c r="AM496" s="53"/>
      <c r="AN496" s="53"/>
      <c r="AO496" s="53"/>
      <c r="AP496" s="53"/>
      <c r="AQ496" s="51"/>
      <c r="AR496" s="51"/>
      <c r="AS496" s="5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ht="18.0" customHeight="1">
      <c r="A497" s="1"/>
      <c r="B497" s="47"/>
      <c r="C497" s="1"/>
      <c r="D497" s="48"/>
      <c r="E497" s="1"/>
      <c r="F497" s="1"/>
      <c r="G497" s="49"/>
      <c r="H497" s="1"/>
      <c r="I497" s="49"/>
      <c r="J497" s="1"/>
      <c r="K497" s="2"/>
      <c r="L497" s="2"/>
      <c r="M497" s="2"/>
      <c r="N497" s="2"/>
      <c r="O497" s="2"/>
      <c r="P497" s="2"/>
      <c r="Q497" s="2"/>
      <c r="R497" s="2"/>
      <c r="S497" s="50"/>
      <c r="T497" s="1"/>
      <c r="U497" s="1"/>
      <c r="V497" s="1"/>
      <c r="W497" s="51"/>
      <c r="X497" s="1"/>
      <c r="Y497" s="52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1"/>
      <c r="AL497" s="53"/>
      <c r="AM497" s="53"/>
      <c r="AN497" s="53"/>
      <c r="AO497" s="53"/>
      <c r="AP497" s="53"/>
      <c r="AQ497" s="51"/>
      <c r="AR497" s="51"/>
      <c r="AS497" s="5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ht="18.0" customHeight="1">
      <c r="A498" s="1"/>
      <c r="B498" s="47"/>
      <c r="C498" s="1"/>
      <c r="D498" s="48"/>
      <c r="E498" s="1"/>
      <c r="F498" s="1"/>
      <c r="G498" s="49"/>
      <c r="H498" s="1"/>
      <c r="I498" s="49"/>
      <c r="J498" s="1"/>
      <c r="K498" s="2"/>
      <c r="L498" s="2"/>
      <c r="M498" s="2"/>
      <c r="N498" s="2"/>
      <c r="O498" s="2"/>
      <c r="P498" s="2"/>
      <c r="Q498" s="2"/>
      <c r="R498" s="2"/>
      <c r="S498" s="50"/>
      <c r="T498" s="1"/>
      <c r="U498" s="1"/>
      <c r="V498" s="1"/>
      <c r="W498" s="51"/>
      <c r="X498" s="1"/>
      <c r="Y498" s="52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1"/>
      <c r="AL498" s="53"/>
      <c r="AM498" s="53"/>
      <c r="AN498" s="53"/>
      <c r="AO498" s="53"/>
      <c r="AP498" s="53"/>
      <c r="AQ498" s="51"/>
      <c r="AR498" s="51"/>
      <c r="AS498" s="5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ht="18.0" customHeight="1">
      <c r="A499" s="1"/>
      <c r="B499" s="47"/>
      <c r="C499" s="1"/>
      <c r="D499" s="48"/>
      <c r="E499" s="1"/>
      <c r="F499" s="1"/>
      <c r="G499" s="49"/>
      <c r="H499" s="1"/>
      <c r="I499" s="49"/>
      <c r="J499" s="1"/>
      <c r="K499" s="2"/>
      <c r="L499" s="2"/>
      <c r="M499" s="2"/>
      <c r="N499" s="2"/>
      <c r="O499" s="2"/>
      <c r="P499" s="2"/>
      <c r="Q499" s="2"/>
      <c r="R499" s="2"/>
      <c r="S499" s="50"/>
      <c r="T499" s="1"/>
      <c r="U499" s="1"/>
      <c r="V499" s="1"/>
      <c r="W499" s="51"/>
      <c r="X499" s="1"/>
      <c r="Y499" s="52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1"/>
      <c r="AL499" s="53"/>
      <c r="AM499" s="53"/>
      <c r="AN499" s="53"/>
      <c r="AO499" s="53"/>
      <c r="AP499" s="53"/>
      <c r="AQ499" s="51"/>
      <c r="AR499" s="51"/>
      <c r="AS499" s="5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ht="18.0" customHeight="1">
      <c r="A500" s="1"/>
      <c r="B500" s="47"/>
      <c r="C500" s="1"/>
      <c r="D500" s="48"/>
      <c r="E500" s="1"/>
      <c r="F500" s="1"/>
      <c r="G500" s="49"/>
      <c r="H500" s="1"/>
      <c r="I500" s="49"/>
      <c r="J500" s="1"/>
      <c r="K500" s="2"/>
      <c r="L500" s="2"/>
      <c r="M500" s="2"/>
      <c r="N500" s="2"/>
      <c r="O500" s="2"/>
      <c r="P500" s="2"/>
      <c r="Q500" s="2"/>
      <c r="R500" s="2"/>
      <c r="S500" s="50"/>
      <c r="T500" s="1"/>
      <c r="U500" s="1"/>
      <c r="V500" s="1"/>
      <c r="W500" s="51"/>
      <c r="X500" s="1"/>
      <c r="Y500" s="52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1"/>
      <c r="AL500" s="53"/>
      <c r="AM500" s="53"/>
      <c r="AN500" s="53"/>
      <c r="AO500" s="53"/>
      <c r="AP500" s="53"/>
      <c r="AQ500" s="51"/>
      <c r="AR500" s="51"/>
      <c r="AS500" s="5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ht="18.0" customHeight="1">
      <c r="A501" s="1"/>
      <c r="B501" s="47"/>
      <c r="C501" s="1"/>
      <c r="D501" s="48"/>
      <c r="E501" s="1"/>
      <c r="F501" s="1"/>
      <c r="G501" s="49"/>
      <c r="H501" s="1"/>
      <c r="I501" s="49"/>
      <c r="J501" s="1"/>
      <c r="K501" s="2"/>
      <c r="L501" s="2"/>
      <c r="M501" s="2"/>
      <c r="N501" s="2"/>
      <c r="O501" s="2"/>
      <c r="P501" s="2"/>
      <c r="Q501" s="2"/>
      <c r="R501" s="2"/>
      <c r="S501" s="50"/>
      <c r="T501" s="1"/>
      <c r="U501" s="1"/>
      <c r="V501" s="1"/>
      <c r="W501" s="51"/>
      <c r="X501" s="1"/>
      <c r="Y501" s="52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1"/>
      <c r="AL501" s="53"/>
      <c r="AM501" s="53"/>
      <c r="AN501" s="53"/>
      <c r="AO501" s="53"/>
      <c r="AP501" s="53"/>
      <c r="AQ501" s="51"/>
      <c r="AR501" s="51"/>
      <c r="AS501" s="5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ht="18.0" customHeight="1">
      <c r="A502" s="1"/>
      <c r="B502" s="47"/>
      <c r="C502" s="1"/>
      <c r="D502" s="48"/>
      <c r="E502" s="1"/>
      <c r="F502" s="1"/>
      <c r="G502" s="49"/>
      <c r="H502" s="1"/>
      <c r="I502" s="49"/>
      <c r="J502" s="1"/>
      <c r="K502" s="2"/>
      <c r="L502" s="2"/>
      <c r="M502" s="2"/>
      <c r="N502" s="2"/>
      <c r="O502" s="2"/>
      <c r="P502" s="2"/>
      <c r="Q502" s="2"/>
      <c r="R502" s="2"/>
      <c r="S502" s="50"/>
      <c r="T502" s="1"/>
      <c r="U502" s="1"/>
      <c r="V502" s="1"/>
      <c r="W502" s="51"/>
      <c r="X502" s="1"/>
      <c r="Y502" s="52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1"/>
      <c r="AL502" s="53"/>
      <c r="AM502" s="53"/>
      <c r="AN502" s="53"/>
      <c r="AO502" s="53"/>
      <c r="AP502" s="53"/>
      <c r="AQ502" s="51"/>
      <c r="AR502" s="51"/>
      <c r="AS502" s="5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ht="18.0" customHeight="1">
      <c r="A503" s="1"/>
      <c r="B503" s="47"/>
      <c r="C503" s="1"/>
      <c r="D503" s="48"/>
      <c r="E503" s="1"/>
      <c r="F503" s="1"/>
      <c r="G503" s="49"/>
      <c r="H503" s="1"/>
      <c r="I503" s="49"/>
      <c r="J503" s="1"/>
      <c r="K503" s="2"/>
      <c r="L503" s="2"/>
      <c r="M503" s="2"/>
      <c r="N503" s="2"/>
      <c r="O503" s="2"/>
      <c r="P503" s="2"/>
      <c r="Q503" s="2"/>
      <c r="R503" s="2"/>
      <c r="S503" s="50"/>
      <c r="T503" s="1"/>
      <c r="U503" s="1"/>
      <c r="V503" s="1"/>
      <c r="W503" s="51"/>
      <c r="X503" s="1"/>
      <c r="Y503" s="52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1"/>
      <c r="AL503" s="53"/>
      <c r="AM503" s="53"/>
      <c r="AN503" s="53"/>
      <c r="AO503" s="53"/>
      <c r="AP503" s="53"/>
      <c r="AQ503" s="51"/>
      <c r="AR503" s="51"/>
      <c r="AS503" s="5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ht="18.0" customHeight="1">
      <c r="A504" s="1"/>
      <c r="B504" s="47"/>
      <c r="C504" s="1"/>
      <c r="D504" s="48"/>
      <c r="E504" s="1"/>
      <c r="F504" s="1"/>
      <c r="G504" s="49"/>
      <c r="H504" s="1"/>
      <c r="I504" s="49"/>
      <c r="J504" s="1"/>
      <c r="K504" s="2"/>
      <c r="L504" s="2"/>
      <c r="M504" s="2"/>
      <c r="N504" s="2"/>
      <c r="O504" s="2"/>
      <c r="P504" s="2"/>
      <c r="Q504" s="2"/>
      <c r="R504" s="2"/>
      <c r="S504" s="50"/>
      <c r="T504" s="1"/>
      <c r="U504" s="1"/>
      <c r="V504" s="1"/>
      <c r="W504" s="51"/>
      <c r="X504" s="1"/>
      <c r="Y504" s="52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1"/>
      <c r="AL504" s="53"/>
      <c r="AM504" s="53"/>
      <c r="AN504" s="53"/>
      <c r="AO504" s="53"/>
      <c r="AP504" s="53"/>
      <c r="AQ504" s="51"/>
      <c r="AR504" s="51"/>
      <c r="AS504" s="5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ht="18.0" customHeight="1">
      <c r="A505" s="1"/>
      <c r="B505" s="47"/>
      <c r="C505" s="1"/>
      <c r="D505" s="48"/>
      <c r="E505" s="1"/>
      <c r="F505" s="1"/>
      <c r="G505" s="49"/>
      <c r="H505" s="1"/>
      <c r="I505" s="49"/>
      <c r="J505" s="1"/>
      <c r="K505" s="2"/>
      <c r="L505" s="2"/>
      <c r="M505" s="2"/>
      <c r="N505" s="2"/>
      <c r="O505" s="2"/>
      <c r="P505" s="2"/>
      <c r="Q505" s="2"/>
      <c r="R505" s="2"/>
      <c r="S505" s="50"/>
      <c r="T505" s="1"/>
      <c r="U505" s="1"/>
      <c r="V505" s="1"/>
      <c r="W505" s="51"/>
      <c r="X505" s="1"/>
      <c r="Y505" s="52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1"/>
      <c r="AL505" s="53"/>
      <c r="AM505" s="53"/>
      <c r="AN505" s="53"/>
      <c r="AO505" s="53"/>
      <c r="AP505" s="53"/>
      <c r="AQ505" s="51"/>
      <c r="AR505" s="51"/>
      <c r="AS505" s="5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ht="18.0" customHeight="1">
      <c r="A506" s="1"/>
      <c r="B506" s="47"/>
      <c r="C506" s="1"/>
      <c r="D506" s="48"/>
      <c r="E506" s="1"/>
      <c r="F506" s="1"/>
      <c r="G506" s="49"/>
      <c r="H506" s="1"/>
      <c r="I506" s="49"/>
      <c r="J506" s="1"/>
      <c r="K506" s="2"/>
      <c r="L506" s="2"/>
      <c r="M506" s="2"/>
      <c r="N506" s="2"/>
      <c r="O506" s="2"/>
      <c r="P506" s="2"/>
      <c r="Q506" s="2"/>
      <c r="R506" s="2"/>
      <c r="S506" s="50"/>
      <c r="T506" s="1"/>
      <c r="U506" s="1"/>
      <c r="V506" s="1"/>
      <c r="W506" s="51"/>
      <c r="X506" s="1"/>
      <c r="Y506" s="52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1"/>
      <c r="AL506" s="53"/>
      <c r="AM506" s="53"/>
      <c r="AN506" s="53"/>
      <c r="AO506" s="53"/>
      <c r="AP506" s="53"/>
      <c r="AQ506" s="51"/>
      <c r="AR506" s="51"/>
      <c r="AS506" s="5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ht="18.0" customHeight="1">
      <c r="A507" s="1"/>
      <c r="B507" s="47"/>
      <c r="C507" s="1"/>
      <c r="D507" s="48"/>
      <c r="E507" s="1"/>
      <c r="F507" s="1"/>
      <c r="G507" s="49"/>
      <c r="H507" s="1"/>
      <c r="I507" s="49"/>
      <c r="J507" s="1"/>
      <c r="K507" s="2"/>
      <c r="L507" s="2"/>
      <c r="M507" s="2"/>
      <c r="N507" s="2"/>
      <c r="O507" s="2"/>
      <c r="P507" s="2"/>
      <c r="Q507" s="2"/>
      <c r="R507" s="2"/>
      <c r="S507" s="50"/>
      <c r="T507" s="1"/>
      <c r="U507" s="1"/>
      <c r="V507" s="1"/>
      <c r="W507" s="51"/>
      <c r="X507" s="1"/>
      <c r="Y507" s="52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1"/>
      <c r="AL507" s="53"/>
      <c r="AM507" s="53"/>
      <c r="AN507" s="53"/>
      <c r="AO507" s="53"/>
      <c r="AP507" s="53"/>
      <c r="AQ507" s="51"/>
      <c r="AR507" s="51"/>
      <c r="AS507" s="5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ht="18.0" customHeight="1">
      <c r="A508" s="1"/>
      <c r="B508" s="47"/>
      <c r="C508" s="1"/>
      <c r="D508" s="48"/>
      <c r="E508" s="1"/>
      <c r="F508" s="1"/>
      <c r="G508" s="49"/>
      <c r="H508" s="1"/>
      <c r="I508" s="49"/>
      <c r="J508" s="1"/>
      <c r="K508" s="2"/>
      <c r="L508" s="2"/>
      <c r="M508" s="2"/>
      <c r="N508" s="2"/>
      <c r="O508" s="2"/>
      <c r="P508" s="2"/>
      <c r="Q508" s="2"/>
      <c r="R508" s="2"/>
      <c r="S508" s="50"/>
      <c r="T508" s="1"/>
      <c r="U508" s="1"/>
      <c r="V508" s="1"/>
      <c r="W508" s="51"/>
      <c r="X508" s="1"/>
      <c r="Y508" s="52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1"/>
      <c r="AL508" s="53"/>
      <c r="AM508" s="53"/>
      <c r="AN508" s="53"/>
      <c r="AO508" s="53"/>
      <c r="AP508" s="53"/>
      <c r="AQ508" s="51"/>
      <c r="AR508" s="51"/>
      <c r="AS508" s="5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ht="18.0" customHeight="1">
      <c r="A509" s="1"/>
      <c r="B509" s="47"/>
      <c r="C509" s="1"/>
      <c r="D509" s="48"/>
      <c r="E509" s="1"/>
      <c r="F509" s="1"/>
      <c r="G509" s="49"/>
      <c r="H509" s="1"/>
      <c r="I509" s="49"/>
      <c r="J509" s="1"/>
      <c r="K509" s="2"/>
      <c r="L509" s="2"/>
      <c r="M509" s="2"/>
      <c r="N509" s="2"/>
      <c r="O509" s="2"/>
      <c r="P509" s="2"/>
      <c r="Q509" s="2"/>
      <c r="R509" s="2"/>
      <c r="S509" s="50"/>
      <c r="T509" s="1"/>
      <c r="U509" s="1"/>
      <c r="V509" s="1"/>
      <c r="W509" s="51"/>
      <c r="X509" s="1"/>
      <c r="Y509" s="52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1"/>
      <c r="AL509" s="53"/>
      <c r="AM509" s="53"/>
      <c r="AN509" s="53"/>
      <c r="AO509" s="53"/>
      <c r="AP509" s="53"/>
      <c r="AQ509" s="51"/>
      <c r="AR509" s="51"/>
      <c r="AS509" s="5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ht="18.0" customHeight="1">
      <c r="A510" s="1"/>
      <c r="B510" s="47"/>
      <c r="C510" s="1"/>
      <c r="D510" s="48"/>
      <c r="E510" s="1"/>
      <c r="F510" s="1"/>
      <c r="G510" s="49"/>
      <c r="H510" s="1"/>
      <c r="I510" s="49"/>
      <c r="J510" s="1"/>
      <c r="K510" s="2"/>
      <c r="L510" s="2"/>
      <c r="M510" s="2"/>
      <c r="N510" s="2"/>
      <c r="O510" s="2"/>
      <c r="P510" s="2"/>
      <c r="Q510" s="2"/>
      <c r="R510" s="2"/>
      <c r="S510" s="50"/>
      <c r="T510" s="1"/>
      <c r="U510" s="1"/>
      <c r="V510" s="1"/>
      <c r="W510" s="51"/>
      <c r="X510" s="1"/>
      <c r="Y510" s="52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1"/>
      <c r="AL510" s="53"/>
      <c r="AM510" s="53"/>
      <c r="AN510" s="53"/>
      <c r="AO510" s="53"/>
      <c r="AP510" s="53"/>
      <c r="AQ510" s="51"/>
      <c r="AR510" s="51"/>
      <c r="AS510" s="5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ht="18.0" customHeight="1">
      <c r="A511" s="1"/>
      <c r="B511" s="47"/>
      <c r="C511" s="1"/>
      <c r="D511" s="48"/>
      <c r="E511" s="1"/>
      <c r="F511" s="1"/>
      <c r="G511" s="49"/>
      <c r="H511" s="1"/>
      <c r="I511" s="49"/>
      <c r="J511" s="1"/>
      <c r="K511" s="2"/>
      <c r="L511" s="2"/>
      <c r="M511" s="2"/>
      <c r="N511" s="2"/>
      <c r="O511" s="2"/>
      <c r="P511" s="2"/>
      <c r="Q511" s="2"/>
      <c r="R511" s="2"/>
      <c r="S511" s="50"/>
      <c r="T511" s="1"/>
      <c r="U511" s="1"/>
      <c r="V511" s="1"/>
      <c r="W511" s="51"/>
      <c r="X511" s="1"/>
      <c r="Y511" s="52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1"/>
      <c r="AL511" s="53"/>
      <c r="AM511" s="53"/>
      <c r="AN511" s="53"/>
      <c r="AO511" s="53"/>
      <c r="AP511" s="53"/>
      <c r="AQ511" s="51"/>
      <c r="AR511" s="51"/>
      <c r="AS511" s="5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ht="18.0" customHeight="1">
      <c r="A512" s="1"/>
      <c r="B512" s="47"/>
      <c r="C512" s="1"/>
      <c r="D512" s="48"/>
      <c r="E512" s="1"/>
      <c r="F512" s="1"/>
      <c r="G512" s="49"/>
      <c r="H512" s="1"/>
      <c r="I512" s="49"/>
      <c r="J512" s="1"/>
      <c r="K512" s="2"/>
      <c r="L512" s="2"/>
      <c r="M512" s="2"/>
      <c r="N512" s="2"/>
      <c r="O512" s="2"/>
      <c r="P512" s="2"/>
      <c r="Q512" s="2"/>
      <c r="R512" s="2"/>
      <c r="S512" s="50"/>
      <c r="T512" s="1"/>
      <c r="U512" s="1"/>
      <c r="V512" s="1"/>
      <c r="W512" s="51"/>
      <c r="X512" s="1"/>
      <c r="Y512" s="52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1"/>
      <c r="AL512" s="53"/>
      <c r="AM512" s="53"/>
      <c r="AN512" s="53"/>
      <c r="AO512" s="53"/>
      <c r="AP512" s="53"/>
      <c r="AQ512" s="51"/>
      <c r="AR512" s="51"/>
      <c r="AS512" s="5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ht="18.0" customHeight="1">
      <c r="A513" s="1"/>
      <c r="B513" s="47"/>
      <c r="C513" s="1"/>
      <c r="D513" s="48"/>
      <c r="E513" s="1"/>
      <c r="F513" s="1"/>
      <c r="G513" s="49"/>
      <c r="H513" s="1"/>
      <c r="I513" s="49"/>
      <c r="J513" s="1"/>
      <c r="K513" s="2"/>
      <c r="L513" s="2"/>
      <c r="M513" s="2"/>
      <c r="N513" s="2"/>
      <c r="O513" s="2"/>
      <c r="P513" s="2"/>
      <c r="Q513" s="2"/>
      <c r="R513" s="2"/>
      <c r="S513" s="50"/>
      <c r="T513" s="1"/>
      <c r="U513" s="1"/>
      <c r="V513" s="1"/>
      <c r="W513" s="51"/>
      <c r="X513" s="1"/>
      <c r="Y513" s="52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1"/>
      <c r="AL513" s="53"/>
      <c r="AM513" s="53"/>
      <c r="AN513" s="53"/>
      <c r="AO513" s="53"/>
      <c r="AP513" s="53"/>
      <c r="AQ513" s="51"/>
      <c r="AR513" s="51"/>
      <c r="AS513" s="5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ht="18.0" customHeight="1">
      <c r="A514" s="1"/>
      <c r="B514" s="47"/>
      <c r="C514" s="1"/>
      <c r="D514" s="48"/>
      <c r="E514" s="1"/>
      <c r="F514" s="1"/>
      <c r="G514" s="49"/>
      <c r="H514" s="1"/>
      <c r="I514" s="49"/>
      <c r="J514" s="1"/>
      <c r="K514" s="2"/>
      <c r="L514" s="2"/>
      <c r="M514" s="2"/>
      <c r="N514" s="2"/>
      <c r="O514" s="2"/>
      <c r="P514" s="2"/>
      <c r="Q514" s="2"/>
      <c r="R514" s="2"/>
      <c r="S514" s="50"/>
      <c r="T514" s="1"/>
      <c r="U514" s="1"/>
      <c r="V514" s="1"/>
      <c r="W514" s="51"/>
      <c r="X514" s="1"/>
      <c r="Y514" s="52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1"/>
      <c r="AL514" s="53"/>
      <c r="AM514" s="53"/>
      <c r="AN514" s="53"/>
      <c r="AO514" s="53"/>
      <c r="AP514" s="53"/>
      <c r="AQ514" s="51"/>
      <c r="AR514" s="51"/>
      <c r="AS514" s="5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ht="18.0" customHeight="1">
      <c r="A515" s="1"/>
      <c r="B515" s="47"/>
      <c r="C515" s="1"/>
      <c r="D515" s="48"/>
      <c r="E515" s="1"/>
      <c r="F515" s="1"/>
      <c r="G515" s="49"/>
      <c r="H515" s="1"/>
      <c r="I515" s="49"/>
      <c r="J515" s="1"/>
      <c r="K515" s="2"/>
      <c r="L515" s="2"/>
      <c r="M515" s="2"/>
      <c r="N515" s="2"/>
      <c r="O515" s="2"/>
      <c r="P515" s="2"/>
      <c r="Q515" s="2"/>
      <c r="R515" s="2"/>
      <c r="S515" s="50"/>
      <c r="T515" s="1"/>
      <c r="U515" s="1"/>
      <c r="V515" s="1"/>
      <c r="W515" s="51"/>
      <c r="X515" s="1"/>
      <c r="Y515" s="52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1"/>
      <c r="AL515" s="53"/>
      <c r="AM515" s="53"/>
      <c r="AN515" s="53"/>
      <c r="AO515" s="53"/>
      <c r="AP515" s="53"/>
      <c r="AQ515" s="51"/>
      <c r="AR515" s="51"/>
      <c r="AS515" s="5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ht="18.0" customHeight="1">
      <c r="A516" s="1"/>
      <c r="B516" s="47"/>
      <c r="C516" s="1"/>
      <c r="D516" s="48"/>
      <c r="E516" s="1"/>
      <c r="F516" s="1"/>
      <c r="G516" s="49"/>
      <c r="H516" s="1"/>
      <c r="I516" s="49"/>
      <c r="J516" s="1"/>
      <c r="K516" s="2"/>
      <c r="L516" s="2"/>
      <c r="M516" s="2"/>
      <c r="N516" s="2"/>
      <c r="O516" s="2"/>
      <c r="P516" s="2"/>
      <c r="Q516" s="2"/>
      <c r="R516" s="2"/>
      <c r="S516" s="50"/>
      <c r="T516" s="1"/>
      <c r="U516" s="1"/>
      <c r="V516" s="1"/>
      <c r="W516" s="51"/>
      <c r="X516" s="1"/>
      <c r="Y516" s="52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1"/>
      <c r="AL516" s="53"/>
      <c r="AM516" s="53"/>
      <c r="AN516" s="53"/>
      <c r="AO516" s="53"/>
      <c r="AP516" s="53"/>
      <c r="AQ516" s="51"/>
      <c r="AR516" s="51"/>
      <c r="AS516" s="5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ht="18.0" customHeight="1">
      <c r="A517" s="1"/>
      <c r="B517" s="47"/>
      <c r="C517" s="1"/>
      <c r="D517" s="48"/>
      <c r="E517" s="1"/>
      <c r="F517" s="1"/>
      <c r="G517" s="49"/>
      <c r="H517" s="1"/>
      <c r="I517" s="49"/>
      <c r="J517" s="1"/>
      <c r="K517" s="2"/>
      <c r="L517" s="2"/>
      <c r="M517" s="2"/>
      <c r="N517" s="2"/>
      <c r="O517" s="2"/>
      <c r="P517" s="2"/>
      <c r="Q517" s="2"/>
      <c r="R517" s="2"/>
      <c r="S517" s="50"/>
      <c r="T517" s="1"/>
      <c r="U517" s="1"/>
      <c r="V517" s="1"/>
      <c r="W517" s="51"/>
      <c r="X517" s="1"/>
      <c r="Y517" s="52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1"/>
      <c r="AL517" s="53"/>
      <c r="AM517" s="53"/>
      <c r="AN517" s="53"/>
      <c r="AO517" s="53"/>
      <c r="AP517" s="53"/>
      <c r="AQ517" s="51"/>
      <c r="AR517" s="51"/>
      <c r="AS517" s="5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ht="18.0" customHeight="1">
      <c r="A518" s="1"/>
      <c r="B518" s="47"/>
      <c r="C518" s="1"/>
      <c r="D518" s="48"/>
      <c r="E518" s="1"/>
      <c r="F518" s="1"/>
      <c r="G518" s="49"/>
      <c r="H518" s="1"/>
      <c r="I518" s="49"/>
      <c r="J518" s="1"/>
      <c r="K518" s="2"/>
      <c r="L518" s="2"/>
      <c r="M518" s="2"/>
      <c r="N518" s="2"/>
      <c r="O518" s="2"/>
      <c r="P518" s="2"/>
      <c r="Q518" s="2"/>
      <c r="R518" s="2"/>
      <c r="S518" s="50"/>
      <c r="T518" s="1"/>
      <c r="U518" s="1"/>
      <c r="V518" s="1"/>
      <c r="W518" s="51"/>
      <c r="X518" s="1"/>
      <c r="Y518" s="52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1"/>
      <c r="AL518" s="53"/>
      <c r="AM518" s="53"/>
      <c r="AN518" s="53"/>
      <c r="AO518" s="53"/>
      <c r="AP518" s="53"/>
      <c r="AQ518" s="51"/>
      <c r="AR518" s="51"/>
      <c r="AS518" s="5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ht="18.0" customHeight="1">
      <c r="A519" s="1"/>
      <c r="B519" s="47"/>
      <c r="C519" s="1"/>
      <c r="D519" s="48"/>
      <c r="E519" s="1"/>
      <c r="F519" s="1"/>
      <c r="G519" s="49"/>
      <c r="H519" s="1"/>
      <c r="I519" s="49"/>
      <c r="J519" s="1"/>
      <c r="K519" s="2"/>
      <c r="L519" s="2"/>
      <c r="M519" s="2"/>
      <c r="N519" s="2"/>
      <c r="O519" s="2"/>
      <c r="P519" s="2"/>
      <c r="Q519" s="2"/>
      <c r="R519" s="2"/>
      <c r="S519" s="50"/>
      <c r="T519" s="1"/>
      <c r="U519" s="1"/>
      <c r="V519" s="1"/>
      <c r="W519" s="51"/>
      <c r="X519" s="1"/>
      <c r="Y519" s="52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1"/>
      <c r="AL519" s="53"/>
      <c r="AM519" s="53"/>
      <c r="AN519" s="53"/>
      <c r="AO519" s="53"/>
      <c r="AP519" s="53"/>
      <c r="AQ519" s="51"/>
      <c r="AR519" s="51"/>
      <c r="AS519" s="5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ht="18.0" customHeight="1">
      <c r="A520" s="1"/>
      <c r="B520" s="47"/>
      <c r="C520" s="1"/>
      <c r="D520" s="48"/>
      <c r="E520" s="1"/>
      <c r="F520" s="1"/>
      <c r="G520" s="49"/>
      <c r="H520" s="1"/>
      <c r="I520" s="49"/>
      <c r="J520" s="1"/>
      <c r="K520" s="2"/>
      <c r="L520" s="2"/>
      <c r="M520" s="2"/>
      <c r="N520" s="2"/>
      <c r="O520" s="2"/>
      <c r="P520" s="2"/>
      <c r="Q520" s="2"/>
      <c r="R520" s="2"/>
      <c r="S520" s="50"/>
      <c r="T520" s="1"/>
      <c r="U520" s="1"/>
      <c r="V520" s="1"/>
      <c r="W520" s="51"/>
      <c r="X520" s="1"/>
      <c r="Y520" s="52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1"/>
      <c r="AL520" s="53"/>
      <c r="AM520" s="53"/>
      <c r="AN520" s="53"/>
      <c r="AO520" s="53"/>
      <c r="AP520" s="53"/>
      <c r="AQ520" s="51"/>
      <c r="AR520" s="51"/>
      <c r="AS520" s="5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ht="18.0" customHeight="1">
      <c r="A521" s="1"/>
      <c r="B521" s="47"/>
      <c r="C521" s="1"/>
      <c r="D521" s="48"/>
      <c r="E521" s="1"/>
      <c r="F521" s="1"/>
      <c r="G521" s="49"/>
      <c r="H521" s="1"/>
      <c r="I521" s="49"/>
      <c r="J521" s="1"/>
      <c r="K521" s="2"/>
      <c r="L521" s="2"/>
      <c r="M521" s="2"/>
      <c r="N521" s="2"/>
      <c r="O521" s="2"/>
      <c r="P521" s="2"/>
      <c r="Q521" s="2"/>
      <c r="R521" s="2"/>
      <c r="S521" s="50"/>
      <c r="T521" s="1"/>
      <c r="U521" s="1"/>
      <c r="V521" s="1"/>
      <c r="W521" s="51"/>
      <c r="X521" s="1"/>
      <c r="Y521" s="52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1"/>
      <c r="AL521" s="53"/>
      <c r="AM521" s="53"/>
      <c r="AN521" s="53"/>
      <c r="AO521" s="53"/>
      <c r="AP521" s="53"/>
      <c r="AQ521" s="51"/>
      <c r="AR521" s="51"/>
      <c r="AS521" s="5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ht="18.0" customHeight="1">
      <c r="A522" s="1"/>
      <c r="B522" s="47"/>
      <c r="C522" s="1"/>
      <c r="D522" s="48"/>
      <c r="E522" s="1"/>
      <c r="F522" s="1"/>
      <c r="G522" s="49"/>
      <c r="H522" s="1"/>
      <c r="I522" s="49"/>
      <c r="J522" s="1"/>
      <c r="K522" s="2"/>
      <c r="L522" s="2"/>
      <c r="M522" s="2"/>
      <c r="N522" s="2"/>
      <c r="O522" s="2"/>
      <c r="P522" s="2"/>
      <c r="Q522" s="2"/>
      <c r="R522" s="2"/>
      <c r="S522" s="50"/>
      <c r="T522" s="1"/>
      <c r="U522" s="1"/>
      <c r="V522" s="1"/>
      <c r="W522" s="51"/>
      <c r="X522" s="1"/>
      <c r="Y522" s="52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1"/>
      <c r="AL522" s="53"/>
      <c r="AM522" s="53"/>
      <c r="AN522" s="53"/>
      <c r="AO522" s="53"/>
      <c r="AP522" s="53"/>
      <c r="AQ522" s="51"/>
      <c r="AR522" s="51"/>
      <c r="AS522" s="5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ht="18.0" customHeight="1">
      <c r="A523" s="1"/>
      <c r="B523" s="47"/>
      <c r="C523" s="1"/>
      <c r="D523" s="48"/>
      <c r="E523" s="1"/>
      <c r="F523" s="1"/>
      <c r="G523" s="49"/>
      <c r="H523" s="1"/>
      <c r="I523" s="49"/>
      <c r="J523" s="1"/>
      <c r="K523" s="2"/>
      <c r="L523" s="2"/>
      <c r="M523" s="2"/>
      <c r="N523" s="2"/>
      <c r="O523" s="2"/>
      <c r="P523" s="2"/>
      <c r="Q523" s="2"/>
      <c r="R523" s="2"/>
      <c r="S523" s="50"/>
      <c r="T523" s="1"/>
      <c r="U523" s="1"/>
      <c r="V523" s="1"/>
      <c r="W523" s="51"/>
      <c r="X523" s="1"/>
      <c r="Y523" s="52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1"/>
      <c r="AL523" s="53"/>
      <c r="AM523" s="53"/>
      <c r="AN523" s="53"/>
      <c r="AO523" s="53"/>
      <c r="AP523" s="53"/>
      <c r="AQ523" s="51"/>
      <c r="AR523" s="51"/>
      <c r="AS523" s="5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ht="18.0" customHeight="1">
      <c r="A524" s="1"/>
      <c r="B524" s="47"/>
      <c r="C524" s="1"/>
      <c r="D524" s="48"/>
      <c r="E524" s="1"/>
      <c r="F524" s="1"/>
      <c r="G524" s="49"/>
      <c r="H524" s="1"/>
      <c r="I524" s="49"/>
      <c r="J524" s="1"/>
      <c r="K524" s="2"/>
      <c r="L524" s="2"/>
      <c r="M524" s="2"/>
      <c r="N524" s="2"/>
      <c r="O524" s="2"/>
      <c r="P524" s="2"/>
      <c r="Q524" s="2"/>
      <c r="R524" s="2"/>
      <c r="S524" s="50"/>
      <c r="T524" s="1"/>
      <c r="U524" s="1"/>
      <c r="V524" s="1"/>
      <c r="W524" s="51"/>
      <c r="X524" s="1"/>
      <c r="Y524" s="52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1"/>
      <c r="AL524" s="53"/>
      <c r="AM524" s="53"/>
      <c r="AN524" s="53"/>
      <c r="AO524" s="53"/>
      <c r="AP524" s="53"/>
      <c r="AQ524" s="51"/>
      <c r="AR524" s="51"/>
      <c r="AS524" s="5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ht="18.0" customHeight="1">
      <c r="A525" s="1"/>
      <c r="B525" s="47"/>
      <c r="C525" s="1"/>
      <c r="D525" s="48"/>
      <c r="E525" s="1"/>
      <c r="F525" s="1"/>
      <c r="G525" s="49"/>
      <c r="H525" s="1"/>
      <c r="I525" s="49"/>
      <c r="J525" s="1"/>
      <c r="K525" s="2"/>
      <c r="L525" s="2"/>
      <c r="M525" s="2"/>
      <c r="N525" s="2"/>
      <c r="O525" s="2"/>
      <c r="P525" s="2"/>
      <c r="Q525" s="2"/>
      <c r="R525" s="2"/>
      <c r="S525" s="50"/>
      <c r="T525" s="1"/>
      <c r="U525" s="1"/>
      <c r="V525" s="1"/>
      <c r="W525" s="51"/>
      <c r="X525" s="1"/>
      <c r="Y525" s="52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1"/>
      <c r="AL525" s="53"/>
      <c r="AM525" s="53"/>
      <c r="AN525" s="53"/>
      <c r="AO525" s="53"/>
      <c r="AP525" s="53"/>
      <c r="AQ525" s="51"/>
      <c r="AR525" s="51"/>
      <c r="AS525" s="5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ht="18.0" customHeight="1">
      <c r="A526" s="1"/>
      <c r="B526" s="47"/>
      <c r="C526" s="1"/>
      <c r="D526" s="48"/>
      <c r="E526" s="1"/>
      <c r="F526" s="1"/>
      <c r="G526" s="49"/>
      <c r="H526" s="1"/>
      <c r="I526" s="49"/>
      <c r="J526" s="1"/>
      <c r="K526" s="2"/>
      <c r="L526" s="2"/>
      <c r="M526" s="2"/>
      <c r="N526" s="2"/>
      <c r="O526" s="2"/>
      <c r="P526" s="2"/>
      <c r="Q526" s="2"/>
      <c r="R526" s="2"/>
      <c r="S526" s="50"/>
      <c r="T526" s="1"/>
      <c r="U526" s="1"/>
      <c r="V526" s="1"/>
      <c r="W526" s="51"/>
      <c r="X526" s="1"/>
      <c r="Y526" s="52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1"/>
      <c r="AL526" s="53"/>
      <c r="AM526" s="53"/>
      <c r="AN526" s="53"/>
      <c r="AO526" s="53"/>
      <c r="AP526" s="53"/>
      <c r="AQ526" s="51"/>
      <c r="AR526" s="51"/>
      <c r="AS526" s="5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ht="18.0" customHeight="1">
      <c r="A527" s="1"/>
      <c r="B527" s="47"/>
      <c r="C527" s="1"/>
      <c r="D527" s="48"/>
      <c r="E527" s="1"/>
      <c r="F527" s="1"/>
      <c r="G527" s="49"/>
      <c r="H527" s="1"/>
      <c r="I527" s="49"/>
      <c r="J527" s="1"/>
      <c r="K527" s="2"/>
      <c r="L527" s="2"/>
      <c r="M527" s="2"/>
      <c r="N527" s="2"/>
      <c r="O527" s="2"/>
      <c r="P527" s="2"/>
      <c r="Q527" s="2"/>
      <c r="R527" s="2"/>
      <c r="S527" s="50"/>
      <c r="T527" s="1"/>
      <c r="U527" s="1"/>
      <c r="V527" s="1"/>
      <c r="W527" s="51"/>
      <c r="X527" s="1"/>
      <c r="Y527" s="52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1"/>
      <c r="AL527" s="53"/>
      <c r="AM527" s="53"/>
      <c r="AN527" s="53"/>
      <c r="AO527" s="53"/>
      <c r="AP527" s="53"/>
      <c r="AQ527" s="51"/>
      <c r="AR527" s="51"/>
      <c r="AS527" s="5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ht="18.0" customHeight="1">
      <c r="A528" s="1"/>
      <c r="B528" s="47"/>
      <c r="C528" s="1"/>
      <c r="D528" s="48"/>
      <c r="E528" s="1"/>
      <c r="F528" s="1"/>
      <c r="G528" s="49"/>
      <c r="H528" s="1"/>
      <c r="I528" s="49"/>
      <c r="J528" s="1"/>
      <c r="K528" s="2"/>
      <c r="L528" s="2"/>
      <c r="M528" s="2"/>
      <c r="N528" s="2"/>
      <c r="O528" s="2"/>
      <c r="P528" s="2"/>
      <c r="Q528" s="2"/>
      <c r="R528" s="2"/>
      <c r="S528" s="50"/>
      <c r="T528" s="1"/>
      <c r="U528" s="1"/>
      <c r="V528" s="1"/>
      <c r="W528" s="51"/>
      <c r="X528" s="1"/>
      <c r="Y528" s="52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1"/>
      <c r="AL528" s="53"/>
      <c r="AM528" s="53"/>
      <c r="AN528" s="53"/>
      <c r="AO528" s="53"/>
      <c r="AP528" s="53"/>
      <c r="AQ528" s="51"/>
      <c r="AR528" s="51"/>
      <c r="AS528" s="5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ht="18.0" customHeight="1">
      <c r="A529" s="1"/>
      <c r="B529" s="47"/>
      <c r="C529" s="1"/>
      <c r="D529" s="48"/>
      <c r="E529" s="1"/>
      <c r="F529" s="1"/>
      <c r="G529" s="49"/>
      <c r="H529" s="1"/>
      <c r="I529" s="49"/>
      <c r="J529" s="1"/>
      <c r="K529" s="2"/>
      <c r="L529" s="2"/>
      <c r="M529" s="2"/>
      <c r="N529" s="2"/>
      <c r="O529" s="2"/>
      <c r="P529" s="2"/>
      <c r="Q529" s="2"/>
      <c r="R529" s="2"/>
      <c r="S529" s="50"/>
      <c r="T529" s="1"/>
      <c r="U529" s="1"/>
      <c r="V529" s="1"/>
      <c r="W529" s="51"/>
      <c r="X529" s="1"/>
      <c r="Y529" s="52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1"/>
      <c r="AL529" s="53"/>
      <c r="AM529" s="53"/>
      <c r="AN529" s="53"/>
      <c r="AO529" s="53"/>
      <c r="AP529" s="53"/>
      <c r="AQ529" s="51"/>
      <c r="AR529" s="51"/>
      <c r="AS529" s="5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ht="18.0" customHeight="1">
      <c r="A530" s="1"/>
      <c r="B530" s="47"/>
      <c r="C530" s="1"/>
      <c r="D530" s="48"/>
      <c r="E530" s="1"/>
      <c r="F530" s="1"/>
      <c r="G530" s="49"/>
      <c r="H530" s="1"/>
      <c r="I530" s="49"/>
      <c r="J530" s="1"/>
      <c r="K530" s="2"/>
      <c r="L530" s="2"/>
      <c r="M530" s="2"/>
      <c r="N530" s="2"/>
      <c r="O530" s="2"/>
      <c r="P530" s="2"/>
      <c r="Q530" s="2"/>
      <c r="R530" s="2"/>
      <c r="S530" s="50"/>
      <c r="T530" s="1"/>
      <c r="U530" s="1"/>
      <c r="V530" s="1"/>
      <c r="W530" s="51"/>
      <c r="X530" s="1"/>
      <c r="Y530" s="52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1"/>
      <c r="AL530" s="53"/>
      <c r="AM530" s="53"/>
      <c r="AN530" s="53"/>
      <c r="AO530" s="53"/>
      <c r="AP530" s="53"/>
      <c r="AQ530" s="51"/>
      <c r="AR530" s="51"/>
      <c r="AS530" s="5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ht="18.0" customHeight="1">
      <c r="A531" s="1"/>
      <c r="B531" s="47"/>
      <c r="C531" s="1"/>
      <c r="D531" s="48"/>
      <c r="E531" s="1"/>
      <c r="F531" s="1"/>
      <c r="G531" s="49"/>
      <c r="H531" s="1"/>
      <c r="I531" s="49"/>
      <c r="J531" s="1"/>
      <c r="K531" s="2"/>
      <c r="L531" s="2"/>
      <c r="M531" s="2"/>
      <c r="N531" s="2"/>
      <c r="O531" s="2"/>
      <c r="P531" s="2"/>
      <c r="Q531" s="2"/>
      <c r="R531" s="2"/>
      <c r="S531" s="50"/>
      <c r="T531" s="1"/>
      <c r="U531" s="1"/>
      <c r="V531" s="1"/>
      <c r="W531" s="51"/>
      <c r="X531" s="1"/>
      <c r="Y531" s="52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1"/>
      <c r="AL531" s="53"/>
      <c r="AM531" s="53"/>
      <c r="AN531" s="53"/>
      <c r="AO531" s="53"/>
      <c r="AP531" s="53"/>
      <c r="AQ531" s="51"/>
      <c r="AR531" s="51"/>
      <c r="AS531" s="5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ht="18.0" customHeight="1">
      <c r="A532" s="1"/>
      <c r="B532" s="47"/>
      <c r="C532" s="1"/>
      <c r="D532" s="48"/>
      <c r="E532" s="1"/>
      <c r="F532" s="1"/>
      <c r="G532" s="49"/>
      <c r="H532" s="1"/>
      <c r="I532" s="49"/>
      <c r="J532" s="1"/>
      <c r="K532" s="2"/>
      <c r="L532" s="2"/>
      <c r="M532" s="2"/>
      <c r="N532" s="2"/>
      <c r="O532" s="2"/>
      <c r="P532" s="2"/>
      <c r="Q532" s="2"/>
      <c r="R532" s="2"/>
      <c r="S532" s="50"/>
      <c r="T532" s="1"/>
      <c r="U532" s="1"/>
      <c r="V532" s="1"/>
      <c r="W532" s="51"/>
      <c r="X532" s="1"/>
      <c r="Y532" s="52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1"/>
      <c r="AL532" s="53"/>
      <c r="AM532" s="53"/>
      <c r="AN532" s="53"/>
      <c r="AO532" s="53"/>
      <c r="AP532" s="53"/>
      <c r="AQ532" s="51"/>
      <c r="AR532" s="51"/>
      <c r="AS532" s="5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ht="18.0" customHeight="1">
      <c r="A533" s="1"/>
      <c r="B533" s="47"/>
      <c r="C533" s="1"/>
      <c r="D533" s="48"/>
      <c r="E533" s="1"/>
      <c r="F533" s="1"/>
      <c r="G533" s="49"/>
      <c r="H533" s="1"/>
      <c r="I533" s="49"/>
      <c r="J533" s="1"/>
      <c r="K533" s="2"/>
      <c r="L533" s="2"/>
      <c r="M533" s="2"/>
      <c r="N533" s="2"/>
      <c r="O533" s="2"/>
      <c r="P533" s="2"/>
      <c r="Q533" s="2"/>
      <c r="R533" s="2"/>
      <c r="S533" s="50"/>
      <c r="T533" s="1"/>
      <c r="U533" s="1"/>
      <c r="V533" s="1"/>
      <c r="W533" s="51"/>
      <c r="X533" s="1"/>
      <c r="Y533" s="52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1"/>
      <c r="AL533" s="53"/>
      <c r="AM533" s="53"/>
      <c r="AN533" s="53"/>
      <c r="AO533" s="53"/>
      <c r="AP533" s="53"/>
      <c r="AQ533" s="51"/>
      <c r="AR533" s="51"/>
      <c r="AS533" s="5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ht="18.0" customHeight="1">
      <c r="A534" s="1"/>
      <c r="B534" s="47"/>
      <c r="C534" s="1"/>
      <c r="D534" s="48"/>
      <c r="E534" s="1"/>
      <c r="F534" s="1"/>
      <c r="G534" s="49"/>
      <c r="H534" s="1"/>
      <c r="I534" s="49"/>
      <c r="J534" s="1"/>
      <c r="K534" s="2"/>
      <c r="L534" s="2"/>
      <c r="M534" s="2"/>
      <c r="N534" s="2"/>
      <c r="O534" s="2"/>
      <c r="P534" s="2"/>
      <c r="Q534" s="2"/>
      <c r="R534" s="2"/>
      <c r="S534" s="50"/>
      <c r="T534" s="1"/>
      <c r="U534" s="1"/>
      <c r="V534" s="1"/>
      <c r="W534" s="51"/>
      <c r="X534" s="1"/>
      <c r="Y534" s="52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1"/>
      <c r="AL534" s="53"/>
      <c r="AM534" s="53"/>
      <c r="AN534" s="53"/>
      <c r="AO534" s="53"/>
      <c r="AP534" s="53"/>
      <c r="AQ534" s="51"/>
      <c r="AR534" s="51"/>
      <c r="AS534" s="5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ht="18.0" customHeight="1">
      <c r="A535" s="1"/>
      <c r="B535" s="47"/>
      <c r="C535" s="1"/>
      <c r="D535" s="48"/>
      <c r="E535" s="1"/>
      <c r="F535" s="1"/>
      <c r="G535" s="49"/>
      <c r="H535" s="1"/>
      <c r="I535" s="49"/>
      <c r="J535" s="1"/>
      <c r="K535" s="2"/>
      <c r="L535" s="2"/>
      <c r="M535" s="2"/>
      <c r="N535" s="2"/>
      <c r="O535" s="2"/>
      <c r="P535" s="2"/>
      <c r="Q535" s="2"/>
      <c r="R535" s="2"/>
      <c r="S535" s="50"/>
      <c r="T535" s="1"/>
      <c r="U535" s="1"/>
      <c r="V535" s="1"/>
      <c r="W535" s="51"/>
      <c r="X535" s="1"/>
      <c r="Y535" s="52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1"/>
      <c r="AL535" s="53"/>
      <c r="AM535" s="53"/>
      <c r="AN535" s="53"/>
      <c r="AO535" s="53"/>
      <c r="AP535" s="53"/>
      <c r="AQ535" s="51"/>
      <c r="AR535" s="51"/>
      <c r="AS535" s="5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ht="18.0" customHeight="1">
      <c r="A536" s="1"/>
      <c r="B536" s="47"/>
      <c r="C536" s="1"/>
      <c r="D536" s="48"/>
      <c r="E536" s="1"/>
      <c r="F536" s="1"/>
      <c r="G536" s="49"/>
      <c r="H536" s="1"/>
      <c r="I536" s="49"/>
      <c r="J536" s="1"/>
      <c r="K536" s="2"/>
      <c r="L536" s="2"/>
      <c r="M536" s="2"/>
      <c r="N536" s="2"/>
      <c r="O536" s="2"/>
      <c r="P536" s="2"/>
      <c r="Q536" s="2"/>
      <c r="R536" s="2"/>
      <c r="S536" s="50"/>
      <c r="T536" s="1"/>
      <c r="U536" s="1"/>
      <c r="V536" s="1"/>
      <c r="W536" s="51"/>
      <c r="X536" s="1"/>
      <c r="Y536" s="52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1"/>
      <c r="AL536" s="53"/>
      <c r="AM536" s="53"/>
      <c r="AN536" s="53"/>
      <c r="AO536" s="53"/>
      <c r="AP536" s="53"/>
      <c r="AQ536" s="51"/>
      <c r="AR536" s="51"/>
      <c r="AS536" s="5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ht="18.0" customHeight="1">
      <c r="A537" s="1"/>
      <c r="B537" s="47"/>
      <c r="C537" s="1"/>
      <c r="D537" s="48"/>
      <c r="E537" s="1"/>
      <c r="F537" s="1"/>
      <c r="G537" s="49"/>
      <c r="H537" s="1"/>
      <c r="I537" s="49"/>
      <c r="J537" s="1"/>
      <c r="K537" s="2"/>
      <c r="L537" s="2"/>
      <c r="M537" s="2"/>
      <c r="N537" s="2"/>
      <c r="O537" s="2"/>
      <c r="P537" s="2"/>
      <c r="Q537" s="2"/>
      <c r="R537" s="2"/>
      <c r="S537" s="50"/>
      <c r="T537" s="1"/>
      <c r="U537" s="1"/>
      <c r="V537" s="1"/>
      <c r="W537" s="51"/>
      <c r="X537" s="1"/>
      <c r="Y537" s="52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1"/>
      <c r="AL537" s="53"/>
      <c r="AM537" s="53"/>
      <c r="AN537" s="53"/>
      <c r="AO537" s="53"/>
      <c r="AP537" s="53"/>
      <c r="AQ537" s="51"/>
      <c r="AR537" s="51"/>
      <c r="AS537" s="5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ht="18.0" customHeight="1">
      <c r="A538" s="1"/>
      <c r="B538" s="47"/>
      <c r="C538" s="1"/>
      <c r="D538" s="48"/>
      <c r="E538" s="1"/>
      <c r="F538" s="1"/>
      <c r="G538" s="49"/>
      <c r="H538" s="1"/>
      <c r="I538" s="49"/>
      <c r="J538" s="1"/>
      <c r="K538" s="2"/>
      <c r="L538" s="2"/>
      <c r="M538" s="2"/>
      <c r="N538" s="2"/>
      <c r="O538" s="2"/>
      <c r="P538" s="2"/>
      <c r="Q538" s="2"/>
      <c r="R538" s="2"/>
      <c r="S538" s="50"/>
      <c r="T538" s="1"/>
      <c r="U538" s="1"/>
      <c r="V538" s="1"/>
      <c r="W538" s="51"/>
      <c r="X538" s="1"/>
      <c r="Y538" s="52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1"/>
      <c r="AL538" s="53"/>
      <c r="AM538" s="53"/>
      <c r="AN538" s="53"/>
      <c r="AO538" s="53"/>
      <c r="AP538" s="53"/>
      <c r="AQ538" s="51"/>
      <c r="AR538" s="51"/>
      <c r="AS538" s="5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ht="18.0" customHeight="1">
      <c r="A539" s="1"/>
      <c r="B539" s="47"/>
      <c r="C539" s="1"/>
      <c r="D539" s="48"/>
      <c r="E539" s="1"/>
      <c r="F539" s="1"/>
      <c r="G539" s="49"/>
      <c r="H539" s="1"/>
      <c r="I539" s="49"/>
      <c r="J539" s="1"/>
      <c r="K539" s="2"/>
      <c r="L539" s="2"/>
      <c r="M539" s="2"/>
      <c r="N539" s="2"/>
      <c r="O539" s="2"/>
      <c r="P539" s="2"/>
      <c r="Q539" s="2"/>
      <c r="R539" s="2"/>
      <c r="S539" s="50"/>
      <c r="T539" s="1"/>
      <c r="U539" s="1"/>
      <c r="V539" s="1"/>
      <c r="W539" s="51"/>
      <c r="X539" s="1"/>
      <c r="Y539" s="52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1"/>
      <c r="AL539" s="53"/>
      <c r="AM539" s="53"/>
      <c r="AN539" s="53"/>
      <c r="AO539" s="53"/>
      <c r="AP539" s="53"/>
      <c r="AQ539" s="51"/>
      <c r="AR539" s="51"/>
      <c r="AS539" s="5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ht="18.0" customHeight="1">
      <c r="A540" s="1"/>
      <c r="B540" s="47"/>
      <c r="C540" s="1"/>
      <c r="D540" s="48"/>
      <c r="E540" s="1"/>
      <c r="F540" s="1"/>
      <c r="G540" s="49"/>
      <c r="H540" s="1"/>
      <c r="I540" s="49"/>
      <c r="J540" s="1"/>
      <c r="K540" s="2"/>
      <c r="L540" s="2"/>
      <c r="M540" s="2"/>
      <c r="N540" s="2"/>
      <c r="O540" s="2"/>
      <c r="P540" s="2"/>
      <c r="Q540" s="2"/>
      <c r="R540" s="2"/>
      <c r="S540" s="50"/>
      <c r="T540" s="1"/>
      <c r="U540" s="1"/>
      <c r="V540" s="1"/>
      <c r="W540" s="51"/>
      <c r="X540" s="1"/>
      <c r="Y540" s="52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1"/>
      <c r="AL540" s="53"/>
      <c r="AM540" s="53"/>
      <c r="AN540" s="53"/>
      <c r="AO540" s="53"/>
      <c r="AP540" s="53"/>
      <c r="AQ540" s="51"/>
      <c r="AR540" s="51"/>
      <c r="AS540" s="5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ht="18.0" customHeight="1">
      <c r="A541" s="1"/>
      <c r="B541" s="47"/>
      <c r="C541" s="1"/>
      <c r="D541" s="48"/>
      <c r="E541" s="1"/>
      <c r="F541" s="1"/>
      <c r="G541" s="49"/>
      <c r="H541" s="1"/>
      <c r="I541" s="49"/>
      <c r="J541" s="1"/>
      <c r="K541" s="2"/>
      <c r="L541" s="2"/>
      <c r="M541" s="2"/>
      <c r="N541" s="2"/>
      <c r="O541" s="2"/>
      <c r="P541" s="2"/>
      <c r="Q541" s="2"/>
      <c r="R541" s="2"/>
      <c r="S541" s="50"/>
      <c r="T541" s="1"/>
      <c r="U541" s="1"/>
      <c r="V541" s="1"/>
      <c r="W541" s="51"/>
      <c r="X541" s="1"/>
      <c r="Y541" s="52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1"/>
      <c r="AL541" s="53"/>
      <c r="AM541" s="53"/>
      <c r="AN541" s="53"/>
      <c r="AO541" s="53"/>
      <c r="AP541" s="53"/>
      <c r="AQ541" s="51"/>
      <c r="AR541" s="51"/>
      <c r="AS541" s="5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ht="18.0" customHeight="1">
      <c r="A542" s="1"/>
      <c r="B542" s="47"/>
      <c r="C542" s="1"/>
      <c r="D542" s="48"/>
      <c r="E542" s="1"/>
      <c r="F542" s="1"/>
      <c r="G542" s="49"/>
      <c r="H542" s="1"/>
      <c r="I542" s="49"/>
      <c r="J542" s="1"/>
      <c r="K542" s="2"/>
      <c r="L542" s="2"/>
      <c r="M542" s="2"/>
      <c r="N542" s="2"/>
      <c r="O542" s="2"/>
      <c r="P542" s="2"/>
      <c r="Q542" s="2"/>
      <c r="R542" s="2"/>
      <c r="S542" s="50"/>
      <c r="T542" s="1"/>
      <c r="U542" s="1"/>
      <c r="V542" s="1"/>
      <c r="W542" s="51"/>
      <c r="X542" s="1"/>
      <c r="Y542" s="52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1"/>
      <c r="AL542" s="53"/>
      <c r="AM542" s="53"/>
      <c r="AN542" s="53"/>
      <c r="AO542" s="53"/>
      <c r="AP542" s="53"/>
      <c r="AQ542" s="51"/>
      <c r="AR542" s="51"/>
      <c r="AS542" s="5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ht="18.0" customHeight="1">
      <c r="A543" s="1"/>
      <c r="B543" s="47"/>
      <c r="C543" s="1"/>
      <c r="D543" s="48"/>
      <c r="E543" s="1"/>
      <c r="F543" s="1"/>
      <c r="G543" s="49"/>
      <c r="H543" s="1"/>
      <c r="I543" s="49"/>
      <c r="J543" s="1"/>
      <c r="K543" s="2"/>
      <c r="L543" s="2"/>
      <c r="M543" s="2"/>
      <c r="N543" s="2"/>
      <c r="O543" s="2"/>
      <c r="P543" s="2"/>
      <c r="Q543" s="2"/>
      <c r="R543" s="2"/>
      <c r="S543" s="50"/>
      <c r="T543" s="1"/>
      <c r="U543" s="1"/>
      <c r="V543" s="1"/>
      <c r="W543" s="51"/>
      <c r="X543" s="1"/>
      <c r="Y543" s="52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1"/>
      <c r="AL543" s="53"/>
      <c r="AM543" s="53"/>
      <c r="AN543" s="53"/>
      <c r="AO543" s="53"/>
      <c r="AP543" s="53"/>
      <c r="AQ543" s="51"/>
      <c r="AR543" s="51"/>
      <c r="AS543" s="5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ht="18.0" customHeight="1">
      <c r="A544" s="1"/>
      <c r="B544" s="47"/>
      <c r="C544" s="1"/>
      <c r="D544" s="48"/>
      <c r="E544" s="1"/>
      <c r="F544" s="1"/>
      <c r="G544" s="49"/>
      <c r="H544" s="1"/>
      <c r="I544" s="49"/>
      <c r="J544" s="1"/>
      <c r="K544" s="2"/>
      <c r="L544" s="2"/>
      <c r="M544" s="2"/>
      <c r="N544" s="2"/>
      <c r="O544" s="2"/>
      <c r="P544" s="2"/>
      <c r="Q544" s="2"/>
      <c r="R544" s="2"/>
      <c r="S544" s="50"/>
      <c r="T544" s="1"/>
      <c r="U544" s="1"/>
      <c r="V544" s="1"/>
      <c r="W544" s="51"/>
      <c r="X544" s="1"/>
      <c r="Y544" s="52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1"/>
      <c r="AL544" s="53"/>
      <c r="AM544" s="53"/>
      <c r="AN544" s="53"/>
      <c r="AO544" s="53"/>
      <c r="AP544" s="53"/>
      <c r="AQ544" s="51"/>
      <c r="AR544" s="51"/>
      <c r="AS544" s="5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ht="18.0" customHeight="1">
      <c r="A545" s="1"/>
      <c r="B545" s="47"/>
      <c r="C545" s="1"/>
      <c r="D545" s="48"/>
      <c r="E545" s="1"/>
      <c r="F545" s="1"/>
      <c r="G545" s="49"/>
      <c r="H545" s="1"/>
      <c r="I545" s="49"/>
      <c r="J545" s="1"/>
      <c r="K545" s="2"/>
      <c r="L545" s="2"/>
      <c r="M545" s="2"/>
      <c r="N545" s="2"/>
      <c r="O545" s="2"/>
      <c r="P545" s="2"/>
      <c r="Q545" s="2"/>
      <c r="R545" s="2"/>
      <c r="S545" s="50"/>
      <c r="T545" s="1"/>
      <c r="U545" s="1"/>
      <c r="V545" s="1"/>
      <c r="W545" s="51"/>
      <c r="X545" s="1"/>
      <c r="Y545" s="52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1"/>
      <c r="AL545" s="53"/>
      <c r="AM545" s="53"/>
      <c r="AN545" s="53"/>
      <c r="AO545" s="53"/>
      <c r="AP545" s="53"/>
      <c r="AQ545" s="51"/>
      <c r="AR545" s="51"/>
      <c r="AS545" s="5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ht="18.0" customHeight="1">
      <c r="A546" s="1"/>
      <c r="B546" s="47"/>
      <c r="C546" s="1"/>
      <c r="D546" s="48"/>
      <c r="E546" s="1"/>
      <c r="F546" s="1"/>
      <c r="G546" s="49"/>
      <c r="H546" s="1"/>
      <c r="I546" s="49"/>
      <c r="J546" s="1"/>
      <c r="K546" s="2"/>
      <c r="L546" s="2"/>
      <c r="M546" s="2"/>
      <c r="N546" s="2"/>
      <c r="O546" s="2"/>
      <c r="P546" s="2"/>
      <c r="Q546" s="2"/>
      <c r="R546" s="2"/>
      <c r="S546" s="50"/>
      <c r="T546" s="1"/>
      <c r="U546" s="1"/>
      <c r="V546" s="1"/>
      <c r="W546" s="51"/>
      <c r="X546" s="1"/>
      <c r="Y546" s="52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1"/>
      <c r="AL546" s="53"/>
      <c r="AM546" s="53"/>
      <c r="AN546" s="53"/>
      <c r="AO546" s="53"/>
      <c r="AP546" s="53"/>
      <c r="AQ546" s="51"/>
      <c r="AR546" s="51"/>
      <c r="AS546" s="5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ht="18.0" customHeight="1">
      <c r="A547" s="1"/>
      <c r="B547" s="47"/>
      <c r="C547" s="1"/>
      <c r="D547" s="48"/>
      <c r="E547" s="1"/>
      <c r="F547" s="1"/>
      <c r="G547" s="49"/>
      <c r="H547" s="1"/>
      <c r="I547" s="49"/>
      <c r="J547" s="1"/>
      <c r="K547" s="2"/>
      <c r="L547" s="2"/>
      <c r="M547" s="2"/>
      <c r="N547" s="2"/>
      <c r="O547" s="2"/>
      <c r="P547" s="2"/>
      <c r="Q547" s="2"/>
      <c r="R547" s="2"/>
      <c r="S547" s="50"/>
      <c r="T547" s="1"/>
      <c r="U547" s="1"/>
      <c r="V547" s="1"/>
      <c r="W547" s="51"/>
      <c r="X547" s="1"/>
      <c r="Y547" s="52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1"/>
      <c r="AL547" s="53"/>
      <c r="AM547" s="53"/>
      <c r="AN547" s="53"/>
      <c r="AO547" s="53"/>
      <c r="AP547" s="53"/>
      <c r="AQ547" s="51"/>
      <c r="AR547" s="51"/>
      <c r="AS547" s="5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ht="18.0" customHeight="1">
      <c r="A548" s="1"/>
      <c r="B548" s="47"/>
      <c r="C548" s="1"/>
      <c r="D548" s="48"/>
      <c r="E548" s="1"/>
      <c r="F548" s="1"/>
      <c r="G548" s="49"/>
      <c r="H548" s="1"/>
      <c r="I548" s="49"/>
      <c r="J548" s="1"/>
      <c r="K548" s="2"/>
      <c r="L548" s="2"/>
      <c r="M548" s="2"/>
      <c r="N548" s="2"/>
      <c r="O548" s="2"/>
      <c r="P548" s="2"/>
      <c r="Q548" s="2"/>
      <c r="R548" s="2"/>
      <c r="S548" s="50"/>
      <c r="T548" s="1"/>
      <c r="U548" s="1"/>
      <c r="V548" s="1"/>
      <c r="W548" s="51"/>
      <c r="X548" s="1"/>
      <c r="Y548" s="52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1"/>
      <c r="AL548" s="53"/>
      <c r="AM548" s="53"/>
      <c r="AN548" s="53"/>
      <c r="AO548" s="53"/>
      <c r="AP548" s="53"/>
      <c r="AQ548" s="51"/>
      <c r="AR548" s="51"/>
      <c r="AS548" s="5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ht="18.0" customHeight="1">
      <c r="A549" s="1"/>
      <c r="B549" s="47"/>
      <c r="C549" s="1"/>
      <c r="D549" s="48"/>
      <c r="E549" s="1"/>
      <c r="F549" s="1"/>
      <c r="G549" s="49"/>
      <c r="H549" s="1"/>
      <c r="I549" s="49"/>
      <c r="J549" s="1"/>
      <c r="K549" s="2"/>
      <c r="L549" s="2"/>
      <c r="M549" s="2"/>
      <c r="N549" s="2"/>
      <c r="O549" s="2"/>
      <c r="P549" s="2"/>
      <c r="Q549" s="2"/>
      <c r="R549" s="2"/>
      <c r="S549" s="50"/>
      <c r="T549" s="1"/>
      <c r="U549" s="1"/>
      <c r="V549" s="1"/>
      <c r="W549" s="51"/>
      <c r="X549" s="1"/>
      <c r="Y549" s="52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1"/>
      <c r="AL549" s="53"/>
      <c r="AM549" s="53"/>
      <c r="AN549" s="53"/>
      <c r="AO549" s="53"/>
      <c r="AP549" s="53"/>
      <c r="AQ549" s="51"/>
      <c r="AR549" s="51"/>
      <c r="AS549" s="5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ht="18.0" customHeight="1">
      <c r="A550" s="1"/>
      <c r="B550" s="47"/>
      <c r="C550" s="1"/>
      <c r="D550" s="48"/>
      <c r="E550" s="1"/>
      <c r="F550" s="1"/>
      <c r="G550" s="49"/>
      <c r="H550" s="1"/>
      <c r="I550" s="49"/>
      <c r="J550" s="1"/>
      <c r="K550" s="2"/>
      <c r="L550" s="2"/>
      <c r="M550" s="2"/>
      <c r="N550" s="2"/>
      <c r="O550" s="2"/>
      <c r="P550" s="2"/>
      <c r="Q550" s="2"/>
      <c r="R550" s="2"/>
      <c r="S550" s="50"/>
      <c r="T550" s="1"/>
      <c r="U550" s="1"/>
      <c r="V550" s="1"/>
      <c r="W550" s="51"/>
      <c r="X550" s="1"/>
      <c r="Y550" s="52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1"/>
      <c r="AL550" s="53"/>
      <c r="AM550" s="53"/>
      <c r="AN550" s="53"/>
      <c r="AO550" s="53"/>
      <c r="AP550" s="53"/>
      <c r="AQ550" s="51"/>
      <c r="AR550" s="51"/>
      <c r="AS550" s="5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ht="18.0" customHeight="1">
      <c r="A551" s="1"/>
      <c r="B551" s="47"/>
      <c r="C551" s="1"/>
      <c r="D551" s="48"/>
      <c r="E551" s="1"/>
      <c r="F551" s="1"/>
      <c r="G551" s="49"/>
      <c r="H551" s="1"/>
      <c r="I551" s="49"/>
      <c r="J551" s="1"/>
      <c r="K551" s="2"/>
      <c r="L551" s="2"/>
      <c r="M551" s="2"/>
      <c r="N551" s="2"/>
      <c r="O551" s="2"/>
      <c r="P551" s="2"/>
      <c r="Q551" s="2"/>
      <c r="R551" s="2"/>
      <c r="S551" s="50"/>
      <c r="T551" s="1"/>
      <c r="U551" s="1"/>
      <c r="V551" s="1"/>
      <c r="W551" s="51"/>
      <c r="X551" s="1"/>
      <c r="Y551" s="52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1"/>
      <c r="AL551" s="53"/>
      <c r="AM551" s="53"/>
      <c r="AN551" s="53"/>
      <c r="AO551" s="53"/>
      <c r="AP551" s="53"/>
      <c r="AQ551" s="51"/>
      <c r="AR551" s="51"/>
      <c r="AS551" s="5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ht="18.0" customHeight="1">
      <c r="A552" s="1"/>
      <c r="B552" s="47"/>
      <c r="C552" s="1"/>
      <c r="D552" s="48"/>
      <c r="E552" s="1"/>
      <c r="F552" s="1"/>
      <c r="G552" s="49"/>
      <c r="H552" s="1"/>
      <c r="I552" s="49"/>
      <c r="J552" s="1"/>
      <c r="K552" s="2"/>
      <c r="L552" s="2"/>
      <c r="M552" s="2"/>
      <c r="N552" s="2"/>
      <c r="O552" s="2"/>
      <c r="P552" s="2"/>
      <c r="Q552" s="2"/>
      <c r="R552" s="2"/>
      <c r="S552" s="50"/>
      <c r="T552" s="1"/>
      <c r="U552" s="1"/>
      <c r="V552" s="1"/>
      <c r="W552" s="51"/>
      <c r="X552" s="1"/>
      <c r="Y552" s="52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1"/>
      <c r="AL552" s="53"/>
      <c r="AM552" s="53"/>
      <c r="AN552" s="53"/>
      <c r="AO552" s="53"/>
      <c r="AP552" s="53"/>
      <c r="AQ552" s="51"/>
      <c r="AR552" s="51"/>
      <c r="AS552" s="5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ht="18.0" customHeight="1">
      <c r="A553" s="1"/>
      <c r="B553" s="47"/>
      <c r="C553" s="1"/>
      <c r="D553" s="48"/>
      <c r="E553" s="1"/>
      <c r="F553" s="1"/>
      <c r="G553" s="49"/>
      <c r="H553" s="1"/>
      <c r="I553" s="49"/>
      <c r="J553" s="1"/>
      <c r="K553" s="2"/>
      <c r="L553" s="2"/>
      <c r="M553" s="2"/>
      <c r="N553" s="2"/>
      <c r="O553" s="2"/>
      <c r="P553" s="2"/>
      <c r="Q553" s="2"/>
      <c r="R553" s="2"/>
      <c r="S553" s="50"/>
      <c r="T553" s="1"/>
      <c r="U553" s="1"/>
      <c r="V553" s="1"/>
      <c r="W553" s="51"/>
      <c r="X553" s="1"/>
      <c r="Y553" s="52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1"/>
      <c r="AL553" s="53"/>
      <c r="AM553" s="53"/>
      <c r="AN553" s="53"/>
      <c r="AO553" s="53"/>
      <c r="AP553" s="53"/>
      <c r="AQ553" s="51"/>
      <c r="AR553" s="51"/>
      <c r="AS553" s="5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ht="18.0" customHeight="1">
      <c r="A554" s="1"/>
      <c r="B554" s="47"/>
      <c r="C554" s="1"/>
      <c r="D554" s="48"/>
      <c r="E554" s="1"/>
      <c r="F554" s="1"/>
      <c r="G554" s="49"/>
      <c r="H554" s="1"/>
      <c r="I554" s="49"/>
      <c r="J554" s="1"/>
      <c r="K554" s="2"/>
      <c r="L554" s="2"/>
      <c r="M554" s="2"/>
      <c r="N554" s="2"/>
      <c r="O554" s="2"/>
      <c r="P554" s="2"/>
      <c r="Q554" s="2"/>
      <c r="R554" s="2"/>
      <c r="S554" s="50"/>
      <c r="T554" s="1"/>
      <c r="U554" s="1"/>
      <c r="V554" s="1"/>
      <c r="W554" s="51"/>
      <c r="X554" s="1"/>
      <c r="Y554" s="52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1"/>
      <c r="AL554" s="53"/>
      <c r="AM554" s="53"/>
      <c r="AN554" s="53"/>
      <c r="AO554" s="53"/>
      <c r="AP554" s="53"/>
      <c r="AQ554" s="51"/>
      <c r="AR554" s="51"/>
      <c r="AS554" s="5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ht="18.0" customHeight="1">
      <c r="A555" s="1"/>
      <c r="B555" s="47"/>
      <c r="C555" s="1"/>
      <c r="D555" s="48"/>
      <c r="E555" s="1"/>
      <c r="F555" s="1"/>
      <c r="G555" s="49"/>
      <c r="H555" s="1"/>
      <c r="I555" s="49"/>
      <c r="J555" s="1"/>
      <c r="K555" s="2"/>
      <c r="L555" s="2"/>
      <c r="M555" s="2"/>
      <c r="N555" s="2"/>
      <c r="O555" s="2"/>
      <c r="P555" s="2"/>
      <c r="Q555" s="2"/>
      <c r="R555" s="2"/>
      <c r="S555" s="50"/>
      <c r="T555" s="1"/>
      <c r="U555" s="1"/>
      <c r="V555" s="1"/>
      <c r="W555" s="51"/>
      <c r="X555" s="1"/>
      <c r="Y555" s="52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1"/>
      <c r="AL555" s="53"/>
      <c r="AM555" s="53"/>
      <c r="AN555" s="53"/>
      <c r="AO555" s="53"/>
      <c r="AP555" s="53"/>
      <c r="AQ555" s="51"/>
      <c r="AR555" s="51"/>
      <c r="AS555" s="5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ht="18.0" customHeight="1">
      <c r="A556" s="1"/>
      <c r="B556" s="47"/>
      <c r="C556" s="1"/>
      <c r="D556" s="48"/>
      <c r="E556" s="1"/>
      <c r="F556" s="1"/>
      <c r="G556" s="49"/>
      <c r="H556" s="1"/>
      <c r="I556" s="49"/>
      <c r="J556" s="1"/>
      <c r="K556" s="2"/>
      <c r="L556" s="2"/>
      <c r="M556" s="2"/>
      <c r="N556" s="2"/>
      <c r="O556" s="2"/>
      <c r="P556" s="2"/>
      <c r="Q556" s="2"/>
      <c r="R556" s="2"/>
      <c r="S556" s="50"/>
      <c r="T556" s="1"/>
      <c r="U556" s="1"/>
      <c r="V556" s="1"/>
      <c r="W556" s="51"/>
      <c r="X556" s="1"/>
      <c r="Y556" s="52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1"/>
      <c r="AL556" s="53"/>
      <c r="AM556" s="53"/>
      <c r="AN556" s="53"/>
      <c r="AO556" s="53"/>
      <c r="AP556" s="53"/>
      <c r="AQ556" s="51"/>
      <c r="AR556" s="51"/>
      <c r="AS556" s="5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ht="18.0" customHeight="1">
      <c r="A557" s="1"/>
      <c r="B557" s="47"/>
      <c r="C557" s="1"/>
      <c r="D557" s="48"/>
      <c r="E557" s="1"/>
      <c r="F557" s="1"/>
      <c r="G557" s="49"/>
      <c r="H557" s="1"/>
      <c r="I557" s="49"/>
      <c r="J557" s="1"/>
      <c r="K557" s="2"/>
      <c r="L557" s="2"/>
      <c r="M557" s="2"/>
      <c r="N557" s="2"/>
      <c r="O557" s="2"/>
      <c r="P557" s="2"/>
      <c r="Q557" s="2"/>
      <c r="R557" s="2"/>
      <c r="S557" s="50"/>
      <c r="T557" s="1"/>
      <c r="U557" s="1"/>
      <c r="V557" s="1"/>
      <c r="W557" s="51"/>
      <c r="X557" s="1"/>
      <c r="Y557" s="52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1"/>
      <c r="AL557" s="53"/>
      <c r="AM557" s="53"/>
      <c r="AN557" s="53"/>
      <c r="AO557" s="53"/>
      <c r="AP557" s="53"/>
      <c r="AQ557" s="51"/>
      <c r="AR557" s="51"/>
      <c r="AS557" s="5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ht="18.0" customHeight="1">
      <c r="A558" s="1"/>
      <c r="B558" s="47"/>
      <c r="C558" s="1"/>
      <c r="D558" s="48"/>
      <c r="E558" s="1"/>
      <c r="F558" s="1"/>
      <c r="G558" s="49"/>
      <c r="H558" s="1"/>
      <c r="I558" s="49"/>
      <c r="J558" s="1"/>
      <c r="K558" s="2"/>
      <c r="L558" s="2"/>
      <c r="M558" s="2"/>
      <c r="N558" s="2"/>
      <c r="O558" s="2"/>
      <c r="P558" s="2"/>
      <c r="Q558" s="2"/>
      <c r="R558" s="2"/>
      <c r="S558" s="50"/>
      <c r="T558" s="1"/>
      <c r="U558" s="1"/>
      <c r="V558" s="1"/>
      <c r="W558" s="51"/>
      <c r="X558" s="1"/>
      <c r="Y558" s="52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1"/>
      <c r="AL558" s="53"/>
      <c r="AM558" s="53"/>
      <c r="AN558" s="53"/>
      <c r="AO558" s="53"/>
      <c r="AP558" s="53"/>
      <c r="AQ558" s="51"/>
      <c r="AR558" s="51"/>
      <c r="AS558" s="5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ht="18.0" customHeight="1">
      <c r="A559" s="1"/>
      <c r="B559" s="47"/>
      <c r="C559" s="1"/>
      <c r="D559" s="48"/>
      <c r="E559" s="1"/>
      <c r="F559" s="1"/>
      <c r="G559" s="49"/>
      <c r="H559" s="1"/>
      <c r="I559" s="49"/>
      <c r="J559" s="1"/>
      <c r="K559" s="2"/>
      <c r="L559" s="2"/>
      <c r="M559" s="2"/>
      <c r="N559" s="2"/>
      <c r="O559" s="2"/>
      <c r="P559" s="2"/>
      <c r="Q559" s="2"/>
      <c r="R559" s="2"/>
      <c r="S559" s="50"/>
      <c r="T559" s="1"/>
      <c r="U559" s="1"/>
      <c r="V559" s="1"/>
      <c r="W559" s="51"/>
      <c r="X559" s="1"/>
      <c r="Y559" s="52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1"/>
      <c r="AL559" s="53"/>
      <c r="AM559" s="53"/>
      <c r="AN559" s="53"/>
      <c r="AO559" s="53"/>
      <c r="AP559" s="53"/>
      <c r="AQ559" s="51"/>
      <c r="AR559" s="51"/>
      <c r="AS559" s="5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ht="18.0" customHeight="1">
      <c r="A560" s="1"/>
      <c r="B560" s="47"/>
      <c r="C560" s="1"/>
      <c r="D560" s="48"/>
      <c r="E560" s="1"/>
      <c r="F560" s="1"/>
      <c r="G560" s="49"/>
      <c r="H560" s="1"/>
      <c r="I560" s="49"/>
      <c r="J560" s="1"/>
      <c r="K560" s="2"/>
      <c r="L560" s="2"/>
      <c r="M560" s="2"/>
      <c r="N560" s="2"/>
      <c r="O560" s="2"/>
      <c r="P560" s="2"/>
      <c r="Q560" s="2"/>
      <c r="R560" s="2"/>
      <c r="S560" s="50"/>
      <c r="T560" s="1"/>
      <c r="U560" s="1"/>
      <c r="V560" s="1"/>
      <c r="W560" s="51"/>
      <c r="X560" s="1"/>
      <c r="Y560" s="52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1"/>
      <c r="AL560" s="53"/>
      <c r="AM560" s="53"/>
      <c r="AN560" s="53"/>
      <c r="AO560" s="53"/>
      <c r="AP560" s="53"/>
      <c r="AQ560" s="51"/>
      <c r="AR560" s="51"/>
      <c r="AS560" s="5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ht="18.0" customHeight="1">
      <c r="A561" s="1"/>
      <c r="B561" s="47"/>
      <c r="C561" s="1"/>
      <c r="D561" s="48"/>
      <c r="E561" s="1"/>
      <c r="F561" s="1"/>
      <c r="G561" s="49"/>
      <c r="H561" s="1"/>
      <c r="I561" s="49"/>
      <c r="J561" s="1"/>
      <c r="K561" s="2"/>
      <c r="L561" s="2"/>
      <c r="M561" s="2"/>
      <c r="N561" s="2"/>
      <c r="O561" s="2"/>
      <c r="P561" s="2"/>
      <c r="Q561" s="2"/>
      <c r="R561" s="2"/>
      <c r="S561" s="50"/>
      <c r="T561" s="1"/>
      <c r="U561" s="1"/>
      <c r="V561" s="1"/>
      <c r="W561" s="51"/>
      <c r="X561" s="1"/>
      <c r="Y561" s="52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1"/>
      <c r="AL561" s="53"/>
      <c r="AM561" s="53"/>
      <c r="AN561" s="53"/>
      <c r="AO561" s="53"/>
      <c r="AP561" s="53"/>
      <c r="AQ561" s="51"/>
      <c r="AR561" s="51"/>
      <c r="AS561" s="5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ht="18.0" customHeight="1">
      <c r="A562" s="1"/>
      <c r="B562" s="47"/>
      <c r="C562" s="1"/>
      <c r="D562" s="48"/>
      <c r="E562" s="1"/>
      <c r="F562" s="1"/>
      <c r="G562" s="49"/>
      <c r="H562" s="1"/>
      <c r="I562" s="49"/>
      <c r="J562" s="1"/>
      <c r="K562" s="2"/>
      <c r="L562" s="2"/>
      <c r="M562" s="2"/>
      <c r="N562" s="2"/>
      <c r="O562" s="2"/>
      <c r="P562" s="2"/>
      <c r="Q562" s="2"/>
      <c r="R562" s="2"/>
      <c r="S562" s="50"/>
      <c r="T562" s="1"/>
      <c r="U562" s="1"/>
      <c r="V562" s="1"/>
      <c r="W562" s="51"/>
      <c r="X562" s="1"/>
      <c r="Y562" s="52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1"/>
      <c r="AL562" s="53"/>
      <c r="AM562" s="53"/>
      <c r="AN562" s="53"/>
      <c r="AO562" s="53"/>
      <c r="AP562" s="53"/>
      <c r="AQ562" s="51"/>
      <c r="AR562" s="51"/>
      <c r="AS562" s="5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ht="18.0" customHeight="1">
      <c r="A563" s="1"/>
      <c r="B563" s="47"/>
      <c r="C563" s="1"/>
      <c r="D563" s="48"/>
      <c r="E563" s="1"/>
      <c r="F563" s="1"/>
      <c r="G563" s="49"/>
      <c r="H563" s="1"/>
      <c r="I563" s="49"/>
      <c r="J563" s="1"/>
      <c r="K563" s="2"/>
      <c r="L563" s="2"/>
      <c r="M563" s="2"/>
      <c r="N563" s="2"/>
      <c r="O563" s="2"/>
      <c r="P563" s="2"/>
      <c r="Q563" s="2"/>
      <c r="R563" s="2"/>
      <c r="S563" s="50"/>
      <c r="T563" s="1"/>
      <c r="U563" s="1"/>
      <c r="V563" s="1"/>
      <c r="W563" s="51"/>
      <c r="X563" s="1"/>
      <c r="Y563" s="52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1"/>
      <c r="AL563" s="53"/>
      <c r="AM563" s="53"/>
      <c r="AN563" s="53"/>
      <c r="AO563" s="53"/>
      <c r="AP563" s="53"/>
      <c r="AQ563" s="51"/>
      <c r="AR563" s="51"/>
      <c r="AS563" s="5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ht="18.0" customHeight="1">
      <c r="A564" s="1"/>
      <c r="B564" s="47"/>
      <c r="C564" s="1"/>
      <c r="D564" s="48"/>
      <c r="E564" s="1"/>
      <c r="F564" s="1"/>
      <c r="G564" s="49"/>
      <c r="H564" s="1"/>
      <c r="I564" s="49"/>
      <c r="J564" s="1"/>
      <c r="K564" s="2"/>
      <c r="L564" s="2"/>
      <c r="M564" s="2"/>
      <c r="N564" s="2"/>
      <c r="O564" s="2"/>
      <c r="P564" s="2"/>
      <c r="Q564" s="2"/>
      <c r="R564" s="2"/>
      <c r="S564" s="50"/>
      <c r="T564" s="1"/>
      <c r="U564" s="1"/>
      <c r="V564" s="1"/>
      <c r="W564" s="51"/>
      <c r="X564" s="1"/>
      <c r="Y564" s="52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1"/>
      <c r="AL564" s="53"/>
      <c r="AM564" s="53"/>
      <c r="AN564" s="53"/>
      <c r="AO564" s="53"/>
      <c r="AP564" s="53"/>
      <c r="AQ564" s="51"/>
      <c r="AR564" s="51"/>
      <c r="AS564" s="5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ht="18.0" customHeight="1">
      <c r="A565" s="1"/>
      <c r="B565" s="47"/>
      <c r="C565" s="1"/>
      <c r="D565" s="48"/>
      <c r="E565" s="1"/>
      <c r="F565" s="1"/>
      <c r="G565" s="49"/>
      <c r="H565" s="1"/>
      <c r="I565" s="49"/>
      <c r="J565" s="1"/>
      <c r="K565" s="2"/>
      <c r="L565" s="2"/>
      <c r="M565" s="2"/>
      <c r="N565" s="2"/>
      <c r="O565" s="2"/>
      <c r="P565" s="2"/>
      <c r="Q565" s="2"/>
      <c r="R565" s="2"/>
      <c r="S565" s="50"/>
      <c r="T565" s="1"/>
      <c r="U565" s="1"/>
      <c r="V565" s="1"/>
      <c r="W565" s="51"/>
      <c r="X565" s="1"/>
      <c r="Y565" s="52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1"/>
      <c r="AL565" s="53"/>
      <c r="AM565" s="53"/>
      <c r="AN565" s="53"/>
      <c r="AO565" s="53"/>
      <c r="AP565" s="53"/>
      <c r="AQ565" s="51"/>
      <c r="AR565" s="51"/>
      <c r="AS565" s="5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ht="18.0" customHeight="1">
      <c r="A566" s="1"/>
      <c r="B566" s="47"/>
      <c r="C566" s="1"/>
      <c r="D566" s="48"/>
      <c r="E566" s="1"/>
      <c r="F566" s="1"/>
      <c r="G566" s="49"/>
      <c r="H566" s="1"/>
      <c r="I566" s="49"/>
      <c r="J566" s="1"/>
      <c r="K566" s="2"/>
      <c r="L566" s="2"/>
      <c r="M566" s="2"/>
      <c r="N566" s="2"/>
      <c r="O566" s="2"/>
      <c r="P566" s="2"/>
      <c r="Q566" s="2"/>
      <c r="R566" s="2"/>
      <c r="S566" s="50"/>
      <c r="T566" s="1"/>
      <c r="U566" s="1"/>
      <c r="V566" s="1"/>
      <c r="W566" s="51"/>
      <c r="X566" s="1"/>
      <c r="Y566" s="52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1"/>
      <c r="AL566" s="53"/>
      <c r="AM566" s="53"/>
      <c r="AN566" s="53"/>
      <c r="AO566" s="53"/>
      <c r="AP566" s="53"/>
      <c r="AQ566" s="51"/>
      <c r="AR566" s="51"/>
      <c r="AS566" s="5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ht="18.0" customHeight="1">
      <c r="A567" s="1"/>
      <c r="B567" s="47"/>
      <c r="C567" s="1"/>
      <c r="D567" s="48"/>
      <c r="E567" s="1"/>
      <c r="F567" s="1"/>
      <c r="G567" s="49"/>
      <c r="H567" s="1"/>
      <c r="I567" s="49"/>
      <c r="J567" s="1"/>
      <c r="K567" s="2"/>
      <c r="L567" s="2"/>
      <c r="M567" s="2"/>
      <c r="N567" s="2"/>
      <c r="O567" s="2"/>
      <c r="P567" s="2"/>
      <c r="Q567" s="2"/>
      <c r="R567" s="2"/>
      <c r="S567" s="50"/>
      <c r="T567" s="1"/>
      <c r="U567" s="1"/>
      <c r="V567" s="1"/>
      <c r="W567" s="51"/>
      <c r="X567" s="1"/>
      <c r="Y567" s="52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1"/>
      <c r="AL567" s="53"/>
      <c r="AM567" s="53"/>
      <c r="AN567" s="53"/>
      <c r="AO567" s="53"/>
      <c r="AP567" s="53"/>
      <c r="AQ567" s="51"/>
      <c r="AR567" s="51"/>
      <c r="AS567" s="5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ht="18.0" customHeight="1">
      <c r="A568" s="1"/>
      <c r="B568" s="47"/>
      <c r="C568" s="1"/>
      <c r="D568" s="48"/>
      <c r="E568" s="1"/>
      <c r="F568" s="1"/>
      <c r="G568" s="49"/>
      <c r="H568" s="1"/>
      <c r="I568" s="49"/>
      <c r="J568" s="1"/>
      <c r="K568" s="2"/>
      <c r="L568" s="2"/>
      <c r="M568" s="2"/>
      <c r="N568" s="2"/>
      <c r="O568" s="2"/>
      <c r="P568" s="2"/>
      <c r="Q568" s="2"/>
      <c r="R568" s="2"/>
      <c r="S568" s="50"/>
      <c r="T568" s="1"/>
      <c r="U568" s="1"/>
      <c r="V568" s="1"/>
      <c r="W568" s="51"/>
      <c r="X568" s="1"/>
      <c r="Y568" s="52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1"/>
      <c r="AL568" s="53"/>
      <c r="AM568" s="53"/>
      <c r="AN568" s="53"/>
      <c r="AO568" s="53"/>
      <c r="AP568" s="53"/>
      <c r="AQ568" s="51"/>
      <c r="AR568" s="51"/>
      <c r="AS568" s="5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ht="18.0" customHeight="1">
      <c r="A569" s="1"/>
      <c r="B569" s="47"/>
      <c r="C569" s="1"/>
      <c r="D569" s="48"/>
      <c r="E569" s="1"/>
      <c r="F569" s="1"/>
      <c r="G569" s="49"/>
      <c r="H569" s="1"/>
      <c r="I569" s="49"/>
      <c r="J569" s="1"/>
      <c r="K569" s="2"/>
      <c r="L569" s="2"/>
      <c r="M569" s="2"/>
      <c r="N569" s="2"/>
      <c r="O569" s="2"/>
      <c r="P569" s="2"/>
      <c r="Q569" s="2"/>
      <c r="R569" s="2"/>
      <c r="S569" s="50"/>
      <c r="T569" s="1"/>
      <c r="U569" s="1"/>
      <c r="V569" s="1"/>
      <c r="W569" s="51"/>
      <c r="X569" s="1"/>
      <c r="Y569" s="52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1"/>
      <c r="AL569" s="53"/>
      <c r="AM569" s="53"/>
      <c r="AN569" s="53"/>
      <c r="AO569" s="53"/>
      <c r="AP569" s="53"/>
      <c r="AQ569" s="51"/>
      <c r="AR569" s="51"/>
      <c r="AS569" s="5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ht="18.0" customHeight="1">
      <c r="A570" s="1"/>
      <c r="B570" s="47"/>
      <c r="C570" s="1"/>
      <c r="D570" s="48"/>
      <c r="E570" s="1"/>
      <c r="F570" s="1"/>
      <c r="G570" s="49"/>
      <c r="H570" s="1"/>
      <c r="I570" s="49"/>
      <c r="J570" s="1"/>
      <c r="K570" s="2"/>
      <c r="L570" s="2"/>
      <c r="M570" s="2"/>
      <c r="N570" s="2"/>
      <c r="O570" s="2"/>
      <c r="P570" s="2"/>
      <c r="Q570" s="2"/>
      <c r="R570" s="2"/>
      <c r="S570" s="50"/>
      <c r="T570" s="1"/>
      <c r="U570" s="1"/>
      <c r="V570" s="1"/>
      <c r="W570" s="51"/>
      <c r="X570" s="1"/>
      <c r="Y570" s="52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1"/>
      <c r="AL570" s="53"/>
      <c r="AM570" s="53"/>
      <c r="AN570" s="53"/>
      <c r="AO570" s="53"/>
      <c r="AP570" s="53"/>
      <c r="AQ570" s="51"/>
      <c r="AR570" s="51"/>
      <c r="AS570" s="5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ht="18.0" customHeight="1">
      <c r="A571" s="1"/>
      <c r="B571" s="47"/>
      <c r="C571" s="1"/>
      <c r="D571" s="48"/>
      <c r="E571" s="1"/>
      <c r="F571" s="1"/>
      <c r="G571" s="49"/>
      <c r="H571" s="1"/>
      <c r="I571" s="49"/>
      <c r="J571" s="1"/>
      <c r="K571" s="2"/>
      <c r="L571" s="2"/>
      <c r="M571" s="2"/>
      <c r="N571" s="2"/>
      <c r="O571" s="2"/>
      <c r="P571" s="2"/>
      <c r="Q571" s="2"/>
      <c r="R571" s="2"/>
      <c r="S571" s="50"/>
      <c r="T571" s="1"/>
      <c r="U571" s="1"/>
      <c r="V571" s="1"/>
      <c r="W571" s="51"/>
      <c r="X571" s="1"/>
      <c r="Y571" s="52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1"/>
      <c r="AL571" s="53"/>
      <c r="AM571" s="53"/>
      <c r="AN571" s="53"/>
      <c r="AO571" s="53"/>
      <c r="AP571" s="53"/>
      <c r="AQ571" s="51"/>
      <c r="AR571" s="51"/>
      <c r="AS571" s="5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ht="18.0" customHeight="1">
      <c r="A572" s="1"/>
      <c r="B572" s="47"/>
      <c r="C572" s="1"/>
      <c r="D572" s="48"/>
      <c r="E572" s="1"/>
      <c r="F572" s="1"/>
      <c r="G572" s="49"/>
      <c r="H572" s="1"/>
      <c r="I572" s="49"/>
      <c r="J572" s="1"/>
      <c r="K572" s="2"/>
      <c r="L572" s="2"/>
      <c r="M572" s="2"/>
      <c r="N572" s="2"/>
      <c r="O572" s="2"/>
      <c r="P572" s="2"/>
      <c r="Q572" s="2"/>
      <c r="R572" s="2"/>
      <c r="S572" s="50"/>
      <c r="T572" s="1"/>
      <c r="U572" s="1"/>
      <c r="V572" s="1"/>
      <c r="W572" s="51"/>
      <c r="X572" s="1"/>
      <c r="Y572" s="52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1"/>
      <c r="AL572" s="53"/>
      <c r="AM572" s="53"/>
      <c r="AN572" s="53"/>
      <c r="AO572" s="53"/>
      <c r="AP572" s="53"/>
      <c r="AQ572" s="51"/>
      <c r="AR572" s="51"/>
      <c r="AS572" s="5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ht="18.0" customHeight="1">
      <c r="A573" s="1"/>
      <c r="B573" s="47"/>
      <c r="C573" s="1"/>
      <c r="D573" s="48"/>
      <c r="E573" s="1"/>
      <c r="F573" s="1"/>
      <c r="G573" s="49"/>
      <c r="H573" s="1"/>
      <c r="I573" s="49"/>
      <c r="J573" s="1"/>
      <c r="K573" s="2"/>
      <c r="L573" s="2"/>
      <c r="M573" s="2"/>
      <c r="N573" s="2"/>
      <c r="O573" s="2"/>
      <c r="P573" s="2"/>
      <c r="Q573" s="2"/>
      <c r="R573" s="2"/>
      <c r="S573" s="50"/>
      <c r="T573" s="1"/>
      <c r="U573" s="1"/>
      <c r="V573" s="1"/>
      <c r="W573" s="51"/>
      <c r="X573" s="1"/>
      <c r="Y573" s="52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1"/>
      <c r="AL573" s="53"/>
      <c r="AM573" s="53"/>
      <c r="AN573" s="53"/>
      <c r="AO573" s="53"/>
      <c r="AP573" s="53"/>
      <c r="AQ573" s="51"/>
      <c r="AR573" s="51"/>
      <c r="AS573" s="5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ht="18.0" customHeight="1">
      <c r="A574" s="1"/>
      <c r="B574" s="47"/>
      <c r="C574" s="1"/>
      <c r="D574" s="48"/>
      <c r="E574" s="1"/>
      <c r="F574" s="1"/>
      <c r="G574" s="49"/>
      <c r="H574" s="1"/>
      <c r="I574" s="49"/>
      <c r="J574" s="1"/>
      <c r="K574" s="2"/>
      <c r="L574" s="2"/>
      <c r="M574" s="2"/>
      <c r="N574" s="2"/>
      <c r="O574" s="2"/>
      <c r="P574" s="2"/>
      <c r="Q574" s="2"/>
      <c r="R574" s="2"/>
      <c r="S574" s="50"/>
      <c r="T574" s="1"/>
      <c r="U574" s="1"/>
      <c r="V574" s="1"/>
      <c r="W574" s="51"/>
      <c r="X574" s="1"/>
      <c r="Y574" s="52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1"/>
      <c r="AL574" s="53"/>
      <c r="AM574" s="53"/>
      <c r="AN574" s="53"/>
      <c r="AO574" s="53"/>
      <c r="AP574" s="53"/>
      <c r="AQ574" s="51"/>
      <c r="AR574" s="51"/>
      <c r="AS574" s="5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ht="18.0" customHeight="1">
      <c r="A575" s="1"/>
      <c r="B575" s="47"/>
      <c r="C575" s="1"/>
      <c r="D575" s="48"/>
      <c r="E575" s="1"/>
      <c r="F575" s="1"/>
      <c r="G575" s="49"/>
      <c r="H575" s="1"/>
      <c r="I575" s="49"/>
      <c r="J575" s="1"/>
      <c r="K575" s="2"/>
      <c r="L575" s="2"/>
      <c r="M575" s="2"/>
      <c r="N575" s="2"/>
      <c r="O575" s="2"/>
      <c r="P575" s="2"/>
      <c r="Q575" s="2"/>
      <c r="R575" s="2"/>
      <c r="S575" s="50"/>
      <c r="T575" s="1"/>
      <c r="U575" s="1"/>
      <c r="V575" s="1"/>
      <c r="W575" s="51"/>
      <c r="X575" s="1"/>
      <c r="Y575" s="52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1"/>
      <c r="AL575" s="53"/>
      <c r="AM575" s="53"/>
      <c r="AN575" s="53"/>
      <c r="AO575" s="53"/>
      <c r="AP575" s="53"/>
      <c r="AQ575" s="51"/>
      <c r="AR575" s="51"/>
      <c r="AS575" s="5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ht="18.0" customHeight="1">
      <c r="A576" s="1"/>
      <c r="B576" s="47"/>
      <c r="C576" s="1"/>
      <c r="D576" s="48"/>
      <c r="E576" s="1"/>
      <c r="F576" s="1"/>
      <c r="G576" s="49"/>
      <c r="H576" s="1"/>
      <c r="I576" s="49"/>
      <c r="J576" s="1"/>
      <c r="K576" s="2"/>
      <c r="L576" s="2"/>
      <c r="M576" s="2"/>
      <c r="N576" s="2"/>
      <c r="O576" s="2"/>
      <c r="P576" s="2"/>
      <c r="Q576" s="2"/>
      <c r="R576" s="2"/>
      <c r="S576" s="50"/>
      <c r="T576" s="1"/>
      <c r="U576" s="1"/>
      <c r="V576" s="1"/>
      <c r="W576" s="51"/>
      <c r="X576" s="1"/>
      <c r="Y576" s="52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1"/>
      <c r="AL576" s="53"/>
      <c r="AM576" s="53"/>
      <c r="AN576" s="53"/>
      <c r="AO576" s="53"/>
      <c r="AP576" s="53"/>
      <c r="AQ576" s="51"/>
      <c r="AR576" s="51"/>
      <c r="AS576" s="5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ht="18.0" customHeight="1">
      <c r="A577" s="1"/>
      <c r="B577" s="47"/>
      <c r="C577" s="1"/>
      <c r="D577" s="48"/>
      <c r="E577" s="1"/>
      <c r="F577" s="1"/>
      <c r="G577" s="49"/>
      <c r="H577" s="1"/>
      <c r="I577" s="49"/>
      <c r="J577" s="1"/>
      <c r="K577" s="2"/>
      <c r="L577" s="2"/>
      <c r="M577" s="2"/>
      <c r="N577" s="2"/>
      <c r="O577" s="2"/>
      <c r="P577" s="2"/>
      <c r="Q577" s="2"/>
      <c r="R577" s="2"/>
      <c r="S577" s="50"/>
      <c r="T577" s="1"/>
      <c r="U577" s="1"/>
      <c r="V577" s="1"/>
      <c r="W577" s="51"/>
      <c r="X577" s="1"/>
      <c r="Y577" s="52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1"/>
      <c r="AL577" s="53"/>
      <c r="AM577" s="53"/>
      <c r="AN577" s="53"/>
      <c r="AO577" s="53"/>
      <c r="AP577" s="53"/>
      <c r="AQ577" s="51"/>
      <c r="AR577" s="51"/>
      <c r="AS577" s="5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ht="18.0" customHeight="1">
      <c r="A578" s="1"/>
      <c r="B578" s="47"/>
      <c r="C578" s="1"/>
      <c r="D578" s="48"/>
      <c r="E578" s="1"/>
      <c r="F578" s="1"/>
      <c r="G578" s="49"/>
      <c r="H578" s="1"/>
      <c r="I578" s="49"/>
      <c r="J578" s="1"/>
      <c r="K578" s="2"/>
      <c r="L578" s="2"/>
      <c r="M578" s="2"/>
      <c r="N578" s="2"/>
      <c r="O578" s="2"/>
      <c r="P578" s="2"/>
      <c r="Q578" s="2"/>
      <c r="R578" s="2"/>
      <c r="S578" s="50"/>
      <c r="T578" s="1"/>
      <c r="U578" s="1"/>
      <c r="V578" s="1"/>
      <c r="W578" s="51"/>
      <c r="X578" s="1"/>
      <c r="Y578" s="52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1"/>
      <c r="AL578" s="53"/>
      <c r="AM578" s="53"/>
      <c r="AN578" s="53"/>
      <c r="AO578" s="53"/>
      <c r="AP578" s="53"/>
      <c r="AQ578" s="51"/>
      <c r="AR578" s="51"/>
      <c r="AS578" s="5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ht="18.0" customHeight="1">
      <c r="A579" s="1"/>
      <c r="B579" s="47"/>
      <c r="C579" s="1"/>
      <c r="D579" s="48"/>
      <c r="E579" s="1"/>
      <c r="F579" s="1"/>
      <c r="G579" s="49"/>
      <c r="H579" s="1"/>
      <c r="I579" s="49"/>
      <c r="J579" s="1"/>
      <c r="K579" s="2"/>
      <c r="L579" s="2"/>
      <c r="M579" s="2"/>
      <c r="N579" s="2"/>
      <c r="O579" s="2"/>
      <c r="P579" s="2"/>
      <c r="Q579" s="2"/>
      <c r="R579" s="2"/>
      <c r="S579" s="50"/>
      <c r="T579" s="1"/>
      <c r="U579" s="1"/>
      <c r="V579" s="1"/>
      <c r="W579" s="51"/>
      <c r="X579" s="1"/>
      <c r="Y579" s="52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1"/>
      <c r="AL579" s="53"/>
      <c r="AM579" s="53"/>
      <c r="AN579" s="53"/>
      <c r="AO579" s="53"/>
      <c r="AP579" s="53"/>
      <c r="AQ579" s="51"/>
      <c r="AR579" s="51"/>
      <c r="AS579" s="5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ht="18.0" customHeight="1">
      <c r="A580" s="1"/>
      <c r="B580" s="47"/>
      <c r="C580" s="1"/>
      <c r="D580" s="48"/>
      <c r="E580" s="1"/>
      <c r="F580" s="1"/>
      <c r="G580" s="49"/>
      <c r="H580" s="1"/>
      <c r="I580" s="49"/>
      <c r="J580" s="1"/>
      <c r="K580" s="2"/>
      <c r="L580" s="2"/>
      <c r="M580" s="2"/>
      <c r="N580" s="2"/>
      <c r="O580" s="2"/>
      <c r="P580" s="2"/>
      <c r="Q580" s="2"/>
      <c r="R580" s="2"/>
      <c r="S580" s="50"/>
      <c r="T580" s="1"/>
      <c r="U580" s="1"/>
      <c r="V580" s="1"/>
      <c r="W580" s="51"/>
      <c r="X580" s="1"/>
      <c r="Y580" s="52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1"/>
      <c r="AL580" s="53"/>
      <c r="AM580" s="53"/>
      <c r="AN580" s="53"/>
      <c r="AO580" s="53"/>
      <c r="AP580" s="53"/>
      <c r="AQ580" s="51"/>
      <c r="AR580" s="51"/>
      <c r="AS580" s="5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ht="18.0" customHeight="1">
      <c r="A581" s="1"/>
      <c r="B581" s="47"/>
      <c r="C581" s="1"/>
      <c r="D581" s="48"/>
      <c r="E581" s="1"/>
      <c r="F581" s="1"/>
      <c r="G581" s="49"/>
      <c r="H581" s="1"/>
      <c r="I581" s="49"/>
      <c r="J581" s="1"/>
      <c r="K581" s="2"/>
      <c r="L581" s="2"/>
      <c r="M581" s="2"/>
      <c r="N581" s="2"/>
      <c r="O581" s="2"/>
      <c r="P581" s="2"/>
      <c r="Q581" s="2"/>
      <c r="R581" s="2"/>
      <c r="S581" s="50"/>
      <c r="T581" s="1"/>
      <c r="U581" s="1"/>
      <c r="V581" s="1"/>
      <c r="W581" s="51"/>
      <c r="X581" s="1"/>
      <c r="Y581" s="52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1"/>
      <c r="AL581" s="53"/>
      <c r="AM581" s="53"/>
      <c r="AN581" s="53"/>
      <c r="AO581" s="53"/>
      <c r="AP581" s="53"/>
      <c r="AQ581" s="51"/>
      <c r="AR581" s="51"/>
      <c r="AS581" s="5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ht="18.0" customHeight="1">
      <c r="A582" s="1"/>
      <c r="B582" s="47"/>
      <c r="C582" s="1"/>
      <c r="D582" s="48"/>
      <c r="E582" s="1"/>
      <c r="F582" s="1"/>
      <c r="G582" s="49"/>
      <c r="H582" s="1"/>
      <c r="I582" s="49"/>
      <c r="J582" s="1"/>
      <c r="K582" s="2"/>
      <c r="L582" s="2"/>
      <c r="M582" s="2"/>
      <c r="N582" s="2"/>
      <c r="O582" s="2"/>
      <c r="P582" s="2"/>
      <c r="Q582" s="2"/>
      <c r="R582" s="2"/>
      <c r="S582" s="50"/>
      <c r="T582" s="1"/>
      <c r="U582" s="1"/>
      <c r="V582" s="1"/>
      <c r="W582" s="51"/>
      <c r="X582" s="1"/>
      <c r="Y582" s="52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1"/>
      <c r="AL582" s="53"/>
      <c r="AM582" s="53"/>
      <c r="AN582" s="53"/>
      <c r="AO582" s="53"/>
      <c r="AP582" s="53"/>
      <c r="AQ582" s="51"/>
      <c r="AR582" s="51"/>
      <c r="AS582" s="5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ht="18.0" customHeight="1">
      <c r="A583" s="1"/>
      <c r="B583" s="47"/>
      <c r="C583" s="1"/>
      <c r="D583" s="48"/>
      <c r="E583" s="1"/>
      <c r="F583" s="1"/>
      <c r="G583" s="49"/>
      <c r="H583" s="1"/>
      <c r="I583" s="49"/>
      <c r="J583" s="1"/>
      <c r="K583" s="2"/>
      <c r="L583" s="2"/>
      <c r="M583" s="2"/>
      <c r="N583" s="2"/>
      <c r="O583" s="2"/>
      <c r="P583" s="2"/>
      <c r="Q583" s="2"/>
      <c r="R583" s="2"/>
      <c r="S583" s="50"/>
      <c r="T583" s="1"/>
      <c r="U583" s="1"/>
      <c r="V583" s="1"/>
      <c r="W583" s="51"/>
      <c r="X583" s="1"/>
      <c r="Y583" s="52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1"/>
      <c r="AL583" s="53"/>
      <c r="AM583" s="53"/>
      <c r="AN583" s="53"/>
      <c r="AO583" s="53"/>
      <c r="AP583" s="53"/>
      <c r="AQ583" s="51"/>
      <c r="AR583" s="51"/>
      <c r="AS583" s="5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ht="18.0" customHeight="1">
      <c r="A584" s="1"/>
      <c r="B584" s="47"/>
      <c r="C584" s="1"/>
      <c r="D584" s="48"/>
      <c r="E584" s="1"/>
      <c r="F584" s="1"/>
      <c r="G584" s="49"/>
      <c r="H584" s="1"/>
      <c r="I584" s="49"/>
      <c r="J584" s="1"/>
      <c r="K584" s="2"/>
      <c r="L584" s="2"/>
      <c r="M584" s="2"/>
      <c r="N584" s="2"/>
      <c r="O584" s="2"/>
      <c r="P584" s="2"/>
      <c r="Q584" s="2"/>
      <c r="R584" s="2"/>
      <c r="S584" s="50"/>
      <c r="T584" s="1"/>
      <c r="U584" s="1"/>
      <c r="V584" s="1"/>
      <c r="W584" s="51"/>
      <c r="X584" s="1"/>
      <c r="Y584" s="52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1"/>
      <c r="AL584" s="53"/>
      <c r="AM584" s="53"/>
      <c r="AN584" s="53"/>
      <c r="AO584" s="53"/>
      <c r="AP584" s="53"/>
      <c r="AQ584" s="51"/>
      <c r="AR584" s="51"/>
      <c r="AS584" s="5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ht="18.0" customHeight="1">
      <c r="A585" s="1"/>
      <c r="B585" s="47"/>
      <c r="C585" s="1"/>
      <c r="D585" s="48"/>
      <c r="E585" s="1"/>
      <c r="F585" s="1"/>
      <c r="G585" s="49"/>
      <c r="H585" s="1"/>
      <c r="I585" s="49"/>
      <c r="J585" s="1"/>
      <c r="K585" s="2"/>
      <c r="L585" s="2"/>
      <c r="M585" s="2"/>
      <c r="N585" s="2"/>
      <c r="O585" s="2"/>
      <c r="P585" s="2"/>
      <c r="Q585" s="2"/>
      <c r="R585" s="2"/>
      <c r="S585" s="50"/>
      <c r="T585" s="1"/>
      <c r="U585" s="1"/>
      <c r="V585" s="1"/>
      <c r="W585" s="51"/>
      <c r="X585" s="1"/>
      <c r="Y585" s="52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1"/>
      <c r="AL585" s="53"/>
      <c r="AM585" s="53"/>
      <c r="AN585" s="53"/>
      <c r="AO585" s="53"/>
      <c r="AP585" s="53"/>
      <c r="AQ585" s="51"/>
      <c r="AR585" s="51"/>
      <c r="AS585" s="5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ht="18.0" customHeight="1">
      <c r="A586" s="1"/>
      <c r="B586" s="47"/>
      <c r="C586" s="1"/>
      <c r="D586" s="48"/>
      <c r="E586" s="1"/>
      <c r="F586" s="1"/>
      <c r="G586" s="49"/>
      <c r="H586" s="1"/>
      <c r="I586" s="49"/>
      <c r="J586" s="1"/>
      <c r="K586" s="2"/>
      <c r="L586" s="2"/>
      <c r="M586" s="2"/>
      <c r="N586" s="2"/>
      <c r="O586" s="2"/>
      <c r="P586" s="2"/>
      <c r="Q586" s="2"/>
      <c r="R586" s="2"/>
      <c r="S586" s="50"/>
      <c r="T586" s="1"/>
      <c r="U586" s="1"/>
      <c r="V586" s="1"/>
      <c r="W586" s="51"/>
      <c r="X586" s="1"/>
      <c r="Y586" s="52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1"/>
      <c r="AL586" s="53"/>
      <c r="AM586" s="53"/>
      <c r="AN586" s="53"/>
      <c r="AO586" s="53"/>
      <c r="AP586" s="53"/>
      <c r="AQ586" s="51"/>
      <c r="AR586" s="51"/>
      <c r="AS586" s="5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ht="18.0" customHeight="1">
      <c r="A587" s="1"/>
      <c r="B587" s="47"/>
      <c r="C587" s="1"/>
      <c r="D587" s="48"/>
      <c r="E587" s="1"/>
      <c r="F587" s="1"/>
      <c r="G587" s="49"/>
      <c r="H587" s="1"/>
      <c r="I587" s="49"/>
      <c r="J587" s="1"/>
      <c r="K587" s="2"/>
      <c r="L587" s="2"/>
      <c r="M587" s="2"/>
      <c r="N587" s="2"/>
      <c r="O587" s="2"/>
      <c r="P587" s="2"/>
      <c r="Q587" s="2"/>
      <c r="R587" s="2"/>
      <c r="S587" s="50"/>
      <c r="T587" s="1"/>
      <c r="U587" s="1"/>
      <c r="V587" s="1"/>
      <c r="W587" s="51"/>
      <c r="X587" s="1"/>
      <c r="Y587" s="52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1"/>
      <c r="AL587" s="53"/>
      <c r="AM587" s="53"/>
      <c r="AN587" s="53"/>
      <c r="AO587" s="53"/>
      <c r="AP587" s="53"/>
      <c r="AQ587" s="51"/>
      <c r="AR587" s="51"/>
      <c r="AS587" s="5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ht="18.0" customHeight="1">
      <c r="A588" s="1"/>
      <c r="B588" s="47"/>
      <c r="C588" s="1"/>
      <c r="D588" s="48"/>
      <c r="E588" s="1"/>
      <c r="F588" s="1"/>
      <c r="G588" s="49"/>
      <c r="H588" s="1"/>
      <c r="I588" s="49"/>
      <c r="J588" s="1"/>
      <c r="K588" s="2"/>
      <c r="L588" s="2"/>
      <c r="M588" s="2"/>
      <c r="N588" s="2"/>
      <c r="O588" s="2"/>
      <c r="P588" s="2"/>
      <c r="Q588" s="2"/>
      <c r="R588" s="2"/>
      <c r="S588" s="50"/>
      <c r="T588" s="1"/>
      <c r="U588" s="1"/>
      <c r="V588" s="1"/>
      <c r="W588" s="51"/>
      <c r="X588" s="1"/>
      <c r="Y588" s="52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1"/>
      <c r="AL588" s="53"/>
      <c r="AM588" s="53"/>
      <c r="AN588" s="53"/>
      <c r="AO588" s="53"/>
      <c r="AP588" s="53"/>
      <c r="AQ588" s="51"/>
      <c r="AR588" s="51"/>
      <c r="AS588" s="5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ht="18.0" customHeight="1">
      <c r="A589" s="1"/>
      <c r="B589" s="47"/>
      <c r="C589" s="1"/>
      <c r="D589" s="48"/>
      <c r="E589" s="1"/>
      <c r="F589" s="1"/>
      <c r="G589" s="49"/>
      <c r="H589" s="1"/>
      <c r="I589" s="49"/>
      <c r="J589" s="1"/>
      <c r="K589" s="2"/>
      <c r="L589" s="2"/>
      <c r="M589" s="2"/>
      <c r="N589" s="2"/>
      <c r="O589" s="2"/>
      <c r="P589" s="2"/>
      <c r="Q589" s="2"/>
      <c r="R589" s="2"/>
      <c r="S589" s="50"/>
      <c r="T589" s="1"/>
      <c r="U589" s="1"/>
      <c r="V589" s="1"/>
      <c r="W589" s="51"/>
      <c r="X589" s="1"/>
      <c r="Y589" s="52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1"/>
      <c r="AL589" s="53"/>
      <c r="AM589" s="53"/>
      <c r="AN589" s="53"/>
      <c r="AO589" s="53"/>
      <c r="AP589" s="53"/>
      <c r="AQ589" s="51"/>
      <c r="AR589" s="51"/>
      <c r="AS589" s="5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ht="18.0" customHeight="1">
      <c r="A590" s="1"/>
      <c r="B590" s="47"/>
      <c r="C590" s="1"/>
      <c r="D590" s="48"/>
      <c r="E590" s="1"/>
      <c r="F590" s="1"/>
      <c r="G590" s="49"/>
      <c r="H590" s="1"/>
      <c r="I590" s="49"/>
      <c r="J590" s="1"/>
      <c r="K590" s="2"/>
      <c r="L590" s="2"/>
      <c r="M590" s="2"/>
      <c r="N590" s="2"/>
      <c r="O590" s="2"/>
      <c r="P590" s="2"/>
      <c r="Q590" s="2"/>
      <c r="R590" s="2"/>
      <c r="S590" s="50"/>
      <c r="T590" s="1"/>
      <c r="U590" s="1"/>
      <c r="V590" s="1"/>
      <c r="W590" s="51"/>
      <c r="X590" s="1"/>
      <c r="Y590" s="52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1"/>
      <c r="AL590" s="53"/>
      <c r="AM590" s="53"/>
      <c r="AN590" s="53"/>
      <c r="AO590" s="53"/>
      <c r="AP590" s="53"/>
      <c r="AQ590" s="51"/>
      <c r="AR590" s="51"/>
      <c r="AS590" s="5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ht="18.0" customHeight="1">
      <c r="A591" s="1"/>
      <c r="B591" s="47"/>
      <c r="C591" s="1"/>
      <c r="D591" s="48"/>
      <c r="E591" s="1"/>
      <c r="F591" s="1"/>
      <c r="G591" s="49"/>
      <c r="H591" s="1"/>
      <c r="I591" s="49"/>
      <c r="J591" s="1"/>
      <c r="K591" s="2"/>
      <c r="L591" s="2"/>
      <c r="M591" s="2"/>
      <c r="N591" s="2"/>
      <c r="O591" s="2"/>
      <c r="P591" s="2"/>
      <c r="Q591" s="2"/>
      <c r="R591" s="2"/>
      <c r="S591" s="50"/>
      <c r="T591" s="1"/>
      <c r="U591" s="1"/>
      <c r="V591" s="1"/>
      <c r="W591" s="51"/>
      <c r="X591" s="1"/>
      <c r="Y591" s="52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1"/>
      <c r="AL591" s="53"/>
      <c r="AM591" s="53"/>
      <c r="AN591" s="53"/>
      <c r="AO591" s="53"/>
      <c r="AP591" s="53"/>
      <c r="AQ591" s="51"/>
      <c r="AR591" s="51"/>
      <c r="AS591" s="5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ht="18.0" customHeight="1">
      <c r="A592" s="1"/>
      <c r="B592" s="47"/>
      <c r="C592" s="1"/>
      <c r="D592" s="48"/>
      <c r="E592" s="1"/>
      <c r="F592" s="1"/>
      <c r="G592" s="49"/>
      <c r="H592" s="1"/>
      <c r="I592" s="49"/>
      <c r="J592" s="1"/>
      <c r="K592" s="2"/>
      <c r="L592" s="2"/>
      <c r="M592" s="2"/>
      <c r="N592" s="2"/>
      <c r="O592" s="2"/>
      <c r="P592" s="2"/>
      <c r="Q592" s="2"/>
      <c r="R592" s="2"/>
      <c r="S592" s="50"/>
      <c r="T592" s="1"/>
      <c r="U592" s="1"/>
      <c r="V592" s="1"/>
      <c r="W592" s="51"/>
      <c r="X592" s="1"/>
      <c r="Y592" s="52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1"/>
      <c r="AL592" s="53"/>
      <c r="AM592" s="53"/>
      <c r="AN592" s="53"/>
      <c r="AO592" s="53"/>
      <c r="AP592" s="53"/>
      <c r="AQ592" s="51"/>
      <c r="AR592" s="51"/>
      <c r="AS592" s="5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ht="18.0" customHeight="1">
      <c r="A593" s="1"/>
      <c r="B593" s="47"/>
      <c r="C593" s="1"/>
      <c r="D593" s="48"/>
      <c r="E593" s="1"/>
      <c r="F593" s="1"/>
      <c r="G593" s="49"/>
      <c r="H593" s="1"/>
      <c r="I593" s="49"/>
      <c r="J593" s="1"/>
      <c r="K593" s="2"/>
      <c r="L593" s="2"/>
      <c r="M593" s="2"/>
      <c r="N593" s="2"/>
      <c r="O593" s="2"/>
      <c r="P593" s="2"/>
      <c r="Q593" s="2"/>
      <c r="R593" s="2"/>
      <c r="S593" s="50"/>
      <c r="T593" s="1"/>
      <c r="U593" s="1"/>
      <c r="V593" s="1"/>
      <c r="W593" s="51"/>
      <c r="X593" s="1"/>
      <c r="Y593" s="52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1"/>
      <c r="AL593" s="53"/>
      <c r="AM593" s="53"/>
      <c r="AN593" s="53"/>
      <c r="AO593" s="53"/>
      <c r="AP593" s="53"/>
      <c r="AQ593" s="51"/>
      <c r="AR593" s="51"/>
      <c r="AS593" s="5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ht="18.0" customHeight="1">
      <c r="A594" s="1"/>
      <c r="B594" s="47"/>
      <c r="C594" s="1"/>
      <c r="D594" s="48"/>
      <c r="E594" s="1"/>
      <c r="F594" s="1"/>
      <c r="G594" s="49"/>
      <c r="H594" s="1"/>
      <c r="I594" s="49"/>
      <c r="J594" s="1"/>
      <c r="K594" s="2"/>
      <c r="L594" s="2"/>
      <c r="M594" s="2"/>
      <c r="N594" s="2"/>
      <c r="O594" s="2"/>
      <c r="P594" s="2"/>
      <c r="Q594" s="2"/>
      <c r="R594" s="2"/>
      <c r="S594" s="50"/>
      <c r="T594" s="1"/>
      <c r="U594" s="1"/>
      <c r="V594" s="1"/>
      <c r="W594" s="51"/>
      <c r="X594" s="1"/>
      <c r="Y594" s="52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1"/>
      <c r="AL594" s="53"/>
      <c r="AM594" s="53"/>
      <c r="AN594" s="53"/>
      <c r="AO594" s="53"/>
      <c r="AP594" s="53"/>
      <c r="AQ594" s="51"/>
      <c r="AR594" s="51"/>
      <c r="AS594" s="5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ht="18.0" customHeight="1">
      <c r="A595" s="1"/>
      <c r="B595" s="47"/>
      <c r="C595" s="1"/>
      <c r="D595" s="48"/>
      <c r="E595" s="1"/>
      <c r="F595" s="1"/>
      <c r="G595" s="49"/>
      <c r="H595" s="1"/>
      <c r="I595" s="49"/>
      <c r="J595" s="1"/>
      <c r="K595" s="2"/>
      <c r="L595" s="2"/>
      <c r="M595" s="2"/>
      <c r="N595" s="2"/>
      <c r="O595" s="2"/>
      <c r="P595" s="2"/>
      <c r="Q595" s="2"/>
      <c r="R595" s="2"/>
      <c r="S595" s="50"/>
      <c r="T595" s="1"/>
      <c r="U595" s="1"/>
      <c r="V595" s="1"/>
      <c r="W595" s="51"/>
      <c r="X595" s="1"/>
      <c r="Y595" s="52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1"/>
      <c r="AL595" s="53"/>
      <c r="AM595" s="53"/>
      <c r="AN595" s="53"/>
      <c r="AO595" s="53"/>
      <c r="AP595" s="53"/>
      <c r="AQ595" s="51"/>
      <c r="AR595" s="51"/>
      <c r="AS595" s="5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ht="18.0" customHeight="1">
      <c r="A596" s="1"/>
      <c r="B596" s="47"/>
      <c r="C596" s="1"/>
      <c r="D596" s="48"/>
      <c r="E596" s="1"/>
      <c r="F596" s="1"/>
      <c r="G596" s="49"/>
      <c r="H596" s="1"/>
      <c r="I596" s="49"/>
      <c r="J596" s="1"/>
      <c r="K596" s="2"/>
      <c r="L596" s="2"/>
      <c r="M596" s="2"/>
      <c r="N596" s="2"/>
      <c r="O596" s="2"/>
      <c r="P596" s="2"/>
      <c r="Q596" s="2"/>
      <c r="R596" s="2"/>
      <c r="S596" s="50"/>
      <c r="T596" s="1"/>
      <c r="U596" s="1"/>
      <c r="V596" s="1"/>
      <c r="W596" s="51"/>
      <c r="X596" s="1"/>
      <c r="Y596" s="52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1"/>
      <c r="AL596" s="53"/>
      <c r="AM596" s="53"/>
      <c r="AN596" s="53"/>
      <c r="AO596" s="53"/>
      <c r="AP596" s="53"/>
      <c r="AQ596" s="51"/>
      <c r="AR596" s="51"/>
      <c r="AS596" s="5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ht="18.0" customHeight="1">
      <c r="A597" s="1"/>
      <c r="B597" s="47"/>
      <c r="C597" s="1"/>
      <c r="D597" s="48"/>
      <c r="E597" s="1"/>
      <c r="F597" s="1"/>
      <c r="G597" s="49"/>
      <c r="H597" s="1"/>
      <c r="I597" s="49"/>
      <c r="J597" s="1"/>
      <c r="K597" s="2"/>
      <c r="L597" s="2"/>
      <c r="M597" s="2"/>
      <c r="N597" s="2"/>
      <c r="O597" s="2"/>
      <c r="P597" s="2"/>
      <c r="Q597" s="2"/>
      <c r="R597" s="2"/>
      <c r="S597" s="50"/>
      <c r="T597" s="1"/>
      <c r="U597" s="1"/>
      <c r="V597" s="1"/>
      <c r="W597" s="51"/>
      <c r="X597" s="1"/>
      <c r="Y597" s="52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1"/>
      <c r="AL597" s="53"/>
      <c r="AM597" s="53"/>
      <c r="AN597" s="53"/>
      <c r="AO597" s="53"/>
      <c r="AP597" s="53"/>
      <c r="AQ597" s="51"/>
      <c r="AR597" s="51"/>
      <c r="AS597" s="5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ht="18.0" customHeight="1">
      <c r="A598" s="1"/>
      <c r="B598" s="47"/>
      <c r="C598" s="1"/>
      <c r="D598" s="48"/>
      <c r="E598" s="1"/>
      <c r="F598" s="1"/>
      <c r="G598" s="49"/>
      <c r="H598" s="1"/>
      <c r="I598" s="49"/>
      <c r="J598" s="1"/>
      <c r="K598" s="2"/>
      <c r="L598" s="2"/>
      <c r="M598" s="2"/>
      <c r="N598" s="2"/>
      <c r="O598" s="2"/>
      <c r="P598" s="2"/>
      <c r="Q598" s="2"/>
      <c r="R598" s="2"/>
      <c r="S598" s="50"/>
      <c r="T598" s="1"/>
      <c r="U598" s="1"/>
      <c r="V598" s="1"/>
      <c r="W598" s="51"/>
      <c r="X598" s="1"/>
      <c r="Y598" s="52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1"/>
      <c r="AL598" s="53"/>
      <c r="AM598" s="53"/>
      <c r="AN598" s="53"/>
      <c r="AO598" s="53"/>
      <c r="AP598" s="53"/>
      <c r="AQ598" s="51"/>
      <c r="AR598" s="51"/>
      <c r="AS598" s="5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ht="18.0" customHeight="1">
      <c r="A599" s="1"/>
      <c r="B599" s="47"/>
      <c r="C599" s="1"/>
      <c r="D599" s="48"/>
      <c r="E599" s="1"/>
      <c r="F599" s="1"/>
      <c r="G599" s="49"/>
      <c r="H599" s="1"/>
      <c r="I599" s="49"/>
      <c r="J599" s="1"/>
      <c r="K599" s="2"/>
      <c r="L599" s="2"/>
      <c r="M599" s="2"/>
      <c r="N599" s="2"/>
      <c r="O599" s="2"/>
      <c r="P599" s="2"/>
      <c r="Q599" s="2"/>
      <c r="R599" s="2"/>
      <c r="S599" s="50"/>
      <c r="T599" s="1"/>
      <c r="U599" s="1"/>
      <c r="V599" s="1"/>
      <c r="W599" s="51"/>
      <c r="X599" s="1"/>
      <c r="Y599" s="52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1"/>
      <c r="AL599" s="53"/>
      <c r="AM599" s="53"/>
      <c r="AN599" s="53"/>
      <c r="AO599" s="53"/>
      <c r="AP599" s="53"/>
      <c r="AQ599" s="51"/>
      <c r="AR599" s="51"/>
      <c r="AS599" s="5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ht="18.0" customHeight="1">
      <c r="A600" s="1"/>
      <c r="B600" s="47"/>
      <c r="C600" s="1"/>
      <c r="D600" s="48"/>
      <c r="E600" s="1"/>
      <c r="F600" s="1"/>
      <c r="G600" s="49"/>
      <c r="H600" s="1"/>
      <c r="I600" s="49"/>
      <c r="J600" s="1"/>
      <c r="K600" s="2"/>
      <c r="L600" s="2"/>
      <c r="M600" s="2"/>
      <c r="N600" s="2"/>
      <c r="O600" s="2"/>
      <c r="P600" s="2"/>
      <c r="Q600" s="2"/>
      <c r="R600" s="2"/>
      <c r="S600" s="50"/>
      <c r="T600" s="1"/>
      <c r="U600" s="1"/>
      <c r="V600" s="1"/>
      <c r="W600" s="51"/>
      <c r="X600" s="1"/>
      <c r="Y600" s="52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1"/>
      <c r="AL600" s="53"/>
      <c r="AM600" s="53"/>
      <c r="AN600" s="53"/>
      <c r="AO600" s="53"/>
      <c r="AP600" s="53"/>
      <c r="AQ600" s="51"/>
      <c r="AR600" s="51"/>
      <c r="AS600" s="5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ht="18.0" customHeight="1">
      <c r="A601" s="1"/>
      <c r="B601" s="47"/>
      <c r="C601" s="1"/>
      <c r="D601" s="48"/>
      <c r="E601" s="1"/>
      <c r="F601" s="1"/>
      <c r="G601" s="49"/>
      <c r="H601" s="1"/>
      <c r="I601" s="49"/>
      <c r="J601" s="1"/>
      <c r="K601" s="2"/>
      <c r="L601" s="2"/>
      <c r="M601" s="2"/>
      <c r="N601" s="2"/>
      <c r="O601" s="2"/>
      <c r="P601" s="2"/>
      <c r="Q601" s="2"/>
      <c r="R601" s="2"/>
      <c r="S601" s="50"/>
      <c r="T601" s="1"/>
      <c r="U601" s="1"/>
      <c r="V601" s="1"/>
      <c r="W601" s="51"/>
      <c r="X601" s="1"/>
      <c r="Y601" s="52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1"/>
      <c r="AL601" s="53"/>
      <c r="AM601" s="53"/>
      <c r="AN601" s="53"/>
      <c r="AO601" s="53"/>
      <c r="AP601" s="53"/>
      <c r="AQ601" s="51"/>
      <c r="AR601" s="51"/>
      <c r="AS601" s="5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ht="18.0" customHeight="1">
      <c r="A602" s="1"/>
      <c r="B602" s="47"/>
      <c r="C602" s="1"/>
      <c r="D602" s="48"/>
      <c r="E602" s="1"/>
      <c r="F602" s="1"/>
      <c r="G602" s="49"/>
      <c r="H602" s="1"/>
      <c r="I602" s="49"/>
      <c r="J602" s="1"/>
      <c r="K602" s="2"/>
      <c r="L602" s="2"/>
      <c r="M602" s="2"/>
      <c r="N602" s="2"/>
      <c r="O602" s="2"/>
      <c r="P602" s="2"/>
      <c r="Q602" s="2"/>
      <c r="R602" s="2"/>
      <c r="S602" s="50"/>
      <c r="T602" s="1"/>
      <c r="U602" s="1"/>
      <c r="V602" s="1"/>
      <c r="W602" s="51"/>
      <c r="X602" s="1"/>
      <c r="Y602" s="52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1"/>
      <c r="AL602" s="53"/>
      <c r="AM602" s="53"/>
      <c r="AN602" s="53"/>
      <c r="AO602" s="53"/>
      <c r="AP602" s="53"/>
      <c r="AQ602" s="51"/>
      <c r="AR602" s="51"/>
      <c r="AS602" s="5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ht="18.0" customHeight="1">
      <c r="A603" s="1"/>
      <c r="B603" s="47"/>
      <c r="C603" s="1"/>
      <c r="D603" s="48"/>
      <c r="E603" s="1"/>
      <c r="F603" s="1"/>
      <c r="G603" s="49"/>
      <c r="H603" s="1"/>
      <c r="I603" s="49"/>
      <c r="J603" s="1"/>
      <c r="K603" s="2"/>
      <c r="L603" s="2"/>
      <c r="M603" s="2"/>
      <c r="N603" s="2"/>
      <c r="O603" s="2"/>
      <c r="P603" s="2"/>
      <c r="Q603" s="2"/>
      <c r="R603" s="2"/>
      <c r="S603" s="50"/>
      <c r="T603" s="1"/>
      <c r="U603" s="1"/>
      <c r="V603" s="1"/>
      <c r="W603" s="51"/>
      <c r="X603" s="1"/>
      <c r="Y603" s="52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1"/>
      <c r="AL603" s="53"/>
      <c r="AM603" s="53"/>
      <c r="AN603" s="53"/>
      <c r="AO603" s="53"/>
      <c r="AP603" s="53"/>
      <c r="AQ603" s="51"/>
      <c r="AR603" s="51"/>
      <c r="AS603" s="5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ht="18.0" customHeight="1">
      <c r="A604" s="1"/>
      <c r="B604" s="47"/>
      <c r="C604" s="1"/>
      <c r="D604" s="48"/>
      <c r="E604" s="1"/>
      <c r="F604" s="1"/>
      <c r="G604" s="49"/>
      <c r="H604" s="1"/>
      <c r="I604" s="49"/>
      <c r="J604" s="1"/>
      <c r="K604" s="2"/>
      <c r="L604" s="2"/>
      <c r="M604" s="2"/>
      <c r="N604" s="2"/>
      <c r="O604" s="2"/>
      <c r="P604" s="2"/>
      <c r="Q604" s="2"/>
      <c r="R604" s="2"/>
      <c r="S604" s="50"/>
      <c r="T604" s="1"/>
      <c r="U604" s="1"/>
      <c r="V604" s="1"/>
      <c r="W604" s="51"/>
      <c r="X604" s="1"/>
      <c r="Y604" s="52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1"/>
      <c r="AL604" s="53"/>
      <c r="AM604" s="53"/>
      <c r="AN604" s="53"/>
      <c r="AO604" s="53"/>
      <c r="AP604" s="53"/>
      <c r="AQ604" s="51"/>
      <c r="AR604" s="51"/>
      <c r="AS604" s="5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ht="18.0" customHeight="1">
      <c r="A605" s="1"/>
      <c r="B605" s="47"/>
      <c r="C605" s="1"/>
      <c r="D605" s="48"/>
      <c r="E605" s="1"/>
      <c r="F605" s="1"/>
      <c r="G605" s="49"/>
      <c r="H605" s="1"/>
      <c r="I605" s="49"/>
      <c r="J605" s="1"/>
      <c r="K605" s="2"/>
      <c r="L605" s="2"/>
      <c r="M605" s="2"/>
      <c r="N605" s="2"/>
      <c r="O605" s="2"/>
      <c r="P605" s="2"/>
      <c r="Q605" s="2"/>
      <c r="R605" s="2"/>
      <c r="S605" s="50"/>
      <c r="T605" s="1"/>
      <c r="U605" s="1"/>
      <c r="V605" s="1"/>
      <c r="W605" s="51"/>
      <c r="X605" s="1"/>
      <c r="Y605" s="52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1"/>
      <c r="AL605" s="53"/>
      <c r="AM605" s="53"/>
      <c r="AN605" s="53"/>
      <c r="AO605" s="53"/>
      <c r="AP605" s="53"/>
      <c r="AQ605" s="51"/>
      <c r="AR605" s="51"/>
      <c r="AS605" s="5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ht="18.0" customHeight="1">
      <c r="A606" s="1"/>
      <c r="B606" s="47"/>
      <c r="C606" s="1"/>
      <c r="D606" s="48"/>
      <c r="E606" s="1"/>
      <c r="F606" s="1"/>
      <c r="G606" s="49"/>
      <c r="H606" s="1"/>
      <c r="I606" s="49"/>
      <c r="J606" s="1"/>
      <c r="K606" s="2"/>
      <c r="L606" s="2"/>
      <c r="M606" s="2"/>
      <c r="N606" s="2"/>
      <c r="O606" s="2"/>
      <c r="P606" s="2"/>
      <c r="Q606" s="2"/>
      <c r="R606" s="2"/>
      <c r="S606" s="50"/>
      <c r="T606" s="1"/>
      <c r="U606" s="1"/>
      <c r="V606" s="1"/>
      <c r="W606" s="51"/>
      <c r="X606" s="1"/>
      <c r="Y606" s="52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1"/>
      <c r="AL606" s="53"/>
      <c r="AM606" s="53"/>
      <c r="AN606" s="53"/>
      <c r="AO606" s="53"/>
      <c r="AP606" s="53"/>
      <c r="AQ606" s="51"/>
      <c r="AR606" s="51"/>
      <c r="AS606" s="5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ht="18.0" customHeight="1">
      <c r="A607" s="1"/>
      <c r="B607" s="47"/>
      <c r="C607" s="1"/>
      <c r="D607" s="48"/>
      <c r="E607" s="1"/>
      <c r="F607" s="1"/>
      <c r="G607" s="49"/>
      <c r="H607" s="1"/>
      <c r="I607" s="49"/>
      <c r="J607" s="1"/>
      <c r="K607" s="2"/>
      <c r="L607" s="2"/>
      <c r="M607" s="2"/>
      <c r="N607" s="2"/>
      <c r="O607" s="2"/>
      <c r="P607" s="2"/>
      <c r="Q607" s="2"/>
      <c r="R607" s="2"/>
      <c r="S607" s="50"/>
      <c r="T607" s="1"/>
      <c r="U607" s="1"/>
      <c r="V607" s="1"/>
      <c r="W607" s="51"/>
      <c r="X607" s="1"/>
      <c r="Y607" s="52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1"/>
      <c r="AL607" s="53"/>
      <c r="AM607" s="53"/>
      <c r="AN607" s="53"/>
      <c r="AO607" s="53"/>
      <c r="AP607" s="53"/>
      <c r="AQ607" s="51"/>
      <c r="AR607" s="51"/>
      <c r="AS607" s="5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ht="18.0" customHeight="1">
      <c r="A608" s="1"/>
      <c r="B608" s="47"/>
      <c r="C608" s="1"/>
      <c r="D608" s="48"/>
      <c r="E608" s="1"/>
      <c r="F608" s="1"/>
      <c r="G608" s="49"/>
      <c r="H608" s="1"/>
      <c r="I608" s="49"/>
      <c r="J608" s="1"/>
      <c r="K608" s="2"/>
      <c r="L608" s="2"/>
      <c r="M608" s="2"/>
      <c r="N608" s="2"/>
      <c r="O608" s="2"/>
      <c r="P608" s="2"/>
      <c r="Q608" s="2"/>
      <c r="R608" s="2"/>
      <c r="S608" s="50"/>
      <c r="T608" s="1"/>
      <c r="U608" s="1"/>
      <c r="V608" s="1"/>
      <c r="W608" s="51"/>
      <c r="X608" s="1"/>
      <c r="Y608" s="52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1"/>
      <c r="AL608" s="53"/>
      <c r="AM608" s="53"/>
      <c r="AN608" s="53"/>
      <c r="AO608" s="53"/>
      <c r="AP608" s="53"/>
      <c r="AQ608" s="51"/>
      <c r="AR608" s="51"/>
      <c r="AS608" s="5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ht="18.0" customHeight="1">
      <c r="A609" s="1"/>
      <c r="B609" s="47"/>
      <c r="C609" s="1"/>
      <c r="D609" s="48"/>
      <c r="E609" s="1"/>
      <c r="F609" s="1"/>
      <c r="G609" s="49"/>
      <c r="H609" s="1"/>
      <c r="I609" s="49"/>
      <c r="J609" s="1"/>
      <c r="K609" s="2"/>
      <c r="L609" s="2"/>
      <c r="M609" s="2"/>
      <c r="N609" s="2"/>
      <c r="O609" s="2"/>
      <c r="P609" s="2"/>
      <c r="Q609" s="2"/>
      <c r="R609" s="2"/>
      <c r="S609" s="50"/>
      <c r="T609" s="1"/>
      <c r="U609" s="1"/>
      <c r="V609" s="1"/>
      <c r="W609" s="51"/>
      <c r="X609" s="1"/>
      <c r="Y609" s="52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1"/>
      <c r="AL609" s="53"/>
      <c r="AM609" s="53"/>
      <c r="AN609" s="53"/>
      <c r="AO609" s="53"/>
      <c r="AP609" s="53"/>
      <c r="AQ609" s="51"/>
      <c r="AR609" s="51"/>
      <c r="AS609" s="5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ht="18.0" customHeight="1">
      <c r="A610" s="1"/>
      <c r="B610" s="47"/>
      <c r="C610" s="1"/>
      <c r="D610" s="48"/>
      <c r="E610" s="1"/>
      <c r="F610" s="1"/>
      <c r="G610" s="49"/>
      <c r="H610" s="1"/>
      <c r="I610" s="49"/>
      <c r="J610" s="1"/>
      <c r="K610" s="2"/>
      <c r="L610" s="2"/>
      <c r="M610" s="2"/>
      <c r="N610" s="2"/>
      <c r="O610" s="2"/>
      <c r="P610" s="2"/>
      <c r="Q610" s="2"/>
      <c r="R610" s="2"/>
      <c r="S610" s="50"/>
      <c r="T610" s="1"/>
      <c r="U610" s="1"/>
      <c r="V610" s="1"/>
      <c r="W610" s="51"/>
      <c r="X610" s="1"/>
      <c r="Y610" s="52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1"/>
      <c r="AL610" s="53"/>
      <c r="AM610" s="53"/>
      <c r="AN610" s="53"/>
      <c r="AO610" s="53"/>
      <c r="AP610" s="53"/>
      <c r="AQ610" s="51"/>
      <c r="AR610" s="51"/>
      <c r="AS610" s="5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ht="18.0" customHeight="1">
      <c r="A611" s="1"/>
      <c r="B611" s="47"/>
      <c r="C611" s="1"/>
      <c r="D611" s="48"/>
      <c r="E611" s="1"/>
      <c r="F611" s="1"/>
      <c r="G611" s="49"/>
      <c r="H611" s="1"/>
      <c r="I611" s="49"/>
      <c r="J611" s="1"/>
      <c r="K611" s="2"/>
      <c r="L611" s="2"/>
      <c r="M611" s="2"/>
      <c r="N611" s="2"/>
      <c r="O611" s="2"/>
      <c r="P611" s="2"/>
      <c r="Q611" s="2"/>
      <c r="R611" s="2"/>
      <c r="S611" s="50"/>
      <c r="T611" s="1"/>
      <c r="U611" s="1"/>
      <c r="V611" s="1"/>
      <c r="W611" s="51"/>
      <c r="X611" s="1"/>
      <c r="Y611" s="52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1"/>
      <c r="AL611" s="53"/>
      <c r="AM611" s="53"/>
      <c r="AN611" s="53"/>
      <c r="AO611" s="53"/>
      <c r="AP611" s="53"/>
      <c r="AQ611" s="51"/>
      <c r="AR611" s="51"/>
      <c r="AS611" s="5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ht="18.0" customHeight="1">
      <c r="A612" s="1"/>
      <c r="B612" s="47"/>
      <c r="C612" s="1"/>
      <c r="D612" s="48"/>
      <c r="E612" s="1"/>
      <c r="F612" s="1"/>
      <c r="G612" s="49"/>
      <c r="H612" s="1"/>
      <c r="I612" s="49"/>
      <c r="J612" s="1"/>
      <c r="K612" s="2"/>
      <c r="L612" s="2"/>
      <c r="M612" s="2"/>
      <c r="N612" s="2"/>
      <c r="O612" s="2"/>
      <c r="P612" s="2"/>
      <c r="Q612" s="2"/>
      <c r="R612" s="2"/>
      <c r="S612" s="50"/>
      <c r="T612" s="1"/>
      <c r="U612" s="1"/>
      <c r="V612" s="1"/>
      <c r="W612" s="51"/>
      <c r="X612" s="1"/>
      <c r="Y612" s="52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1"/>
      <c r="AL612" s="53"/>
      <c r="AM612" s="53"/>
      <c r="AN612" s="53"/>
      <c r="AO612" s="53"/>
      <c r="AP612" s="53"/>
      <c r="AQ612" s="51"/>
      <c r="AR612" s="51"/>
      <c r="AS612" s="5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ht="18.0" customHeight="1">
      <c r="A613" s="1"/>
      <c r="B613" s="47"/>
      <c r="C613" s="1"/>
      <c r="D613" s="48"/>
      <c r="E613" s="1"/>
      <c r="F613" s="1"/>
      <c r="G613" s="49"/>
      <c r="H613" s="1"/>
      <c r="I613" s="49"/>
      <c r="J613" s="1"/>
      <c r="K613" s="2"/>
      <c r="L613" s="2"/>
      <c r="M613" s="2"/>
      <c r="N613" s="2"/>
      <c r="O613" s="2"/>
      <c r="P613" s="2"/>
      <c r="Q613" s="2"/>
      <c r="R613" s="2"/>
      <c r="S613" s="50"/>
      <c r="T613" s="1"/>
      <c r="U613" s="1"/>
      <c r="V613" s="1"/>
      <c r="W613" s="51"/>
      <c r="X613" s="1"/>
      <c r="Y613" s="52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1"/>
      <c r="AL613" s="53"/>
      <c r="AM613" s="53"/>
      <c r="AN613" s="53"/>
      <c r="AO613" s="53"/>
      <c r="AP613" s="53"/>
      <c r="AQ613" s="51"/>
      <c r="AR613" s="51"/>
      <c r="AS613" s="5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ht="18.0" customHeight="1">
      <c r="A614" s="1"/>
      <c r="B614" s="47"/>
      <c r="C614" s="1"/>
      <c r="D614" s="48"/>
      <c r="E614" s="1"/>
      <c r="F614" s="1"/>
      <c r="G614" s="49"/>
      <c r="H614" s="1"/>
      <c r="I614" s="49"/>
      <c r="J614" s="1"/>
      <c r="K614" s="2"/>
      <c r="L614" s="2"/>
      <c r="M614" s="2"/>
      <c r="N614" s="2"/>
      <c r="O614" s="2"/>
      <c r="P614" s="2"/>
      <c r="Q614" s="2"/>
      <c r="R614" s="2"/>
      <c r="S614" s="50"/>
      <c r="T614" s="1"/>
      <c r="U614" s="1"/>
      <c r="V614" s="1"/>
      <c r="W614" s="51"/>
      <c r="X614" s="1"/>
      <c r="Y614" s="52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1"/>
      <c r="AL614" s="53"/>
      <c r="AM614" s="53"/>
      <c r="AN614" s="53"/>
      <c r="AO614" s="53"/>
      <c r="AP614" s="53"/>
      <c r="AQ614" s="51"/>
      <c r="AR614" s="51"/>
      <c r="AS614" s="5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ht="18.0" customHeight="1">
      <c r="A615" s="1"/>
      <c r="B615" s="47"/>
      <c r="C615" s="1"/>
      <c r="D615" s="48"/>
      <c r="E615" s="1"/>
      <c r="F615" s="1"/>
      <c r="G615" s="49"/>
      <c r="H615" s="1"/>
      <c r="I615" s="49"/>
      <c r="J615" s="1"/>
      <c r="K615" s="2"/>
      <c r="L615" s="2"/>
      <c r="M615" s="2"/>
      <c r="N615" s="2"/>
      <c r="O615" s="2"/>
      <c r="P615" s="2"/>
      <c r="Q615" s="2"/>
      <c r="R615" s="2"/>
      <c r="S615" s="50"/>
      <c r="T615" s="1"/>
      <c r="U615" s="1"/>
      <c r="V615" s="1"/>
      <c r="W615" s="51"/>
      <c r="X615" s="1"/>
      <c r="Y615" s="52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1"/>
      <c r="AL615" s="53"/>
      <c r="AM615" s="53"/>
      <c r="AN615" s="53"/>
      <c r="AO615" s="53"/>
      <c r="AP615" s="53"/>
      <c r="AQ615" s="51"/>
      <c r="AR615" s="51"/>
      <c r="AS615" s="5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ht="18.0" customHeight="1">
      <c r="A616" s="1"/>
      <c r="B616" s="47"/>
      <c r="C616" s="1"/>
      <c r="D616" s="48"/>
      <c r="E616" s="1"/>
      <c r="F616" s="1"/>
      <c r="G616" s="49"/>
      <c r="H616" s="1"/>
      <c r="I616" s="49"/>
      <c r="J616" s="1"/>
      <c r="K616" s="2"/>
      <c r="L616" s="2"/>
      <c r="M616" s="2"/>
      <c r="N616" s="2"/>
      <c r="O616" s="2"/>
      <c r="P616" s="2"/>
      <c r="Q616" s="2"/>
      <c r="R616" s="2"/>
      <c r="S616" s="50"/>
      <c r="T616" s="1"/>
      <c r="U616" s="1"/>
      <c r="V616" s="1"/>
      <c r="W616" s="51"/>
      <c r="X616" s="1"/>
      <c r="Y616" s="52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1"/>
      <c r="AL616" s="53"/>
      <c r="AM616" s="53"/>
      <c r="AN616" s="53"/>
      <c r="AO616" s="53"/>
      <c r="AP616" s="53"/>
      <c r="AQ616" s="51"/>
      <c r="AR616" s="51"/>
      <c r="AS616" s="5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ht="18.0" customHeight="1">
      <c r="A617" s="1"/>
      <c r="B617" s="47"/>
      <c r="C617" s="1"/>
      <c r="D617" s="48"/>
      <c r="E617" s="1"/>
      <c r="F617" s="1"/>
      <c r="G617" s="49"/>
      <c r="H617" s="1"/>
      <c r="I617" s="49"/>
      <c r="J617" s="1"/>
      <c r="K617" s="2"/>
      <c r="L617" s="2"/>
      <c r="M617" s="2"/>
      <c r="N617" s="2"/>
      <c r="O617" s="2"/>
      <c r="P617" s="2"/>
      <c r="Q617" s="2"/>
      <c r="R617" s="2"/>
      <c r="S617" s="50"/>
      <c r="T617" s="1"/>
      <c r="U617" s="1"/>
      <c r="V617" s="1"/>
      <c r="W617" s="51"/>
      <c r="X617" s="1"/>
      <c r="Y617" s="52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1"/>
      <c r="AL617" s="53"/>
      <c r="AM617" s="53"/>
      <c r="AN617" s="53"/>
      <c r="AO617" s="53"/>
      <c r="AP617" s="53"/>
      <c r="AQ617" s="51"/>
      <c r="AR617" s="51"/>
      <c r="AS617" s="5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ht="18.0" customHeight="1">
      <c r="A618" s="1"/>
      <c r="B618" s="47"/>
      <c r="C618" s="1"/>
      <c r="D618" s="48"/>
      <c r="E618" s="1"/>
      <c r="F618" s="1"/>
      <c r="G618" s="49"/>
      <c r="H618" s="1"/>
      <c r="I618" s="49"/>
      <c r="J618" s="1"/>
      <c r="K618" s="2"/>
      <c r="L618" s="2"/>
      <c r="M618" s="2"/>
      <c r="N618" s="2"/>
      <c r="O618" s="2"/>
      <c r="P618" s="2"/>
      <c r="Q618" s="2"/>
      <c r="R618" s="2"/>
      <c r="S618" s="50"/>
      <c r="T618" s="1"/>
      <c r="U618" s="1"/>
      <c r="V618" s="1"/>
      <c r="W618" s="51"/>
      <c r="X618" s="1"/>
      <c r="Y618" s="52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1"/>
      <c r="AL618" s="53"/>
      <c r="AM618" s="53"/>
      <c r="AN618" s="53"/>
      <c r="AO618" s="53"/>
      <c r="AP618" s="53"/>
      <c r="AQ618" s="51"/>
      <c r="AR618" s="51"/>
      <c r="AS618" s="5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ht="18.0" customHeight="1">
      <c r="A619" s="1"/>
      <c r="B619" s="47"/>
      <c r="C619" s="1"/>
      <c r="D619" s="48"/>
      <c r="E619" s="1"/>
      <c r="F619" s="1"/>
      <c r="G619" s="49"/>
      <c r="H619" s="1"/>
      <c r="I619" s="49"/>
      <c r="J619" s="1"/>
      <c r="K619" s="2"/>
      <c r="L619" s="2"/>
      <c r="M619" s="2"/>
      <c r="N619" s="2"/>
      <c r="O619" s="2"/>
      <c r="P619" s="2"/>
      <c r="Q619" s="2"/>
      <c r="R619" s="2"/>
      <c r="S619" s="50"/>
      <c r="T619" s="1"/>
      <c r="U619" s="1"/>
      <c r="V619" s="1"/>
      <c r="W619" s="51"/>
      <c r="X619" s="1"/>
      <c r="Y619" s="52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1"/>
      <c r="AL619" s="53"/>
      <c r="AM619" s="53"/>
      <c r="AN619" s="53"/>
      <c r="AO619" s="53"/>
      <c r="AP619" s="53"/>
      <c r="AQ619" s="51"/>
      <c r="AR619" s="51"/>
      <c r="AS619" s="5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ht="18.0" customHeight="1">
      <c r="A620" s="1"/>
      <c r="B620" s="47"/>
      <c r="C620" s="1"/>
      <c r="D620" s="48"/>
      <c r="E620" s="1"/>
      <c r="F620" s="1"/>
      <c r="G620" s="49"/>
      <c r="H620" s="1"/>
      <c r="I620" s="49"/>
      <c r="J620" s="1"/>
      <c r="K620" s="2"/>
      <c r="L620" s="2"/>
      <c r="M620" s="2"/>
      <c r="N620" s="2"/>
      <c r="O620" s="2"/>
      <c r="P620" s="2"/>
      <c r="Q620" s="2"/>
      <c r="R620" s="2"/>
      <c r="S620" s="50"/>
      <c r="T620" s="1"/>
      <c r="U620" s="1"/>
      <c r="V620" s="1"/>
      <c r="W620" s="51"/>
      <c r="X620" s="1"/>
      <c r="Y620" s="52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1"/>
      <c r="AL620" s="53"/>
      <c r="AM620" s="53"/>
      <c r="AN620" s="53"/>
      <c r="AO620" s="53"/>
      <c r="AP620" s="53"/>
      <c r="AQ620" s="51"/>
      <c r="AR620" s="51"/>
      <c r="AS620" s="5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ht="18.0" customHeight="1">
      <c r="A621" s="1"/>
      <c r="B621" s="47"/>
      <c r="C621" s="1"/>
      <c r="D621" s="48"/>
      <c r="E621" s="1"/>
      <c r="F621" s="1"/>
      <c r="G621" s="49"/>
      <c r="H621" s="1"/>
      <c r="I621" s="49"/>
      <c r="J621" s="1"/>
      <c r="K621" s="2"/>
      <c r="L621" s="2"/>
      <c r="M621" s="2"/>
      <c r="N621" s="2"/>
      <c r="O621" s="2"/>
      <c r="P621" s="2"/>
      <c r="Q621" s="2"/>
      <c r="R621" s="2"/>
      <c r="S621" s="50"/>
      <c r="T621" s="1"/>
      <c r="U621" s="1"/>
      <c r="V621" s="1"/>
      <c r="W621" s="51"/>
      <c r="X621" s="1"/>
      <c r="Y621" s="52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1"/>
      <c r="AL621" s="53"/>
      <c r="AM621" s="53"/>
      <c r="AN621" s="53"/>
      <c r="AO621" s="53"/>
      <c r="AP621" s="53"/>
      <c r="AQ621" s="51"/>
      <c r="AR621" s="51"/>
      <c r="AS621" s="5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ht="18.0" customHeight="1">
      <c r="A622" s="1"/>
      <c r="B622" s="47"/>
      <c r="C622" s="1"/>
      <c r="D622" s="48"/>
      <c r="E622" s="1"/>
      <c r="F622" s="1"/>
      <c r="G622" s="49"/>
      <c r="H622" s="1"/>
      <c r="I622" s="49"/>
      <c r="J622" s="1"/>
      <c r="K622" s="2"/>
      <c r="L622" s="2"/>
      <c r="M622" s="2"/>
      <c r="N622" s="2"/>
      <c r="O622" s="2"/>
      <c r="P622" s="2"/>
      <c r="Q622" s="2"/>
      <c r="R622" s="2"/>
      <c r="S622" s="50"/>
      <c r="T622" s="1"/>
      <c r="U622" s="1"/>
      <c r="V622" s="1"/>
      <c r="W622" s="51"/>
      <c r="X622" s="1"/>
      <c r="Y622" s="52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1"/>
      <c r="AL622" s="53"/>
      <c r="AM622" s="53"/>
      <c r="AN622" s="53"/>
      <c r="AO622" s="53"/>
      <c r="AP622" s="53"/>
      <c r="AQ622" s="51"/>
      <c r="AR622" s="51"/>
      <c r="AS622" s="5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ht="18.0" customHeight="1">
      <c r="A623" s="1"/>
      <c r="B623" s="47"/>
      <c r="C623" s="1"/>
      <c r="D623" s="48"/>
      <c r="E623" s="1"/>
      <c r="F623" s="1"/>
      <c r="G623" s="49"/>
      <c r="H623" s="1"/>
      <c r="I623" s="49"/>
      <c r="J623" s="1"/>
      <c r="K623" s="2"/>
      <c r="L623" s="2"/>
      <c r="M623" s="2"/>
      <c r="N623" s="2"/>
      <c r="O623" s="2"/>
      <c r="P623" s="2"/>
      <c r="Q623" s="2"/>
      <c r="R623" s="2"/>
      <c r="S623" s="50"/>
      <c r="T623" s="1"/>
      <c r="U623" s="1"/>
      <c r="V623" s="1"/>
      <c r="W623" s="51"/>
      <c r="X623" s="1"/>
      <c r="Y623" s="52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1"/>
      <c r="AL623" s="53"/>
      <c r="AM623" s="53"/>
      <c r="AN623" s="53"/>
      <c r="AO623" s="53"/>
      <c r="AP623" s="53"/>
      <c r="AQ623" s="51"/>
      <c r="AR623" s="51"/>
      <c r="AS623" s="5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ht="18.0" customHeight="1">
      <c r="A624" s="1"/>
      <c r="B624" s="47"/>
      <c r="C624" s="1"/>
      <c r="D624" s="48"/>
      <c r="E624" s="1"/>
      <c r="F624" s="1"/>
      <c r="G624" s="49"/>
      <c r="H624" s="1"/>
      <c r="I624" s="49"/>
      <c r="J624" s="1"/>
      <c r="K624" s="2"/>
      <c r="L624" s="2"/>
      <c r="M624" s="2"/>
      <c r="N624" s="2"/>
      <c r="O624" s="2"/>
      <c r="P624" s="2"/>
      <c r="Q624" s="2"/>
      <c r="R624" s="2"/>
      <c r="S624" s="50"/>
      <c r="T624" s="1"/>
      <c r="U624" s="1"/>
      <c r="V624" s="1"/>
      <c r="W624" s="51"/>
      <c r="X624" s="1"/>
      <c r="Y624" s="52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1"/>
      <c r="AL624" s="53"/>
      <c r="AM624" s="53"/>
      <c r="AN624" s="53"/>
      <c r="AO624" s="53"/>
      <c r="AP624" s="53"/>
      <c r="AQ624" s="51"/>
      <c r="AR624" s="51"/>
      <c r="AS624" s="5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ht="18.0" customHeight="1">
      <c r="A625" s="1"/>
      <c r="B625" s="47"/>
      <c r="C625" s="1"/>
      <c r="D625" s="48"/>
      <c r="E625" s="1"/>
      <c r="F625" s="1"/>
      <c r="G625" s="49"/>
      <c r="H625" s="1"/>
      <c r="I625" s="49"/>
      <c r="J625" s="1"/>
      <c r="K625" s="2"/>
      <c r="L625" s="2"/>
      <c r="M625" s="2"/>
      <c r="N625" s="2"/>
      <c r="O625" s="2"/>
      <c r="P625" s="2"/>
      <c r="Q625" s="2"/>
      <c r="R625" s="2"/>
      <c r="S625" s="50"/>
      <c r="T625" s="1"/>
      <c r="U625" s="1"/>
      <c r="V625" s="1"/>
      <c r="W625" s="51"/>
      <c r="X625" s="1"/>
      <c r="Y625" s="52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1"/>
      <c r="AL625" s="53"/>
      <c r="AM625" s="53"/>
      <c r="AN625" s="53"/>
      <c r="AO625" s="53"/>
      <c r="AP625" s="53"/>
      <c r="AQ625" s="51"/>
      <c r="AR625" s="51"/>
      <c r="AS625" s="5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ht="18.0" customHeight="1">
      <c r="A626" s="1"/>
      <c r="B626" s="47"/>
      <c r="C626" s="1"/>
      <c r="D626" s="48"/>
      <c r="E626" s="1"/>
      <c r="F626" s="1"/>
      <c r="G626" s="49"/>
      <c r="H626" s="1"/>
      <c r="I626" s="49"/>
      <c r="J626" s="1"/>
      <c r="K626" s="2"/>
      <c r="L626" s="2"/>
      <c r="M626" s="2"/>
      <c r="N626" s="2"/>
      <c r="O626" s="2"/>
      <c r="P626" s="2"/>
      <c r="Q626" s="2"/>
      <c r="R626" s="2"/>
      <c r="S626" s="50"/>
      <c r="T626" s="1"/>
      <c r="U626" s="1"/>
      <c r="V626" s="1"/>
      <c r="W626" s="51"/>
      <c r="X626" s="1"/>
      <c r="Y626" s="52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1"/>
      <c r="AL626" s="53"/>
      <c r="AM626" s="53"/>
      <c r="AN626" s="53"/>
      <c r="AO626" s="53"/>
      <c r="AP626" s="53"/>
      <c r="AQ626" s="51"/>
      <c r="AR626" s="51"/>
      <c r="AS626" s="5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ht="18.0" customHeight="1">
      <c r="A627" s="1"/>
      <c r="B627" s="47"/>
      <c r="C627" s="1"/>
      <c r="D627" s="48"/>
      <c r="E627" s="1"/>
      <c r="F627" s="1"/>
      <c r="G627" s="49"/>
      <c r="H627" s="1"/>
      <c r="I627" s="49"/>
      <c r="J627" s="1"/>
      <c r="K627" s="2"/>
      <c r="L627" s="2"/>
      <c r="M627" s="2"/>
      <c r="N627" s="2"/>
      <c r="O627" s="2"/>
      <c r="P627" s="2"/>
      <c r="Q627" s="2"/>
      <c r="R627" s="2"/>
      <c r="S627" s="50"/>
      <c r="T627" s="1"/>
      <c r="U627" s="1"/>
      <c r="V627" s="1"/>
      <c r="W627" s="51"/>
      <c r="X627" s="1"/>
      <c r="Y627" s="52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1"/>
      <c r="AL627" s="53"/>
      <c r="AM627" s="53"/>
      <c r="AN627" s="53"/>
      <c r="AO627" s="53"/>
      <c r="AP627" s="53"/>
      <c r="AQ627" s="51"/>
      <c r="AR627" s="51"/>
      <c r="AS627" s="5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ht="18.0" customHeight="1">
      <c r="A628" s="1"/>
      <c r="B628" s="47"/>
      <c r="C628" s="1"/>
      <c r="D628" s="48"/>
      <c r="E628" s="1"/>
      <c r="F628" s="1"/>
      <c r="G628" s="49"/>
      <c r="H628" s="1"/>
      <c r="I628" s="49"/>
      <c r="J628" s="1"/>
      <c r="K628" s="2"/>
      <c r="L628" s="2"/>
      <c r="M628" s="2"/>
      <c r="N628" s="2"/>
      <c r="O628" s="2"/>
      <c r="P628" s="2"/>
      <c r="Q628" s="2"/>
      <c r="R628" s="2"/>
      <c r="S628" s="50"/>
      <c r="T628" s="1"/>
      <c r="U628" s="1"/>
      <c r="V628" s="1"/>
      <c r="W628" s="51"/>
      <c r="X628" s="1"/>
      <c r="Y628" s="52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1"/>
      <c r="AL628" s="53"/>
      <c r="AM628" s="53"/>
      <c r="AN628" s="53"/>
      <c r="AO628" s="53"/>
      <c r="AP628" s="53"/>
      <c r="AQ628" s="51"/>
      <c r="AR628" s="51"/>
      <c r="AS628" s="5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ht="18.0" customHeight="1">
      <c r="A629" s="1"/>
      <c r="B629" s="47"/>
      <c r="C629" s="1"/>
      <c r="D629" s="48"/>
      <c r="E629" s="1"/>
      <c r="F629" s="1"/>
      <c r="G629" s="49"/>
      <c r="H629" s="1"/>
      <c r="I629" s="49"/>
      <c r="J629" s="1"/>
      <c r="K629" s="2"/>
      <c r="L629" s="2"/>
      <c r="M629" s="2"/>
      <c r="N629" s="2"/>
      <c r="O629" s="2"/>
      <c r="P629" s="2"/>
      <c r="Q629" s="2"/>
      <c r="R629" s="2"/>
      <c r="S629" s="50"/>
      <c r="T629" s="1"/>
      <c r="U629" s="1"/>
      <c r="V629" s="1"/>
      <c r="W629" s="51"/>
      <c r="X629" s="1"/>
      <c r="Y629" s="52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1"/>
      <c r="AL629" s="53"/>
      <c r="AM629" s="53"/>
      <c r="AN629" s="53"/>
      <c r="AO629" s="53"/>
      <c r="AP629" s="53"/>
      <c r="AQ629" s="51"/>
      <c r="AR629" s="51"/>
      <c r="AS629" s="5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ht="18.0" customHeight="1">
      <c r="A630" s="1"/>
      <c r="B630" s="47"/>
      <c r="C630" s="1"/>
      <c r="D630" s="48"/>
      <c r="E630" s="1"/>
      <c r="F630" s="1"/>
      <c r="G630" s="49"/>
      <c r="H630" s="1"/>
      <c r="I630" s="49"/>
      <c r="J630" s="1"/>
      <c r="K630" s="2"/>
      <c r="L630" s="2"/>
      <c r="M630" s="2"/>
      <c r="N630" s="2"/>
      <c r="O630" s="2"/>
      <c r="P630" s="2"/>
      <c r="Q630" s="2"/>
      <c r="R630" s="2"/>
      <c r="S630" s="50"/>
      <c r="T630" s="1"/>
      <c r="U630" s="1"/>
      <c r="V630" s="1"/>
      <c r="W630" s="51"/>
      <c r="X630" s="1"/>
      <c r="Y630" s="52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1"/>
      <c r="AL630" s="53"/>
      <c r="AM630" s="53"/>
      <c r="AN630" s="53"/>
      <c r="AO630" s="53"/>
      <c r="AP630" s="53"/>
      <c r="AQ630" s="51"/>
      <c r="AR630" s="51"/>
      <c r="AS630" s="5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ht="18.0" customHeight="1">
      <c r="A631" s="1"/>
      <c r="B631" s="47"/>
      <c r="C631" s="1"/>
      <c r="D631" s="48"/>
      <c r="E631" s="1"/>
      <c r="F631" s="1"/>
      <c r="G631" s="49"/>
      <c r="H631" s="1"/>
      <c r="I631" s="49"/>
      <c r="J631" s="1"/>
      <c r="K631" s="2"/>
      <c r="L631" s="2"/>
      <c r="M631" s="2"/>
      <c r="N631" s="2"/>
      <c r="O631" s="2"/>
      <c r="P631" s="2"/>
      <c r="Q631" s="2"/>
      <c r="R631" s="2"/>
      <c r="S631" s="50"/>
      <c r="T631" s="1"/>
      <c r="U631" s="1"/>
      <c r="V631" s="1"/>
      <c r="W631" s="51"/>
      <c r="X631" s="1"/>
      <c r="Y631" s="52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1"/>
      <c r="AL631" s="53"/>
      <c r="AM631" s="53"/>
      <c r="AN631" s="53"/>
      <c r="AO631" s="53"/>
      <c r="AP631" s="53"/>
      <c r="AQ631" s="51"/>
      <c r="AR631" s="51"/>
      <c r="AS631" s="5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ht="18.0" customHeight="1">
      <c r="A632" s="1"/>
      <c r="B632" s="47"/>
      <c r="C632" s="1"/>
      <c r="D632" s="48"/>
      <c r="E632" s="1"/>
      <c r="F632" s="1"/>
      <c r="G632" s="49"/>
      <c r="H632" s="1"/>
      <c r="I632" s="49"/>
      <c r="J632" s="1"/>
      <c r="K632" s="2"/>
      <c r="L632" s="2"/>
      <c r="M632" s="2"/>
      <c r="N632" s="2"/>
      <c r="O632" s="2"/>
      <c r="P632" s="2"/>
      <c r="Q632" s="2"/>
      <c r="R632" s="2"/>
      <c r="S632" s="50"/>
      <c r="T632" s="1"/>
      <c r="U632" s="1"/>
      <c r="V632" s="1"/>
      <c r="W632" s="51"/>
      <c r="X632" s="1"/>
      <c r="Y632" s="52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1"/>
      <c r="AL632" s="53"/>
      <c r="AM632" s="53"/>
      <c r="AN632" s="53"/>
      <c r="AO632" s="53"/>
      <c r="AP632" s="53"/>
      <c r="AQ632" s="51"/>
      <c r="AR632" s="51"/>
      <c r="AS632" s="5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ht="18.0" customHeight="1">
      <c r="A633" s="1"/>
      <c r="B633" s="47"/>
      <c r="C633" s="1"/>
      <c r="D633" s="48"/>
      <c r="E633" s="1"/>
      <c r="F633" s="1"/>
      <c r="G633" s="49"/>
      <c r="H633" s="1"/>
      <c r="I633" s="49"/>
      <c r="J633" s="1"/>
      <c r="K633" s="2"/>
      <c r="L633" s="2"/>
      <c r="M633" s="2"/>
      <c r="N633" s="2"/>
      <c r="O633" s="2"/>
      <c r="P633" s="2"/>
      <c r="Q633" s="2"/>
      <c r="R633" s="2"/>
      <c r="S633" s="50"/>
      <c r="T633" s="1"/>
      <c r="U633" s="1"/>
      <c r="V633" s="1"/>
      <c r="W633" s="51"/>
      <c r="X633" s="1"/>
      <c r="Y633" s="52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1"/>
      <c r="AL633" s="53"/>
      <c r="AM633" s="53"/>
      <c r="AN633" s="53"/>
      <c r="AO633" s="53"/>
      <c r="AP633" s="53"/>
      <c r="AQ633" s="51"/>
      <c r="AR633" s="51"/>
      <c r="AS633" s="5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ht="18.0" customHeight="1">
      <c r="A634" s="1"/>
      <c r="B634" s="47"/>
      <c r="C634" s="1"/>
      <c r="D634" s="48"/>
      <c r="E634" s="1"/>
      <c r="F634" s="1"/>
      <c r="G634" s="49"/>
      <c r="H634" s="1"/>
      <c r="I634" s="49"/>
      <c r="J634" s="1"/>
      <c r="K634" s="2"/>
      <c r="L634" s="2"/>
      <c r="M634" s="2"/>
      <c r="N634" s="2"/>
      <c r="O634" s="2"/>
      <c r="P634" s="2"/>
      <c r="Q634" s="2"/>
      <c r="R634" s="2"/>
      <c r="S634" s="50"/>
      <c r="T634" s="1"/>
      <c r="U634" s="1"/>
      <c r="V634" s="1"/>
      <c r="W634" s="51"/>
      <c r="X634" s="1"/>
      <c r="Y634" s="52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1"/>
      <c r="AL634" s="53"/>
      <c r="AM634" s="53"/>
      <c r="AN634" s="53"/>
      <c r="AO634" s="53"/>
      <c r="AP634" s="53"/>
      <c r="AQ634" s="51"/>
      <c r="AR634" s="51"/>
      <c r="AS634" s="5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ht="18.0" customHeight="1">
      <c r="A635" s="1"/>
      <c r="B635" s="47"/>
      <c r="C635" s="1"/>
      <c r="D635" s="48"/>
      <c r="E635" s="1"/>
      <c r="F635" s="1"/>
      <c r="G635" s="49"/>
      <c r="H635" s="1"/>
      <c r="I635" s="49"/>
      <c r="J635" s="1"/>
      <c r="K635" s="2"/>
      <c r="L635" s="2"/>
      <c r="M635" s="2"/>
      <c r="N635" s="2"/>
      <c r="O635" s="2"/>
      <c r="P635" s="2"/>
      <c r="Q635" s="2"/>
      <c r="R635" s="2"/>
      <c r="S635" s="50"/>
      <c r="T635" s="1"/>
      <c r="U635" s="1"/>
      <c r="V635" s="1"/>
      <c r="W635" s="51"/>
      <c r="X635" s="1"/>
      <c r="Y635" s="52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1"/>
      <c r="AL635" s="53"/>
      <c r="AM635" s="53"/>
      <c r="AN635" s="53"/>
      <c r="AO635" s="53"/>
      <c r="AP635" s="53"/>
      <c r="AQ635" s="51"/>
      <c r="AR635" s="51"/>
      <c r="AS635" s="5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ht="18.0" customHeight="1">
      <c r="A636" s="1"/>
      <c r="B636" s="47"/>
      <c r="C636" s="1"/>
      <c r="D636" s="48"/>
      <c r="E636" s="1"/>
      <c r="F636" s="1"/>
      <c r="G636" s="49"/>
      <c r="H636" s="1"/>
      <c r="I636" s="49"/>
      <c r="J636" s="1"/>
      <c r="K636" s="2"/>
      <c r="L636" s="2"/>
      <c r="M636" s="2"/>
      <c r="N636" s="2"/>
      <c r="O636" s="2"/>
      <c r="P636" s="2"/>
      <c r="Q636" s="2"/>
      <c r="R636" s="2"/>
      <c r="S636" s="50"/>
      <c r="T636" s="1"/>
      <c r="U636" s="1"/>
      <c r="V636" s="1"/>
      <c r="W636" s="51"/>
      <c r="X636" s="1"/>
      <c r="Y636" s="52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1"/>
      <c r="AL636" s="53"/>
      <c r="AM636" s="53"/>
      <c r="AN636" s="53"/>
      <c r="AO636" s="53"/>
      <c r="AP636" s="53"/>
      <c r="AQ636" s="51"/>
      <c r="AR636" s="51"/>
      <c r="AS636" s="5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ht="18.0" customHeight="1">
      <c r="A637" s="1"/>
      <c r="B637" s="47"/>
      <c r="C637" s="1"/>
      <c r="D637" s="48"/>
      <c r="E637" s="1"/>
      <c r="F637" s="1"/>
      <c r="G637" s="49"/>
      <c r="H637" s="1"/>
      <c r="I637" s="49"/>
      <c r="J637" s="1"/>
      <c r="K637" s="2"/>
      <c r="L637" s="2"/>
      <c r="M637" s="2"/>
      <c r="N637" s="2"/>
      <c r="O637" s="2"/>
      <c r="P637" s="2"/>
      <c r="Q637" s="2"/>
      <c r="R637" s="2"/>
      <c r="S637" s="50"/>
      <c r="T637" s="1"/>
      <c r="U637" s="1"/>
      <c r="V637" s="1"/>
      <c r="W637" s="51"/>
      <c r="X637" s="1"/>
      <c r="Y637" s="52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1"/>
      <c r="AL637" s="53"/>
      <c r="AM637" s="53"/>
      <c r="AN637" s="53"/>
      <c r="AO637" s="53"/>
      <c r="AP637" s="53"/>
      <c r="AQ637" s="51"/>
      <c r="AR637" s="51"/>
      <c r="AS637" s="5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ht="18.0" customHeight="1">
      <c r="A638" s="1"/>
      <c r="B638" s="47"/>
      <c r="C638" s="1"/>
      <c r="D638" s="48"/>
      <c r="E638" s="1"/>
      <c r="F638" s="1"/>
      <c r="G638" s="49"/>
      <c r="H638" s="1"/>
      <c r="I638" s="49"/>
      <c r="J638" s="1"/>
      <c r="K638" s="2"/>
      <c r="L638" s="2"/>
      <c r="M638" s="2"/>
      <c r="N638" s="2"/>
      <c r="O638" s="2"/>
      <c r="P638" s="2"/>
      <c r="Q638" s="2"/>
      <c r="R638" s="2"/>
      <c r="S638" s="50"/>
      <c r="T638" s="1"/>
      <c r="U638" s="1"/>
      <c r="V638" s="1"/>
      <c r="W638" s="51"/>
      <c r="X638" s="1"/>
      <c r="Y638" s="52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1"/>
      <c r="AL638" s="53"/>
      <c r="AM638" s="53"/>
      <c r="AN638" s="53"/>
      <c r="AO638" s="53"/>
      <c r="AP638" s="53"/>
      <c r="AQ638" s="51"/>
      <c r="AR638" s="51"/>
      <c r="AS638" s="5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ht="18.0" customHeight="1">
      <c r="A639" s="1"/>
      <c r="B639" s="47"/>
      <c r="C639" s="1"/>
      <c r="D639" s="48"/>
      <c r="E639" s="1"/>
      <c r="F639" s="1"/>
      <c r="G639" s="49"/>
      <c r="H639" s="1"/>
      <c r="I639" s="49"/>
      <c r="J639" s="1"/>
      <c r="K639" s="2"/>
      <c r="L639" s="2"/>
      <c r="M639" s="2"/>
      <c r="N639" s="2"/>
      <c r="O639" s="2"/>
      <c r="P639" s="2"/>
      <c r="Q639" s="2"/>
      <c r="R639" s="2"/>
      <c r="S639" s="50"/>
      <c r="T639" s="1"/>
      <c r="U639" s="1"/>
      <c r="V639" s="1"/>
      <c r="W639" s="51"/>
      <c r="X639" s="1"/>
      <c r="Y639" s="52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1"/>
      <c r="AL639" s="53"/>
      <c r="AM639" s="53"/>
      <c r="AN639" s="53"/>
      <c r="AO639" s="53"/>
      <c r="AP639" s="53"/>
      <c r="AQ639" s="51"/>
      <c r="AR639" s="51"/>
      <c r="AS639" s="5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ht="18.0" customHeight="1">
      <c r="A640" s="1"/>
      <c r="B640" s="47"/>
      <c r="C640" s="1"/>
      <c r="D640" s="48"/>
      <c r="E640" s="1"/>
      <c r="F640" s="1"/>
      <c r="G640" s="49"/>
      <c r="H640" s="1"/>
      <c r="I640" s="49"/>
      <c r="J640" s="1"/>
      <c r="K640" s="2"/>
      <c r="L640" s="2"/>
      <c r="M640" s="2"/>
      <c r="N640" s="2"/>
      <c r="O640" s="2"/>
      <c r="P640" s="2"/>
      <c r="Q640" s="2"/>
      <c r="R640" s="2"/>
      <c r="S640" s="50"/>
      <c r="T640" s="1"/>
      <c r="U640" s="1"/>
      <c r="V640" s="1"/>
      <c r="W640" s="51"/>
      <c r="X640" s="1"/>
      <c r="Y640" s="52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1"/>
      <c r="AL640" s="53"/>
      <c r="AM640" s="53"/>
      <c r="AN640" s="53"/>
      <c r="AO640" s="53"/>
      <c r="AP640" s="53"/>
      <c r="AQ640" s="51"/>
      <c r="AR640" s="51"/>
      <c r="AS640" s="5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ht="18.0" customHeight="1">
      <c r="A641" s="1"/>
      <c r="B641" s="47"/>
      <c r="C641" s="1"/>
      <c r="D641" s="48"/>
      <c r="E641" s="1"/>
      <c r="F641" s="1"/>
      <c r="G641" s="49"/>
      <c r="H641" s="1"/>
      <c r="I641" s="49"/>
      <c r="J641" s="1"/>
      <c r="K641" s="2"/>
      <c r="L641" s="2"/>
      <c r="M641" s="2"/>
      <c r="N641" s="2"/>
      <c r="O641" s="2"/>
      <c r="P641" s="2"/>
      <c r="Q641" s="2"/>
      <c r="R641" s="2"/>
      <c r="S641" s="50"/>
      <c r="T641" s="1"/>
      <c r="U641" s="1"/>
      <c r="V641" s="1"/>
      <c r="W641" s="51"/>
      <c r="X641" s="1"/>
      <c r="Y641" s="52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1"/>
      <c r="AL641" s="53"/>
      <c r="AM641" s="53"/>
      <c r="AN641" s="53"/>
      <c r="AO641" s="53"/>
      <c r="AP641" s="53"/>
      <c r="AQ641" s="51"/>
      <c r="AR641" s="51"/>
      <c r="AS641" s="5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ht="18.0" customHeight="1">
      <c r="A642" s="1"/>
      <c r="B642" s="47"/>
      <c r="C642" s="1"/>
      <c r="D642" s="48"/>
      <c r="E642" s="1"/>
      <c r="F642" s="1"/>
      <c r="G642" s="49"/>
      <c r="H642" s="1"/>
      <c r="I642" s="49"/>
      <c r="J642" s="1"/>
      <c r="K642" s="2"/>
      <c r="L642" s="2"/>
      <c r="M642" s="2"/>
      <c r="N642" s="2"/>
      <c r="O642" s="2"/>
      <c r="P642" s="2"/>
      <c r="Q642" s="2"/>
      <c r="R642" s="2"/>
      <c r="S642" s="50"/>
      <c r="T642" s="1"/>
      <c r="U642" s="1"/>
      <c r="V642" s="1"/>
      <c r="W642" s="51"/>
      <c r="X642" s="1"/>
      <c r="Y642" s="52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1"/>
      <c r="AL642" s="53"/>
      <c r="AM642" s="53"/>
      <c r="AN642" s="53"/>
      <c r="AO642" s="53"/>
      <c r="AP642" s="53"/>
      <c r="AQ642" s="51"/>
      <c r="AR642" s="51"/>
      <c r="AS642" s="5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ht="18.0" customHeight="1">
      <c r="A643" s="1"/>
      <c r="B643" s="47"/>
      <c r="C643" s="1"/>
      <c r="D643" s="48"/>
      <c r="E643" s="1"/>
      <c r="F643" s="1"/>
      <c r="G643" s="49"/>
      <c r="H643" s="1"/>
      <c r="I643" s="49"/>
      <c r="J643" s="1"/>
      <c r="K643" s="2"/>
      <c r="L643" s="2"/>
      <c r="M643" s="2"/>
      <c r="N643" s="2"/>
      <c r="O643" s="2"/>
      <c r="P643" s="2"/>
      <c r="Q643" s="2"/>
      <c r="R643" s="2"/>
      <c r="S643" s="50"/>
      <c r="T643" s="1"/>
      <c r="U643" s="1"/>
      <c r="V643" s="1"/>
      <c r="W643" s="51"/>
      <c r="X643" s="1"/>
      <c r="Y643" s="52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1"/>
      <c r="AL643" s="53"/>
      <c r="AM643" s="53"/>
      <c r="AN643" s="53"/>
      <c r="AO643" s="53"/>
      <c r="AP643" s="53"/>
      <c r="AQ643" s="51"/>
      <c r="AR643" s="51"/>
      <c r="AS643" s="5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ht="18.0" customHeight="1">
      <c r="A644" s="1"/>
      <c r="B644" s="47"/>
      <c r="C644" s="1"/>
      <c r="D644" s="48"/>
      <c r="E644" s="1"/>
      <c r="F644" s="1"/>
      <c r="G644" s="49"/>
      <c r="H644" s="1"/>
      <c r="I644" s="49"/>
      <c r="J644" s="1"/>
      <c r="K644" s="2"/>
      <c r="L644" s="2"/>
      <c r="M644" s="2"/>
      <c r="N644" s="2"/>
      <c r="O644" s="2"/>
      <c r="P644" s="2"/>
      <c r="Q644" s="2"/>
      <c r="R644" s="2"/>
      <c r="S644" s="50"/>
      <c r="T644" s="1"/>
      <c r="U644" s="1"/>
      <c r="V644" s="1"/>
      <c r="W644" s="51"/>
      <c r="X644" s="1"/>
      <c r="Y644" s="52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1"/>
      <c r="AL644" s="53"/>
      <c r="AM644" s="53"/>
      <c r="AN644" s="53"/>
      <c r="AO644" s="53"/>
      <c r="AP644" s="53"/>
      <c r="AQ644" s="51"/>
      <c r="AR644" s="51"/>
      <c r="AS644" s="5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ht="18.0" customHeight="1">
      <c r="A645" s="1"/>
      <c r="B645" s="47"/>
      <c r="C645" s="1"/>
      <c r="D645" s="48"/>
      <c r="E645" s="1"/>
      <c r="F645" s="1"/>
      <c r="G645" s="49"/>
      <c r="H645" s="1"/>
      <c r="I645" s="49"/>
      <c r="J645" s="1"/>
      <c r="K645" s="2"/>
      <c r="L645" s="2"/>
      <c r="M645" s="2"/>
      <c r="N645" s="2"/>
      <c r="O645" s="2"/>
      <c r="P645" s="2"/>
      <c r="Q645" s="2"/>
      <c r="R645" s="2"/>
      <c r="S645" s="50"/>
      <c r="T645" s="1"/>
      <c r="U645" s="1"/>
      <c r="V645" s="1"/>
      <c r="W645" s="51"/>
      <c r="X645" s="1"/>
      <c r="Y645" s="52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1"/>
      <c r="AL645" s="53"/>
      <c r="AM645" s="53"/>
      <c r="AN645" s="53"/>
      <c r="AO645" s="53"/>
      <c r="AP645" s="53"/>
      <c r="AQ645" s="51"/>
      <c r="AR645" s="51"/>
      <c r="AS645" s="5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ht="18.0" customHeight="1">
      <c r="A646" s="1"/>
      <c r="B646" s="47"/>
      <c r="C646" s="1"/>
      <c r="D646" s="48"/>
      <c r="E646" s="1"/>
      <c r="F646" s="1"/>
      <c r="G646" s="49"/>
      <c r="H646" s="1"/>
      <c r="I646" s="49"/>
      <c r="J646" s="1"/>
      <c r="K646" s="2"/>
      <c r="L646" s="2"/>
      <c r="M646" s="2"/>
      <c r="N646" s="2"/>
      <c r="O646" s="2"/>
      <c r="P646" s="2"/>
      <c r="Q646" s="2"/>
      <c r="R646" s="2"/>
      <c r="S646" s="50"/>
      <c r="T646" s="1"/>
      <c r="U646" s="1"/>
      <c r="V646" s="1"/>
      <c r="W646" s="51"/>
      <c r="X646" s="1"/>
      <c r="Y646" s="52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1"/>
      <c r="AL646" s="53"/>
      <c r="AM646" s="53"/>
      <c r="AN646" s="53"/>
      <c r="AO646" s="53"/>
      <c r="AP646" s="53"/>
      <c r="AQ646" s="51"/>
      <c r="AR646" s="51"/>
      <c r="AS646" s="5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ht="18.0" customHeight="1">
      <c r="A647" s="1"/>
      <c r="B647" s="47"/>
      <c r="C647" s="1"/>
      <c r="D647" s="48"/>
      <c r="E647" s="1"/>
      <c r="F647" s="1"/>
      <c r="G647" s="49"/>
      <c r="H647" s="1"/>
      <c r="I647" s="49"/>
      <c r="J647" s="1"/>
      <c r="K647" s="2"/>
      <c r="L647" s="2"/>
      <c r="M647" s="2"/>
      <c r="N647" s="2"/>
      <c r="O647" s="2"/>
      <c r="P647" s="2"/>
      <c r="Q647" s="2"/>
      <c r="R647" s="2"/>
      <c r="S647" s="50"/>
      <c r="T647" s="1"/>
      <c r="U647" s="1"/>
      <c r="V647" s="1"/>
      <c r="W647" s="51"/>
      <c r="X647" s="1"/>
      <c r="Y647" s="52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1"/>
      <c r="AL647" s="53"/>
      <c r="AM647" s="53"/>
      <c r="AN647" s="53"/>
      <c r="AO647" s="53"/>
      <c r="AP647" s="53"/>
      <c r="AQ647" s="51"/>
      <c r="AR647" s="51"/>
      <c r="AS647" s="5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ht="18.0" customHeight="1">
      <c r="A648" s="1"/>
      <c r="B648" s="47"/>
      <c r="C648" s="1"/>
      <c r="D648" s="48"/>
      <c r="E648" s="1"/>
      <c r="F648" s="1"/>
      <c r="G648" s="49"/>
      <c r="H648" s="1"/>
      <c r="I648" s="49"/>
      <c r="J648" s="1"/>
      <c r="K648" s="2"/>
      <c r="L648" s="2"/>
      <c r="M648" s="2"/>
      <c r="N648" s="2"/>
      <c r="O648" s="2"/>
      <c r="P648" s="2"/>
      <c r="Q648" s="2"/>
      <c r="R648" s="2"/>
      <c r="S648" s="50"/>
      <c r="T648" s="1"/>
      <c r="U648" s="1"/>
      <c r="V648" s="1"/>
      <c r="W648" s="51"/>
      <c r="X648" s="1"/>
      <c r="Y648" s="52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1"/>
      <c r="AL648" s="53"/>
      <c r="AM648" s="53"/>
      <c r="AN648" s="53"/>
      <c r="AO648" s="53"/>
      <c r="AP648" s="53"/>
      <c r="AQ648" s="51"/>
      <c r="AR648" s="51"/>
      <c r="AS648" s="5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ht="18.0" customHeight="1">
      <c r="A649" s="1"/>
      <c r="B649" s="47"/>
      <c r="C649" s="1"/>
      <c r="D649" s="48"/>
      <c r="E649" s="1"/>
      <c r="F649" s="1"/>
      <c r="G649" s="49"/>
      <c r="H649" s="1"/>
      <c r="I649" s="49"/>
      <c r="J649" s="1"/>
      <c r="K649" s="2"/>
      <c r="L649" s="2"/>
      <c r="M649" s="2"/>
      <c r="N649" s="2"/>
      <c r="O649" s="2"/>
      <c r="P649" s="2"/>
      <c r="Q649" s="2"/>
      <c r="R649" s="2"/>
      <c r="S649" s="50"/>
      <c r="T649" s="1"/>
      <c r="U649" s="1"/>
      <c r="V649" s="1"/>
      <c r="W649" s="51"/>
      <c r="X649" s="1"/>
      <c r="Y649" s="52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1"/>
      <c r="AL649" s="53"/>
      <c r="AM649" s="53"/>
      <c r="AN649" s="53"/>
      <c r="AO649" s="53"/>
      <c r="AP649" s="53"/>
      <c r="AQ649" s="51"/>
      <c r="AR649" s="51"/>
      <c r="AS649" s="5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ht="18.0" customHeight="1">
      <c r="A650" s="1"/>
      <c r="B650" s="47"/>
      <c r="C650" s="1"/>
      <c r="D650" s="48"/>
      <c r="E650" s="1"/>
      <c r="F650" s="1"/>
      <c r="G650" s="49"/>
      <c r="H650" s="1"/>
      <c r="I650" s="49"/>
      <c r="J650" s="1"/>
      <c r="K650" s="2"/>
      <c r="L650" s="2"/>
      <c r="M650" s="2"/>
      <c r="N650" s="2"/>
      <c r="O650" s="2"/>
      <c r="P650" s="2"/>
      <c r="Q650" s="2"/>
      <c r="R650" s="2"/>
      <c r="S650" s="50"/>
      <c r="T650" s="1"/>
      <c r="U650" s="1"/>
      <c r="V650" s="1"/>
      <c r="W650" s="51"/>
      <c r="X650" s="1"/>
      <c r="Y650" s="52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1"/>
      <c r="AL650" s="53"/>
      <c r="AM650" s="53"/>
      <c r="AN650" s="53"/>
      <c r="AO650" s="53"/>
      <c r="AP650" s="53"/>
      <c r="AQ650" s="51"/>
      <c r="AR650" s="51"/>
      <c r="AS650" s="5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ht="18.0" customHeight="1">
      <c r="A651" s="1"/>
      <c r="B651" s="47"/>
      <c r="C651" s="1"/>
      <c r="D651" s="48"/>
      <c r="E651" s="1"/>
      <c r="F651" s="1"/>
      <c r="G651" s="49"/>
      <c r="H651" s="1"/>
      <c r="I651" s="49"/>
      <c r="J651" s="1"/>
      <c r="K651" s="2"/>
      <c r="L651" s="2"/>
      <c r="M651" s="2"/>
      <c r="N651" s="2"/>
      <c r="O651" s="2"/>
      <c r="P651" s="2"/>
      <c r="Q651" s="2"/>
      <c r="R651" s="2"/>
      <c r="S651" s="50"/>
      <c r="T651" s="1"/>
      <c r="U651" s="1"/>
      <c r="V651" s="1"/>
      <c r="W651" s="51"/>
      <c r="X651" s="1"/>
      <c r="Y651" s="52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1"/>
      <c r="AL651" s="53"/>
      <c r="AM651" s="53"/>
      <c r="AN651" s="53"/>
      <c r="AO651" s="53"/>
      <c r="AP651" s="53"/>
      <c r="AQ651" s="51"/>
      <c r="AR651" s="51"/>
      <c r="AS651" s="5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ht="18.0" customHeight="1">
      <c r="A652" s="1"/>
      <c r="B652" s="47"/>
      <c r="C652" s="1"/>
      <c r="D652" s="48"/>
      <c r="E652" s="1"/>
      <c r="F652" s="1"/>
      <c r="G652" s="49"/>
      <c r="H652" s="1"/>
      <c r="I652" s="49"/>
      <c r="J652" s="1"/>
      <c r="K652" s="2"/>
      <c r="L652" s="2"/>
      <c r="M652" s="2"/>
      <c r="N652" s="2"/>
      <c r="O652" s="2"/>
      <c r="P652" s="2"/>
      <c r="Q652" s="2"/>
      <c r="R652" s="2"/>
      <c r="S652" s="50"/>
      <c r="T652" s="1"/>
      <c r="U652" s="1"/>
      <c r="V652" s="1"/>
      <c r="W652" s="51"/>
      <c r="X652" s="1"/>
      <c r="Y652" s="52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1"/>
      <c r="AL652" s="53"/>
      <c r="AM652" s="53"/>
      <c r="AN652" s="53"/>
      <c r="AO652" s="53"/>
      <c r="AP652" s="53"/>
      <c r="AQ652" s="51"/>
      <c r="AR652" s="51"/>
      <c r="AS652" s="5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ht="18.0" customHeight="1">
      <c r="A653" s="1"/>
      <c r="B653" s="47"/>
      <c r="C653" s="1"/>
      <c r="D653" s="48"/>
      <c r="E653" s="1"/>
      <c r="F653" s="1"/>
      <c r="G653" s="49"/>
      <c r="H653" s="1"/>
      <c r="I653" s="49"/>
      <c r="J653" s="1"/>
      <c r="K653" s="2"/>
      <c r="L653" s="2"/>
      <c r="M653" s="2"/>
      <c r="N653" s="2"/>
      <c r="O653" s="2"/>
      <c r="P653" s="2"/>
      <c r="Q653" s="2"/>
      <c r="R653" s="2"/>
      <c r="S653" s="50"/>
      <c r="T653" s="1"/>
      <c r="U653" s="1"/>
      <c r="V653" s="1"/>
      <c r="W653" s="51"/>
      <c r="X653" s="1"/>
      <c r="Y653" s="52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1"/>
      <c r="AL653" s="53"/>
      <c r="AM653" s="53"/>
      <c r="AN653" s="53"/>
      <c r="AO653" s="53"/>
      <c r="AP653" s="53"/>
      <c r="AQ653" s="51"/>
      <c r="AR653" s="51"/>
      <c r="AS653" s="5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ht="18.0" customHeight="1">
      <c r="A654" s="1"/>
      <c r="B654" s="47"/>
      <c r="C654" s="1"/>
      <c r="D654" s="48"/>
      <c r="E654" s="1"/>
      <c r="F654" s="1"/>
      <c r="G654" s="49"/>
      <c r="H654" s="1"/>
      <c r="I654" s="49"/>
      <c r="J654" s="1"/>
      <c r="K654" s="2"/>
      <c r="L654" s="2"/>
      <c r="M654" s="2"/>
      <c r="N654" s="2"/>
      <c r="O654" s="2"/>
      <c r="P654" s="2"/>
      <c r="Q654" s="2"/>
      <c r="R654" s="2"/>
      <c r="S654" s="50"/>
      <c r="T654" s="1"/>
      <c r="U654" s="1"/>
      <c r="V654" s="1"/>
      <c r="W654" s="51"/>
      <c r="X654" s="1"/>
      <c r="Y654" s="52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1"/>
      <c r="AL654" s="53"/>
      <c r="AM654" s="53"/>
      <c r="AN654" s="53"/>
      <c r="AO654" s="53"/>
      <c r="AP654" s="53"/>
      <c r="AQ654" s="51"/>
      <c r="AR654" s="51"/>
      <c r="AS654" s="5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ht="18.0" customHeight="1">
      <c r="A655" s="1"/>
      <c r="B655" s="47"/>
      <c r="C655" s="1"/>
      <c r="D655" s="48"/>
      <c r="E655" s="1"/>
      <c r="F655" s="1"/>
      <c r="G655" s="49"/>
      <c r="H655" s="1"/>
      <c r="I655" s="49"/>
      <c r="J655" s="1"/>
      <c r="K655" s="2"/>
      <c r="L655" s="2"/>
      <c r="M655" s="2"/>
      <c r="N655" s="2"/>
      <c r="O655" s="2"/>
      <c r="P655" s="2"/>
      <c r="Q655" s="2"/>
      <c r="R655" s="2"/>
      <c r="S655" s="50"/>
      <c r="T655" s="1"/>
      <c r="U655" s="1"/>
      <c r="V655" s="1"/>
      <c r="W655" s="51"/>
      <c r="X655" s="1"/>
      <c r="Y655" s="52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1"/>
      <c r="AL655" s="53"/>
      <c r="AM655" s="53"/>
      <c r="AN655" s="53"/>
      <c r="AO655" s="53"/>
      <c r="AP655" s="53"/>
      <c r="AQ655" s="51"/>
      <c r="AR655" s="51"/>
      <c r="AS655" s="5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ht="18.0" customHeight="1">
      <c r="A656" s="1"/>
      <c r="B656" s="47"/>
      <c r="C656" s="1"/>
      <c r="D656" s="48"/>
      <c r="E656" s="1"/>
      <c r="F656" s="1"/>
      <c r="G656" s="49"/>
      <c r="H656" s="1"/>
      <c r="I656" s="49"/>
      <c r="J656" s="1"/>
      <c r="K656" s="2"/>
      <c r="L656" s="2"/>
      <c r="M656" s="2"/>
      <c r="N656" s="2"/>
      <c r="O656" s="2"/>
      <c r="P656" s="2"/>
      <c r="Q656" s="2"/>
      <c r="R656" s="2"/>
      <c r="S656" s="50"/>
      <c r="T656" s="1"/>
      <c r="U656" s="1"/>
      <c r="V656" s="1"/>
      <c r="W656" s="51"/>
      <c r="X656" s="1"/>
      <c r="Y656" s="52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1"/>
      <c r="AL656" s="53"/>
      <c r="AM656" s="53"/>
      <c r="AN656" s="53"/>
      <c r="AO656" s="53"/>
      <c r="AP656" s="53"/>
      <c r="AQ656" s="51"/>
      <c r="AR656" s="51"/>
      <c r="AS656" s="5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ht="18.0" customHeight="1">
      <c r="A657" s="1"/>
      <c r="B657" s="47"/>
      <c r="C657" s="1"/>
      <c r="D657" s="48"/>
      <c r="E657" s="1"/>
      <c r="F657" s="1"/>
      <c r="G657" s="49"/>
      <c r="H657" s="1"/>
      <c r="I657" s="49"/>
      <c r="J657" s="1"/>
      <c r="K657" s="2"/>
      <c r="L657" s="2"/>
      <c r="M657" s="2"/>
      <c r="N657" s="2"/>
      <c r="O657" s="2"/>
      <c r="P657" s="2"/>
      <c r="Q657" s="2"/>
      <c r="R657" s="2"/>
      <c r="S657" s="50"/>
      <c r="T657" s="1"/>
      <c r="U657" s="1"/>
      <c r="V657" s="1"/>
      <c r="W657" s="51"/>
      <c r="X657" s="1"/>
      <c r="Y657" s="52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1"/>
      <c r="AL657" s="53"/>
      <c r="AM657" s="53"/>
      <c r="AN657" s="53"/>
      <c r="AO657" s="53"/>
      <c r="AP657" s="53"/>
      <c r="AQ657" s="51"/>
      <c r="AR657" s="51"/>
      <c r="AS657" s="5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ht="18.0" customHeight="1">
      <c r="A658" s="1"/>
      <c r="B658" s="47"/>
      <c r="C658" s="1"/>
      <c r="D658" s="48"/>
      <c r="E658" s="1"/>
      <c r="F658" s="1"/>
      <c r="G658" s="49"/>
      <c r="H658" s="1"/>
      <c r="I658" s="49"/>
      <c r="J658" s="1"/>
      <c r="K658" s="2"/>
      <c r="L658" s="2"/>
      <c r="M658" s="2"/>
      <c r="N658" s="2"/>
      <c r="O658" s="2"/>
      <c r="P658" s="2"/>
      <c r="Q658" s="2"/>
      <c r="R658" s="2"/>
      <c r="S658" s="50"/>
      <c r="T658" s="1"/>
      <c r="U658" s="1"/>
      <c r="V658" s="1"/>
      <c r="W658" s="51"/>
      <c r="X658" s="1"/>
      <c r="Y658" s="52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1"/>
      <c r="AL658" s="53"/>
      <c r="AM658" s="53"/>
      <c r="AN658" s="53"/>
      <c r="AO658" s="53"/>
      <c r="AP658" s="53"/>
      <c r="AQ658" s="51"/>
      <c r="AR658" s="51"/>
      <c r="AS658" s="5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ht="18.0" customHeight="1">
      <c r="A659" s="1"/>
      <c r="B659" s="47"/>
      <c r="C659" s="1"/>
      <c r="D659" s="48"/>
      <c r="E659" s="1"/>
      <c r="F659" s="1"/>
      <c r="G659" s="49"/>
      <c r="H659" s="1"/>
      <c r="I659" s="49"/>
      <c r="J659" s="1"/>
      <c r="K659" s="2"/>
      <c r="L659" s="2"/>
      <c r="M659" s="2"/>
      <c r="N659" s="2"/>
      <c r="O659" s="2"/>
      <c r="P659" s="2"/>
      <c r="Q659" s="2"/>
      <c r="R659" s="2"/>
      <c r="S659" s="50"/>
      <c r="T659" s="1"/>
      <c r="U659" s="1"/>
      <c r="V659" s="1"/>
      <c r="W659" s="51"/>
      <c r="X659" s="1"/>
      <c r="Y659" s="52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1"/>
      <c r="AL659" s="53"/>
      <c r="AM659" s="53"/>
      <c r="AN659" s="53"/>
      <c r="AO659" s="53"/>
      <c r="AP659" s="53"/>
      <c r="AQ659" s="51"/>
      <c r="AR659" s="51"/>
      <c r="AS659" s="5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ht="18.0" customHeight="1">
      <c r="A660" s="1"/>
      <c r="B660" s="47"/>
      <c r="C660" s="1"/>
      <c r="D660" s="48"/>
      <c r="E660" s="1"/>
      <c r="F660" s="1"/>
      <c r="G660" s="49"/>
      <c r="H660" s="1"/>
      <c r="I660" s="49"/>
      <c r="J660" s="1"/>
      <c r="K660" s="2"/>
      <c r="L660" s="2"/>
      <c r="M660" s="2"/>
      <c r="N660" s="2"/>
      <c r="O660" s="2"/>
      <c r="P660" s="2"/>
      <c r="Q660" s="2"/>
      <c r="R660" s="2"/>
      <c r="S660" s="50"/>
      <c r="T660" s="1"/>
      <c r="U660" s="1"/>
      <c r="V660" s="1"/>
      <c r="W660" s="51"/>
      <c r="X660" s="1"/>
      <c r="Y660" s="52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1"/>
      <c r="AL660" s="53"/>
      <c r="AM660" s="53"/>
      <c r="AN660" s="53"/>
      <c r="AO660" s="53"/>
      <c r="AP660" s="53"/>
      <c r="AQ660" s="51"/>
      <c r="AR660" s="51"/>
      <c r="AS660" s="5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ht="18.0" customHeight="1">
      <c r="A661" s="1"/>
      <c r="B661" s="47"/>
      <c r="C661" s="1"/>
      <c r="D661" s="48"/>
      <c r="E661" s="1"/>
      <c r="F661" s="1"/>
      <c r="G661" s="49"/>
      <c r="H661" s="1"/>
      <c r="I661" s="49"/>
      <c r="J661" s="1"/>
      <c r="K661" s="2"/>
      <c r="L661" s="2"/>
      <c r="M661" s="2"/>
      <c r="N661" s="2"/>
      <c r="O661" s="2"/>
      <c r="P661" s="2"/>
      <c r="Q661" s="2"/>
      <c r="R661" s="2"/>
      <c r="S661" s="50"/>
      <c r="T661" s="1"/>
      <c r="U661" s="1"/>
      <c r="V661" s="1"/>
      <c r="W661" s="51"/>
      <c r="X661" s="1"/>
      <c r="Y661" s="52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1"/>
      <c r="AL661" s="53"/>
      <c r="AM661" s="53"/>
      <c r="AN661" s="53"/>
      <c r="AO661" s="53"/>
      <c r="AP661" s="53"/>
      <c r="AQ661" s="51"/>
      <c r="AR661" s="51"/>
      <c r="AS661" s="5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ht="18.0" customHeight="1">
      <c r="A662" s="1"/>
      <c r="B662" s="47"/>
      <c r="C662" s="1"/>
      <c r="D662" s="48"/>
      <c r="E662" s="1"/>
      <c r="F662" s="1"/>
      <c r="G662" s="49"/>
      <c r="H662" s="1"/>
      <c r="I662" s="49"/>
      <c r="J662" s="1"/>
      <c r="K662" s="2"/>
      <c r="L662" s="2"/>
      <c r="M662" s="2"/>
      <c r="N662" s="2"/>
      <c r="O662" s="2"/>
      <c r="P662" s="2"/>
      <c r="Q662" s="2"/>
      <c r="R662" s="2"/>
      <c r="S662" s="50"/>
      <c r="T662" s="1"/>
      <c r="U662" s="1"/>
      <c r="V662" s="1"/>
      <c r="W662" s="51"/>
      <c r="X662" s="1"/>
      <c r="Y662" s="52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1"/>
      <c r="AL662" s="53"/>
      <c r="AM662" s="53"/>
      <c r="AN662" s="53"/>
      <c r="AO662" s="53"/>
      <c r="AP662" s="53"/>
      <c r="AQ662" s="51"/>
      <c r="AR662" s="51"/>
      <c r="AS662" s="5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ht="18.0" customHeight="1">
      <c r="A663" s="1"/>
      <c r="B663" s="47"/>
      <c r="C663" s="1"/>
      <c r="D663" s="48"/>
      <c r="E663" s="1"/>
      <c r="F663" s="1"/>
      <c r="G663" s="49"/>
      <c r="H663" s="1"/>
      <c r="I663" s="49"/>
      <c r="J663" s="1"/>
      <c r="K663" s="2"/>
      <c r="L663" s="2"/>
      <c r="M663" s="2"/>
      <c r="N663" s="2"/>
      <c r="O663" s="2"/>
      <c r="P663" s="2"/>
      <c r="Q663" s="2"/>
      <c r="R663" s="2"/>
      <c r="S663" s="50"/>
      <c r="T663" s="1"/>
      <c r="U663" s="1"/>
      <c r="V663" s="1"/>
      <c r="W663" s="51"/>
      <c r="X663" s="1"/>
      <c r="Y663" s="52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1"/>
      <c r="AL663" s="53"/>
      <c r="AM663" s="53"/>
      <c r="AN663" s="53"/>
      <c r="AO663" s="53"/>
      <c r="AP663" s="53"/>
      <c r="AQ663" s="51"/>
      <c r="AR663" s="51"/>
      <c r="AS663" s="5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ht="18.0" customHeight="1">
      <c r="A664" s="1"/>
      <c r="B664" s="47"/>
      <c r="C664" s="1"/>
      <c r="D664" s="48"/>
      <c r="E664" s="1"/>
      <c r="F664" s="1"/>
      <c r="G664" s="49"/>
      <c r="H664" s="1"/>
      <c r="I664" s="49"/>
      <c r="J664" s="1"/>
      <c r="K664" s="2"/>
      <c r="L664" s="2"/>
      <c r="M664" s="2"/>
      <c r="N664" s="2"/>
      <c r="O664" s="2"/>
      <c r="P664" s="2"/>
      <c r="Q664" s="2"/>
      <c r="R664" s="2"/>
      <c r="S664" s="50"/>
      <c r="T664" s="1"/>
      <c r="U664" s="1"/>
      <c r="V664" s="1"/>
      <c r="W664" s="51"/>
      <c r="X664" s="1"/>
      <c r="Y664" s="52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1"/>
      <c r="AL664" s="53"/>
      <c r="AM664" s="53"/>
      <c r="AN664" s="53"/>
      <c r="AO664" s="53"/>
      <c r="AP664" s="53"/>
      <c r="AQ664" s="51"/>
      <c r="AR664" s="51"/>
      <c r="AS664" s="5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ht="18.0" customHeight="1">
      <c r="A665" s="1"/>
      <c r="B665" s="47"/>
      <c r="C665" s="1"/>
      <c r="D665" s="48"/>
      <c r="E665" s="1"/>
      <c r="F665" s="1"/>
      <c r="G665" s="49"/>
      <c r="H665" s="1"/>
      <c r="I665" s="49"/>
      <c r="J665" s="1"/>
      <c r="K665" s="2"/>
      <c r="L665" s="2"/>
      <c r="M665" s="2"/>
      <c r="N665" s="2"/>
      <c r="O665" s="2"/>
      <c r="P665" s="2"/>
      <c r="Q665" s="2"/>
      <c r="R665" s="2"/>
      <c r="S665" s="50"/>
      <c r="T665" s="1"/>
      <c r="U665" s="1"/>
      <c r="V665" s="1"/>
      <c r="W665" s="51"/>
      <c r="X665" s="1"/>
      <c r="Y665" s="52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1"/>
      <c r="AL665" s="53"/>
      <c r="AM665" s="53"/>
      <c r="AN665" s="53"/>
      <c r="AO665" s="53"/>
      <c r="AP665" s="53"/>
      <c r="AQ665" s="51"/>
      <c r="AR665" s="51"/>
      <c r="AS665" s="5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ht="18.0" customHeight="1">
      <c r="A666" s="1"/>
      <c r="B666" s="47"/>
      <c r="C666" s="1"/>
      <c r="D666" s="48"/>
      <c r="E666" s="1"/>
      <c r="F666" s="1"/>
      <c r="G666" s="49"/>
      <c r="H666" s="1"/>
      <c r="I666" s="49"/>
      <c r="J666" s="1"/>
      <c r="K666" s="2"/>
      <c r="L666" s="2"/>
      <c r="M666" s="2"/>
      <c r="N666" s="2"/>
      <c r="O666" s="2"/>
      <c r="P666" s="2"/>
      <c r="Q666" s="2"/>
      <c r="R666" s="2"/>
      <c r="S666" s="50"/>
      <c r="T666" s="1"/>
      <c r="U666" s="1"/>
      <c r="V666" s="1"/>
      <c r="W666" s="51"/>
      <c r="X666" s="1"/>
      <c r="Y666" s="52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1"/>
      <c r="AL666" s="53"/>
      <c r="AM666" s="53"/>
      <c r="AN666" s="53"/>
      <c r="AO666" s="53"/>
      <c r="AP666" s="53"/>
      <c r="AQ666" s="51"/>
      <c r="AR666" s="51"/>
      <c r="AS666" s="5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ht="18.0" customHeight="1">
      <c r="A667" s="1"/>
      <c r="B667" s="47"/>
      <c r="C667" s="1"/>
      <c r="D667" s="48"/>
      <c r="E667" s="1"/>
      <c r="F667" s="1"/>
      <c r="G667" s="49"/>
      <c r="H667" s="1"/>
      <c r="I667" s="49"/>
      <c r="J667" s="1"/>
      <c r="K667" s="2"/>
      <c r="L667" s="2"/>
      <c r="M667" s="2"/>
      <c r="N667" s="2"/>
      <c r="O667" s="2"/>
      <c r="P667" s="2"/>
      <c r="Q667" s="2"/>
      <c r="R667" s="2"/>
      <c r="S667" s="50"/>
      <c r="T667" s="1"/>
      <c r="U667" s="1"/>
      <c r="V667" s="1"/>
      <c r="W667" s="51"/>
      <c r="X667" s="1"/>
      <c r="Y667" s="52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1"/>
      <c r="AL667" s="53"/>
      <c r="AM667" s="53"/>
      <c r="AN667" s="53"/>
      <c r="AO667" s="53"/>
      <c r="AP667" s="53"/>
      <c r="AQ667" s="51"/>
      <c r="AR667" s="51"/>
      <c r="AS667" s="5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ht="18.0" customHeight="1">
      <c r="A668" s="1"/>
      <c r="B668" s="47"/>
      <c r="C668" s="1"/>
      <c r="D668" s="48"/>
      <c r="E668" s="1"/>
      <c r="F668" s="1"/>
      <c r="G668" s="49"/>
      <c r="H668" s="1"/>
      <c r="I668" s="49"/>
      <c r="J668" s="1"/>
      <c r="K668" s="2"/>
      <c r="L668" s="2"/>
      <c r="M668" s="2"/>
      <c r="N668" s="2"/>
      <c r="O668" s="2"/>
      <c r="P668" s="2"/>
      <c r="Q668" s="2"/>
      <c r="R668" s="2"/>
      <c r="S668" s="50"/>
      <c r="T668" s="1"/>
      <c r="U668" s="1"/>
      <c r="V668" s="1"/>
      <c r="W668" s="51"/>
      <c r="X668" s="1"/>
      <c r="Y668" s="52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1"/>
      <c r="AL668" s="53"/>
      <c r="AM668" s="53"/>
      <c r="AN668" s="53"/>
      <c r="AO668" s="53"/>
      <c r="AP668" s="53"/>
      <c r="AQ668" s="51"/>
      <c r="AR668" s="51"/>
      <c r="AS668" s="5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ht="18.0" customHeight="1">
      <c r="A669" s="1"/>
      <c r="B669" s="47"/>
      <c r="C669" s="1"/>
      <c r="D669" s="48"/>
      <c r="E669" s="1"/>
      <c r="F669" s="1"/>
      <c r="G669" s="49"/>
      <c r="H669" s="1"/>
      <c r="I669" s="49"/>
      <c r="J669" s="1"/>
      <c r="K669" s="2"/>
      <c r="L669" s="2"/>
      <c r="M669" s="2"/>
      <c r="N669" s="2"/>
      <c r="O669" s="2"/>
      <c r="P669" s="2"/>
      <c r="Q669" s="2"/>
      <c r="R669" s="2"/>
      <c r="S669" s="50"/>
      <c r="T669" s="1"/>
      <c r="U669" s="1"/>
      <c r="V669" s="1"/>
      <c r="W669" s="51"/>
      <c r="X669" s="1"/>
      <c r="Y669" s="52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1"/>
      <c r="AL669" s="53"/>
      <c r="AM669" s="53"/>
      <c r="AN669" s="53"/>
      <c r="AO669" s="53"/>
      <c r="AP669" s="53"/>
      <c r="AQ669" s="51"/>
      <c r="AR669" s="51"/>
      <c r="AS669" s="5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ht="18.0" customHeight="1">
      <c r="A670" s="1"/>
      <c r="B670" s="47"/>
      <c r="C670" s="1"/>
      <c r="D670" s="48"/>
      <c r="E670" s="1"/>
      <c r="F670" s="1"/>
      <c r="G670" s="49"/>
      <c r="H670" s="1"/>
      <c r="I670" s="49"/>
      <c r="J670" s="1"/>
      <c r="K670" s="2"/>
      <c r="L670" s="2"/>
      <c r="M670" s="2"/>
      <c r="N670" s="2"/>
      <c r="O670" s="2"/>
      <c r="P670" s="2"/>
      <c r="Q670" s="2"/>
      <c r="R670" s="2"/>
      <c r="S670" s="50"/>
      <c r="T670" s="1"/>
      <c r="U670" s="1"/>
      <c r="V670" s="1"/>
      <c r="W670" s="51"/>
      <c r="X670" s="1"/>
      <c r="Y670" s="52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1"/>
      <c r="AL670" s="53"/>
      <c r="AM670" s="53"/>
      <c r="AN670" s="53"/>
      <c r="AO670" s="53"/>
      <c r="AP670" s="53"/>
      <c r="AQ670" s="51"/>
      <c r="AR670" s="51"/>
      <c r="AS670" s="5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ht="18.0" customHeight="1">
      <c r="A671" s="1"/>
      <c r="B671" s="47"/>
      <c r="C671" s="1"/>
      <c r="D671" s="48"/>
      <c r="E671" s="1"/>
      <c r="F671" s="1"/>
      <c r="G671" s="49"/>
      <c r="H671" s="1"/>
      <c r="I671" s="49"/>
      <c r="J671" s="1"/>
      <c r="K671" s="2"/>
      <c r="L671" s="2"/>
      <c r="M671" s="2"/>
      <c r="N671" s="2"/>
      <c r="O671" s="2"/>
      <c r="P671" s="2"/>
      <c r="Q671" s="2"/>
      <c r="R671" s="2"/>
      <c r="S671" s="50"/>
      <c r="T671" s="1"/>
      <c r="U671" s="1"/>
      <c r="V671" s="1"/>
      <c r="W671" s="51"/>
      <c r="X671" s="1"/>
      <c r="Y671" s="52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1"/>
      <c r="AL671" s="53"/>
      <c r="AM671" s="53"/>
      <c r="AN671" s="53"/>
      <c r="AO671" s="53"/>
      <c r="AP671" s="53"/>
      <c r="AQ671" s="51"/>
      <c r="AR671" s="51"/>
      <c r="AS671" s="5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ht="18.0" customHeight="1">
      <c r="A672" s="1"/>
      <c r="B672" s="47"/>
      <c r="C672" s="1"/>
      <c r="D672" s="48"/>
      <c r="E672" s="1"/>
      <c r="F672" s="1"/>
      <c r="G672" s="49"/>
      <c r="H672" s="1"/>
      <c r="I672" s="49"/>
      <c r="J672" s="1"/>
      <c r="K672" s="2"/>
      <c r="L672" s="2"/>
      <c r="M672" s="2"/>
      <c r="N672" s="2"/>
      <c r="O672" s="2"/>
      <c r="P672" s="2"/>
      <c r="Q672" s="2"/>
      <c r="R672" s="2"/>
      <c r="S672" s="50"/>
      <c r="T672" s="1"/>
      <c r="U672" s="1"/>
      <c r="V672" s="1"/>
      <c r="W672" s="51"/>
      <c r="X672" s="1"/>
      <c r="Y672" s="52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1"/>
      <c r="AL672" s="53"/>
      <c r="AM672" s="53"/>
      <c r="AN672" s="53"/>
      <c r="AO672" s="53"/>
      <c r="AP672" s="53"/>
      <c r="AQ672" s="51"/>
      <c r="AR672" s="51"/>
      <c r="AS672" s="5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ht="18.0" customHeight="1">
      <c r="A673" s="1"/>
      <c r="B673" s="47"/>
      <c r="C673" s="1"/>
      <c r="D673" s="48"/>
      <c r="E673" s="1"/>
      <c r="F673" s="1"/>
      <c r="G673" s="49"/>
      <c r="H673" s="1"/>
      <c r="I673" s="49"/>
      <c r="J673" s="1"/>
      <c r="K673" s="2"/>
      <c r="L673" s="2"/>
      <c r="M673" s="2"/>
      <c r="N673" s="2"/>
      <c r="O673" s="2"/>
      <c r="P673" s="2"/>
      <c r="Q673" s="2"/>
      <c r="R673" s="2"/>
      <c r="S673" s="50"/>
      <c r="T673" s="1"/>
      <c r="U673" s="1"/>
      <c r="V673" s="1"/>
      <c r="W673" s="51"/>
      <c r="X673" s="1"/>
      <c r="Y673" s="52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1"/>
      <c r="AL673" s="53"/>
      <c r="AM673" s="53"/>
      <c r="AN673" s="53"/>
      <c r="AO673" s="53"/>
      <c r="AP673" s="53"/>
      <c r="AQ673" s="51"/>
      <c r="AR673" s="51"/>
      <c r="AS673" s="5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ht="18.0" customHeight="1">
      <c r="A674" s="1"/>
      <c r="B674" s="47"/>
      <c r="C674" s="1"/>
      <c r="D674" s="48"/>
      <c r="E674" s="1"/>
      <c r="F674" s="1"/>
      <c r="G674" s="49"/>
      <c r="H674" s="1"/>
      <c r="I674" s="49"/>
      <c r="J674" s="1"/>
      <c r="K674" s="2"/>
      <c r="L674" s="2"/>
      <c r="M674" s="2"/>
      <c r="N674" s="2"/>
      <c r="O674" s="2"/>
      <c r="P674" s="2"/>
      <c r="Q674" s="2"/>
      <c r="R674" s="2"/>
      <c r="S674" s="50"/>
      <c r="T674" s="1"/>
      <c r="U674" s="1"/>
      <c r="V674" s="1"/>
      <c r="W674" s="51"/>
      <c r="X674" s="1"/>
      <c r="Y674" s="52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1"/>
      <c r="AL674" s="53"/>
      <c r="AM674" s="53"/>
      <c r="AN674" s="53"/>
      <c r="AO674" s="53"/>
      <c r="AP674" s="53"/>
      <c r="AQ674" s="51"/>
      <c r="AR674" s="51"/>
      <c r="AS674" s="5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ht="18.0" customHeight="1">
      <c r="A675" s="1"/>
      <c r="B675" s="47"/>
      <c r="C675" s="1"/>
      <c r="D675" s="48"/>
      <c r="E675" s="1"/>
      <c r="F675" s="1"/>
      <c r="G675" s="49"/>
      <c r="H675" s="1"/>
      <c r="I675" s="49"/>
      <c r="J675" s="1"/>
      <c r="K675" s="2"/>
      <c r="L675" s="2"/>
      <c r="M675" s="2"/>
      <c r="N675" s="2"/>
      <c r="O675" s="2"/>
      <c r="P675" s="2"/>
      <c r="Q675" s="2"/>
      <c r="R675" s="2"/>
      <c r="S675" s="50"/>
      <c r="T675" s="1"/>
      <c r="U675" s="1"/>
      <c r="V675" s="1"/>
      <c r="W675" s="51"/>
      <c r="X675" s="1"/>
      <c r="Y675" s="52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1"/>
      <c r="AL675" s="53"/>
      <c r="AM675" s="53"/>
      <c r="AN675" s="53"/>
      <c r="AO675" s="53"/>
      <c r="AP675" s="53"/>
      <c r="AQ675" s="51"/>
      <c r="AR675" s="51"/>
      <c r="AS675" s="5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ht="18.0" customHeight="1">
      <c r="A676" s="1"/>
      <c r="B676" s="47"/>
      <c r="C676" s="1"/>
      <c r="D676" s="48"/>
      <c r="E676" s="1"/>
      <c r="F676" s="1"/>
      <c r="G676" s="49"/>
      <c r="H676" s="1"/>
      <c r="I676" s="49"/>
      <c r="J676" s="1"/>
      <c r="K676" s="2"/>
      <c r="L676" s="2"/>
      <c r="M676" s="2"/>
      <c r="N676" s="2"/>
      <c r="O676" s="2"/>
      <c r="P676" s="2"/>
      <c r="Q676" s="2"/>
      <c r="R676" s="2"/>
      <c r="S676" s="50"/>
      <c r="T676" s="1"/>
      <c r="U676" s="1"/>
      <c r="V676" s="1"/>
      <c r="W676" s="51"/>
      <c r="X676" s="1"/>
      <c r="Y676" s="52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1"/>
      <c r="AL676" s="53"/>
      <c r="AM676" s="53"/>
      <c r="AN676" s="53"/>
      <c r="AO676" s="53"/>
      <c r="AP676" s="53"/>
      <c r="AQ676" s="51"/>
      <c r="AR676" s="51"/>
      <c r="AS676" s="5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ht="18.0" customHeight="1">
      <c r="A677" s="1"/>
      <c r="B677" s="47"/>
      <c r="C677" s="1"/>
      <c r="D677" s="48"/>
      <c r="E677" s="1"/>
      <c r="F677" s="1"/>
      <c r="G677" s="49"/>
      <c r="H677" s="1"/>
      <c r="I677" s="49"/>
      <c r="J677" s="1"/>
      <c r="K677" s="2"/>
      <c r="L677" s="2"/>
      <c r="M677" s="2"/>
      <c r="N677" s="2"/>
      <c r="O677" s="2"/>
      <c r="P677" s="2"/>
      <c r="Q677" s="2"/>
      <c r="R677" s="2"/>
      <c r="S677" s="50"/>
      <c r="T677" s="1"/>
      <c r="U677" s="1"/>
      <c r="V677" s="1"/>
      <c r="W677" s="51"/>
      <c r="X677" s="1"/>
      <c r="Y677" s="52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1"/>
      <c r="AL677" s="53"/>
      <c r="AM677" s="53"/>
      <c r="AN677" s="53"/>
      <c r="AO677" s="53"/>
      <c r="AP677" s="53"/>
      <c r="AQ677" s="51"/>
      <c r="AR677" s="51"/>
      <c r="AS677" s="5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ht="18.0" customHeight="1">
      <c r="A678" s="1"/>
      <c r="B678" s="47"/>
      <c r="C678" s="1"/>
      <c r="D678" s="48"/>
      <c r="E678" s="1"/>
      <c r="F678" s="1"/>
      <c r="G678" s="49"/>
      <c r="H678" s="1"/>
      <c r="I678" s="49"/>
      <c r="J678" s="1"/>
      <c r="K678" s="2"/>
      <c r="L678" s="2"/>
      <c r="M678" s="2"/>
      <c r="N678" s="2"/>
      <c r="O678" s="2"/>
      <c r="P678" s="2"/>
      <c r="Q678" s="2"/>
      <c r="R678" s="2"/>
      <c r="S678" s="50"/>
      <c r="T678" s="1"/>
      <c r="U678" s="1"/>
      <c r="V678" s="1"/>
      <c r="W678" s="51"/>
      <c r="X678" s="1"/>
      <c r="Y678" s="52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1"/>
      <c r="AL678" s="53"/>
      <c r="AM678" s="53"/>
      <c r="AN678" s="53"/>
      <c r="AO678" s="53"/>
      <c r="AP678" s="53"/>
      <c r="AQ678" s="51"/>
      <c r="AR678" s="51"/>
      <c r="AS678" s="5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ht="18.0" customHeight="1">
      <c r="A679" s="1"/>
      <c r="B679" s="47"/>
      <c r="C679" s="1"/>
      <c r="D679" s="48"/>
      <c r="E679" s="1"/>
      <c r="F679" s="1"/>
      <c r="G679" s="49"/>
      <c r="H679" s="1"/>
      <c r="I679" s="49"/>
      <c r="J679" s="1"/>
      <c r="K679" s="2"/>
      <c r="L679" s="2"/>
      <c r="M679" s="2"/>
      <c r="N679" s="2"/>
      <c r="O679" s="2"/>
      <c r="P679" s="2"/>
      <c r="Q679" s="2"/>
      <c r="R679" s="2"/>
      <c r="S679" s="50"/>
      <c r="T679" s="1"/>
      <c r="U679" s="1"/>
      <c r="V679" s="1"/>
      <c r="W679" s="51"/>
      <c r="X679" s="1"/>
      <c r="Y679" s="52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1"/>
      <c r="AL679" s="53"/>
      <c r="AM679" s="53"/>
      <c r="AN679" s="53"/>
      <c r="AO679" s="53"/>
      <c r="AP679" s="53"/>
      <c r="AQ679" s="51"/>
      <c r="AR679" s="51"/>
      <c r="AS679" s="5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ht="18.0" customHeight="1">
      <c r="A680" s="1"/>
      <c r="B680" s="47"/>
      <c r="C680" s="1"/>
      <c r="D680" s="48"/>
      <c r="E680" s="1"/>
      <c r="F680" s="1"/>
      <c r="G680" s="49"/>
      <c r="H680" s="1"/>
      <c r="I680" s="49"/>
      <c r="J680" s="1"/>
      <c r="K680" s="2"/>
      <c r="L680" s="2"/>
      <c r="M680" s="2"/>
      <c r="N680" s="2"/>
      <c r="O680" s="2"/>
      <c r="P680" s="2"/>
      <c r="Q680" s="2"/>
      <c r="R680" s="2"/>
      <c r="S680" s="50"/>
      <c r="T680" s="1"/>
      <c r="U680" s="1"/>
      <c r="V680" s="1"/>
      <c r="W680" s="51"/>
      <c r="X680" s="1"/>
      <c r="Y680" s="52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1"/>
      <c r="AL680" s="53"/>
      <c r="AM680" s="53"/>
      <c r="AN680" s="53"/>
      <c r="AO680" s="53"/>
      <c r="AP680" s="53"/>
      <c r="AQ680" s="51"/>
      <c r="AR680" s="51"/>
      <c r="AS680" s="5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ht="18.0" customHeight="1">
      <c r="A681" s="1"/>
      <c r="B681" s="47"/>
      <c r="C681" s="1"/>
      <c r="D681" s="48"/>
      <c r="E681" s="1"/>
      <c r="F681" s="1"/>
      <c r="G681" s="49"/>
      <c r="H681" s="1"/>
      <c r="I681" s="49"/>
      <c r="J681" s="1"/>
      <c r="K681" s="2"/>
      <c r="L681" s="2"/>
      <c r="M681" s="2"/>
      <c r="N681" s="2"/>
      <c r="O681" s="2"/>
      <c r="P681" s="2"/>
      <c r="Q681" s="2"/>
      <c r="R681" s="2"/>
      <c r="S681" s="50"/>
      <c r="T681" s="1"/>
      <c r="U681" s="1"/>
      <c r="V681" s="1"/>
      <c r="W681" s="51"/>
      <c r="X681" s="1"/>
      <c r="Y681" s="52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1"/>
      <c r="AL681" s="53"/>
      <c r="AM681" s="53"/>
      <c r="AN681" s="53"/>
      <c r="AO681" s="53"/>
      <c r="AP681" s="53"/>
      <c r="AQ681" s="51"/>
      <c r="AR681" s="51"/>
      <c r="AS681" s="5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ht="18.0" customHeight="1">
      <c r="A682" s="1"/>
      <c r="B682" s="47"/>
      <c r="C682" s="1"/>
      <c r="D682" s="48"/>
      <c r="E682" s="1"/>
      <c r="F682" s="1"/>
      <c r="G682" s="49"/>
      <c r="H682" s="1"/>
      <c r="I682" s="49"/>
      <c r="J682" s="1"/>
      <c r="K682" s="2"/>
      <c r="L682" s="2"/>
      <c r="M682" s="2"/>
      <c r="N682" s="2"/>
      <c r="O682" s="2"/>
      <c r="P682" s="2"/>
      <c r="Q682" s="2"/>
      <c r="R682" s="2"/>
      <c r="S682" s="50"/>
      <c r="T682" s="1"/>
      <c r="U682" s="1"/>
      <c r="V682" s="1"/>
      <c r="W682" s="51"/>
      <c r="X682" s="1"/>
      <c r="Y682" s="52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1"/>
      <c r="AL682" s="53"/>
      <c r="AM682" s="53"/>
      <c r="AN682" s="53"/>
      <c r="AO682" s="53"/>
      <c r="AP682" s="53"/>
      <c r="AQ682" s="51"/>
      <c r="AR682" s="51"/>
      <c r="AS682" s="5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ht="18.0" customHeight="1">
      <c r="A683" s="1"/>
      <c r="B683" s="47"/>
      <c r="C683" s="1"/>
      <c r="D683" s="48"/>
      <c r="E683" s="1"/>
      <c r="F683" s="1"/>
      <c r="G683" s="49"/>
      <c r="H683" s="1"/>
      <c r="I683" s="49"/>
      <c r="J683" s="1"/>
      <c r="K683" s="2"/>
      <c r="L683" s="2"/>
      <c r="M683" s="2"/>
      <c r="N683" s="2"/>
      <c r="O683" s="2"/>
      <c r="P683" s="2"/>
      <c r="Q683" s="2"/>
      <c r="R683" s="2"/>
      <c r="S683" s="50"/>
      <c r="T683" s="1"/>
      <c r="U683" s="1"/>
      <c r="V683" s="1"/>
      <c r="W683" s="51"/>
      <c r="X683" s="1"/>
      <c r="Y683" s="52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1"/>
      <c r="AL683" s="53"/>
      <c r="AM683" s="53"/>
      <c r="AN683" s="53"/>
      <c r="AO683" s="53"/>
      <c r="AP683" s="53"/>
      <c r="AQ683" s="51"/>
      <c r="AR683" s="51"/>
      <c r="AS683" s="5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ht="18.0" customHeight="1">
      <c r="A684" s="1"/>
      <c r="B684" s="47"/>
      <c r="C684" s="1"/>
      <c r="D684" s="48"/>
      <c r="E684" s="1"/>
      <c r="F684" s="1"/>
      <c r="G684" s="49"/>
      <c r="H684" s="1"/>
      <c r="I684" s="49"/>
      <c r="J684" s="1"/>
      <c r="K684" s="2"/>
      <c r="L684" s="2"/>
      <c r="M684" s="2"/>
      <c r="N684" s="2"/>
      <c r="O684" s="2"/>
      <c r="P684" s="2"/>
      <c r="Q684" s="2"/>
      <c r="R684" s="2"/>
      <c r="S684" s="50"/>
      <c r="T684" s="1"/>
      <c r="U684" s="1"/>
      <c r="V684" s="1"/>
      <c r="W684" s="51"/>
      <c r="X684" s="1"/>
      <c r="Y684" s="52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1"/>
      <c r="AL684" s="53"/>
      <c r="AM684" s="53"/>
      <c r="AN684" s="53"/>
      <c r="AO684" s="53"/>
      <c r="AP684" s="53"/>
      <c r="AQ684" s="51"/>
      <c r="AR684" s="51"/>
      <c r="AS684" s="5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ht="18.0" customHeight="1">
      <c r="A685" s="1"/>
      <c r="B685" s="47"/>
      <c r="C685" s="1"/>
      <c r="D685" s="48"/>
      <c r="E685" s="1"/>
      <c r="F685" s="1"/>
      <c r="G685" s="49"/>
      <c r="H685" s="1"/>
      <c r="I685" s="49"/>
      <c r="J685" s="1"/>
      <c r="K685" s="2"/>
      <c r="L685" s="2"/>
      <c r="M685" s="2"/>
      <c r="N685" s="2"/>
      <c r="O685" s="2"/>
      <c r="P685" s="2"/>
      <c r="Q685" s="2"/>
      <c r="R685" s="2"/>
      <c r="S685" s="50"/>
      <c r="T685" s="1"/>
      <c r="U685" s="1"/>
      <c r="V685" s="1"/>
      <c r="W685" s="51"/>
      <c r="X685" s="1"/>
      <c r="Y685" s="52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1"/>
      <c r="AL685" s="53"/>
      <c r="AM685" s="53"/>
      <c r="AN685" s="53"/>
      <c r="AO685" s="53"/>
      <c r="AP685" s="53"/>
      <c r="AQ685" s="51"/>
      <c r="AR685" s="51"/>
      <c r="AS685" s="5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ht="18.0" customHeight="1">
      <c r="A686" s="1"/>
      <c r="B686" s="47"/>
      <c r="C686" s="1"/>
      <c r="D686" s="48"/>
      <c r="E686" s="1"/>
      <c r="F686" s="1"/>
      <c r="G686" s="49"/>
      <c r="H686" s="1"/>
      <c r="I686" s="49"/>
      <c r="J686" s="1"/>
      <c r="K686" s="2"/>
      <c r="L686" s="2"/>
      <c r="M686" s="2"/>
      <c r="N686" s="2"/>
      <c r="O686" s="2"/>
      <c r="P686" s="2"/>
      <c r="Q686" s="2"/>
      <c r="R686" s="2"/>
      <c r="S686" s="50"/>
      <c r="T686" s="1"/>
      <c r="U686" s="1"/>
      <c r="V686" s="1"/>
      <c r="W686" s="51"/>
      <c r="X686" s="1"/>
      <c r="Y686" s="52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1"/>
      <c r="AL686" s="53"/>
      <c r="AM686" s="53"/>
      <c r="AN686" s="53"/>
      <c r="AO686" s="53"/>
      <c r="AP686" s="53"/>
      <c r="AQ686" s="51"/>
      <c r="AR686" s="51"/>
      <c r="AS686" s="5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ht="18.0" customHeight="1">
      <c r="A687" s="1"/>
      <c r="B687" s="47"/>
      <c r="C687" s="1"/>
      <c r="D687" s="48"/>
      <c r="E687" s="1"/>
      <c r="F687" s="1"/>
      <c r="G687" s="49"/>
      <c r="H687" s="1"/>
      <c r="I687" s="49"/>
      <c r="J687" s="1"/>
      <c r="K687" s="2"/>
      <c r="L687" s="2"/>
      <c r="M687" s="2"/>
      <c r="N687" s="2"/>
      <c r="O687" s="2"/>
      <c r="P687" s="2"/>
      <c r="Q687" s="2"/>
      <c r="R687" s="2"/>
      <c r="S687" s="50"/>
      <c r="T687" s="1"/>
      <c r="U687" s="1"/>
      <c r="V687" s="1"/>
      <c r="W687" s="51"/>
      <c r="X687" s="1"/>
      <c r="Y687" s="52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1"/>
      <c r="AL687" s="53"/>
      <c r="AM687" s="53"/>
      <c r="AN687" s="53"/>
      <c r="AO687" s="53"/>
      <c r="AP687" s="53"/>
      <c r="AQ687" s="51"/>
      <c r="AR687" s="51"/>
      <c r="AS687" s="5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ht="18.0" customHeight="1">
      <c r="A688" s="1"/>
      <c r="B688" s="47"/>
      <c r="C688" s="1"/>
      <c r="D688" s="48"/>
      <c r="E688" s="1"/>
      <c r="F688" s="1"/>
      <c r="G688" s="49"/>
      <c r="H688" s="1"/>
      <c r="I688" s="49"/>
      <c r="J688" s="1"/>
      <c r="K688" s="2"/>
      <c r="L688" s="2"/>
      <c r="M688" s="2"/>
      <c r="N688" s="2"/>
      <c r="O688" s="2"/>
      <c r="P688" s="2"/>
      <c r="Q688" s="2"/>
      <c r="R688" s="2"/>
      <c r="S688" s="50"/>
      <c r="T688" s="1"/>
      <c r="U688" s="1"/>
      <c r="V688" s="1"/>
      <c r="W688" s="51"/>
      <c r="X688" s="1"/>
      <c r="Y688" s="52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1"/>
      <c r="AL688" s="53"/>
      <c r="AM688" s="53"/>
      <c r="AN688" s="53"/>
      <c r="AO688" s="53"/>
      <c r="AP688" s="53"/>
      <c r="AQ688" s="51"/>
      <c r="AR688" s="51"/>
      <c r="AS688" s="5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ht="18.0" customHeight="1">
      <c r="A689" s="1"/>
      <c r="B689" s="47"/>
      <c r="C689" s="1"/>
      <c r="D689" s="48"/>
      <c r="E689" s="1"/>
      <c r="F689" s="1"/>
      <c r="G689" s="49"/>
      <c r="H689" s="1"/>
      <c r="I689" s="49"/>
      <c r="J689" s="1"/>
      <c r="K689" s="2"/>
      <c r="L689" s="2"/>
      <c r="M689" s="2"/>
      <c r="N689" s="2"/>
      <c r="O689" s="2"/>
      <c r="P689" s="2"/>
      <c r="Q689" s="2"/>
      <c r="R689" s="2"/>
      <c r="S689" s="50"/>
      <c r="T689" s="1"/>
      <c r="U689" s="1"/>
      <c r="V689" s="1"/>
      <c r="W689" s="51"/>
      <c r="X689" s="1"/>
      <c r="Y689" s="52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1"/>
      <c r="AL689" s="53"/>
      <c r="AM689" s="53"/>
      <c r="AN689" s="53"/>
      <c r="AO689" s="53"/>
      <c r="AP689" s="53"/>
      <c r="AQ689" s="51"/>
      <c r="AR689" s="51"/>
      <c r="AS689" s="5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ht="18.0" customHeight="1">
      <c r="A690" s="1"/>
      <c r="B690" s="47"/>
      <c r="C690" s="1"/>
      <c r="D690" s="48"/>
      <c r="E690" s="1"/>
      <c r="F690" s="1"/>
      <c r="G690" s="49"/>
      <c r="H690" s="1"/>
      <c r="I690" s="49"/>
      <c r="J690" s="1"/>
      <c r="K690" s="2"/>
      <c r="L690" s="2"/>
      <c r="M690" s="2"/>
      <c r="N690" s="2"/>
      <c r="O690" s="2"/>
      <c r="P690" s="2"/>
      <c r="Q690" s="2"/>
      <c r="R690" s="2"/>
      <c r="S690" s="50"/>
      <c r="T690" s="1"/>
      <c r="U690" s="1"/>
      <c r="V690" s="1"/>
      <c r="W690" s="51"/>
      <c r="X690" s="1"/>
      <c r="Y690" s="52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1"/>
      <c r="AL690" s="53"/>
      <c r="AM690" s="53"/>
      <c r="AN690" s="53"/>
      <c r="AO690" s="53"/>
      <c r="AP690" s="53"/>
      <c r="AQ690" s="51"/>
      <c r="AR690" s="51"/>
      <c r="AS690" s="5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ht="18.0" customHeight="1">
      <c r="A691" s="1"/>
      <c r="B691" s="47"/>
      <c r="C691" s="1"/>
      <c r="D691" s="48"/>
      <c r="E691" s="1"/>
      <c r="F691" s="1"/>
      <c r="G691" s="49"/>
      <c r="H691" s="1"/>
      <c r="I691" s="49"/>
      <c r="J691" s="1"/>
      <c r="K691" s="2"/>
      <c r="L691" s="2"/>
      <c r="M691" s="2"/>
      <c r="N691" s="2"/>
      <c r="O691" s="2"/>
      <c r="P691" s="2"/>
      <c r="Q691" s="2"/>
      <c r="R691" s="2"/>
      <c r="S691" s="50"/>
      <c r="T691" s="1"/>
      <c r="U691" s="1"/>
      <c r="V691" s="1"/>
      <c r="W691" s="51"/>
      <c r="X691" s="1"/>
      <c r="Y691" s="52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1"/>
      <c r="AL691" s="53"/>
      <c r="AM691" s="53"/>
      <c r="AN691" s="53"/>
      <c r="AO691" s="53"/>
      <c r="AP691" s="53"/>
      <c r="AQ691" s="51"/>
      <c r="AR691" s="51"/>
      <c r="AS691" s="5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ht="18.0" customHeight="1">
      <c r="A692" s="1"/>
      <c r="B692" s="47"/>
      <c r="C692" s="1"/>
      <c r="D692" s="48"/>
      <c r="E692" s="1"/>
      <c r="F692" s="1"/>
      <c r="G692" s="49"/>
      <c r="H692" s="1"/>
      <c r="I692" s="49"/>
      <c r="J692" s="1"/>
      <c r="K692" s="2"/>
      <c r="L692" s="2"/>
      <c r="M692" s="2"/>
      <c r="N692" s="2"/>
      <c r="O692" s="2"/>
      <c r="P692" s="2"/>
      <c r="Q692" s="2"/>
      <c r="R692" s="2"/>
      <c r="S692" s="50"/>
      <c r="T692" s="1"/>
      <c r="U692" s="1"/>
      <c r="V692" s="1"/>
      <c r="W692" s="51"/>
      <c r="X692" s="1"/>
      <c r="Y692" s="52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1"/>
      <c r="AL692" s="53"/>
      <c r="AM692" s="53"/>
      <c r="AN692" s="53"/>
      <c r="AO692" s="53"/>
      <c r="AP692" s="53"/>
      <c r="AQ692" s="51"/>
      <c r="AR692" s="51"/>
      <c r="AS692" s="5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ht="18.0" customHeight="1">
      <c r="A693" s="1"/>
      <c r="B693" s="47"/>
      <c r="C693" s="1"/>
      <c r="D693" s="48"/>
      <c r="E693" s="1"/>
      <c r="F693" s="1"/>
      <c r="G693" s="49"/>
      <c r="H693" s="1"/>
      <c r="I693" s="49"/>
      <c r="J693" s="1"/>
      <c r="K693" s="2"/>
      <c r="L693" s="2"/>
      <c r="M693" s="2"/>
      <c r="N693" s="2"/>
      <c r="O693" s="2"/>
      <c r="P693" s="2"/>
      <c r="Q693" s="2"/>
      <c r="R693" s="2"/>
      <c r="S693" s="50"/>
      <c r="T693" s="1"/>
      <c r="U693" s="1"/>
      <c r="V693" s="1"/>
      <c r="W693" s="51"/>
      <c r="X693" s="1"/>
      <c r="Y693" s="52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1"/>
      <c r="AL693" s="53"/>
      <c r="AM693" s="53"/>
      <c r="AN693" s="53"/>
      <c r="AO693" s="53"/>
      <c r="AP693" s="53"/>
      <c r="AQ693" s="51"/>
      <c r="AR693" s="51"/>
      <c r="AS693" s="5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ht="18.0" customHeight="1">
      <c r="A694" s="1"/>
      <c r="B694" s="47"/>
      <c r="C694" s="1"/>
      <c r="D694" s="48"/>
      <c r="E694" s="1"/>
      <c r="F694" s="1"/>
      <c r="G694" s="49"/>
      <c r="H694" s="1"/>
      <c r="I694" s="49"/>
      <c r="J694" s="1"/>
      <c r="K694" s="2"/>
      <c r="L694" s="2"/>
      <c r="M694" s="2"/>
      <c r="N694" s="2"/>
      <c r="O694" s="2"/>
      <c r="P694" s="2"/>
      <c r="Q694" s="2"/>
      <c r="R694" s="2"/>
      <c r="S694" s="50"/>
      <c r="T694" s="1"/>
      <c r="U694" s="1"/>
      <c r="V694" s="1"/>
      <c r="W694" s="51"/>
      <c r="X694" s="1"/>
      <c r="Y694" s="52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1"/>
      <c r="AL694" s="53"/>
      <c r="AM694" s="53"/>
      <c r="AN694" s="53"/>
      <c r="AO694" s="53"/>
      <c r="AP694" s="53"/>
      <c r="AQ694" s="51"/>
      <c r="AR694" s="51"/>
      <c r="AS694" s="5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ht="18.0" customHeight="1">
      <c r="A695" s="1"/>
      <c r="B695" s="47"/>
      <c r="C695" s="1"/>
      <c r="D695" s="48"/>
      <c r="E695" s="1"/>
      <c r="F695" s="1"/>
      <c r="G695" s="49"/>
      <c r="H695" s="1"/>
      <c r="I695" s="49"/>
      <c r="J695" s="1"/>
      <c r="K695" s="2"/>
      <c r="L695" s="2"/>
      <c r="M695" s="2"/>
      <c r="N695" s="2"/>
      <c r="O695" s="2"/>
      <c r="P695" s="2"/>
      <c r="Q695" s="2"/>
      <c r="R695" s="2"/>
      <c r="S695" s="50"/>
      <c r="T695" s="1"/>
      <c r="U695" s="1"/>
      <c r="V695" s="1"/>
      <c r="W695" s="51"/>
      <c r="X695" s="1"/>
      <c r="Y695" s="52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1"/>
      <c r="AL695" s="53"/>
      <c r="AM695" s="53"/>
      <c r="AN695" s="53"/>
      <c r="AO695" s="53"/>
      <c r="AP695" s="53"/>
      <c r="AQ695" s="51"/>
      <c r="AR695" s="51"/>
      <c r="AS695" s="5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ht="18.0" customHeight="1">
      <c r="A696" s="1"/>
      <c r="B696" s="47"/>
      <c r="C696" s="1"/>
      <c r="D696" s="48"/>
      <c r="E696" s="1"/>
      <c r="F696" s="1"/>
      <c r="G696" s="49"/>
      <c r="H696" s="1"/>
      <c r="I696" s="49"/>
      <c r="J696" s="1"/>
      <c r="K696" s="2"/>
      <c r="L696" s="2"/>
      <c r="M696" s="2"/>
      <c r="N696" s="2"/>
      <c r="O696" s="2"/>
      <c r="P696" s="2"/>
      <c r="Q696" s="2"/>
      <c r="R696" s="2"/>
      <c r="S696" s="50"/>
      <c r="T696" s="1"/>
      <c r="U696" s="1"/>
      <c r="V696" s="1"/>
      <c r="W696" s="51"/>
      <c r="X696" s="1"/>
      <c r="Y696" s="52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1"/>
      <c r="AL696" s="53"/>
      <c r="AM696" s="53"/>
      <c r="AN696" s="53"/>
      <c r="AO696" s="53"/>
      <c r="AP696" s="53"/>
      <c r="AQ696" s="51"/>
      <c r="AR696" s="51"/>
      <c r="AS696" s="5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ht="18.0" customHeight="1">
      <c r="A697" s="1"/>
      <c r="B697" s="47"/>
      <c r="C697" s="1"/>
      <c r="D697" s="48"/>
      <c r="E697" s="1"/>
      <c r="F697" s="1"/>
      <c r="G697" s="49"/>
      <c r="H697" s="1"/>
      <c r="I697" s="49"/>
      <c r="J697" s="1"/>
      <c r="K697" s="2"/>
      <c r="L697" s="2"/>
      <c r="M697" s="2"/>
      <c r="N697" s="2"/>
      <c r="O697" s="2"/>
      <c r="P697" s="2"/>
      <c r="Q697" s="2"/>
      <c r="R697" s="2"/>
      <c r="S697" s="50"/>
      <c r="T697" s="1"/>
      <c r="U697" s="1"/>
      <c r="V697" s="1"/>
      <c r="W697" s="51"/>
      <c r="X697" s="1"/>
      <c r="Y697" s="52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1"/>
      <c r="AL697" s="53"/>
      <c r="AM697" s="53"/>
      <c r="AN697" s="53"/>
      <c r="AO697" s="53"/>
      <c r="AP697" s="53"/>
      <c r="AQ697" s="51"/>
      <c r="AR697" s="51"/>
      <c r="AS697" s="5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ht="18.0" customHeight="1">
      <c r="A698" s="1"/>
      <c r="B698" s="47"/>
      <c r="C698" s="1"/>
      <c r="D698" s="48"/>
      <c r="E698" s="1"/>
      <c r="F698" s="1"/>
      <c r="G698" s="49"/>
      <c r="H698" s="1"/>
      <c r="I698" s="49"/>
      <c r="J698" s="1"/>
      <c r="K698" s="2"/>
      <c r="L698" s="2"/>
      <c r="M698" s="2"/>
      <c r="N698" s="2"/>
      <c r="O698" s="2"/>
      <c r="P698" s="2"/>
      <c r="Q698" s="2"/>
      <c r="R698" s="2"/>
      <c r="S698" s="50"/>
      <c r="T698" s="1"/>
      <c r="U698" s="1"/>
      <c r="V698" s="1"/>
      <c r="W698" s="51"/>
      <c r="X698" s="1"/>
      <c r="Y698" s="52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1"/>
      <c r="AL698" s="53"/>
      <c r="AM698" s="53"/>
      <c r="AN698" s="53"/>
      <c r="AO698" s="53"/>
      <c r="AP698" s="53"/>
      <c r="AQ698" s="51"/>
      <c r="AR698" s="51"/>
      <c r="AS698" s="5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ht="18.0" customHeight="1">
      <c r="A699" s="1"/>
      <c r="B699" s="47"/>
      <c r="C699" s="1"/>
      <c r="D699" s="48"/>
      <c r="E699" s="1"/>
      <c r="F699" s="1"/>
      <c r="G699" s="49"/>
      <c r="H699" s="1"/>
      <c r="I699" s="49"/>
      <c r="J699" s="1"/>
      <c r="K699" s="2"/>
      <c r="L699" s="2"/>
      <c r="M699" s="2"/>
      <c r="N699" s="2"/>
      <c r="O699" s="2"/>
      <c r="P699" s="2"/>
      <c r="Q699" s="2"/>
      <c r="R699" s="2"/>
      <c r="S699" s="50"/>
      <c r="T699" s="1"/>
      <c r="U699" s="1"/>
      <c r="V699" s="1"/>
      <c r="W699" s="51"/>
      <c r="X699" s="1"/>
      <c r="Y699" s="52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1"/>
      <c r="AL699" s="53"/>
      <c r="AM699" s="53"/>
      <c r="AN699" s="53"/>
      <c r="AO699" s="53"/>
      <c r="AP699" s="53"/>
      <c r="AQ699" s="51"/>
      <c r="AR699" s="51"/>
      <c r="AS699" s="5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ht="18.0" customHeight="1">
      <c r="A700" s="1"/>
      <c r="B700" s="47"/>
      <c r="C700" s="1"/>
      <c r="D700" s="48"/>
      <c r="E700" s="1"/>
      <c r="F700" s="1"/>
      <c r="G700" s="49"/>
      <c r="H700" s="1"/>
      <c r="I700" s="49"/>
      <c r="J700" s="1"/>
      <c r="K700" s="2"/>
      <c r="L700" s="2"/>
      <c r="M700" s="2"/>
      <c r="N700" s="2"/>
      <c r="O700" s="2"/>
      <c r="P700" s="2"/>
      <c r="Q700" s="2"/>
      <c r="R700" s="2"/>
      <c r="S700" s="50"/>
      <c r="T700" s="1"/>
      <c r="U700" s="1"/>
      <c r="V700" s="1"/>
      <c r="W700" s="51"/>
      <c r="X700" s="1"/>
      <c r="Y700" s="52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1"/>
      <c r="AL700" s="53"/>
      <c r="AM700" s="53"/>
      <c r="AN700" s="53"/>
      <c r="AO700" s="53"/>
      <c r="AP700" s="53"/>
      <c r="AQ700" s="51"/>
      <c r="AR700" s="51"/>
      <c r="AS700" s="5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ht="18.0" customHeight="1">
      <c r="A701" s="1"/>
      <c r="B701" s="47"/>
      <c r="C701" s="1"/>
      <c r="D701" s="48"/>
      <c r="E701" s="1"/>
      <c r="F701" s="1"/>
      <c r="G701" s="49"/>
      <c r="H701" s="1"/>
      <c r="I701" s="49"/>
      <c r="J701" s="1"/>
      <c r="K701" s="2"/>
      <c r="L701" s="2"/>
      <c r="M701" s="2"/>
      <c r="N701" s="2"/>
      <c r="O701" s="2"/>
      <c r="P701" s="2"/>
      <c r="Q701" s="2"/>
      <c r="R701" s="2"/>
      <c r="S701" s="50"/>
      <c r="T701" s="1"/>
      <c r="U701" s="1"/>
      <c r="V701" s="1"/>
      <c r="W701" s="51"/>
      <c r="X701" s="1"/>
      <c r="Y701" s="52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1"/>
      <c r="AL701" s="53"/>
      <c r="AM701" s="53"/>
      <c r="AN701" s="53"/>
      <c r="AO701" s="53"/>
      <c r="AP701" s="53"/>
      <c r="AQ701" s="51"/>
      <c r="AR701" s="51"/>
      <c r="AS701" s="5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ht="18.0" customHeight="1">
      <c r="A702" s="1"/>
      <c r="B702" s="47"/>
      <c r="C702" s="1"/>
      <c r="D702" s="48"/>
      <c r="E702" s="1"/>
      <c r="F702" s="1"/>
      <c r="G702" s="49"/>
      <c r="H702" s="1"/>
      <c r="I702" s="49"/>
      <c r="J702" s="1"/>
      <c r="K702" s="2"/>
      <c r="L702" s="2"/>
      <c r="M702" s="2"/>
      <c r="N702" s="2"/>
      <c r="O702" s="2"/>
      <c r="P702" s="2"/>
      <c r="Q702" s="2"/>
      <c r="R702" s="2"/>
      <c r="S702" s="50"/>
      <c r="T702" s="1"/>
      <c r="U702" s="1"/>
      <c r="V702" s="1"/>
      <c r="W702" s="51"/>
      <c r="X702" s="1"/>
      <c r="Y702" s="52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1"/>
      <c r="AL702" s="53"/>
      <c r="AM702" s="53"/>
      <c r="AN702" s="53"/>
      <c r="AO702" s="53"/>
      <c r="AP702" s="53"/>
      <c r="AQ702" s="51"/>
      <c r="AR702" s="51"/>
      <c r="AS702" s="5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ht="18.0" customHeight="1">
      <c r="A703" s="1"/>
      <c r="B703" s="47"/>
      <c r="C703" s="1"/>
      <c r="D703" s="48"/>
      <c r="E703" s="1"/>
      <c r="F703" s="1"/>
      <c r="G703" s="49"/>
      <c r="H703" s="1"/>
      <c r="I703" s="49"/>
      <c r="J703" s="1"/>
      <c r="K703" s="2"/>
      <c r="L703" s="2"/>
      <c r="M703" s="2"/>
      <c r="N703" s="2"/>
      <c r="O703" s="2"/>
      <c r="P703" s="2"/>
      <c r="Q703" s="2"/>
      <c r="R703" s="2"/>
      <c r="S703" s="50"/>
      <c r="T703" s="1"/>
      <c r="U703" s="1"/>
      <c r="V703" s="1"/>
      <c r="W703" s="51"/>
      <c r="X703" s="1"/>
      <c r="Y703" s="52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1"/>
      <c r="AL703" s="53"/>
      <c r="AM703" s="53"/>
      <c r="AN703" s="53"/>
      <c r="AO703" s="53"/>
      <c r="AP703" s="53"/>
      <c r="AQ703" s="51"/>
      <c r="AR703" s="51"/>
      <c r="AS703" s="5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ht="18.0" customHeight="1">
      <c r="A704" s="1"/>
      <c r="B704" s="47"/>
      <c r="C704" s="1"/>
      <c r="D704" s="48"/>
      <c r="E704" s="1"/>
      <c r="F704" s="1"/>
      <c r="G704" s="49"/>
      <c r="H704" s="1"/>
      <c r="I704" s="49"/>
      <c r="J704" s="1"/>
      <c r="K704" s="2"/>
      <c r="L704" s="2"/>
      <c r="M704" s="2"/>
      <c r="N704" s="2"/>
      <c r="O704" s="2"/>
      <c r="P704" s="2"/>
      <c r="Q704" s="2"/>
      <c r="R704" s="2"/>
      <c r="S704" s="50"/>
      <c r="T704" s="1"/>
      <c r="U704" s="1"/>
      <c r="V704" s="1"/>
      <c r="W704" s="51"/>
      <c r="X704" s="1"/>
      <c r="Y704" s="52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1"/>
      <c r="AL704" s="53"/>
      <c r="AM704" s="53"/>
      <c r="AN704" s="53"/>
      <c r="AO704" s="53"/>
      <c r="AP704" s="53"/>
      <c r="AQ704" s="51"/>
      <c r="AR704" s="51"/>
      <c r="AS704" s="5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ht="18.0" customHeight="1">
      <c r="A705" s="1"/>
      <c r="B705" s="47"/>
      <c r="C705" s="1"/>
      <c r="D705" s="48"/>
      <c r="E705" s="1"/>
      <c r="F705" s="1"/>
      <c r="G705" s="49"/>
      <c r="H705" s="1"/>
      <c r="I705" s="49"/>
      <c r="J705" s="1"/>
      <c r="K705" s="2"/>
      <c r="L705" s="2"/>
      <c r="M705" s="2"/>
      <c r="N705" s="2"/>
      <c r="O705" s="2"/>
      <c r="P705" s="2"/>
      <c r="Q705" s="2"/>
      <c r="R705" s="2"/>
      <c r="S705" s="50"/>
      <c r="T705" s="1"/>
      <c r="U705" s="1"/>
      <c r="V705" s="1"/>
      <c r="W705" s="51"/>
      <c r="X705" s="1"/>
      <c r="Y705" s="52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1"/>
      <c r="AL705" s="53"/>
      <c r="AM705" s="53"/>
      <c r="AN705" s="53"/>
      <c r="AO705" s="53"/>
      <c r="AP705" s="53"/>
      <c r="AQ705" s="51"/>
      <c r="AR705" s="51"/>
      <c r="AS705" s="5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ht="18.0" customHeight="1">
      <c r="A706" s="1"/>
      <c r="B706" s="47"/>
      <c r="C706" s="1"/>
      <c r="D706" s="48"/>
      <c r="E706" s="1"/>
      <c r="F706" s="1"/>
      <c r="G706" s="49"/>
      <c r="H706" s="1"/>
      <c r="I706" s="49"/>
      <c r="J706" s="1"/>
      <c r="K706" s="2"/>
      <c r="L706" s="2"/>
      <c r="M706" s="2"/>
      <c r="N706" s="2"/>
      <c r="O706" s="2"/>
      <c r="P706" s="2"/>
      <c r="Q706" s="2"/>
      <c r="R706" s="2"/>
      <c r="S706" s="50"/>
      <c r="T706" s="1"/>
      <c r="U706" s="1"/>
      <c r="V706" s="1"/>
      <c r="W706" s="51"/>
      <c r="X706" s="1"/>
      <c r="Y706" s="52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1"/>
      <c r="AL706" s="53"/>
      <c r="AM706" s="53"/>
      <c r="AN706" s="53"/>
      <c r="AO706" s="53"/>
      <c r="AP706" s="53"/>
      <c r="AQ706" s="51"/>
      <c r="AR706" s="51"/>
      <c r="AS706" s="5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ht="18.0" customHeight="1">
      <c r="A707" s="1"/>
      <c r="B707" s="47"/>
      <c r="C707" s="1"/>
      <c r="D707" s="48"/>
      <c r="E707" s="1"/>
      <c r="F707" s="1"/>
      <c r="G707" s="49"/>
      <c r="H707" s="1"/>
      <c r="I707" s="49"/>
      <c r="J707" s="1"/>
      <c r="K707" s="2"/>
      <c r="L707" s="2"/>
      <c r="M707" s="2"/>
      <c r="N707" s="2"/>
      <c r="O707" s="2"/>
      <c r="P707" s="2"/>
      <c r="Q707" s="2"/>
      <c r="R707" s="2"/>
      <c r="S707" s="50"/>
      <c r="T707" s="1"/>
      <c r="U707" s="1"/>
      <c r="V707" s="1"/>
      <c r="W707" s="51"/>
      <c r="X707" s="1"/>
      <c r="Y707" s="52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1"/>
      <c r="AL707" s="53"/>
      <c r="AM707" s="53"/>
      <c r="AN707" s="53"/>
      <c r="AO707" s="53"/>
      <c r="AP707" s="53"/>
      <c r="AQ707" s="51"/>
      <c r="AR707" s="51"/>
      <c r="AS707" s="5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ht="18.0" customHeight="1">
      <c r="A708" s="1"/>
      <c r="B708" s="47"/>
      <c r="C708" s="1"/>
      <c r="D708" s="48"/>
      <c r="E708" s="1"/>
      <c r="F708" s="1"/>
      <c r="G708" s="49"/>
      <c r="H708" s="1"/>
      <c r="I708" s="49"/>
      <c r="J708" s="1"/>
      <c r="K708" s="2"/>
      <c r="L708" s="2"/>
      <c r="M708" s="2"/>
      <c r="N708" s="2"/>
      <c r="O708" s="2"/>
      <c r="P708" s="2"/>
      <c r="Q708" s="2"/>
      <c r="R708" s="2"/>
      <c r="S708" s="50"/>
      <c r="T708" s="1"/>
      <c r="U708" s="1"/>
      <c r="V708" s="1"/>
      <c r="W708" s="51"/>
      <c r="X708" s="1"/>
      <c r="Y708" s="52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1"/>
      <c r="AL708" s="53"/>
      <c r="AM708" s="53"/>
      <c r="AN708" s="53"/>
      <c r="AO708" s="53"/>
      <c r="AP708" s="53"/>
      <c r="AQ708" s="51"/>
      <c r="AR708" s="51"/>
      <c r="AS708" s="5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ht="18.0" customHeight="1">
      <c r="A709" s="1"/>
      <c r="B709" s="47"/>
      <c r="C709" s="1"/>
      <c r="D709" s="48"/>
      <c r="E709" s="1"/>
      <c r="F709" s="1"/>
      <c r="G709" s="49"/>
      <c r="H709" s="1"/>
      <c r="I709" s="49"/>
      <c r="J709" s="1"/>
      <c r="K709" s="2"/>
      <c r="L709" s="2"/>
      <c r="M709" s="2"/>
      <c r="N709" s="2"/>
      <c r="O709" s="2"/>
      <c r="P709" s="2"/>
      <c r="Q709" s="2"/>
      <c r="R709" s="2"/>
      <c r="S709" s="50"/>
      <c r="T709" s="1"/>
      <c r="U709" s="1"/>
      <c r="V709" s="1"/>
      <c r="W709" s="51"/>
      <c r="X709" s="1"/>
      <c r="Y709" s="52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1"/>
      <c r="AL709" s="53"/>
      <c r="AM709" s="53"/>
      <c r="AN709" s="53"/>
      <c r="AO709" s="53"/>
      <c r="AP709" s="53"/>
      <c r="AQ709" s="51"/>
      <c r="AR709" s="51"/>
      <c r="AS709" s="5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ht="18.0" customHeight="1">
      <c r="A710" s="1"/>
      <c r="B710" s="47"/>
      <c r="C710" s="1"/>
      <c r="D710" s="48"/>
      <c r="E710" s="1"/>
      <c r="F710" s="1"/>
      <c r="G710" s="49"/>
      <c r="H710" s="1"/>
      <c r="I710" s="49"/>
      <c r="J710" s="1"/>
      <c r="K710" s="2"/>
      <c r="L710" s="2"/>
      <c r="M710" s="2"/>
      <c r="N710" s="2"/>
      <c r="O710" s="2"/>
      <c r="P710" s="2"/>
      <c r="Q710" s="2"/>
      <c r="R710" s="2"/>
      <c r="S710" s="50"/>
      <c r="T710" s="1"/>
      <c r="U710" s="1"/>
      <c r="V710" s="1"/>
      <c r="W710" s="51"/>
      <c r="X710" s="1"/>
      <c r="Y710" s="52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1"/>
      <c r="AL710" s="53"/>
      <c r="AM710" s="53"/>
      <c r="AN710" s="53"/>
      <c r="AO710" s="53"/>
      <c r="AP710" s="53"/>
      <c r="AQ710" s="51"/>
      <c r="AR710" s="51"/>
      <c r="AS710" s="5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ht="18.0" customHeight="1">
      <c r="A711" s="1"/>
      <c r="B711" s="47"/>
      <c r="C711" s="1"/>
      <c r="D711" s="48"/>
      <c r="E711" s="1"/>
      <c r="F711" s="1"/>
      <c r="G711" s="49"/>
      <c r="H711" s="1"/>
      <c r="I711" s="49"/>
      <c r="J711" s="1"/>
      <c r="K711" s="2"/>
      <c r="L711" s="2"/>
      <c r="M711" s="2"/>
      <c r="N711" s="2"/>
      <c r="O711" s="2"/>
      <c r="P711" s="2"/>
      <c r="Q711" s="2"/>
      <c r="R711" s="2"/>
      <c r="S711" s="50"/>
      <c r="T711" s="1"/>
      <c r="U711" s="1"/>
      <c r="V711" s="1"/>
      <c r="W711" s="51"/>
      <c r="X711" s="1"/>
      <c r="Y711" s="52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1"/>
      <c r="AL711" s="53"/>
      <c r="AM711" s="53"/>
      <c r="AN711" s="53"/>
      <c r="AO711" s="53"/>
      <c r="AP711" s="53"/>
      <c r="AQ711" s="51"/>
      <c r="AR711" s="51"/>
      <c r="AS711" s="5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ht="18.0" customHeight="1">
      <c r="A712" s="1"/>
      <c r="B712" s="47"/>
      <c r="C712" s="1"/>
      <c r="D712" s="48"/>
      <c r="E712" s="1"/>
      <c r="F712" s="1"/>
      <c r="G712" s="49"/>
      <c r="H712" s="1"/>
      <c r="I712" s="49"/>
      <c r="J712" s="1"/>
      <c r="K712" s="2"/>
      <c r="L712" s="2"/>
      <c r="M712" s="2"/>
      <c r="N712" s="2"/>
      <c r="O712" s="2"/>
      <c r="P712" s="2"/>
      <c r="Q712" s="2"/>
      <c r="R712" s="2"/>
      <c r="S712" s="50"/>
      <c r="T712" s="1"/>
      <c r="U712" s="1"/>
      <c r="V712" s="1"/>
      <c r="W712" s="51"/>
      <c r="X712" s="1"/>
      <c r="Y712" s="52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1"/>
      <c r="AL712" s="53"/>
      <c r="AM712" s="53"/>
      <c r="AN712" s="53"/>
      <c r="AO712" s="53"/>
      <c r="AP712" s="53"/>
      <c r="AQ712" s="51"/>
      <c r="AR712" s="51"/>
      <c r="AS712" s="5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ht="18.0" customHeight="1">
      <c r="A713" s="1"/>
      <c r="B713" s="47"/>
      <c r="C713" s="1"/>
      <c r="D713" s="48"/>
      <c r="E713" s="1"/>
      <c r="F713" s="1"/>
      <c r="G713" s="49"/>
      <c r="H713" s="1"/>
      <c r="I713" s="49"/>
      <c r="J713" s="1"/>
      <c r="K713" s="2"/>
      <c r="L713" s="2"/>
      <c r="M713" s="2"/>
      <c r="N713" s="2"/>
      <c r="O713" s="2"/>
      <c r="P713" s="2"/>
      <c r="Q713" s="2"/>
      <c r="R713" s="2"/>
      <c r="S713" s="50"/>
      <c r="T713" s="1"/>
      <c r="U713" s="1"/>
      <c r="V713" s="1"/>
      <c r="W713" s="51"/>
      <c r="X713" s="1"/>
      <c r="Y713" s="52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1"/>
      <c r="AL713" s="53"/>
      <c r="AM713" s="53"/>
      <c r="AN713" s="53"/>
      <c r="AO713" s="53"/>
      <c r="AP713" s="53"/>
      <c r="AQ713" s="51"/>
      <c r="AR713" s="51"/>
      <c r="AS713" s="5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ht="18.0" customHeight="1">
      <c r="A714" s="1"/>
      <c r="B714" s="47"/>
      <c r="C714" s="1"/>
      <c r="D714" s="48"/>
      <c r="E714" s="1"/>
      <c r="F714" s="1"/>
      <c r="G714" s="49"/>
      <c r="H714" s="1"/>
      <c r="I714" s="49"/>
      <c r="J714" s="1"/>
      <c r="K714" s="2"/>
      <c r="L714" s="2"/>
      <c r="M714" s="2"/>
      <c r="N714" s="2"/>
      <c r="O714" s="2"/>
      <c r="P714" s="2"/>
      <c r="Q714" s="2"/>
      <c r="R714" s="2"/>
      <c r="S714" s="50"/>
      <c r="T714" s="1"/>
      <c r="U714" s="1"/>
      <c r="V714" s="1"/>
      <c r="W714" s="51"/>
      <c r="X714" s="1"/>
      <c r="Y714" s="52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1"/>
      <c r="AL714" s="53"/>
      <c r="AM714" s="53"/>
      <c r="AN714" s="53"/>
      <c r="AO714" s="53"/>
      <c r="AP714" s="53"/>
      <c r="AQ714" s="51"/>
      <c r="AR714" s="51"/>
      <c r="AS714" s="5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ht="18.0" customHeight="1">
      <c r="A715" s="1"/>
      <c r="B715" s="47"/>
      <c r="C715" s="1"/>
      <c r="D715" s="48"/>
      <c r="E715" s="1"/>
      <c r="F715" s="1"/>
      <c r="G715" s="49"/>
      <c r="H715" s="1"/>
      <c r="I715" s="49"/>
      <c r="J715" s="1"/>
      <c r="K715" s="2"/>
      <c r="L715" s="2"/>
      <c r="M715" s="2"/>
      <c r="N715" s="2"/>
      <c r="O715" s="2"/>
      <c r="P715" s="2"/>
      <c r="Q715" s="2"/>
      <c r="R715" s="2"/>
      <c r="S715" s="50"/>
      <c r="T715" s="1"/>
      <c r="U715" s="1"/>
      <c r="V715" s="1"/>
      <c r="W715" s="51"/>
      <c r="X715" s="1"/>
      <c r="Y715" s="52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1"/>
      <c r="AL715" s="53"/>
      <c r="AM715" s="53"/>
      <c r="AN715" s="53"/>
      <c r="AO715" s="53"/>
      <c r="AP715" s="53"/>
      <c r="AQ715" s="51"/>
      <c r="AR715" s="51"/>
      <c r="AS715" s="5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ht="18.0" customHeight="1">
      <c r="A716" s="1"/>
      <c r="B716" s="47"/>
      <c r="C716" s="1"/>
      <c r="D716" s="48"/>
      <c r="E716" s="1"/>
      <c r="F716" s="1"/>
      <c r="G716" s="49"/>
      <c r="H716" s="1"/>
      <c r="I716" s="49"/>
      <c r="J716" s="1"/>
      <c r="K716" s="2"/>
      <c r="L716" s="2"/>
      <c r="M716" s="2"/>
      <c r="N716" s="2"/>
      <c r="O716" s="2"/>
      <c r="P716" s="2"/>
      <c r="Q716" s="2"/>
      <c r="R716" s="2"/>
      <c r="S716" s="50"/>
      <c r="T716" s="1"/>
      <c r="U716" s="1"/>
      <c r="V716" s="1"/>
      <c r="W716" s="51"/>
      <c r="X716" s="1"/>
      <c r="Y716" s="52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1"/>
      <c r="AL716" s="53"/>
      <c r="AM716" s="53"/>
      <c r="AN716" s="53"/>
      <c r="AO716" s="53"/>
      <c r="AP716" s="53"/>
      <c r="AQ716" s="51"/>
      <c r="AR716" s="51"/>
      <c r="AS716" s="5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ht="18.0" customHeight="1">
      <c r="A717" s="1"/>
      <c r="B717" s="47"/>
      <c r="C717" s="1"/>
      <c r="D717" s="48"/>
      <c r="E717" s="1"/>
      <c r="F717" s="1"/>
      <c r="G717" s="49"/>
      <c r="H717" s="1"/>
      <c r="I717" s="49"/>
      <c r="J717" s="1"/>
      <c r="K717" s="2"/>
      <c r="L717" s="2"/>
      <c r="M717" s="2"/>
      <c r="N717" s="2"/>
      <c r="O717" s="2"/>
      <c r="P717" s="2"/>
      <c r="Q717" s="2"/>
      <c r="R717" s="2"/>
      <c r="S717" s="50"/>
      <c r="T717" s="1"/>
      <c r="U717" s="1"/>
      <c r="V717" s="1"/>
      <c r="W717" s="51"/>
      <c r="X717" s="1"/>
      <c r="Y717" s="52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1"/>
      <c r="AL717" s="53"/>
      <c r="AM717" s="53"/>
      <c r="AN717" s="53"/>
      <c r="AO717" s="53"/>
      <c r="AP717" s="53"/>
      <c r="AQ717" s="51"/>
      <c r="AR717" s="51"/>
      <c r="AS717" s="5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ht="18.0" customHeight="1">
      <c r="A718" s="1"/>
      <c r="B718" s="47"/>
      <c r="C718" s="1"/>
      <c r="D718" s="48"/>
      <c r="E718" s="1"/>
      <c r="F718" s="1"/>
      <c r="G718" s="49"/>
      <c r="H718" s="1"/>
      <c r="I718" s="49"/>
      <c r="J718" s="1"/>
      <c r="K718" s="2"/>
      <c r="L718" s="2"/>
      <c r="M718" s="2"/>
      <c r="N718" s="2"/>
      <c r="O718" s="2"/>
      <c r="P718" s="2"/>
      <c r="Q718" s="2"/>
      <c r="R718" s="2"/>
      <c r="S718" s="50"/>
      <c r="T718" s="1"/>
      <c r="U718" s="1"/>
      <c r="V718" s="1"/>
      <c r="W718" s="51"/>
      <c r="X718" s="1"/>
      <c r="Y718" s="52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1"/>
      <c r="AL718" s="53"/>
      <c r="AM718" s="53"/>
      <c r="AN718" s="53"/>
      <c r="AO718" s="53"/>
      <c r="AP718" s="53"/>
      <c r="AQ718" s="51"/>
      <c r="AR718" s="51"/>
      <c r="AS718" s="5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ht="18.0" customHeight="1">
      <c r="A719" s="1"/>
      <c r="B719" s="47"/>
      <c r="C719" s="1"/>
      <c r="D719" s="48"/>
      <c r="E719" s="1"/>
      <c r="F719" s="1"/>
      <c r="G719" s="49"/>
      <c r="H719" s="1"/>
      <c r="I719" s="49"/>
      <c r="J719" s="1"/>
      <c r="K719" s="2"/>
      <c r="L719" s="2"/>
      <c r="M719" s="2"/>
      <c r="N719" s="2"/>
      <c r="O719" s="2"/>
      <c r="P719" s="2"/>
      <c r="Q719" s="2"/>
      <c r="R719" s="2"/>
      <c r="S719" s="50"/>
      <c r="T719" s="1"/>
      <c r="U719" s="1"/>
      <c r="V719" s="1"/>
      <c r="W719" s="51"/>
      <c r="X719" s="1"/>
      <c r="Y719" s="52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1"/>
      <c r="AL719" s="53"/>
      <c r="AM719" s="53"/>
      <c r="AN719" s="53"/>
      <c r="AO719" s="53"/>
      <c r="AP719" s="53"/>
      <c r="AQ719" s="51"/>
      <c r="AR719" s="51"/>
      <c r="AS719" s="5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ht="18.0" customHeight="1">
      <c r="A720" s="1"/>
      <c r="B720" s="47"/>
      <c r="C720" s="1"/>
      <c r="D720" s="48"/>
      <c r="E720" s="1"/>
      <c r="F720" s="1"/>
      <c r="G720" s="49"/>
      <c r="H720" s="1"/>
      <c r="I720" s="49"/>
      <c r="J720" s="1"/>
      <c r="K720" s="2"/>
      <c r="L720" s="2"/>
      <c r="M720" s="2"/>
      <c r="N720" s="2"/>
      <c r="O720" s="2"/>
      <c r="P720" s="2"/>
      <c r="Q720" s="2"/>
      <c r="R720" s="2"/>
      <c r="S720" s="50"/>
      <c r="T720" s="1"/>
      <c r="U720" s="1"/>
      <c r="V720" s="1"/>
      <c r="W720" s="51"/>
      <c r="X720" s="1"/>
      <c r="Y720" s="52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1"/>
      <c r="AL720" s="53"/>
      <c r="AM720" s="53"/>
      <c r="AN720" s="53"/>
      <c r="AO720" s="53"/>
      <c r="AP720" s="53"/>
      <c r="AQ720" s="51"/>
      <c r="AR720" s="51"/>
      <c r="AS720" s="5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ht="18.0" customHeight="1">
      <c r="A721" s="1"/>
      <c r="B721" s="47"/>
      <c r="C721" s="1"/>
      <c r="D721" s="48"/>
      <c r="E721" s="1"/>
      <c r="F721" s="1"/>
      <c r="G721" s="49"/>
      <c r="H721" s="1"/>
      <c r="I721" s="49"/>
      <c r="J721" s="1"/>
      <c r="K721" s="2"/>
      <c r="L721" s="2"/>
      <c r="M721" s="2"/>
      <c r="N721" s="2"/>
      <c r="O721" s="2"/>
      <c r="P721" s="2"/>
      <c r="Q721" s="2"/>
      <c r="R721" s="2"/>
      <c r="S721" s="50"/>
      <c r="T721" s="1"/>
      <c r="U721" s="1"/>
      <c r="V721" s="1"/>
      <c r="W721" s="51"/>
      <c r="X721" s="1"/>
      <c r="Y721" s="52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1"/>
      <c r="AL721" s="53"/>
      <c r="AM721" s="53"/>
      <c r="AN721" s="53"/>
      <c r="AO721" s="53"/>
      <c r="AP721" s="53"/>
      <c r="AQ721" s="51"/>
      <c r="AR721" s="51"/>
      <c r="AS721" s="5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ht="18.0" customHeight="1">
      <c r="A722" s="1"/>
      <c r="B722" s="47"/>
      <c r="C722" s="1"/>
      <c r="D722" s="48"/>
      <c r="E722" s="1"/>
      <c r="F722" s="1"/>
      <c r="G722" s="49"/>
      <c r="H722" s="1"/>
      <c r="I722" s="49"/>
      <c r="J722" s="1"/>
      <c r="K722" s="2"/>
      <c r="L722" s="2"/>
      <c r="M722" s="2"/>
      <c r="N722" s="2"/>
      <c r="O722" s="2"/>
      <c r="P722" s="2"/>
      <c r="Q722" s="2"/>
      <c r="R722" s="2"/>
      <c r="S722" s="50"/>
      <c r="T722" s="1"/>
      <c r="U722" s="1"/>
      <c r="V722" s="1"/>
      <c r="W722" s="51"/>
      <c r="X722" s="1"/>
      <c r="Y722" s="52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1"/>
      <c r="AL722" s="53"/>
      <c r="AM722" s="53"/>
      <c r="AN722" s="53"/>
      <c r="AO722" s="53"/>
      <c r="AP722" s="53"/>
      <c r="AQ722" s="51"/>
      <c r="AR722" s="51"/>
      <c r="AS722" s="5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ht="18.0" customHeight="1">
      <c r="A723" s="1"/>
      <c r="B723" s="47"/>
      <c r="C723" s="1"/>
      <c r="D723" s="48"/>
      <c r="E723" s="1"/>
      <c r="F723" s="1"/>
      <c r="G723" s="49"/>
      <c r="H723" s="1"/>
      <c r="I723" s="49"/>
      <c r="J723" s="1"/>
      <c r="K723" s="2"/>
      <c r="L723" s="2"/>
      <c r="M723" s="2"/>
      <c r="N723" s="2"/>
      <c r="O723" s="2"/>
      <c r="P723" s="2"/>
      <c r="Q723" s="2"/>
      <c r="R723" s="2"/>
      <c r="S723" s="50"/>
      <c r="T723" s="1"/>
      <c r="U723" s="1"/>
      <c r="V723" s="1"/>
      <c r="W723" s="51"/>
      <c r="X723" s="1"/>
      <c r="Y723" s="52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1"/>
      <c r="AL723" s="53"/>
      <c r="AM723" s="53"/>
      <c r="AN723" s="53"/>
      <c r="AO723" s="53"/>
      <c r="AP723" s="53"/>
      <c r="AQ723" s="51"/>
      <c r="AR723" s="51"/>
      <c r="AS723" s="5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ht="18.0" customHeight="1">
      <c r="A724" s="1"/>
      <c r="B724" s="47"/>
      <c r="C724" s="1"/>
      <c r="D724" s="48"/>
      <c r="E724" s="1"/>
      <c r="F724" s="1"/>
      <c r="G724" s="49"/>
      <c r="H724" s="1"/>
      <c r="I724" s="49"/>
      <c r="J724" s="1"/>
      <c r="K724" s="2"/>
      <c r="L724" s="2"/>
      <c r="M724" s="2"/>
      <c r="N724" s="2"/>
      <c r="O724" s="2"/>
      <c r="P724" s="2"/>
      <c r="Q724" s="2"/>
      <c r="R724" s="2"/>
      <c r="S724" s="50"/>
      <c r="T724" s="1"/>
      <c r="U724" s="1"/>
      <c r="V724" s="1"/>
      <c r="W724" s="51"/>
      <c r="X724" s="1"/>
      <c r="Y724" s="52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1"/>
      <c r="AL724" s="53"/>
      <c r="AM724" s="53"/>
      <c r="AN724" s="53"/>
      <c r="AO724" s="53"/>
      <c r="AP724" s="53"/>
      <c r="AQ724" s="51"/>
      <c r="AR724" s="51"/>
      <c r="AS724" s="5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ht="18.0" customHeight="1">
      <c r="A725" s="1"/>
      <c r="B725" s="47"/>
      <c r="C725" s="1"/>
      <c r="D725" s="48"/>
      <c r="E725" s="1"/>
      <c r="F725" s="1"/>
      <c r="G725" s="49"/>
      <c r="H725" s="1"/>
      <c r="I725" s="49"/>
      <c r="J725" s="1"/>
      <c r="K725" s="2"/>
      <c r="L725" s="2"/>
      <c r="M725" s="2"/>
      <c r="N725" s="2"/>
      <c r="O725" s="2"/>
      <c r="P725" s="2"/>
      <c r="Q725" s="2"/>
      <c r="R725" s="2"/>
      <c r="S725" s="50"/>
      <c r="T725" s="1"/>
      <c r="U725" s="1"/>
      <c r="V725" s="1"/>
      <c r="W725" s="51"/>
      <c r="X725" s="1"/>
      <c r="Y725" s="52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1"/>
      <c r="AL725" s="53"/>
      <c r="AM725" s="53"/>
      <c r="AN725" s="53"/>
      <c r="AO725" s="53"/>
      <c r="AP725" s="53"/>
      <c r="AQ725" s="51"/>
      <c r="AR725" s="51"/>
      <c r="AS725" s="5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ht="18.0" customHeight="1">
      <c r="A726" s="1"/>
      <c r="B726" s="47"/>
      <c r="C726" s="1"/>
      <c r="D726" s="48"/>
      <c r="E726" s="1"/>
      <c r="F726" s="1"/>
      <c r="G726" s="49"/>
      <c r="H726" s="1"/>
      <c r="I726" s="49"/>
      <c r="J726" s="1"/>
      <c r="K726" s="2"/>
      <c r="L726" s="2"/>
      <c r="M726" s="2"/>
      <c r="N726" s="2"/>
      <c r="O726" s="2"/>
      <c r="P726" s="2"/>
      <c r="Q726" s="2"/>
      <c r="R726" s="2"/>
      <c r="S726" s="50"/>
      <c r="T726" s="1"/>
      <c r="U726" s="1"/>
      <c r="V726" s="1"/>
      <c r="W726" s="51"/>
      <c r="X726" s="1"/>
      <c r="Y726" s="52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1"/>
      <c r="AL726" s="53"/>
      <c r="AM726" s="53"/>
      <c r="AN726" s="53"/>
      <c r="AO726" s="53"/>
      <c r="AP726" s="53"/>
      <c r="AQ726" s="51"/>
      <c r="AR726" s="51"/>
      <c r="AS726" s="5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ht="18.0" customHeight="1">
      <c r="A727" s="1"/>
      <c r="B727" s="47"/>
      <c r="C727" s="1"/>
      <c r="D727" s="48"/>
      <c r="E727" s="1"/>
      <c r="F727" s="1"/>
      <c r="G727" s="49"/>
      <c r="H727" s="1"/>
      <c r="I727" s="49"/>
      <c r="J727" s="1"/>
      <c r="K727" s="2"/>
      <c r="L727" s="2"/>
      <c r="M727" s="2"/>
      <c r="N727" s="2"/>
      <c r="O727" s="2"/>
      <c r="P727" s="2"/>
      <c r="Q727" s="2"/>
      <c r="R727" s="2"/>
      <c r="S727" s="50"/>
      <c r="T727" s="1"/>
      <c r="U727" s="1"/>
      <c r="V727" s="1"/>
      <c r="W727" s="51"/>
      <c r="X727" s="1"/>
      <c r="Y727" s="52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1"/>
      <c r="AL727" s="53"/>
      <c r="AM727" s="53"/>
      <c r="AN727" s="53"/>
      <c r="AO727" s="53"/>
      <c r="AP727" s="53"/>
      <c r="AQ727" s="51"/>
      <c r="AR727" s="51"/>
      <c r="AS727" s="5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ht="18.0" customHeight="1">
      <c r="A728" s="1"/>
      <c r="B728" s="47"/>
      <c r="C728" s="1"/>
      <c r="D728" s="48"/>
      <c r="E728" s="1"/>
      <c r="F728" s="1"/>
      <c r="G728" s="49"/>
      <c r="H728" s="1"/>
      <c r="I728" s="49"/>
      <c r="J728" s="1"/>
      <c r="K728" s="2"/>
      <c r="L728" s="2"/>
      <c r="M728" s="2"/>
      <c r="N728" s="2"/>
      <c r="O728" s="2"/>
      <c r="P728" s="2"/>
      <c r="Q728" s="2"/>
      <c r="R728" s="2"/>
      <c r="S728" s="50"/>
      <c r="T728" s="1"/>
      <c r="U728" s="1"/>
      <c r="V728" s="1"/>
      <c r="W728" s="51"/>
      <c r="X728" s="1"/>
      <c r="Y728" s="52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1"/>
      <c r="AL728" s="53"/>
      <c r="AM728" s="53"/>
      <c r="AN728" s="53"/>
      <c r="AO728" s="53"/>
      <c r="AP728" s="53"/>
      <c r="AQ728" s="51"/>
      <c r="AR728" s="51"/>
      <c r="AS728" s="5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ht="18.0" customHeight="1">
      <c r="A729" s="1"/>
      <c r="B729" s="47"/>
      <c r="C729" s="1"/>
      <c r="D729" s="48"/>
      <c r="E729" s="1"/>
      <c r="F729" s="1"/>
      <c r="G729" s="49"/>
      <c r="H729" s="1"/>
      <c r="I729" s="49"/>
      <c r="J729" s="1"/>
      <c r="K729" s="2"/>
      <c r="L729" s="2"/>
      <c r="M729" s="2"/>
      <c r="N729" s="2"/>
      <c r="O729" s="2"/>
      <c r="P729" s="2"/>
      <c r="Q729" s="2"/>
      <c r="R729" s="2"/>
      <c r="S729" s="50"/>
      <c r="T729" s="1"/>
      <c r="U729" s="1"/>
      <c r="V729" s="1"/>
      <c r="W729" s="51"/>
      <c r="X729" s="1"/>
      <c r="Y729" s="52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1"/>
      <c r="AL729" s="53"/>
      <c r="AM729" s="53"/>
      <c r="AN729" s="53"/>
      <c r="AO729" s="53"/>
      <c r="AP729" s="53"/>
      <c r="AQ729" s="51"/>
      <c r="AR729" s="51"/>
      <c r="AS729" s="5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ht="18.0" customHeight="1">
      <c r="A730" s="1"/>
      <c r="B730" s="47"/>
      <c r="C730" s="1"/>
      <c r="D730" s="48"/>
      <c r="E730" s="1"/>
      <c r="F730" s="1"/>
      <c r="G730" s="49"/>
      <c r="H730" s="1"/>
      <c r="I730" s="49"/>
      <c r="J730" s="1"/>
      <c r="K730" s="2"/>
      <c r="L730" s="2"/>
      <c r="M730" s="2"/>
      <c r="N730" s="2"/>
      <c r="O730" s="2"/>
      <c r="P730" s="2"/>
      <c r="Q730" s="2"/>
      <c r="R730" s="2"/>
      <c r="S730" s="50"/>
      <c r="T730" s="1"/>
      <c r="U730" s="1"/>
      <c r="V730" s="1"/>
      <c r="W730" s="51"/>
      <c r="X730" s="1"/>
      <c r="Y730" s="52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1"/>
      <c r="AL730" s="53"/>
      <c r="AM730" s="53"/>
      <c r="AN730" s="53"/>
      <c r="AO730" s="53"/>
      <c r="AP730" s="53"/>
      <c r="AQ730" s="51"/>
      <c r="AR730" s="51"/>
      <c r="AS730" s="5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ht="18.0" customHeight="1">
      <c r="A731" s="1"/>
      <c r="B731" s="47"/>
      <c r="C731" s="1"/>
      <c r="D731" s="48"/>
      <c r="E731" s="1"/>
      <c r="F731" s="1"/>
      <c r="G731" s="49"/>
      <c r="H731" s="1"/>
      <c r="I731" s="49"/>
      <c r="J731" s="1"/>
      <c r="K731" s="2"/>
      <c r="L731" s="2"/>
      <c r="M731" s="2"/>
      <c r="N731" s="2"/>
      <c r="O731" s="2"/>
      <c r="P731" s="2"/>
      <c r="Q731" s="2"/>
      <c r="R731" s="2"/>
      <c r="S731" s="50"/>
      <c r="T731" s="1"/>
      <c r="U731" s="1"/>
      <c r="V731" s="1"/>
      <c r="W731" s="51"/>
      <c r="X731" s="1"/>
      <c r="Y731" s="52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1"/>
      <c r="AL731" s="53"/>
      <c r="AM731" s="53"/>
      <c r="AN731" s="53"/>
      <c r="AO731" s="53"/>
      <c r="AP731" s="53"/>
      <c r="AQ731" s="51"/>
      <c r="AR731" s="51"/>
      <c r="AS731" s="5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ht="18.0" customHeight="1">
      <c r="A732" s="1"/>
      <c r="B732" s="47"/>
      <c r="C732" s="1"/>
      <c r="D732" s="48"/>
      <c r="E732" s="1"/>
      <c r="F732" s="1"/>
      <c r="G732" s="49"/>
      <c r="H732" s="1"/>
      <c r="I732" s="49"/>
      <c r="J732" s="1"/>
      <c r="K732" s="2"/>
      <c r="L732" s="2"/>
      <c r="M732" s="2"/>
      <c r="N732" s="2"/>
      <c r="O732" s="2"/>
      <c r="P732" s="2"/>
      <c r="Q732" s="2"/>
      <c r="R732" s="2"/>
      <c r="S732" s="50"/>
      <c r="T732" s="1"/>
      <c r="U732" s="1"/>
      <c r="V732" s="1"/>
      <c r="W732" s="51"/>
      <c r="X732" s="1"/>
      <c r="Y732" s="52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1"/>
      <c r="AL732" s="53"/>
      <c r="AM732" s="53"/>
      <c r="AN732" s="53"/>
      <c r="AO732" s="53"/>
      <c r="AP732" s="53"/>
      <c r="AQ732" s="51"/>
      <c r="AR732" s="51"/>
      <c r="AS732" s="5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ht="18.0" customHeight="1">
      <c r="A733" s="1"/>
      <c r="B733" s="47"/>
      <c r="C733" s="1"/>
      <c r="D733" s="48"/>
      <c r="E733" s="1"/>
      <c r="F733" s="1"/>
      <c r="G733" s="49"/>
      <c r="H733" s="1"/>
      <c r="I733" s="49"/>
      <c r="J733" s="1"/>
      <c r="K733" s="2"/>
      <c r="L733" s="2"/>
      <c r="M733" s="2"/>
      <c r="N733" s="2"/>
      <c r="O733" s="2"/>
      <c r="P733" s="2"/>
      <c r="Q733" s="2"/>
      <c r="R733" s="2"/>
      <c r="S733" s="50"/>
      <c r="T733" s="1"/>
      <c r="U733" s="1"/>
      <c r="V733" s="1"/>
      <c r="W733" s="51"/>
      <c r="X733" s="1"/>
      <c r="Y733" s="52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1"/>
      <c r="AL733" s="53"/>
      <c r="AM733" s="53"/>
      <c r="AN733" s="53"/>
      <c r="AO733" s="53"/>
      <c r="AP733" s="53"/>
      <c r="AQ733" s="51"/>
      <c r="AR733" s="51"/>
      <c r="AS733" s="5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ht="18.0" customHeight="1">
      <c r="A734" s="1"/>
      <c r="B734" s="47"/>
      <c r="C734" s="1"/>
      <c r="D734" s="48"/>
      <c r="E734" s="1"/>
      <c r="F734" s="1"/>
      <c r="G734" s="49"/>
      <c r="H734" s="1"/>
      <c r="I734" s="49"/>
      <c r="J734" s="1"/>
      <c r="K734" s="2"/>
      <c r="L734" s="2"/>
      <c r="M734" s="2"/>
      <c r="N734" s="2"/>
      <c r="O734" s="2"/>
      <c r="P734" s="2"/>
      <c r="Q734" s="2"/>
      <c r="R734" s="2"/>
      <c r="S734" s="50"/>
      <c r="T734" s="1"/>
      <c r="U734" s="1"/>
      <c r="V734" s="1"/>
      <c r="W734" s="51"/>
      <c r="X734" s="1"/>
      <c r="Y734" s="52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1"/>
      <c r="AL734" s="53"/>
      <c r="AM734" s="53"/>
      <c r="AN734" s="53"/>
      <c r="AO734" s="53"/>
      <c r="AP734" s="53"/>
      <c r="AQ734" s="51"/>
      <c r="AR734" s="51"/>
      <c r="AS734" s="5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ht="18.0" customHeight="1">
      <c r="A735" s="1"/>
      <c r="B735" s="47"/>
      <c r="C735" s="1"/>
      <c r="D735" s="48"/>
      <c r="E735" s="1"/>
      <c r="F735" s="1"/>
      <c r="G735" s="49"/>
      <c r="H735" s="1"/>
      <c r="I735" s="49"/>
      <c r="J735" s="1"/>
      <c r="K735" s="2"/>
      <c r="L735" s="2"/>
      <c r="M735" s="2"/>
      <c r="N735" s="2"/>
      <c r="O735" s="2"/>
      <c r="P735" s="2"/>
      <c r="Q735" s="2"/>
      <c r="R735" s="2"/>
      <c r="S735" s="50"/>
      <c r="T735" s="1"/>
      <c r="U735" s="1"/>
      <c r="V735" s="1"/>
      <c r="W735" s="51"/>
      <c r="X735" s="1"/>
      <c r="Y735" s="52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1"/>
      <c r="AL735" s="53"/>
      <c r="AM735" s="53"/>
      <c r="AN735" s="53"/>
      <c r="AO735" s="53"/>
      <c r="AP735" s="53"/>
      <c r="AQ735" s="51"/>
      <c r="AR735" s="51"/>
      <c r="AS735" s="5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ht="18.0" customHeight="1">
      <c r="A736" s="1"/>
      <c r="B736" s="47"/>
      <c r="C736" s="1"/>
      <c r="D736" s="48"/>
      <c r="E736" s="1"/>
      <c r="F736" s="1"/>
      <c r="G736" s="49"/>
      <c r="H736" s="1"/>
      <c r="I736" s="49"/>
      <c r="J736" s="1"/>
      <c r="K736" s="2"/>
      <c r="L736" s="2"/>
      <c r="M736" s="2"/>
      <c r="N736" s="2"/>
      <c r="O736" s="2"/>
      <c r="P736" s="2"/>
      <c r="Q736" s="2"/>
      <c r="R736" s="2"/>
      <c r="S736" s="50"/>
      <c r="T736" s="1"/>
      <c r="U736" s="1"/>
      <c r="V736" s="1"/>
      <c r="W736" s="51"/>
      <c r="X736" s="1"/>
      <c r="Y736" s="52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1"/>
      <c r="AL736" s="53"/>
      <c r="AM736" s="53"/>
      <c r="AN736" s="53"/>
      <c r="AO736" s="53"/>
      <c r="AP736" s="53"/>
      <c r="AQ736" s="51"/>
      <c r="AR736" s="51"/>
      <c r="AS736" s="5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ht="18.0" customHeight="1">
      <c r="A737" s="1"/>
      <c r="B737" s="47"/>
      <c r="C737" s="1"/>
      <c r="D737" s="48"/>
      <c r="E737" s="1"/>
      <c r="F737" s="1"/>
      <c r="G737" s="49"/>
      <c r="H737" s="1"/>
      <c r="I737" s="49"/>
      <c r="J737" s="1"/>
      <c r="K737" s="2"/>
      <c r="L737" s="2"/>
      <c r="M737" s="2"/>
      <c r="N737" s="2"/>
      <c r="O737" s="2"/>
      <c r="P737" s="2"/>
      <c r="Q737" s="2"/>
      <c r="R737" s="2"/>
      <c r="S737" s="50"/>
      <c r="T737" s="1"/>
      <c r="U737" s="1"/>
      <c r="V737" s="1"/>
      <c r="W737" s="51"/>
      <c r="X737" s="1"/>
      <c r="Y737" s="52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1"/>
      <c r="AL737" s="53"/>
      <c r="AM737" s="53"/>
      <c r="AN737" s="53"/>
      <c r="AO737" s="53"/>
      <c r="AP737" s="53"/>
      <c r="AQ737" s="51"/>
      <c r="AR737" s="51"/>
      <c r="AS737" s="5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ht="18.0" customHeight="1">
      <c r="A738" s="1"/>
      <c r="B738" s="47"/>
      <c r="C738" s="1"/>
      <c r="D738" s="48"/>
      <c r="E738" s="1"/>
      <c r="F738" s="1"/>
      <c r="G738" s="49"/>
      <c r="H738" s="1"/>
      <c r="I738" s="49"/>
      <c r="J738" s="1"/>
      <c r="K738" s="2"/>
      <c r="L738" s="2"/>
      <c r="M738" s="2"/>
      <c r="N738" s="2"/>
      <c r="O738" s="2"/>
      <c r="P738" s="2"/>
      <c r="Q738" s="2"/>
      <c r="R738" s="2"/>
      <c r="S738" s="50"/>
      <c r="T738" s="1"/>
      <c r="U738" s="1"/>
      <c r="V738" s="1"/>
      <c r="W738" s="51"/>
      <c r="X738" s="1"/>
      <c r="Y738" s="52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1"/>
      <c r="AL738" s="53"/>
      <c r="AM738" s="53"/>
      <c r="AN738" s="53"/>
      <c r="AO738" s="53"/>
      <c r="AP738" s="53"/>
      <c r="AQ738" s="51"/>
      <c r="AR738" s="51"/>
      <c r="AS738" s="5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ht="18.0" customHeight="1">
      <c r="A739" s="1"/>
      <c r="B739" s="47"/>
      <c r="C739" s="1"/>
      <c r="D739" s="48"/>
      <c r="E739" s="1"/>
      <c r="F739" s="1"/>
      <c r="G739" s="49"/>
      <c r="H739" s="1"/>
      <c r="I739" s="49"/>
      <c r="J739" s="1"/>
      <c r="K739" s="2"/>
      <c r="L739" s="2"/>
      <c r="M739" s="2"/>
      <c r="N739" s="2"/>
      <c r="O739" s="2"/>
      <c r="P739" s="2"/>
      <c r="Q739" s="2"/>
      <c r="R739" s="2"/>
      <c r="S739" s="50"/>
      <c r="T739" s="1"/>
      <c r="U739" s="1"/>
      <c r="V739" s="1"/>
      <c r="W739" s="51"/>
      <c r="X739" s="1"/>
      <c r="Y739" s="52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1"/>
      <c r="AL739" s="53"/>
      <c r="AM739" s="53"/>
      <c r="AN739" s="53"/>
      <c r="AO739" s="53"/>
      <c r="AP739" s="53"/>
      <c r="AQ739" s="51"/>
      <c r="AR739" s="51"/>
      <c r="AS739" s="5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ht="18.0" customHeight="1">
      <c r="A740" s="1"/>
      <c r="B740" s="47"/>
      <c r="C740" s="1"/>
      <c r="D740" s="48"/>
      <c r="E740" s="1"/>
      <c r="F740" s="1"/>
      <c r="G740" s="49"/>
      <c r="H740" s="1"/>
      <c r="I740" s="49"/>
      <c r="J740" s="1"/>
      <c r="K740" s="2"/>
      <c r="L740" s="2"/>
      <c r="M740" s="2"/>
      <c r="N740" s="2"/>
      <c r="O740" s="2"/>
      <c r="P740" s="2"/>
      <c r="Q740" s="2"/>
      <c r="R740" s="2"/>
      <c r="S740" s="50"/>
      <c r="T740" s="1"/>
      <c r="U740" s="1"/>
      <c r="V740" s="1"/>
      <c r="W740" s="51"/>
      <c r="X740" s="1"/>
      <c r="Y740" s="52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1"/>
      <c r="AL740" s="53"/>
      <c r="AM740" s="53"/>
      <c r="AN740" s="53"/>
      <c r="AO740" s="53"/>
      <c r="AP740" s="53"/>
      <c r="AQ740" s="51"/>
      <c r="AR740" s="51"/>
      <c r="AS740" s="5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ht="18.0" customHeight="1">
      <c r="A741" s="1"/>
      <c r="B741" s="47"/>
      <c r="C741" s="1"/>
      <c r="D741" s="48"/>
      <c r="E741" s="1"/>
      <c r="F741" s="1"/>
      <c r="G741" s="49"/>
      <c r="H741" s="1"/>
      <c r="I741" s="49"/>
      <c r="J741" s="1"/>
      <c r="K741" s="2"/>
      <c r="L741" s="2"/>
      <c r="M741" s="2"/>
      <c r="N741" s="2"/>
      <c r="O741" s="2"/>
      <c r="P741" s="2"/>
      <c r="Q741" s="2"/>
      <c r="R741" s="2"/>
      <c r="S741" s="50"/>
      <c r="T741" s="1"/>
      <c r="U741" s="1"/>
      <c r="V741" s="1"/>
      <c r="W741" s="51"/>
      <c r="X741" s="1"/>
      <c r="Y741" s="52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1"/>
      <c r="AL741" s="53"/>
      <c r="AM741" s="53"/>
      <c r="AN741" s="53"/>
      <c r="AO741" s="53"/>
      <c r="AP741" s="53"/>
      <c r="AQ741" s="51"/>
      <c r="AR741" s="51"/>
      <c r="AS741" s="5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ht="18.0" customHeight="1">
      <c r="A742" s="1"/>
      <c r="B742" s="47"/>
      <c r="C742" s="1"/>
      <c r="D742" s="48"/>
      <c r="E742" s="1"/>
      <c r="F742" s="1"/>
      <c r="G742" s="49"/>
      <c r="H742" s="1"/>
      <c r="I742" s="49"/>
      <c r="J742" s="1"/>
      <c r="K742" s="2"/>
      <c r="L742" s="2"/>
      <c r="M742" s="2"/>
      <c r="N742" s="2"/>
      <c r="O742" s="2"/>
      <c r="P742" s="2"/>
      <c r="Q742" s="2"/>
      <c r="R742" s="2"/>
      <c r="S742" s="50"/>
      <c r="T742" s="1"/>
      <c r="U742" s="1"/>
      <c r="V742" s="1"/>
      <c r="W742" s="51"/>
      <c r="X742" s="1"/>
      <c r="Y742" s="52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1"/>
      <c r="AL742" s="53"/>
      <c r="AM742" s="53"/>
      <c r="AN742" s="53"/>
      <c r="AO742" s="53"/>
      <c r="AP742" s="53"/>
      <c r="AQ742" s="51"/>
      <c r="AR742" s="51"/>
      <c r="AS742" s="5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ht="18.0" customHeight="1">
      <c r="A743" s="1"/>
      <c r="B743" s="47"/>
      <c r="C743" s="1"/>
      <c r="D743" s="48"/>
      <c r="E743" s="1"/>
      <c r="F743" s="1"/>
      <c r="G743" s="49"/>
      <c r="H743" s="1"/>
      <c r="I743" s="49"/>
      <c r="J743" s="1"/>
      <c r="K743" s="2"/>
      <c r="L743" s="2"/>
      <c r="M743" s="2"/>
      <c r="N743" s="2"/>
      <c r="O743" s="2"/>
      <c r="P743" s="2"/>
      <c r="Q743" s="2"/>
      <c r="R743" s="2"/>
      <c r="S743" s="50"/>
      <c r="T743" s="1"/>
      <c r="U743" s="1"/>
      <c r="V743" s="1"/>
      <c r="W743" s="51"/>
      <c r="X743" s="1"/>
      <c r="Y743" s="52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1"/>
      <c r="AL743" s="53"/>
      <c r="AM743" s="53"/>
      <c r="AN743" s="53"/>
      <c r="AO743" s="53"/>
      <c r="AP743" s="53"/>
      <c r="AQ743" s="51"/>
      <c r="AR743" s="51"/>
      <c r="AS743" s="5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ht="18.0" customHeight="1">
      <c r="A744" s="1"/>
      <c r="B744" s="47"/>
      <c r="C744" s="1"/>
      <c r="D744" s="48"/>
      <c r="E744" s="1"/>
      <c r="F744" s="1"/>
      <c r="G744" s="49"/>
      <c r="H744" s="1"/>
      <c r="I744" s="49"/>
      <c r="J744" s="1"/>
      <c r="K744" s="2"/>
      <c r="L744" s="2"/>
      <c r="M744" s="2"/>
      <c r="N744" s="2"/>
      <c r="O744" s="2"/>
      <c r="P744" s="2"/>
      <c r="Q744" s="2"/>
      <c r="R744" s="2"/>
      <c r="S744" s="50"/>
      <c r="T744" s="1"/>
      <c r="U744" s="1"/>
      <c r="V744" s="1"/>
      <c r="W744" s="51"/>
      <c r="X744" s="1"/>
      <c r="Y744" s="52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1"/>
      <c r="AL744" s="53"/>
      <c r="AM744" s="53"/>
      <c r="AN744" s="53"/>
      <c r="AO744" s="53"/>
      <c r="AP744" s="53"/>
      <c r="AQ744" s="51"/>
      <c r="AR744" s="51"/>
      <c r="AS744" s="5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ht="18.0" customHeight="1">
      <c r="A745" s="1"/>
      <c r="B745" s="47"/>
      <c r="C745" s="1"/>
      <c r="D745" s="48"/>
      <c r="E745" s="1"/>
      <c r="F745" s="1"/>
      <c r="G745" s="49"/>
      <c r="H745" s="1"/>
      <c r="I745" s="49"/>
      <c r="J745" s="1"/>
      <c r="K745" s="2"/>
      <c r="L745" s="2"/>
      <c r="M745" s="2"/>
      <c r="N745" s="2"/>
      <c r="O745" s="2"/>
      <c r="P745" s="2"/>
      <c r="Q745" s="2"/>
      <c r="R745" s="2"/>
      <c r="S745" s="50"/>
      <c r="T745" s="1"/>
      <c r="U745" s="1"/>
      <c r="V745" s="1"/>
      <c r="W745" s="51"/>
      <c r="X745" s="1"/>
      <c r="Y745" s="52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1"/>
      <c r="AL745" s="53"/>
      <c r="AM745" s="53"/>
      <c r="AN745" s="53"/>
      <c r="AO745" s="53"/>
      <c r="AP745" s="53"/>
      <c r="AQ745" s="51"/>
      <c r="AR745" s="51"/>
      <c r="AS745" s="5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ht="18.0" customHeight="1">
      <c r="A746" s="1"/>
      <c r="B746" s="47"/>
      <c r="C746" s="1"/>
      <c r="D746" s="48"/>
      <c r="E746" s="1"/>
      <c r="F746" s="1"/>
      <c r="G746" s="49"/>
      <c r="H746" s="1"/>
      <c r="I746" s="49"/>
      <c r="J746" s="1"/>
      <c r="K746" s="2"/>
      <c r="L746" s="2"/>
      <c r="M746" s="2"/>
      <c r="N746" s="2"/>
      <c r="O746" s="2"/>
      <c r="P746" s="2"/>
      <c r="Q746" s="2"/>
      <c r="R746" s="2"/>
      <c r="S746" s="50"/>
      <c r="T746" s="1"/>
      <c r="U746" s="1"/>
      <c r="V746" s="1"/>
      <c r="W746" s="51"/>
      <c r="X746" s="1"/>
      <c r="Y746" s="52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1"/>
      <c r="AL746" s="53"/>
      <c r="AM746" s="53"/>
      <c r="AN746" s="53"/>
      <c r="AO746" s="53"/>
      <c r="AP746" s="53"/>
      <c r="AQ746" s="51"/>
      <c r="AR746" s="51"/>
      <c r="AS746" s="5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ht="18.0" customHeight="1">
      <c r="A747" s="1"/>
      <c r="B747" s="47"/>
      <c r="C747" s="1"/>
      <c r="D747" s="48"/>
      <c r="E747" s="1"/>
      <c r="F747" s="1"/>
      <c r="G747" s="49"/>
      <c r="H747" s="1"/>
      <c r="I747" s="49"/>
      <c r="J747" s="1"/>
      <c r="K747" s="2"/>
      <c r="L747" s="2"/>
      <c r="M747" s="2"/>
      <c r="N747" s="2"/>
      <c r="O747" s="2"/>
      <c r="P747" s="2"/>
      <c r="Q747" s="2"/>
      <c r="R747" s="2"/>
      <c r="S747" s="50"/>
      <c r="T747" s="1"/>
      <c r="U747" s="1"/>
      <c r="V747" s="1"/>
      <c r="W747" s="51"/>
      <c r="X747" s="1"/>
      <c r="Y747" s="52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1"/>
      <c r="AL747" s="53"/>
      <c r="AM747" s="53"/>
      <c r="AN747" s="53"/>
      <c r="AO747" s="53"/>
      <c r="AP747" s="53"/>
      <c r="AQ747" s="51"/>
      <c r="AR747" s="51"/>
      <c r="AS747" s="5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ht="18.0" customHeight="1">
      <c r="A748" s="1"/>
      <c r="B748" s="47"/>
      <c r="C748" s="1"/>
      <c r="D748" s="48"/>
      <c r="E748" s="1"/>
      <c r="F748" s="1"/>
      <c r="G748" s="49"/>
      <c r="H748" s="1"/>
      <c r="I748" s="49"/>
      <c r="J748" s="1"/>
      <c r="K748" s="2"/>
      <c r="L748" s="2"/>
      <c r="M748" s="2"/>
      <c r="N748" s="2"/>
      <c r="O748" s="2"/>
      <c r="P748" s="2"/>
      <c r="Q748" s="2"/>
      <c r="R748" s="2"/>
      <c r="S748" s="50"/>
      <c r="T748" s="1"/>
      <c r="U748" s="1"/>
      <c r="V748" s="1"/>
      <c r="W748" s="51"/>
      <c r="X748" s="1"/>
      <c r="Y748" s="52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1"/>
      <c r="AL748" s="53"/>
      <c r="AM748" s="53"/>
      <c r="AN748" s="53"/>
      <c r="AO748" s="53"/>
      <c r="AP748" s="53"/>
      <c r="AQ748" s="51"/>
      <c r="AR748" s="51"/>
      <c r="AS748" s="5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ht="18.0" customHeight="1">
      <c r="A749" s="1"/>
      <c r="B749" s="47"/>
      <c r="C749" s="1"/>
      <c r="D749" s="48"/>
      <c r="E749" s="1"/>
      <c r="F749" s="1"/>
      <c r="G749" s="49"/>
      <c r="H749" s="1"/>
      <c r="I749" s="49"/>
      <c r="J749" s="1"/>
      <c r="K749" s="2"/>
      <c r="L749" s="2"/>
      <c r="M749" s="2"/>
      <c r="N749" s="2"/>
      <c r="O749" s="2"/>
      <c r="P749" s="2"/>
      <c r="Q749" s="2"/>
      <c r="R749" s="2"/>
      <c r="S749" s="50"/>
      <c r="T749" s="1"/>
      <c r="U749" s="1"/>
      <c r="V749" s="1"/>
      <c r="W749" s="51"/>
      <c r="X749" s="1"/>
      <c r="Y749" s="52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1"/>
      <c r="AL749" s="53"/>
      <c r="AM749" s="53"/>
      <c r="AN749" s="53"/>
      <c r="AO749" s="53"/>
      <c r="AP749" s="53"/>
      <c r="AQ749" s="51"/>
      <c r="AR749" s="51"/>
      <c r="AS749" s="5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ht="18.0" customHeight="1">
      <c r="A750" s="1"/>
      <c r="B750" s="47"/>
      <c r="C750" s="1"/>
      <c r="D750" s="48"/>
      <c r="E750" s="1"/>
      <c r="F750" s="1"/>
      <c r="G750" s="49"/>
      <c r="H750" s="1"/>
      <c r="I750" s="49"/>
      <c r="J750" s="1"/>
      <c r="K750" s="2"/>
      <c r="L750" s="2"/>
      <c r="M750" s="2"/>
      <c r="N750" s="2"/>
      <c r="O750" s="2"/>
      <c r="P750" s="2"/>
      <c r="Q750" s="2"/>
      <c r="R750" s="2"/>
      <c r="S750" s="50"/>
      <c r="T750" s="1"/>
      <c r="U750" s="1"/>
      <c r="V750" s="1"/>
      <c r="W750" s="51"/>
      <c r="X750" s="1"/>
      <c r="Y750" s="52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1"/>
      <c r="AL750" s="53"/>
      <c r="AM750" s="53"/>
      <c r="AN750" s="53"/>
      <c r="AO750" s="53"/>
      <c r="AP750" s="53"/>
      <c r="AQ750" s="51"/>
      <c r="AR750" s="51"/>
      <c r="AS750" s="5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ht="18.0" customHeight="1">
      <c r="A751" s="1"/>
      <c r="B751" s="47"/>
      <c r="C751" s="1"/>
      <c r="D751" s="48"/>
      <c r="E751" s="1"/>
      <c r="F751" s="1"/>
      <c r="G751" s="49"/>
      <c r="H751" s="1"/>
      <c r="I751" s="49"/>
      <c r="J751" s="1"/>
      <c r="K751" s="2"/>
      <c r="L751" s="2"/>
      <c r="M751" s="2"/>
      <c r="N751" s="2"/>
      <c r="O751" s="2"/>
      <c r="P751" s="2"/>
      <c r="Q751" s="2"/>
      <c r="R751" s="2"/>
      <c r="S751" s="50"/>
      <c r="T751" s="1"/>
      <c r="U751" s="1"/>
      <c r="V751" s="1"/>
      <c r="W751" s="51"/>
      <c r="X751" s="1"/>
      <c r="Y751" s="52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1"/>
      <c r="AL751" s="53"/>
      <c r="AM751" s="53"/>
      <c r="AN751" s="53"/>
      <c r="AO751" s="53"/>
      <c r="AP751" s="53"/>
      <c r="AQ751" s="51"/>
      <c r="AR751" s="51"/>
      <c r="AS751" s="5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ht="18.0" customHeight="1">
      <c r="A752" s="1"/>
      <c r="B752" s="47"/>
      <c r="C752" s="1"/>
      <c r="D752" s="48"/>
      <c r="E752" s="1"/>
      <c r="F752" s="1"/>
      <c r="G752" s="49"/>
      <c r="H752" s="1"/>
      <c r="I752" s="49"/>
      <c r="J752" s="1"/>
      <c r="K752" s="2"/>
      <c r="L752" s="2"/>
      <c r="M752" s="2"/>
      <c r="N752" s="2"/>
      <c r="O752" s="2"/>
      <c r="P752" s="2"/>
      <c r="Q752" s="2"/>
      <c r="R752" s="2"/>
      <c r="S752" s="50"/>
      <c r="T752" s="1"/>
      <c r="U752" s="1"/>
      <c r="V752" s="1"/>
      <c r="W752" s="51"/>
      <c r="X752" s="1"/>
      <c r="Y752" s="52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1"/>
      <c r="AL752" s="53"/>
      <c r="AM752" s="53"/>
      <c r="AN752" s="53"/>
      <c r="AO752" s="53"/>
      <c r="AP752" s="53"/>
      <c r="AQ752" s="51"/>
      <c r="AR752" s="51"/>
      <c r="AS752" s="5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ht="18.0" customHeight="1">
      <c r="A753" s="1"/>
      <c r="B753" s="47"/>
      <c r="C753" s="1"/>
      <c r="D753" s="48"/>
      <c r="E753" s="1"/>
      <c r="F753" s="1"/>
      <c r="G753" s="49"/>
      <c r="H753" s="1"/>
      <c r="I753" s="49"/>
      <c r="J753" s="1"/>
      <c r="K753" s="2"/>
      <c r="L753" s="2"/>
      <c r="M753" s="2"/>
      <c r="N753" s="2"/>
      <c r="O753" s="2"/>
      <c r="P753" s="2"/>
      <c r="Q753" s="2"/>
      <c r="R753" s="2"/>
      <c r="S753" s="50"/>
      <c r="T753" s="1"/>
      <c r="U753" s="1"/>
      <c r="V753" s="1"/>
      <c r="W753" s="51"/>
      <c r="X753" s="1"/>
      <c r="Y753" s="52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1"/>
      <c r="AL753" s="53"/>
      <c r="AM753" s="53"/>
      <c r="AN753" s="53"/>
      <c r="AO753" s="53"/>
      <c r="AP753" s="53"/>
      <c r="AQ753" s="51"/>
      <c r="AR753" s="51"/>
      <c r="AS753" s="5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ht="18.0" customHeight="1">
      <c r="A754" s="1"/>
      <c r="B754" s="47"/>
      <c r="C754" s="1"/>
      <c r="D754" s="48"/>
      <c r="E754" s="1"/>
      <c r="F754" s="1"/>
      <c r="G754" s="49"/>
      <c r="H754" s="1"/>
      <c r="I754" s="49"/>
      <c r="J754" s="1"/>
      <c r="K754" s="2"/>
      <c r="L754" s="2"/>
      <c r="M754" s="2"/>
      <c r="N754" s="2"/>
      <c r="O754" s="2"/>
      <c r="P754" s="2"/>
      <c r="Q754" s="2"/>
      <c r="R754" s="2"/>
      <c r="S754" s="50"/>
      <c r="T754" s="1"/>
      <c r="U754" s="1"/>
      <c r="V754" s="1"/>
      <c r="W754" s="51"/>
      <c r="X754" s="1"/>
      <c r="Y754" s="52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1"/>
      <c r="AL754" s="53"/>
      <c r="AM754" s="53"/>
      <c r="AN754" s="53"/>
      <c r="AO754" s="53"/>
      <c r="AP754" s="53"/>
      <c r="AQ754" s="51"/>
      <c r="AR754" s="51"/>
      <c r="AS754" s="5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ht="18.0" customHeight="1">
      <c r="A755" s="1"/>
      <c r="B755" s="47"/>
      <c r="C755" s="1"/>
      <c r="D755" s="48"/>
      <c r="E755" s="1"/>
      <c r="F755" s="1"/>
      <c r="G755" s="49"/>
      <c r="H755" s="1"/>
      <c r="I755" s="49"/>
      <c r="J755" s="1"/>
      <c r="K755" s="2"/>
      <c r="L755" s="2"/>
      <c r="M755" s="2"/>
      <c r="N755" s="2"/>
      <c r="O755" s="2"/>
      <c r="P755" s="2"/>
      <c r="Q755" s="2"/>
      <c r="R755" s="2"/>
      <c r="S755" s="50"/>
      <c r="T755" s="1"/>
      <c r="U755" s="1"/>
      <c r="V755" s="1"/>
      <c r="W755" s="51"/>
      <c r="X755" s="1"/>
      <c r="Y755" s="52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1"/>
      <c r="AL755" s="53"/>
      <c r="AM755" s="53"/>
      <c r="AN755" s="53"/>
      <c r="AO755" s="53"/>
      <c r="AP755" s="53"/>
      <c r="AQ755" s="51"/>
      <c r="AR755" s="51"/>
      <c r="AS755" s="5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ht="18.0" customHeight="1">
      <c r="A756" s="1"/>
      <c r="B756" s="47"/>
      <c r="C756" s="1"/>
      <c r="D756" s="48"/>
      <c r="E756" s="1"/>
      <c r="F756" s="1"/>
      <c r="G756" s="49"/>
      <c r="H756" s="1"/>
      <c r="I756" s="49"/>
      <c r="J756" s="1"/>
      <c r="K756" s="2"/>
      <c r="L756" s="2"/>
      <c r="M756" s="2"/>
      <c r="N756" s="2"/>
      <c r="O756" s="2"/>
      <c r="P756" s="2"/>
      <c r="Q756" s="2"/>
      <c r="R756" s="2"/>
      <c r="S756" s="50"/>
      <c r="T756" s="1"/>
      <c r="U756" s="1"/>
      <c r="V756" s="1"/>
      <c r="W756" s="51"/>
      <c r="X756" s="1"/>
      <c r="Y756" s="52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1"/>
      <c r="AL756" s="53"/>
      <c r="AM756" s="53"/>
      <c r="AN756" s="53"/>
      <c r="AO756" s="53"/>
      <c r="AP756" s="53"/>
      <c r="AQ756" s="51"/>
      <c r="AR756" s="51"/>
      <c r="AS756" s="5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ht="18.0" customHeight="1">
      <c r="A757" s="1"/>
      <c r="B757" s="47"/>
      <c r="C757" s="1"/>
      <c r="D757" s="48"/>
      <c r="E757" s="1"/>
      <c r="F757" s="1"/>
      <c r="G757" s="49"/>
      <c r="H757" s="1"/>
      <c r="I757" s="49"/>
      <c r="J757" s="1"/>
      <c r="K757" s="2"/>
      <c r="L757" s="2"/>
      <c r="M757" s="2"/>
      <c r="N757" s="2"/>
      <c r="O757" s="2"/>
      <c r="P757" s="2"/>
      <c r="Q757" s="2"/>
      <c r="R757" s="2"/>
      <c r="S757" s="50"/>
      <c r="T757" s="1"/>
      <c r="U757" s="1"/>
      <c r="V757" s="1"/>
      <c r="W757" s="51"/>
      <c r="X757" s="1"/>
      <c r="Y757" s="52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1"/>
      <c r="AL757" s="53"/>
      <c r="AM757" s="53"/>
      <c r="AN757" s="53"/>
      <c r="AO757" s="53"/>
      <c r="AP757" s="53"/>
      <c r="AQ757" s="51"/>
      <c r="AR757" s="51"/>
      <c r="AS757" s="5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ht="18.0" customHeight="1">
      <c r="A758" s="1"/>
      <c r="B758" s="47"/>
      <c r="C758" s="1"/>
      <c r="D758" s="48"/>
      <c r="E758" s="1"/>
      <c r="F758" s="1"/>
      <c r="G758" s="49"/>
      <c r="H758" s="1"/>
      <c r="I758" s="49"/>
      <c r="J758" s="1"/>
      <c r="K758" s="2"/>
      <c r="L758" s="2"/>
      <c r="M758" s="2"/>
      <c r="N758" s="2"/>
      <c r="O758" s="2"/>
      <c r="P758" s="2"/>
      <c r="Q758" s="2"/>
      <c r="R758" s="2"/>
      <c r="S758" s="50"/>
      <c r="T758" s="1"/>
      <c r="U758" s="1"/>
      <c r="V758" s="1"/>
      <c r="W758" s="51"/>
      <c r="X758" s="1"/>
      <c r="Y758" s="52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1"/>
      <c r="AL758" s="53"/>
      <c r="AM758" s="53"/>
      <c r="AN758" s="53"/>
      <c r="AO758" s="53"/>
      <c r="AP758" s="53"/>
      <c r="AQ758" s="51"/>
      <c r="AR758" s="51"/>
      <c r="AS758" s="5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ht="18.0" customHeight="1">
      <c r="A759" s="1"/>
      <c r="B759" s="47"/>
      <c r="C759" s="1"/>
      <c r="D759" s="48"/>
      <c r="E759" s="1"/>
      <c r="F759" s="1"/>
      <c r="G759" s="49"/>
      <c r="H759" s="1"/>
      <c r="I759" s="49"/>
      <c r="J759" s="1"/>
      <c r="K759" s="2"/>
      <c r="L759" s="2"/>
      <c r="M759" s="2"/>
      <c r="N759" s="2"/>
      <c r="O759" s="2"/>
      <c r="P759" s="2"/>
      <c r="Q759" s="2"/>
      <c r="R759" s="2"/>
      <c r="S759" s="50"/>
      <c r="T759" s="1"/>
      <c r="U759" s="1"/>
      <c r="V759" s="1"/>
      <c r="W759" s="51"/>
      <c r="X759" s="1"/>
      <c r="Y759" s="52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1"/>
      <c r="AL759" s="53"/>
      <c r="AM759" s="53"/>
      <c r="AN759" s="53"/>
      <c r="AO759" s="53"/>
      <c r="AP759" s="53"/>
      <c r="AQ759" s="51"/>
      <c r="AR759" s="51"/>
      <c r="AS759" s="5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ht="18.0" customHeight="1">
      <c r="A760" s="1"/>
      <c r="B760" s="47"/>
      <c r="C760" s="1"/>
      <c r="D760" s="48"/>
      <c r="E760" s="1"/>
      <c r="F760" s="1"/>
      <c r="G760" s="49"/>
      <c r="H760" s="1"/>
      <c r="I760" s="49"/>
      <c r="J760" s="1"/>
      <c r="K760" s="2"/>
      <c r="L760" s="2"/>
      <c r="M760" s="2"/>
      <c r="N760" s="2"/>
      <c r="O760" s="2"/>
      <c r="P760" s="2"/>
      <c r="Q760" s="2"/>
      <c r="R760" s="2"/>
      <c r="S760" s="50"/>
      <c r="T760" s="1"/>
      <c r="U760" s="1"/>
      <c r="V760" s="1"/>
      <c r="W760" s="51"/>
      <c r="X760" s="1"/>
      <c r="Y760" s="52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1"/>
      <c r="AL760" s="53"/>
      <c r="AM760" s="53"/>
      <c r="AN760" s="53"/>
      <c r="AO760" s="53"/>
      <c r="AP760" s="53"/>
      <c r="AQ760" s="51"/>
      <c r="AR760" s="51"/>
      <c r="AS760" s="5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ht="18.0" customHeight="1">
      <c r="A761" s="1"/>
      <c r="B761" s="47"/>
      <c r="C761" s="1"/>
      <c r="D761" s="48"/>
      <c r="E761" s="1"/>
      <c r="F761" s="1"/>
      <c r="G761" s="49"/>
      <c r="H761" s="1"/>
      <c r="I761" s="49"/>
      <c r="J761" s="1"/>
      <c r="K761" s="2"/>
      <c r="L761" s="2"/>
      <c r="M761" s="2"/>
      <c r="N761" s="2"/>
      <c r="O761" s="2"/>
      <c r="P761" s="2"/>
      <c r="Q761" s="2"/>
      <c r="R761" s="2"/>
      <c r="S761" s="50"/>
      <c r="T761" s="1"/>
      <c r="U761" s="1"/>
      <c r="V761" s="1"/>
      <c r="W761" s="51"/>
      <c r="X761" s="1"/>
      <c r="Y761" s="52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1"/>
      <c r="AL761" s="53"/>
      <c r="AM761" s="53"/>
      <c r="AN761" s="53"/>
      <c r="AO761" s="53"/>
      <c r="AP761" s="53"/>
      <c r="AQ761" s="51"/>
      <c r="AR761" s="51"/>
      <c r="AS761" s="5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ht="18.0" customHeight="1">
      <c r="A762" s="1"/>
      <c r="B762" s="47"/>
      <c r="C762" s="1"/>
      <c r="D762" s="48"/>
      <c r="E762" s="1"/>
      <c r="F762" s="1"/>
      <c r="G762" s="49"/>
      <c r="H762" s="1"/>
      <c r="I762" s="49"/>
      <c r="J762" s="1"/>
      <c r="K762" s="2"/>
      <c r="L762" s="2"/>
      <c r="M762" s="2"/>
      <c r="N762" s="2"/>
      <c r="O762" s="2"/>
      <c r="P762" s="2"/>
      <c r="Q762" s="2"/>
      <c r="R762" s="2"/>
      <c r="S762" s="50"/>
      <c r="T762" s="1"/>
      <c r="U762" s="1"/>
      <c r="V762" s="1"/>
      <c r="W762" s="51"/>
      <c r="X762" s="1"/>
      <c r="Y762" s="52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1"/>
      <c r="AL762" s="53"/>
      <c r="AM762" s="53"/>
      <c r="AN762" s="53"/>
      <c r="AO762" s="53"/>
      <c r="AP762" s="53"/>
      <c r="AQ762" s="51"/>
      <c r="AR762" s="51"/>
      <c r="AS762" s="5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ht="18.0" customHeight="1">
      <c r="A763" s="1"/>
      <c r="B763" s="47"/>
      <c r="C763" s="1"/>
      <c r="D763" s="48"/>
      <c r="E763" s="1"/>
      <c r="F763" s="1"/>
      <c r="G763" s="49"/>
      <c r="H763" s="1"/>
      <c r="I763" s="49"/>
      <c r="J763" s="1"/>
      <c r="K763" s="2"/>
      <c r="L763" s="2"/>
      <c r="M763" s="2"/>
      <c r="N763" s="2"/>
      <c r="O763" s="2"/>
      <c r="P763" s="2"/>
      <c r="Q763" s="2"/>
      <c r="R763" s="2"/>
      <c r="S763" s="50"/>
      <c r="T763" s="1"/>
      <c r="U763" s="1"/>
      <c r="V763" s="1"/>
      <c r="W763" s="51"/>
      <c r="X763" s="1"/>
      <c r="Y763" s="52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1"/>
      <c r="AL763" s="53"/>
      <c r="AM763" s="53"/>
      <c r="AN763" s="53"/>
      <c r="AO763" s="53"/>
      <c r="AP763" s="53"/>
      <c r="AQ763" s="51"/>
      <c r="AR763" s="51"/>
      <c r="AS763" s="5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ht="18.0" customHeight="1">
      <c r="A764" s="1"/>
      <c r="B764" s="47"/>
      <c r="C764" s="1"/>
      <c r="D764" s="48"/>
      <c r="E764" s="1"/>
      <c r="F764" s="1"/>
      <c r="G764" s="49"/>
      <c r="H764" s="1"/>
      <c r="I764" s="49"/>
      <c r="J764" s="1"/>
      <c r="K764" s="2"/>
      <c r="L764" s="2"/>
      <c r="M764" s="2"/>
      <c r="N764" s="2"/>
      <c r="O764" s="2"/>
      <c r="P764" s="2"/>
      <c r="Q764" s="2"/>
      <c r="R764" s="2"/>
      <c r="S764" s="50"/>
      <c r="T764" s="1"/>
      <c r="U764" s="1"/>
      <c r="V764" s="1"/>
      <c r="W764" s="51"/>
      <c r="X764" s="1"/>
      <c r="Y764" s="52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1"/>
      <c r="AL764" s="53"/>
      <c r="AM764" s="53"/>
      <c r="AN764" s="53"/>
      <c r="AO764" s="53"/>
      <c r="AP764" s="53"/>
      <c r="AQ764" s="51"/>
      <c r="AR764" s="51"/>
      <c r="AS764" s="5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ht="18.0" customHeight="1">
      <c r="A765" s="1"/>
      <c r="B765" s="47"/>
      <c r="C765" s="1"/>
      <c r="D765" s="48"/>
      <c r="E765" s="1"/>
      <c r="F765" s="1"/>
      <c r="G765" s="49"/>
      <c r="H765" s="1"/>
      <c r="I765" s="49"/>
      <c r="J765" s="1"/>
      <c r="K765" s="2"/>
      <c r="L765" s="2"/>
      <c r="M765" s="2"/>
      <c r="N765" s="2"/>
      <c r="O765" s="2"/>
      <c r="P765" s="2"/>
      <c r="Q765" s="2"/>
      <c r="R765" s="2"/>
      <c r="S765" s="50"/>
      <c r="T765" s="1"/>
      <c r="U765" s="1"/>
      <c r="V765" s="1"/>
      <c r="W765" s="51"/>
      <c r="X765" s="1"/>
      <c r="Y765" s="52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1"/>
      <c r="AL765" s="53"/>
      <c r="AM765" s="53"/>
      <c r="AN765" s="53"/>
      <c r="AO765" s="53"/>
      <c r="AP765" s="53"/>
      <c r="AQ765" s="51"/>
      <c r="AR765" s="51"/>
      <c r="AS765" s="5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ht="18.0" customHeight="1">
      <c r="A766" s="1"/>
      <c r="B766" s="47"/>
      <c r="C766" s="1"/>
      <c r="D766" s="48"/>
      <c r="E766" s="1"/>
      <c r="F766" s="1"/>
      <c r="G766" s="49"/>
      <c r="H766" s="1"/>
      <c r="I766" s="49"/>
      <c r="J766" s="1"/>
      <c r="K766" s="2"/>
      <c r="L766" s="2"/>
      <c r="M766" s="2"/>
      <c r="N766" s="2"/>
      <c r="O766" s="2"/>
      <c r="P766" s="2"/>
      <c r="Q766" s="2"/>
      <c r="R766" s="2"/>
      <c r="S766" s="50"/>
      <c r="T766" s="1"/>
      <c r="U766" s="1"/>
      <c r="V766" s="1"/>
      <c r="W766" s="51"/>
      <c r="X766" s="1"/>
      <c r="Y766" s="52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1"/>
      <c r="AL766" s="53"/>
      <c r="AM766" s="53"/>
      <c r="AN766" s="53"/>
      <c r="AO766" s="53"/>
      <c r="AP766" s="53"/>
      <c r="AQ766" s="51"/>
      <c r="AR766" s="51"/>
      <c r="AS766" s="5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ht="18.0" customHeight="1">
      <c r="A767" s="1"/>
      <c r="B767" s="47"/>
      <c r="C767" s="1"/>
      <c r="D767" s="48"/>
      <c r="E767" s="1"/>
      <c r="F767" s="1"/>
      <c r="G767" s="49"/>
      <c r="H767" s="1"/>
      <c r="I767" s="49"/>
      <c r="J767" s="1"/>
      <c r="K767" s="2"/>
      <c r="L767" s="2"/>
      <c r="M767" s="2"/>
      <c r="N767" s="2"/>
      <c r="O767" s="2"/>
      <c r="P767" s="2"/>
      <c r="Q767" s="2"/>
      <c r="R767" s="2"/>
      <c r="S767" s="50"/>
      <c r="T767" s="1"/>
      <c r="U767" s="1"/>
      <c r="V767" s="1"/>
      <c r="W767" s="51"/>
      <c r="X767" s="1"/>
      <c r="Y767" s="52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1"/>
      <c r="AL767" s="53"/>
      <c r="AM767" s="53"/>
      <c r="AN767" s="53"/>
      <c r="AO767" s="53"/>
      <c r="AP767" s="53"/>
      <c r="AQ767" s="51"/>
      <c r="AR767" s="51"/>
      <c r="AS767" s="5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ht="18.0" customHeight="1">
      <c r="A768" s="1"/>
      <c r="B768" s="47"/>
      <c r="C768" s="1"/>
      <c r="D768" s="48"/>
      <c r="E768" s="1"/>
      <c r="F768" s="1"/>
      <c r="G768" s="49"/>
      <c r="H768" s="1"/>
      <c r="I768" s="49"/>
      <c r="J768" s="1"/>
      <c r="K768" s="2"/>
      <c r="L768" s="2"/>
      <c r="M768" s="2"/>
      <c r="N768" s="2"/>
      <c r="O768" s="2"/>
      <c r="P768" s="2"/>
      <c r="Q768" s="2"/>
      <c r="R768" s="2"/>
      <c r="S768" s="50"/>
      <c r="T768" s="1"/>
      <c r="U768" s="1"/>
      <c r="V768" s="1"/>
      <c r="W768" s="51"/>
      <c r="X768" s="1"/>
      <c r="Y768" s="52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1"/>
      <c r="AL768" s="53"/>
      <c r="AM768" s="53"/>
      <c r="AN768" s="53"/>
      <c r="AO768" s="53"/>
      <c r="AP768" s="53"/>
      <c r="AQ768" s="51"/>
      <c r="AR768" s="51"/>
      <c r="AS768" s="5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ht="18.0" customHeight="1">
      <c r="A769" s="1"/>
      <c r="B769" s="47"/>
      <c r="C769" s="1"/>
      <c r="D769" s="48"/>
      <c r="E769" s="1"/>
      <c r="F769" s="1"/>
      <c r="G769" s="49"/>
      <c r="H769" s="1"/>
      <c r="I769" s="49"/>
      <c r="J769" s="1"/>
      <c r="K769" s="2"/>
      <c r="L769" s="2"/>
      <c r="M769" s="2"/>
      <c r="N769" s="2"/>
      <c r="O769" s="2"/>
      <c r="P769" s="2"/>
      <c r="Q769" s="2"/>
      <c r="R769" s="2"/>
      <c r="S769" s="50"/>
      <c r="T769" s="1"/>
      <c r="U769" s="1"/>
      <c r="V769" s="1"/>
      <c r="W769" s="51"/>
      <c r="X769" s="1"/>
      <c r="Y769" s="52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1"/>
      <c r="AL769" s="53"/>
      <c r="AM769" s="53"/>
      <c r="AN769" s="53"/>
      <c r="AO769" s="53"/>
      <c r="AP769" s="53"/>
      <c r="AQ769" s="51"/>
      <c r="AR769" s="51"/>
      <c r="AS769" s="5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ht="18.0" customHeight="1">
      <c r="A770" s="1"/>
      <c r="B770" s="47"/>
      <c r="C770" s="1"/>
      <c r="D770" s="48"/>
      <c r="E770" s="1"/>
      <c r="F770" s="1"/>
      <c r="G770" s="49"/>
      <c r="H770" s="1"/>
      <c r="I770" s="49"/>
      <c r="J770" s="1"/>
      <c r="K770" s="2"/>
      <c r="L770" s="2"/>
      <c r="M770" s="2"/>
      <c r="N770" s="2"/>
      <c r="O770" s="2"/>
      <c r="P770" s="2"/>
      <c r="Q770" s="2"/>
      <c r="R770" s="2"/>
      <c r="S770" s="50"/>
      <c r="T770" s="1"/>
      <c r="U770" s="1"/>
      <c r="V770" s="1"/>
      <c r="W770" s="51"/>
      <c r="X770" s="1"/>
      <c r="Y770" s="52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1"/>
      <c r="AL770" s="53"/>
      <c r="AM770" s="53"/>
      <c r="AN770" s="53"/>
      <c r="AO770" s="53"/>
      <c r="AP770" s="53"/>
      <c r="AQ770" s="51"/>
      <c r="AR770" s="51"/>
      <c r="AS770" s="5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ht="18.0" customHeight="1">
      <c r="A771" s="1"/>
      <c r="B771" s="47"/>
      <c r="C771" s="1"/>
      <c r="D771" s="48"/>
      <c r="E771" s="1"/>
      <c r="F771" s="1"/>
      <c r="G771" s="49"/>
      <c r="H771" s="1"/>
      <c r="I771" s="49"/>
      <c r="J771" s="1"/>
      <c r="K771" s="2"/>
      <c r="L771" s="2"/>
      <c r="M771" s="2"/>
      <c r="N771" s="2"/>
      <c r="O771" s="2"/>
      <c r="P771" s="2"/>
      <c r="Q771" s="2"/>
      <c r="R771" s="2"/>
      <c r="S771" s="50"/>
      <c r="T771" s="1"/>
      <c r="U771" s="1"/>
      <c r="V771" s="1"/>
      <c r="W771" s="51"/>
      <c r="X771" s="1"/>
      <c r="Y771" s="52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1"/>
      <c r="AL771" s="53"/>
      <c r="AM771" s="53"/>
      <c r="AN771" s="53"/>
      <c r="AO771" s="53"/>
      <c r="AP771" s="53"/>
      <c r="AQ771" s="51"/>
      <c r="AR771" s="51"/>
      <c r="AS771" s="5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ht="18.0" customHeight="1">
      <c r="A772" s="1"/>
      <c r="B772" s="47"/>
      <c r="C772" s="1"/>
      <c r="D772" s="48"/>
      <c r="E772" s="1"/>
      <c r="F772" s="1"/>
      <c r="G772" s="49"/>
      <c r="H772" s="1"/>
      <c r="I772" s="49"/>
      <c r="J772" s="1"/>
      <c r="K772" s="2"/>
      <c r="L772" s="2"/>
      <c r="M772" s="2"/>
      <c r="N772" s="2"/>
      <c r="O772" s="2"/>
      <c r="P772" s="2"/>
      <c r="Q772" s="2"/>
      <c r="R772" s="2"/>
      <c r="S772" s="50"/>
      <c r="T772" s="1"/>
      <c r="U772" s="1"/>
      <c r="V772" s="1"/>
      <c r="W772" s="51"/>
      <c r="X772" s="1"/>
      <c r="Y772" s="52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1"/>
      <c r="AL772" s="53"/>
      <c r="AM772" s="53"/>
      <c r="AN772" s="53"/>
      <c r="AO772" s="53"/>
      <c r="AP772" s="53"/>
      <c r="AQ772" s="51"/>
      <c r="AR772" s="51"/>
      <c r="AS772" s="5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ht="18.0" customHeight="1">
      <c r="A773" s="1"/>
      <c r="B773" s="47"/>
      <c r="C773" s="1"/>
      <c r="D773" s="48"/>
      <c r="E773" s="1"/>
      <c r="F773" s="1"/>
      <c r="G773" s="49"/>
      <c r="H773" s="1"/>
      <c r="I773" s="49"/>
      <c r="J773" s="1"/>
      <c r="K773" s="2"/>
      <c r="L773" s="2"/>
      <c r="M773" s="2"/>
      <c r="N773" s="2"/>
      <c r="O773" s="2"/>
      <c r="P773" s="2"/>
      <c r="Q773" s="2"/>
      <c r="R773" s="2"/>
      <c r="S773" s="50"/>
      <c r="T773" s="1"/>
      <c r="U773" s="1"/>
      <c r="V773" s="1"/>
      <c r="W773" s="51"/>
      <c r="X773" s="1"/>
      <c r="Y773" s="52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1"/>
      <c r="AL773" s="53"/>
      <c r="AM773" s="53"/>
      <c r="AN773" s="53"/>
      <c r="AO773" s="53"/>
      <c r="AP773" s="53"/>
      <c r="AQ773" s="51"/>
      <c r="AR773" s="51"/>
      <c r="AS773" s="5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ht="18.0" customHeight="1">
      <c r="A774" s="1"/>
      <c r="B774" s="47"/>
      <c r="C774" s="1"/>
      <c r="D774" s="48"/>
      <c r="E774" s="1"/>
      <c r="F774" s="1"/>
      <c r="G774" s="49"/>
      <c r="H774" s="1"/>
      <c r="I774" s="49"/>
      <c r="J774" s="1"/>
      <c r="K774" s="2"/>
      <c r="L774" s="2"/>
      <c r="M774" s="2"/>
      <c r="N774" s="2"/>
      <c r="O774" s="2"/>
      <c r="P774" s="2"/>
      <c r="Q774" s="2"/>
      <c r="R774" s="2"/>
      <c r="S774" s="50"/>
      <c r="T774" s="1"/>
      <c r="U774" s="1"/>
      <c r="V774" s="1"/>
      <c r="W774" s="51"/>
      <c r="X774" s="1"/>
      <c r="Y774" s="52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1"/>
      <c r="AL774" s="53"/>
      <c r="AM774" s="53"/>
      <c r="AN774" s="53"/>
      <c r="AO774" s="53"/>
      <c r="AP774" s="53"/>
      <c r="AQ774" s="51"/>
      <c r="AR774" s="51"/>
      <c r="AS774" s="5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ht="18.0" customHeight="1">
      <c r="A775" s="1"/>
      <c r="B775" s="47"/>
      <c r="C775" s="1"/>
      <c r="D775" s="48"/>
      <c r="E775" s="1"/>
      <c r="F775" s="1"/>
      <c r="G775" s="49"/>
      <c r="H775" s="1"/>
      <c r="I775" s="49"/>
      <c r="J775" s="1"/>
      <c r="K775" s="2"/>
      <c r="L775" s="2"/>
      <c r="M775" s="2"/>
      <c r="N775" s="2"/>
      <c r="O775" s="2"/>
      <c r="P775" s="2"/>
      <c r="Q775" s="2"/>
      <c r="R775" s="2"/>
      <c r="S775" s="50"/>
      <c r="T775" s="1"/>
      <c r="U775" s="1"/>
      <c r="V775" s="1"/>
      <c r="W775" s="51"/>
      <c r="X775" s="1"/>
      <c r="Y775" s="52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1"/>
      <c r="AL775" s="53"/>
      <c r="AM775" s="53"/>
      <c r="AN775" s="53"/>
      <c r="AO775" s="53"/>
      <c r="AP775" s="53"/>
      <c r="AQ775" s="51"/>
      <c r="AR775" s="51"/>
      <c r="AS775" s="5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ht="18.0" customHeight="1">
      <c r="A776" s="1"/>
      <c r="B776" s="47"/>
      <c r="C776" s="1"/>
      <c r="D776" s="48"/>
      <c r="E776" s="1"/>
      <c r="F776" s="1"/>
      <c r="G776" s="49"/>
      <c r="H776" s="1"/>
      <c r="I776" s="49"/>
      <c r="J776" s="1"/>
      <c r="K776" s="2"/>
      <c r="L776" s="2"/>
      <c r="M776" s="2"/>
      <c r="N776" s="2"/>
      <c r="O776" s="2"/>
      <c r="P776" s="2"/>
      <c r="Q776" s="2"/>
      <c r="R776" s="2"/>
      <c r="S776" s="50"/>
      <c r="T776" s="1"/>
      <c r="U776" s="1"/>
      <c r="V776" s="1"/>
      <c r="W776" s="51"/>
      <c r="X776" s="1"/>
      <c r="Y776" s="52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1"/>
      <c r="AL776" s="53"/>
      <c r="AM776" s="53"/>
      <c r="AN776" s="53"/>
      <c r="AO776" s="53"/>
      <c r="AP776" s="53"/>
      <c r="AQ776" s="51"/>
      <c r="AR776" s="51"/>
      <c r="AS776" s="5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ht="18.0" customHeight="1">
      <c r="A777" s="1"/>
      <c r="B777" s="47"/>
      <c r="C777" s="1"/>
      <c r="D777" s="48"/>
      <c r="E777" s="1"/>
      <c r="F777" s="1"/>
      <c r="G777" s="49"/>
      <c r="H777" s="1"/>
      <c r="I777" s="49"/>
      <c r="J777" s="1"/>
      <c r="K777" s="2"/>
      <c r="L777" s="2"/>
      <c r="M777" s="2"/>
      <c r="N777" s="2"/>
      <c r="O777" s="2"/>
      <c r="P777" s="2"/>
      <c r="Q777" s="2"/>
      <c r="R777" s="2"/>
      <c r="S777" s="50"/>
      <c r="T777" s="1"/>
      <c r="U777" s="1"/>
      <c r="V777" s="1"/>
      <c r="W777" s="51"/>
      <c r="X777" s="1"/>
      <c r="Y777" s="52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1"/>
      <c r="AL777" s="53"/>
      <c r="AM777" s="53"/>
      <c r="AN777" s="53"/>
      <c r="AO777" s="53"/>
      <c r="AP777" s="53"/>
      <c r="AQ777" s="51"/>
      <c r="AR777" s="51"/>
      <c r="AS777" s="5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ht="18.0" customHeight="1">
      <c r="A778" s="1"/>
      <c r="B778" s="47"/>
      <c r="C778" s="1"/>
      <c r="D778" s="48"/>
      <c r="E778" s="1"/>
      <c r="F778" s="1"/>
      <c r="G778" s="49"/>
      <c r="H778" s="1"/>
      <c r="I778" s="49"/>
      <c r="J778" s="1"/>
      <c r="K778" s="2"/>
      <c r="L778" s="2"/>
      <c r="M778" s="2"/>
      <c r="N778" s="2"/>
      <c r="O778" s="2"/>
      <c r="P778" s="2"/>
      <c r="Q778" s="2"/>
      <c r="R778" s="2"/>
      <c r="S778" s="50"/>
      <c r="T778" s="1"/>
      <c r="U778" s="1"/>
      <c r="V778" s="1"/>
      <c r="W778" s="51"/>
      <c r="X778" s="1"/>
      <c r="Y778" s="52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1"/>
      <c r="AL778" s="53"/>
      <c r="AM778" s="53"/>
      <c r="AN778" s="53"/>
      <c r="AO778" s="53"/>
      <c r="AP778" s="53"/>
      <c r="AQ778" s="51"/>
      <c r="AR778" s="51"/>
      <c r="AS778" s="5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ht="18.0" customHeight="1">
      <c r="A779" s="1"/>
      <c r="B779" s="47"/>
      <c r="C779" s="1"/>
      <c r="D779" s="48"/>
      <c r="E779" s="1"/>
      <c r="F779" s="1"/>
      <c r="G779" s="49"/>
      <c r="H779" s="1"/>
      <c r="I779" s="49"/>
      <c r="J779" s="1"/>
      <c r="K779" s="2"/>
      <c r="L779" s="2"/>
      <c r="M779" s="2"/>
      <c r="N779" s="2"/>
      <c r="O779" s="2"/>
      <c r="P779" s="2"/>
      <c r="Q779" s="2"/>
      <c r="R779" s="2"/>
      <c r="S779" s="50"/>
      <c r="T779" s="1"/>
      <c r="U779" s="1"/>
      <c r="V779" s="1"/>
      <c r="W779" s="51"/>
      <c r="X779" s="1"/>
      <c r="Y779" s="52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1"/>
      <c r="AL779" s="53"/>
      <c r="AM779" s="53"/>
      <c r="AN779" s="53"/>
      <c r="AO779" s="53"/>
      <c r="AP779" s="53"/>
      <c r="AQ779" s="51"/>
      <c r="AR779" s="51"/>
      <c r="AS779" s="5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ht="18.0" customHeight="1">
      <c r="A780" s="1"/>
      <c r="B780" s="47"/>
      <c r="C780" s="1"/>
      <c r="D780" s="48"/>
      <c r="E780" s="1"/>
      <c r="F780" s="1"/>
      <c r="G780" s="49"/>
      <c r="H780" s="1"/>
      <c r="I780" s="49"/>
      <c r="J780" s="1"/>
      <c r="K780" s="2"/>
      <c r="L780" s="2"/>
      <c r="M780" s="2"/>
      <c r="N780" s="2"/>
      <c r="O780" s="2"/>
      <c r="P780" s="2"/>
      <c r="Q780" s="2"/>
      <c r="R780" s="2"/>
      <c r="S780" s="50"/>
      <c r="T780" s="1"/>
      <c r="U780" s="1"/>
      <c r="V780" s="1"/>
      <c r="W780" s="51"/>
      <c r="X780" s="1"/>
      <c r="Y780" s="52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1"/>
      <c r="AL780" s="53"/>
      <c r="AM780" s="53"/>
      <c r="AN780" s="53"/>
      <c r="AO780" s="53"/>
      <c r="AP780" s="53"/>
      <c r="AQ780" s="51"/>
      <c r="AR780" s="51"/>
      <c r="AS780" s="5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ht="18.0" customHeight="1">
      <c r="A781" s="1"/>
      <c r="B781" s="47"/>
      <c r="C781" s="1"/>
      <c r="D781" s="48"/>
      <c r="E781" s="1"/>
      <c r="F781" s="1"/>
      <c r="G781" s="49"/>
      <c r="H781" s="1"/>
      <c r="I781" s="49"/>
      <c r="J781" s="1"/>
      <c r="K781" s="2"/>
      <c r="L781" s="2"/>
      <c r="M781" s="2"/>
      <c r="N781" s="2"/>
      <c r="O781" s="2"/>
      <c r="P781" s="2"/>
      <c r="Q781" s="2"/>
      <c r="R781" s="2"/>
      <c r="S781" s="50"/>
      <c r="T781" s="1"/>
      <c r="U781" s="1"/>
      <c r="V781" s="1"/>
      <c r="W781" s="51"/>
      <c r="X781" s="1"/>
      <c r="Y781" s="52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1"/>
      <c r="AL781" s="53"/>
      <c r="AM781" s="53"/>
      <c r="AN781" s="53"/>
      <c r="AO781" s="53"/>
      <c r="AP781" s="53"/>
      <c r="AQ781" s="51"/>
      <c r="AR781" s="51"/>
      <c r="AS781" s="5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ht="18.0" customHeight="1">
      <c r="A782" s="1"/>
      <c r="B782" s="47"/>
      <c r="C782" s="1"/>
      <c r="D782" s="48"/>
      <c r="E782" s="1"/>
      <c r="F782" s="1"/>
      <c r="G782" s="49"/>
      <c r="H782" s="1"/>
      <c r="I782" s="49"/>
      <c r="J782" s="1"/>
      <c r="K782" s="2"/>
      <c r="L782" s="2"/>
      <c r="M782" s="2"/>
      <c r="N782" s="2"/>
      <c r="O782" s="2"/>
      <c r="P782" s="2"/>
      <c r="Q782" s="2"/>
      <c r="R782" s="2"/>
      <c r="S782" s="50"/>
      <c r="T782" s="1"/>
      <c r="U782" s="1"/>
      <c r="V782" s="1"/>
      <c r="W782" s="51"/>
      <c r="X782" s="1"/>
      <c r="Y782" s="52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1"/>
      <c r="AL782" s="53"/>
      <c r="AM782" s="53"/>
      <c r="AN782" s="53"/>
      <c r="AO782" s="53"/>
      <c r="AP782" s="53"/>
      <c r="AQ782" s="51"/>
      <c r="AR782" s="51"/>
      <c r="AS782" s="5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ht="18.0" customHeight="1">
      <c r="A783" s="1"/>
      <c r="B783" s="47"/>
      <c r="C783" s="1"/>
      <c r="D783" s="48"/>
      <c r="E783" s="1"/>
      <c r="F783" s="1"/>
      <c r="G783" s="49"/>
      <c r="H783" s="1"/>
      <c r="I783" s="49"/>
      <c r="J783" s="1"/>
      <c r="K783" s="2"/>
      <c r="L783" s="2"/>
      <c r="M783" s="2"/>
      <c r="N783" s="2"/>
      <c r="O783" s="2"/>
      <c r="P783" s="2"/>
      <c r="Q783" s="2"/>
      <c r="R783" s="2"/>
      <c r="S783" s="50"/>
      <c r="T783" s="1"/>
      <c r="U783" s="1"/>
      <c r="V783" s="1"/>
      <c r="W783" s="51"/>
      <c r="X783" s="1"/>
      <c r="Y783" s="52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1"/>
      <c r="AL783" s="53"/>
      <c r="AM783" s="53"/>
      <c r="AN783" s="53"/>
      <c r="AO783" s="53"/>
      <c r="AP783" s="53"/>
      <c r="AQ783" s="51"/>
      <c r="AR783" s="51"/>
      <c r="AS783" s="5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ht="18.0" customHeight="1">
      <c r="A784" s="1"/>
      <c r="B784" s="47"/>
      <c r="C784" s="1"/>
      <c r="D784" s="48"/>
      <c r="E784" s="1"/>
      <c r="F784" s="1"/>
      <c r="G784" s="49"/>
      <c r="H784" s="1"/>
      <c r="I784" s="49"/>
      <c r="J784" s="1"/>
      <c r="K784" s="2"/>
      <c r="L784" s="2"/>
      <c r="M784" s="2"/>
      <c r="N784" s="2"/>
      <c r="O784" s="2"/>
      <c r="P784" s="2"/>
      <c r="Q784" s="2"/>
      <c r="R784" s="2"/>
      <c r="S784" s="50"/>
      <c r="T784" s="1"/>
      <c r="U784" s="1"/>
      <c r="V784" s="1"/>
      <c r="W784" s="51"/>
      <c r="X784" s="1"/>
      <c r="Y784" s="52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1"/>
      <c r="AL784" s="53"/>
      <c r="AM784" s="53"/>
      <c r="AN784" s="53"/>
      <c r="AO784" s="53"/>
      <c r="AP784" s="53"/>
      <c r="AQ784" s="51"/>
      <c r="AR784" s="51"/>
      <c r="AS784" s="5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ht="18.0" customHeight="1">
      <c r="A785" s="1"/>
      <c r="B785" s="47"/>
      <c r="C785" s="1"/>
      <c r="D785" s="48"/>
      <c r="E785" s="1"/>
      <c r="F785" s="1"/>
      <c r="G785" s="49"/>
      <c r="H785" s="1"/>
      <c r="I785" s="49"/>
      <c r="J785" s="1"/>
      <c r="K785" s="2"/>
      <c r="L785" s="2"/>
      <c r="M785" s="2"/>
      <c r="N785" s="2"/>
      <c r="O785" s="2"/>
      <c r="P785" s="2"/>
      <c r="Q785" s="2"/>
      <c r="R785" s="2"/>
      <c r="S785" s="50"/>
      <c r="T785" s="1"/>
      <c r="U785" s="1"/>
      <c r="V785" s="1"/>
      <c r="W785" s="51"/>
      <c r="X785" s="1"/>
      <c r="Y785" s="52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1"/>
      <c r="AL785" s="53"/>
      <c r="AM785" s="53"/>
      <c r="AN785" s="53"/>
      <c r="AO785" s="53"/>
      <c r="AP785" s="53"/>
      <c r="AQ785" s="51"/>
      <c r="AR785" s="51"/>
      <c r="AS785" s="5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ht="18.0" customHeight="1">
      <c r="A786" s="1"/>
      <c r="B786" s="47"/>
      <c r="C786" s="1"/>
      <c r="D786" s="48"/>
      <c r="E786" s="1"/>
      <c r="F786" s="1"/>
      <c r="G786" s="49"/>
      <c r="H786" s="1"/>
      <c r="I786" s="49"/>
      <c r="J786" s="1"/>
      <c r="K786" s="2"/>
      <c r="L786" s="2"/>
      <c r="M786" s="2"/>
      <c r="N786" s="2"/>
      <c r="O786" s="2"/>
      <c r="P786" s="2"/>
      <c r="Q786" s="2"/>
      <c r="R786" s="2"/>
      <c r="S786" s="50"/>
      <c r="T786" s="1"/>
      <c r="U786" s="1"/>
      <c r="V786" s="1"/>
      <c r="W786" s="51"/>
      <c r="X786" s="1"/>
      <c r="Y786" s="52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1"/>
      <c r="AL786" s="53"/>
      <c r="AM786" s="53"/>
      <c r="AN786" s="53"/>
      <c r="AO786" s="53"/>
      <c r="AP786" s="53"/>
      <c r="AQ786" s="51"/>
      <c r="AR786" s="51"/>
      <c r="AS786" s="5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ht="18.0" customHeight="1">
      <c r="A787" s="1"/>
      <c r="B787" s="47"/>
      <c r="C787" s="1"/>
      <c r="D787" s="48"/>
      <c r="E787" s="1"/>
      <c r="F787" s="1"/>
      <c r="G787" s="49"/>
      <c r="H787" s="1"/>
      <c r="I787" s="49"/>
      <c r="J787" s="1"/>
      <c r="K787" s="2"/>
      <c r="L787" s="2"/>
      <c r="M787" s="2"/>
      <c r="N787" s="2"/>
      <c r="O787" s="2"/>
      <c r="P787" s="2"/>
      <c r="Q787" s="2"/>
      <c r="R787" s="2"/>
      <c r="S787" s="50"/>
      <c r="T787" s="1"/>
      <c r="U787" s="1"/>
      <c r="V787" s="1"/>
      <c r="W787" s="51"/>
      <c r="X787" s="1"/>
      <c r="Y787" s="52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1"/>
      <c r="AL787" s="53"/>
      <c r="AM787" s="53"/>
      <c r="AN787" s="53"/>
      <c r="AO787" s="53"/>
      <c r="AP787" s="53"/>
      <c r="AQ787" s="51"/>
      <c r="AR787" s="51"/>
      <c r="AS787" s="5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ht="18.0" customHeight="1">
      <c r="A788" s="1"/>
      <c r="B788" s="47"/>
      <c r="C788" s="1"/>
      <c r="D788" s="48"/>
      <c r="E788" s="1"/>
      <c r="F788" s="1"/>
      <c r="G788" s="49"/>
      <c r="H788" s="1"/>
      <c r="I788" s="49"/>
      <c r="J788" s="1"/>
      <c r="K788" s="2"/>
      <c r="L788" s="2"/>
      <c r="M788" s="2"/>
      <c r="N788" s="2"/>
      <c r="O788" s="2"/>
      <c r="P788" s="2"/>
      <c r="Q788" s="2"/>
      <c r="R788" s="2"/>
      <c r="S788" s="50"/>
      <c r="T788" s="1"/>
      <c r="U788" s="1"/>
      <c r="V788" s="1"/>
      <c r="W788" s="51"/>
      <c r="X788" s="1"/>
      <c r="Y788" s="52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1"/>
      <c r="AL788" s="53"/>
      <c r="AM788" s="53"/>
      <c r="AN788" s="53"/>
      <c r="AO788" s="53"/>
      <c r="AP788" s="53"/>
      <c r="AQ788" s="51"/>
      <c r="AR788" s="51"/>
      <c r="AS788" s="5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ht="18.0" customHeight="1">
      <c r="A789" s="1"/>
      <c r="B789" s="47"/>
      <c r="C789" s="1"/>
      <c r="D789" s="48"/>
      <c r="E789" s="1"/>
      <c r="F789" s="1"/>
      <c r="G789" s="49"/>
      <c r="H789" s="1"/>
      <c r="I789" s="49"/>
      <c r="J789" s="1"/>
      <c r="K789" s="2"/>
      <c r="L789" s="2"/>
      <c r="M789" s="2"/>
      <c r="N789" s="2"/>
      <c r="O789" s="2"/>
      <c r="P789" s="2"/>
      <c r="Q789" s="2"/>
      <c r="R789" s="2"/>
      <c r="S789" s="50"/>
      <c r="T789" s="1"/>
      <c r="U789" s="1"/>
      <c r="V789" s="1"/>
      <c r="W789" s="51"/>
      <c r="X789" s="1"/>
      <c r="Y789" s="52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1"/>
      <c r="AL789" s="53"/>
      <c r="AM789" s="53"/>
      <c r="AN789" s="53"/>
      <c r="AO789" s="53"/>
      <c r="AP789" s="53"/>
      <c r="AQ789" s="51"/>
      <c r="AR789" s="51"/>
      <c r="AS789" s="5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ht="18.0" customHeight="1">
      <c r="A790" s="1"/>
      <c r="B790" s="47"/>
      <c r="C790" s="1"/>
      <c r="D790" s="48"/>
      <c r="E790" s="1"/>
      <c r="F790" s="1"/>
      <c r="G790" s="49"/>
      <c r="H790" s="1"/>
      <c r="I790" s="49"/>
      <c r="J790" s="1"/>
      <c r="K790" s="2"/>
      <c r="L790" s="2"/>
      <c r="M790" s="2"/>
      <c r="N790" s="2"/>
      <c r="O790" s="2"/>
      <c r="P790" s="2"/>
      <c r="Q790" s="2"/>
      <c r="R790" s="2"/>
      <c r="S790" s="50"/>
      <c r="T790" s="1"/>
      <c r="U790" s="1"/>
      <c r="V790" s="1"/>
      <c r="W790" s="51"/>
      <c r="X790" s="1"/>
      <c r="Y790" s="52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1"/>
      <c r="AL790" s="53"/>
      <c r="AM790" s="53"/>
      <c r="AN790" s="53"/>
      <c r="AO790" s="53"/>
      <c r="AP790" s="53"/>
      <c r="AQ790" s="51"/>
      <c r="AR790" s="51"/>
      <c r="AS790" s="5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ht="18.0" customHeight="1">
      <c r="A791" s="1"/>
      <c r="B791" s="47"/>
      <c r="C791" s="1"/>
      <c r="D791" s="48"/>
      <c r="E791" s="1"/>
      <c r="F791" s="1"/>
      <c r="G791" s="49"/>
      <c r="H791" s="1"/>
      <c r="I791" s="49"/>
      <c r="J791" s="1"/>
      <c r="K791" s="2"/>
      <c r="L791" s="2"/>
      <c r="M791" s="2"/>
      <c r="N791" s="2"/>
      <c r="O791" s="2"/>
      <c r="P791" s="2"/>
      <c r="Q791" s="2"/>
      <c r="R791" s="2"/>
      <c r="S791" s="50"/>
      <c r="T791" s="1"/>
      <c r="U791" s="1"/>
      <c r="V791" s="1"/>
      <c r="W791" s="51"/>
      <c r="X791" s="1"/>
      <c r="Y791" s="52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1"/>
      <c r="AL791" s="53"/>
      <c r="AM791" s="53"/>
      <c r="AN791" s="53"/>
      <c r="AO791" s="53"/>
      <c r="AP791" s="53"/>
      <c r="AQ791" s="51"/>
      <c r="AR791" s="51"/>
      <c r="AS791" s="5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ht="18.0" customHeight="1">
      <c r="A792" s="1"/>
      <c r="B792" s="47"/>
      <c r="C792" s="1"/>
      <c r="D792" s="48"/>
      <c r="E792" s="1"/>
      <c r="F792" s="1"/>
      <c r="G792" s="49"/>
      <c r="H792" s="1"/>
      <c r="I792" s="49"/>
      <c r="J792" s="1"/>
      <c r="K792" s="2"/>
      <c r="L792" s="2"/>
      <c r="M792" s="2"/>
      <c r="N792" s="2"/>
      <c r="O792" s="2"/>
      <c r="P792" s="2"/>
      <c r="Q792" s="2"/>
      <c r="R792" s="2"/>
      <c r="S792" s="50"/>
      <c r="T792" s="1"/>
      <c r="U792" s="1"/>
      <c r="V792" s="1"/>
      <c r="W792" s="51"/>
      <c r="X792" s="1"/>
      <c r="Y792" s="52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1"/>
      <c r="AL792" s="53"/>
      <c r="AM792" s="53"/>
      <c r="AN792" s="53"/>
      <c r="AO792" s="53"/>
      <c r="AP792" s="53"/>
      <c r="AQ792" s="51"/>
      <c r="AR792" s="51"/>
      <c r="AS792" s="5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ht="18.0" customHeight="1">
      <c r="A793" s="1"/>
      <c r="B793" s="47"/>
      <c r="C793" s="1"/>
      <c r="D793" s="48"/>
      <c r="E793" s="1"/>
      <c r="F793" s="1"/>
      <c r="G793" s="49"/>
      <c r="H793" s="1"/>
      <c r="I793" s="49"/>
      <c r="J793" s="1"/>
      <c r="K793" s="2"/>
      <c r="L793" s="2"/>
      <c r="M793" s="2"/>
      <c r="N793" s="2"/>
      <c r="O793" s="2"/>
      <c r="P793" s="2"/>
      <c r="Q793" s="2"/>
      <c r="R793" s="2"/>
      <c r="S793" s="50"/>
      <c r="T793" s="1"/>
      <c r="U793" s="1"/>
      <c r="V793" s="1"/>
      <c r="W793" s="51"/>
      <c r="X793" s="1"/>
      <c r="Y793" s="52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1"/>
      <c r="AL793" s="53"/>
      <c r="AM793" s="53"/>
      <c r="AN793" s="53"/>
      <c r="AO793" s="53"/>
      <c r="AP793" s="53"/>
      <c r="AQ793" s="51"/>
      <c r="AR793" s="51"/>
      <c r="AS793" s="5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ht="18.0" customHeight="1">
      <c r="A794" s="1"/>
      <c r="B794" s="47"/>
      <c r="C794" s="1"/>
      <c r="D794" s="48"/>
      <c r="E794" s="1"/>
      <c r="F794" s="1"/>
      <c r="G794" s="49"/>
      <c r="H794" s="1"/>
      <c r="I794" s="49"/>
      <c r="J794" s="1"/>
      <c r="K794" s="2"/>
      <c r="L794" s="2"/>
      <c r="M794" s="2"/>
      <c r="N794" s="2"/>
      <c r="O794" s="2"/>
      <c r="P794" s="2"/>
      <c r="Q794" s="2"/>
      <c r="R794" s="2"/>
      <c r="S794" s="50"/>
      <c r="T794" s="1"/>
      <c r="U794" s="1"/>
      <c r="V794" s="1"/>
      <c r="W794" s="51"/>
      <c r="X794" s="1"/>
      <c r="Y794" s="52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1"/>
      <c r="AL794" s="53"/>
      <c r="AM794" s="53"/>
      <c r="AN794" s="53"/>
      <c r="AO794" s="53"/>
      <c r="AP794" s="53"/>
      <c r="AQ794" s="51"/>
      <c r="AR794" s="51"/>
      <c r="AS794" s="5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ht="18.0" customHeight="1">
      <c r="A795" s="1"/>
      <c r="B795" s="47"/>
      <c r="C795" s="1"/>
      <c r="D795" s="48"/>
      <c r="E795" s="1"/>
      <c r="F795" s="1"/>
      <c r="G795" s="49"/>
      <c r="H795" s="1"/>
      <c r="I795" s="49"/>
      <c r="J795" s="1"/>
      <c r="K795" s="2"/>
      <c r="L795" s="2"/>
      <c r="M795" s="2"/>
      <c r="N795" s="2"/>
      <c r="O795" s="2"/>
      <c r="P795" s="2"/>
      <c r="Q795" s="2"/>
      <c r="R795" s="2"/>
      <c r="S795" s="50"/>
      <c r="T795" s="1"/>
      <c r="U795" s="1"/>
      <c r="V795" s="1"/>
      <c r="W795" s="51"/>
      <c r="X795" s="1"/>
      <c r="Y795" s="52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1"/>
      <c r="AL795" s="53"/>
      <c r="AM795" s="53"/>
      <c r="AN795" s="53"/>
      <c r="AO795" s="53"/>
      <c r="AP795" s="53"/>
      <c r="AQ795" s="51"/>
      <c r="AR795" s="51"/>
      <c r="AS795" s="5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ht="18.0" customHeight="1">
      <c r="A796" s="1"/>
      <c r="B796" s="47"/>
      <c r="C796" s="1"/>
      <c r="D796" s="48"/>
      <c r="E796" s="1"/>
      <c r="F796" s="1"/>
      <c r="G796" s="49"/>
      <c r="H796" s="1"/>
      <c r="I796" s="49"/>
      <c r="J796" s="1"/>
      <c r="K796" s="2"/>
      <c r="L796" s="2"/>
      <c r="M796" s="2"/>
      <c r="N796" s="2"/>
      <c r="O796" s="2"/>
      <c r="P796" s="2"/>
      <c r="Q796" s="2"/>
      <c r="R796" s="2"/>
      <c r="S796" s="50"/>
      <c r="T796" s="1"/>
      <c r="U796" s="1"/>
      <c r="V796" s="1"/>
      <c r="W796" s="51"/>
      <c r="X796" s="1"/>
      <c r="Y796" s="52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1"/>
      <c r="AL796" s="53"/>
      <c r="AM796" s="53"/>
      <c r="AN796" s="53"/>
      <c r="AO796" s="53"/>
      <c r="AP796" s="53"/>
      <c r="AQ796" s="51"/>
      <c r="AR796" s="51"/>
      <c r="AS796" s="5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ht="18.0" customHeight="1">
      <c r="A797" s="1"/>
      <c r="B797" s="47"/>
      <c r="C797" s="1"/>
      <c r="D797" s="48"/>
      <c r="E797" s="1"/>
      <c r="F797" s="1"/>
      <c r="G797" s="49"/>
      <c r="H797" s="1"/>
      <c r="I797" s="49"/>
      <c r="J797" s="1"/>
      <c r="K797" s="2"/>
      <c r="L797" s="2"/>
      <c r="M797" s="2"/>
      <c r="N797" s="2"/>
      <c r="O797" s="2"/>
      <c r="P797" s="2"/>
      <c r="Q797" s="2"/>
      <c r="R797" s="2"/>
      <c r="S797" s="50"/>
      <c r="T797" s="1"/>
      <c r="U797" s="1"/>
      <c r="V797" s="1"/>
      <c r="W797" s="51"/>
      <c r="X797" s="1"/>
      <c r="Y797" s="52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1"/>
      <c r="AL797" s="53"/>
      <c r="AM797" s="53"/>
      <c r="AN797" s="53"/>
      <c r="AO797" s="53"/>
      <c r="AP797" s="53"/>
      <c r="AQ797" s="51"/>
      <c r="AR797" s="51"/>
      <c r="AS797" s="5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ht="18.0" customHeight="1">
      <c r="A798" s="1"/>
      <c r="B798" s="47"/>
      <c r="C798" s="1"/>
      <c r="D798" s="48"/>
      <c r="E798" s="1"/>
      <c r="F798" s="1"/>
      <c r="G798" s="49"/>
      <c r="H798" s="1"/>
      <c r="I798" s="49"/>
      <c r="J798" s="1"/>
      <c r="K798" s="2"/>
      <c r="L798" s="2"/>
      <c r="M798" s="2"/>
      <c r="N798" s="2"/>
      <c r="O798" s="2"/>
      <c r="P798" s="2"/>
      <c r="Q798" s="2"/>
      <c r="R798" s="2"/>
      <c r="S798" s="50"/>
      <c r="T798" s="1"/>
      <c r="U798" s="1"/>
      <c r="V798" s="1"/>
      <c r="W798" s="51"/>
      <c r="X798" s="1"/>
      <c r="Y798" s="52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1"/>
      <c r="AL798" s="53"/>
      <c r="AM798" s="53"/>
      <c r="AN798" s="53"/>
      <c r="AO798" s="53"/>
      <c r="AP798" s="53"/>
      <c r="AQ798" s="51"/>
      <c r="AR798" s="51"/>
      <c r="AS798" s="5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ht="18.0" customHeight="1">
      <c r="A799" s="1"/>
      <c r="B799" s="47"/>
      <c r="C799" s="1"/>
      <c r="D799" s="48"/>
      <c r="E799" s="1"/>
      <c r="F799" s="1"/>
      <c r="G799" s="49"/>
      <c r="H799" s="1"/>
      <c r="I799" s="49"/>
      <c r="J799" s="1"/>
      <c r="K799" s="2"/>
      <c r="L799" s="2"/>
      <c r="M799" s="2"/>
      <c r="N799" s="2"/>
      <c r="O799" s="2"/>
      <c r="P799" s="2"/>
      <c r="Q799" s="2"/>
      <c r="R799" s="2"/>
      <c r="S799" s="50"/>
      <c r="T799" s="1"/>
      <c r="U799" s="1"/>
      <c r="V799" s="1"/>
      <c r="W799" s="51"/>
      <c r="X799" s="1"/>
      <c r="Y799" s="52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1"/>
      <c r="AL799" s="53"/>
      <c r="AM799" s="53"/>
      <c r="AN799" s="53"/>
      <c r="AO799" s="53"/>
      <c r="AP799" s="53"/>
      <c r="AQ799" s="51"/>
      <c r="AR799" s="51"/>
      <c r="AS799" s="5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ht="18.0" customHeight="1">
      <c r="A800" s="1"/>
      <c r="B800" s="47"/>
      <c r="C800" s="1"/>
      <c r="D800" s="48"/>
      <c r="E800" s="1"/>
      <c r="F800" s="1"/>
      <c r="G800" s="49"/>
      <c r="H800" s="1"/>
      <c r="I800" s="49"/>
      <c r="J800" s="1"/>
      <c r="K800" s="2"/>
      <c r="L800" s="2"/>
      <c r="M800" s="2"/>
      <c r="N800" s="2"/>
      <c r="O800" s="2"/>
      <c r="P800" s="2"/>
      <c r="Q800" s="2"/>
      <c r="R800" s="2"/>
      <c r="S800" s="50"/>
      <c r="T800" s="1"/>
      <c r="U800" s="1"/>
      <c r="V800" s="1"/>
      <c r="W800" s="51"/>
      <c r="X800" s="1"/>
      <c r="Y800" s="52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1"/>
      <c r="AL800" s="53"/>
      <c r="AM800" s="53"/>
      <c r="AN800" s="53"/>
      <c r="AO800" s="53"/>
      <c r="AP800" s="53"/>
      <c r="AQ800" s="51"/>
      <c r="AR800" s="51"/>
      <c r="AS800" s="5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ht="18.0" customHeight="1">
      <c r="A801" s="1"/>
      <c r="B801" s="47"/>
      <c r="C801" s="1"/>
      <c r="D801" s="48"/>
      <c r="E801" s="1"/>
      <c r="F801" s="1"/>
      <c r="G801" s="49"/>
      <c r="H801" s="1"/>
      <c r="I801" s="49"/>
      <c r="J801" s="1"/>
      <c r="K801" s="2"/>
      <c r="L801" s="2"/>
      <c r="M801" s="2"/>
      <c r="N801" s="2"/>
      <c r="O801" s="2"/>
      <c r="P801" s="2"/>
      <c r="Q801" s="2"/>
      <c r="R801" s="2"/>
      <c r="S801" s="50"/>
      <c r="T801" s="1"/>
      <c r="U801" s="1"/>
      <c r="V801" s="1"/>
      <c r="W801" s="51"/>
      <c r="X801" s="1"/>
      <c r="Y801" s="52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1"/>
      <c r="AL801" s="53"/>
      <c r="AM801" s="53"/>
      <c r="AN801" s="53"/>
      <c r="AO801" s="53"/>
      <c r="AP801" s="53"/>
      <c r="AQ801" s="51"/>
      <c r="AR801" s="51"/>
      <c r="AS801" s="5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ht="18.0" customHeight="1">
      <c r="A802" s="1"/>
      <c r="B802" s="47"/>
      <c r="C802" s="1"/>
      <c r="D802" s="48"/>
      <c r="E802" s="1"/>
      <c r="F802" s="1"/>
      <c r="G802" s="49"/>
      <c r="H802" s="1"/>
      <c r="I802" s="49"/>
      <c r="J802" s="1"/>
      <c r="K802" s="2"/>
      <c r="L802" s="2"/>
      <c r="M802" s="2"/>
      <c r="N802" s="2"/>
      <c r="O802" s="2"/>
      <c r="P802" s="2"/>
      <c r="Q802" s="2"/>
      <c r="R802" s="2"/>
      <c r="S802" s="50"/>
      <c r="T802" s="1"/>
      <c r="U802" s="1"/>
      <c r="V802" s="1"/>
      <c r="W802" s="51"/>
      <c r="X802" s="1"/>
      <c r="Y802" s="52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1"/>
      <c r="AL802" s="53"/>
      <c r="AM802" s="53"/>
      <c r="AN802" s="53"/>
      <c r="AO802" s="53"/>
      <c r="AP802" s="53"/>
      <c r="AQ802" s="51"/>
      <c r="AR802" s="51"/>
      <c r="AS802" s="5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ht="18.0" customHeight="1">
      <c r="A803" s="1"/>
      <c r="B803" s="47"/>
      <c r="C803" s="1"/>
      <c r="D803" s="48"/>
      <c r="E803" s="1"/>
      <c r="F803" s="1"/>
      <c r="G803" s="49"/>
      <c r="H803" s="1"/>
      <c r="I803" s="49"/>
      <c r="J803" s="1"/>
      <c r="K803" s="2"/>
      <c r="L803" s="2"/>
      <c r="M803" s="2"/>
      <c r="N803" s="2"/>
      <c r="O803" s="2"/>
      <c r="P803" s="2"/>
      <c r="Q803" s="2"/>
      <c r="R803" s="2"/>
      <c r="S803" s="50"/>
      <c r="T803" s="1"/>
      <c r="U803" s="1"/>
      <c r="V803" s="1"/>
      <c r="W803" s="51"/>
      <c r="X803" s="1"/>
      <c r="Y803" s="52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1"/>
      <c r="AL803" s="53"/>
      <c r="AM803" s="53"/>
      <c r="AN803" s="53"/>
      <c r="AO803" s="53"/>
      <c r="AP803" s="53"/>
      <c r="AQ803" s="51"/>
      <c r="AR803" s="51"/>
      <c r="AS803" s="5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ht="18.0" customHeight="1">
      <c r="A804" s="1"/>
      <c r="B804" s="47"/>
      <c r="C804" s="1"/>
      <c r="D804" s="48"/>
      <c r="E804" s="1"/>
      <c r="F804" s="1"/>
      <c r="G804" s="49"/>
      <c r="H804" s="1"/>
      <c r="I804" s="49"/>
      <c r="J804" s="1"/>
      <c r="K804" s="2"/>
      <c r="L804" s="2"/>
      <c r="M804" s="2"/>
      <c r="N804" s="2"/>
      <c r="O804" s="2"/>
      <c r="P804" s="2"/>
      <c r="Q804" s="2"/>
      <c r="R804" s="2"/>
      <c r="S804" s="50"/>
      <c r="T804" s="1"/>
      <c r="U804" s="1"/>
      <c r="V804" s="1"/>
      <c r="W804" s="51"/>
      <c r="X804" s="1"/>
      <c r="Y804" s="52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1"/>
      <c r="AL804" s="53"/>
      <c r="AM804" s="53"/>
      <c r="AN804" s="53"/>
      <c r="AO804" s="53"/>
      <c r="AP804" s="53"/>
      <c r="AQ804" s="51"/>
      <c r="AR804" s="51"/>
      <c r="AS804" s="5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ht="18.0" customHeight="1">
      <c r="A805" s="1"/>
      <c r="B805" s="47"/>
      <c r="C805" s="1"/>
      <c r="D805" s="48"/>
      <c r="E805" s="1"/>
      <c r="F805" s="1"/>
      <c r="G805" s="49"/>
      <c r="H805" s="1"/>
      <c r="I805" s="49"/>
      <c r="J805" s="1"/>
      <c r="K805" s="2"/>
      <c r="L805" s="2"/>
      <c r="M805" s="2"/>
      <c r="N805" s="2"/>
      <c r="O805" s="2"/>
      <c r="P805" s="2"/>
      <c r="Q805" s="2"/>
      <c r="R805" s="2"/>
      <c r="S805" s="50"/>
      <c r="T805" s="1"/>
      <c r="U805" s="1"/>
      <c r="V805" s="1"/>
      <c r="W805" s="51"/>
      <c r="X805" s="1"/>
      <c r="Y805" s="52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1"/>
      <c r="AL805" s="53"/>
      <c r="AM805" s="53"/>
      <c r="AN805" s="53"/>
      <c r="AO805" s="53"/>
      <c r="AP805" s="53"/>
      <c r="AQ805" s="51"/>
      <c r="AR805" s="51"/>
      <c r="AS805" s="5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ht="18.0" customHeight="1">
      <c r="A806" s="1"/>
      <c r="B806" s="47"/>
      <c r="C806" s="1"/>
      <c r="D806" s="48"/>
      <c r="E806" s="1"/>
      <c r="F806" s="1"/>
      <c r="G806" s="49"/>
      <c r="H806" s="1"/>
      <c r="I806" s="49"/>
      <c r="J806" s="1"/>
      <c r="K806" s="2"/>
      <c r="L806" s="2"/>
      <c r="M806" s="2"/>
      <c r="N806" s="2"/>
      <c r="O806" s="2"/>
      <c r="P806" s="2"/>
      <c r="Q806" s="2"/>
      <c r="R806" s="2"/>
      <c r="S806" s="50"/>
      <c r="T806" s="1"/>
      <c r="U806" s="1"/>
      <c r="V806" s="1"/>
      <c r="W806" s="51"/>
      <c r="X806" s="1"/>
      <c r="Y806" s="52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1"/>
      <c r="AL806" s="53"/>
      <c r="AM806" s="53"/>
      <c r="AN806" s="53"/>
      <c r="AO806" s="53"/>
      <c r="AP806" s="53"/>
      <c r="AQ806" s="51"/>
      <c r="AR806" s="51"/>
      <c r="AS806" s="5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ht="18.0" customHeight="1">
      <c r="A807" s="1"/>
      <c r="B807" s="47"/>
      <c r="C807" s="1"/>
      <c r="D807" s="48"/>
      <c r="E807" s="1"/>
      <c r="F807" s="1"/>
      <c r="G807" s="49"/>
      <c r="H807" s="1"/>
      <c r="I807" s="49"/>
      <c r="J807" s="1"/>
      <c r="K807" s="2"/>
      <c r="L807" s="2"/>
      <c r="M807" s="2"/>
      <c r="N807" s="2"/>
      <c r="O807" s="2"/>
      <c r="P807" s="2"/>
      <c r="Q807" s="2"/>
      <c r="R807" s="2"/>
      <c r="S807" s="50"/>
      <c r="T807" s="1"/>
      <c r="U807" s="1"/>
      <c r="V807" s="1"/>
      <c r="W807" s="51"/>
      <c r="X807" s="1"/>
      <c r="Y807" s="52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1"/>
      <c r="AL807" s="53"/>
      <c r="AM807" s="53"/>
      <c r="AN807" s="53"/>
      <c r="AO807" s="53"/>
      <c r="AP807" s="53"/>
      <c r="AQ807" s="51"/>
      <c r="AR807" s="51"/>
      <c r="AS807" s="5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ht="18.0" customHeight="1">
      <c r="A808" s="1"/>
      <c r="B808" s="47"/>
      <c r="C808" s="1"/>
      <c r="D808" s="48"/>
      <c r="E808" s="1"/>
      <c r="F808" s="1"/>
      <c r="G808" s="49"/>
      <c r="H808" s="1"/>
      <c r="I808" s="49"/>
      <c r="J808" s="1"/>
      <c r="K808" s="2"/>
      <c r="L808" s="2"/>
      <c r="M808" s="2"/>
      <c r="N808" s="2"/>
      <c r="O808" s="2"/>
      <c r="P808" s="2"/>
      <c r="Q808" s="2"/>
      <c r="R808" s="2"/>
      <c r="S808" s="50"/>
      <c r="T808" s="1"/>
      <c r="U808" s="1"/>
      <c r="V808" s="1"/>
      <c r="W808" s="51"/>
      <c r="X808" s="1"/>
      <c r="Y808" s="52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1"/>
      <c r="AL808" s="53"/>
      <c r="AM808" s="53"/>
      <c r="AN808" s="53"/>
      <c r="AO808" s="53"/>
      <c r="AP808" s="53"/>
      <c r="AQ808" s="51"/>
      <c r="AR808" s="51"/>
      <c r="AS808" s="5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ht="18.0" customHeight="1">
      <c r="A809" s="1"/>
      <c r="B809" s="47"/>
      <c r="C809" s="1"/>
      <c r="D809" s="48"/>
      <c r="E809" s="1"/>
      <c r="F809" s="1"/>
      <c r="G809" s="49"/>
      <c r="H809" s="1"/>
      <c r="I809" s="49"/>
      <c r="J809" s="1"/>
      <c r="K809" s="2"/>
      <c r="L809" s="2"/>
      <c r="M809" s="2"/>
      <c r="N809" s="2"/>
      <c r="O809" s="2"/>
      <c r="P809" s="2"/>
      <c r="Q809" s="2"/>
      <c r="R809" s="2"/>
      <c r="S809" s="50"/>
      <c r="T809" s="1"/>
      <c r="U809" s="1"/>
      <c r="V809" s="1"/>
      <c r="W809" s="51"/>
      <c r="X809" s="1"/>
      <c r="Y809" s="52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1"/>
      <c r="AL809" s="53"/>
      <c r="AM809" s="53"/>
      <c r="AN809" s="53"/>
      <c r="AO809" s="53"/>
      <c r="AP809" s="53"/>
      <c r="AQ809" s="51"/>
      <c r="AR809" s="51"/>
      <c r="AS809" s="5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ht="18.0" customHeight="1">
      <c r="A810" s="1"/>
      <c r="B810" s="47"/>
      <c r="C810" s="1"/>
      <c r="D810" s="48"/>
      <c r="E810" s="1"/>
      <c r="F810" s="1"/>
      <c r="G810" s="49"/>
      <c r="H810" s="1"/>
      <c r="I810" s="49"/>
      <c r="J810" s="1"/>
      <c r="K810" s="2"/>
      <c r="L810" s="2"/>
      <c r="M810" s="2"/>
      <c r="N810" s="2"/>
      <c r="O810" s="2"/>
      <c r="P810" s="2"/>
      <c r="Q810" s="2"/>
      <c r="R810" s="2"/>
      <c r="S810" s="50"/>
      <c r="T810" s="1"/>
      <c r="U810" s="1"/>
      <c r="V810" s="1"/>
      <c r="W810" s="51"/>
      <c r="X810" s="1"/>
      <c r="Y810" s="52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1"/>
      <c r="AL810" s="53"/>
      <c r="AM810" s="53"/>
      <c r="AN810" s="53"/>
      <c r="AO810" s="53"/>
      <c r="AP810" s="53"/>
      <c r="AQ810" s="51"/>
      <c r="AR810" s="51"/>
      <c r="AS810" s="5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ht="18.0" customHeight="1">
      <c r="A811" s="1"/>
      <c r="B811" s="47"/>
      <c r="C811" s="1"/>
      <c r="D811" s="48"/>
      <c r="E811" s="1"/>
      <c r="F811" s="1"/>
      <c r="G811" s="49"/>
      <c r="H811" s="1"/>
      <c r="I811" s="49"/>
      <c r="J811" s="1"/>
      <c r="K811" s="2"/>
      <c r="L811" s="2"/>
      <c r="M811" s="2"/>
      <c r="N811" s="2"/>
      <c r="O811" s="2"/>
      <c r="P811" s="2"/>
      <c r="Q811" s="2"/>
      <c r="R811" s="2"/>
      <c r="S811" s="50"/>
      <c r="T811" s="1"/>
      <c r="U811" s="1"/>
      <c r="V811" s="1"/>
      <c r="W811" s="51"/>
      <c r="X811" s="1"/>
      <c r="Y811" s="52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1"/>
      <c r="AL811" s="53"/>
      <c r="AM811" s="53"/>
      <c r="AN811" s="53"/>
      <c r="AO811" s="53"/>
      <c r="AP811" s="53"/>
      <c r="AQ811" s="51"/>
      <c r="AR811" s="51"/>
      <c r="AS811" s="5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ht="18.0" customHeight="1">
      <c r="A812" s="1"/>
      <c r="B812" s="47"/>
      <c r="C812" s="1"/>
      <c r="D812" s="48"/>
      <c r="E812" s="1"/>
      <c r="F812" s="1"/>
      <c r="G812" s="49"/>
      <c r="H812" s="1"/>
      <c r="I812" s="49"/>
      <c r="J812" s="1"/>
      <c r="K812" s="2"/>
      <c r="L812" s="2"/>
      <c r="M812" s="2"/>
      <c r="N812" s="2"/>
      <c r="O812" s="2"/>
      <c r="P812" s="2"/>
      <c r="Q812" s="2"/>
      <c r="R812" s="2"/>
      <c r="S812" s="50"/>
      <c r="T812" s="1"/>
      <c r="U812" s="1"/>
      <c r="V812" s="1"/>
      <c r="W812" s="51"/>
      <c r="X812" s="1"/>
      <c r="Y812" s="52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1"/>
      <c r="AL812" s="53"/>
      <c r="AM812" s="53"/>
      <c r="AN812" s="53"/>
      <c r="AO812" s="53"/>
      <c r="AP812" s="53"/>
      <c r="AQ812" s="51"/>
      <c r="AR812" s="51"/>
      <c r="AS812" s="5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ht="18.0" customHeight="1">
      <c r="A813" s="1"/>
      <c r="B813" s="47"/>
      <c r="C813" s="1"/>
      <c r="D813" s="48"/>
      <c r="E813" s="1"/>
      <c r="F813" s="1"/>
      <c r="G813" s="49"/>
      <c r="H813" s="1"/>
      <c r="I813" s="49"/>
      <c r="J813" s="1"/>
      <c r="K813" s="2"/>
      <c r="L813" s="2"/>
      <c r="M813" s="2"/>
      <c r="N813" s="2"/>
      <c r="O813" s="2"/>
      <c r="P813" s="2"/>
      <c r="Q813" s="2"/>
      <c r="R813" s="2"/>
      <c r="S813" s="50"/>
      <c r="T813" s="1"/>
      <c r="U813" s="1"/>
      <c r="V813" s="1"/>
      <c r="W813" s="51"/>
      <c r="X813" s="1"/>
      <c r="Y813" s="52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1"/>
      <c r="AL813" s="53"/>
      <c r="AM813" s="53"/>
      <c r="AN813" s="53"/>
      <c r="AO813" s="53"/>
      <c r="AP813" s="53"/>
      <c r="AQ813" s="51"/>
      <c r="AR813" s="51"/>
      <c r="AS813" s="5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ht="18.0" customHeight="1">
      <c r="A814" s="1"/>
      <c r="B814" s="47"/>
      <c r="C814" s="1"/>
      <c r="D814" s="48"/>
      <c r="E814" s="1"/>
      <c r="F814" s="1"/>
      <c r="G814" s="49"/>
      <c r="H814" s="1"/>
      <c r="I814" s="49"/>
      <c r="J814" s="1"/>
      <c r="K814" s="2"/>
      <c r="L814" s="2"/>
      <c r="M814" s="2"/>
      <c r="N814" s="2"/>
      <c r="O814" s="2"/>
      <c r="P814" s="2"/>
      <c r="Q814" s="2"/>
      <c r="R814" s="2"/>
      <c r="S814" s="50"/>
      <c r="T814" s="1"/>
      <c r="U814" s="1"/>
      <c r="V814" s="1"/>
      <c r="W814" s="51"/>
      <c r="X814" s="1"/>
      <c r="Y814" s="52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1"/>
      <c r="AL814" s="53"/>
      <c r="AM814" s="53"/>
      <c r="AN814" s="53"/>
      <c r="AO814" s="53"/>
      <c r="AP814" s="53"/>
      <c r="AQ814" s="51"/>
      <c r="AR814" s="51"/>
      <c r="AS814" s="5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ht="18.0" customHeight="1">
      <c r="A815" s="1"/>
      <c r="B815" s="47"/>
      <c r="C815" s="1"/>
      <c r="D815" s="48"/>
      <c r="E815" s="1"/>
      <c r="F815" s="1"/>
      <c r="G815" s="49"/>
      <c r="H815" s="1"/>
      <c r="I815" s="49"/>
      <c r="J815" s="1"/>
      <c r="K815" s="2"/>
      <c r="L815" s="2"/>
      <c r="M815" s="2"/>
      <c r="N815" s="2"/>
      <c r="O815" s="2"/>
      <c r="P815" s="2"/>
      <c r="Q815" s="2"/>
      <c r="R815" s="2"/>
      <c r="S815" s="50"/>
      <c r="T815" s="1"/>
      <c r="U815" s="1"/>
      <c r="V815" s="1"/>
      <c r="W815" s="51"/>
      <c r="X815" s="1"/>
      <c r="Y815" s="52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1"/>
      <c r="AL815" s="53"/>
      <c r="AM815" s="53"/>
      <c r="AN815" s="53"/>
      <c r="AO815" s="53"/>
      <c r="AP815" s="53"/>
      <c r="AQ815" s="51"/>
      <c r="AR815" s="51"/>
      <c r="AS815" s="5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ht="18.0" customHeight="1">
      <c r="A816" s="1"/>
      <c r="B816" s="47"/>
      <c r="C816" s="1"/>
      <c r="D816" s="48"/>
      <c r="E816" s="1"/>
      <c r="F816" s="1"/>
      <c r="G816" s="49"/>
      <c r="H816" s="1"/>
      <c r="I816" s="49"/>
      <c r="J816" s="1"/>
      <c r="K816" s="2"/>
      <c r="L816" s="2"/>
      <c r="M816" s="2"/>
      <c r="N816" s="2"/>
      <c r="O816" s="2"/>
      <c r="P816" s="2"/>
      <c r="Q816" s="2"/>
      <c r="R816" s="2"/>
      <c r="S816" s="50"/>
      <c r="T816" s="1"/>
      <c r="U816" s="1"/>
      <c r="V816" s="1"/>
      <c r="W816" s="51"/>
      <c r="X816" s="1"/>
      <c r="Y816" s="52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1"/>
      <c r="AL816" s="53"/>
      <c r="AM816" s="53"/>
      <c r="AN816" s="53"/>
      <c r="AO816" s="53"/>
      <c r="AP816" s="53"/>
      <c r="AQ816" s="51"/>
      <c r="AR816" s="51"/>
      <c r="AS816" s="5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ht="18.0" customHeight="1">
      <c r="A817" s="1"/>
      <c r="B817" s="47"/>
      <c r="C817" s="1"/>
      <c r="D817" s="48"/>
      <c r="E817" s="1"/>
      <c r="F817" s="1"/>
      <c r="G817" s="49"/>
      <c r="H817" s="1"/>
      <c r="I817" s="49"/>
      <c r="J817" s="1"/>
      <c r="K817" s="2"/>
      <c r="L817" s="2"/>
      <c r="M817" s="2"/>
      <c r="N817" s="2"/>
      <c r="O817" s="2"/>
      <c r="P817" s="2"/>
      <c r="Q817" s="2"/>
      <c r="R817" s="2"/>
      <c r="S817" s="50"/>
      <c r="T817" s="1"/>
      <c r="U817" s="1"/>
      <c r="V817" s="1"/>
      <c r="W817" s="51"/>
      <c r="X817" s="1"/>
      <c r="Y817" s="52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1"/>
      <c r="AL817" s="53"/>
      <c r="AM817" s="53"/>
      <c r="AN817" s="53"/>
      <c r="AO817" s="53"/>
      <c r="AP817" s="53"/>
      <c r="AQ817" s="51"/>
      <c r="AR817" s="51"/>
      <c r="AS817" s="5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ht="18.0" customHeight="1">
      <c r="A818" s="1"/>
      <c r="B818" s="47"/>
      <c r="C818" s="1"/>
      <c r="D818" s="48"/>
      <c r="E818" s="1"/>
      <c r="F818" s="1"/>
      <c r="G818" s="49"/>
      <c r="H818" s="1"/>
      <c r="I818" s="49"/>
      <c r="J818" s="1"/>
      <c r="K818" s="2"/>
      <c r="L818" s="2"/>
      <c r="M818" s="2"/>
      <c r="N818" s="2"/>
      <c r="O818" s="2"/>
      <c r="P818" s="2"/>
      <c r="Q818" s="2"/>
      <c r="R818" s="2"/>
      <c r="S818" s="50"/>
      <c r="T818" s="1"/>
      <c r="U818" s="1"/>
      <c r="V818" s="1"/>
      <c r="W818" s="51"/>
      <c r="X818" s="1"/>
      <c r="Y818" s="52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1"/>
      <c r="AL818" s="53"/>
      <c r="AM818" s="53"/>
      <c r="AN818" s="53"/>
      <c r="AO818" s="53"/>
      <c r="AP818" s="53"/>
      <c r="AQ818" s="51"/>
      <c r="AR818" s="51"/>
      <c r="AS818" s="5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ht="18.0" customHeight="1">
      <c r="A819" s="1"/>
      <c r="B819" s="47"/>
      <c r="C819" s="1"/>
      <c r="D819" s="48"/>
      <c r="E819" s="1"/>
      <c r="F819" s="1"/>
      <c r="G819" s="49"/>
      <c r="H819" s="1"/>
      <c r="I819" s="49"/>
      <c r="J819" s="1"/>
      <c r="K819" s="2"/>
      <c r="L819" s="2"/>
      <c r="M819" s="2"/>
      <c r="N819" s="2"/>
      <c r="O819" s="2"/>
      <c r="P819" s="2"/>
      <c r="Q819" s="2"/>
      <c r="R819" s="2"/>
      <c r="S819" s="50"/>
      <c r="T819" s="1"/>
      <c r="U819" s="1"/>
      <c r="V819" s="1"/>
      <c r="W819" s="51"/>
      <c r="X819" s="1"/>
      <c r="Y819" s="52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1"/>
      <c r="AL819" s="53"/>
      <c r="AM819" s="53"/>
      <c r="AN819" s="53"/>
      <c r="AO819" s="53"/>
      <c r="AP819" s="53"/>
      <c r="AQ819" s="51"/>
      <c r="AR819" s="51"/>
      <c r="AS819" s="5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ht="18.0" customHeight="1">
      <c r="A820" s="1"/>
      <c r="B820" s="47"/>
      <c r="C820" s="1"/>
      <c r="D820" s="48"/>
      <c r="E820" s="1"/>
      <c r="F820" s="1"/>
      <c r="G820" s="49"/>
      <c r="H820" s="1"/>
      <c r="I820" s="49"/>
      <c r="J820" s="1"/>
      <c r="K820" s="2"/>
      <c r="L820" s="2"/>
      <c r="M820" s="2"/>
      <c r="N820" s="2"/>
      <c r="O820" s="2"/>
      <c r="P820" s="2"/>
      <c r="Q820" s="2"/>
      <c r="R820" s="2"/>
      <c r="S820" s="50"/>
      <c r="T820" s="1"/>
      <c r="U820" s="1"/>
      <c r="V820" s="1"/>
      <c r="W820" s="51"/>
      <c r="X820" s="1"/>
      <c r="Y820" s="52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1"/>
      <c r="AL820" s="53"/>
      <c r="AM820" s="53"/>
      <c r="AN820" s="53"/>
      <c r="AO820" s="53"/>
      <c r="AP820" s="53"/>
      <c r="AQ820" s="51"/>
      <c r="AR820" s="51"/>
      <c r="AS820" s="5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ht="18.0" customHeight="1">
      <c r="A821" s="1"/>
      <c r="B821" s="47"/>
      <c r="C821" s="1"/>
      <c r="D821" s="48"/>
      <c r="E821" s="1"/>
      <c r="F821" s="1"/>
      <c r="G821" s="49"/>
      <c r="H821" s="1"/>
      <c r="I821" s="49"/>
      <c r="J821" s="1"/>
      <c r="K821" s="2"/>
      <c r="L821" s="2"/>
      <c r="M821" s="2"/>
      <c r="N821" s="2"/>
      <c r="O821" s="2"/>
      <c r="P821" s="2"/>
      <c r="Q821" s="2"/>
      <c r="R821" s="2"/>
      <c r="S821" s="50"/>
      <c r="T821" s="1"/>
      <c r="U821" s="1"/>
      <c r="V821" s="1"/>
      <c r="W821" s="51"/>
      <c r="X821" s="1"/>
      <c r="Y821" s="52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1"/>
      <c r="AL821" s="53"/>
      <c r="AM821" s="53"/>
      <c r="AN821" s="53"/>
      <c r="AO821" s="53"/>
      <c r="AP821" s="53"/>
      <c r="AQ821" s="51"/>
      <c r="AR821" s="51"/>
      <c r="AS821" s="5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ht="18.0" customHeight="1">
      <c r="A822" s="1"/>
      <c r="B822" s="47"/>
      <c r="C822" s="1"/>
      <c r="D822" s="48"/>
      <c r="E822" s="1"/>
      <c r="F822" s="1"/>
      <c r="G822" s="49"/>
      <c r="H822" s="1"/>
      <c r="I822" s="49"/>
      <c r="J822" s="1"/>
      <c r="K822" s="2"/>
      <c r="L822" s="2"/>
      <c r="M822" s="2"/>
      <c r="N822" s="2"/>
      <c r="O822" s="2"/>
      <c r="P822" s="2"/>
      <c r="Q822" s="2"/>
      <c r="R822" s="2"/>
      <c r="S822" s="50"/>
      <c r="T822" s="1"/>
      <c r="U822" s="1"/>
      <c r="V822" s="1"/>
      <c r="W822" s="51"/>
      <c r="X822" s="1"/>
      <c r="Y822" s="52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1"/>
      <c r="AL822" s="53"/>
      <c r="AM822" s="53"/>
      <c r="AN822" s="53"/>
      <c r="AO822" s="53"/>
      <c r="AP822" s="53"/>
      <c r="AQ822" s="51"/>
      <c r="AR822" s="51"/>
      <c r="AS822" s="5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ht="18.0" customHeight="1">
      <c r="A823" s="1"/>
      <c r="B823" s="47"/>
      <c r="C823" s="1"/>
      <c r="D823" s="48"/>
      <c r="E823" s="1"/>
      <c r="F823" s="1"/>
      <c r="G823" s="49"/>
      <c r="H823" s="1"/>
      <c r="I823" s="49"/>
      <c r="J823" s="1"/>
      <c r="K823" s="2"/>
      <c r="L823" s="2"/>
      <c r="M823" s="2"/>
      <c r="N823" s="2"/>
      <c r="O823" s="2"/>
      <c r="P823" s="2"/>
      <c r="Q823" s="2"/>
      <c r="R823" s="2"/>
      <c r="S823" s="50"/>
      <c r="T823" s="1"/>
      <c r="U823" s="1"/>
      <c r="V823" s="1"/>
      <c r="W823" s="51"/>
      <c r="X823" s="1"/>
      <c r="Y823" s="52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1"/>
      <c r="AL823" s="53"/>
      <c r="AM823" s="53"/>
      <c r="AN823" s="53"/>
      <c r="AO823" s="53"/>
      <c r="AP823" s="53"/>
      <c r="AQ823" s="51"/>
      <c r="AR823" s="51"/>
      <c r="AS823" s="5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ht="18.0" customHeight="1">
      <c r="A824" s="1"/>
      <c r="B824" s="47"/>
      <c r="C824" s="1"/>
      <c r="D824" s="48"/>
      <c r="E824" s="1"/>
      <c r="F824" s="1"/>
      <c r="G824" s="49"/>
      <c r="H824" s="1"/>
      <c r="I824" s="49"/>
      <c r="J824" s="1"/>
      <c r="K824" s="2"/>
      <c r="L824" s="2"/>
      <c r="M824" s="2"/>
      <c r="N824" s="2"/>
      <c r="O824" s="2"/>
      <c r="P824" s="2"/>
      <c r="Q824" s="2"/>
      <c r="R824" s="2"/>
      <c r="S824" s="50"/>
      <c r="T824" s="1"/>
      <c r="U824" s="1"/>
      <c r="V824" s="1"/>
      <c r="W824" s="51"/>
      <c r="X824" s="1"/>
      <c r="Y824" s="52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1"/>
      <c r="AL824" s="53"/>
      <c r="AM824" s="53"/>
      <c r="AN824" s="53"/>
      <c r="AO824" s="53"/>
      <c r="AP824" s="53"/>
      <c r="AQ824" s="51"/>
      <c r="AR824" s="51"/>
      <c r="AS824" s="5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ht="18.0" customHeight="1">
      <c r="A825" s="1"/>
      <c r="B825" s="47"/>
      <c r="C825" s="1"/>
      <c r="D825" s="48"/>
      <c r="E825" s="1"/>
      <c r="F825" s="1"/>
      <c r="G825" s="49"/>
      <c r="H825" s="1"/>
      <c r="I825" s="49"/>
      <c r="J825" s="1"/>
      <c r="K825" s="2"/>
      <c r="L825" s="2"/>
      <c r="M825" s="2"/>
      <c r="N825" s="2"/>
      <c r="O825" s="2"/>
      <c r="P825" s="2"/>
      <c r="Q825" s="2"/>
      <c r="R825" s="2"/>
      <c r="S825" s="50"/>
      <c r="T825" s="1"/>
      <c r="U825" s="1"/>
      <c r="V825" s="1"/>
      <c r="W825" s="51"/>
      <c r="X825" s="1"/>
      <c r="Y825" s="52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1"/>
      <c r="AL825" s="53"/>
      <c r="AM825" s="53"/>
      <c r="AN825" s="53"/>
      <c r="AO825" s="53"/>
      <c r="AP825" s="53"/>
      <c r="AQ825" s="51"/>
      <c r="AR825" s="51"/>
      <c r="AS825" s="5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ht="18.0" customHeight="1">
      <c r="A826" s="1"/>
      <c r="B826" s="47"/>
      <c r="C826" s="1"/>
      <c r="D826" s="48"/>
      <c r="E826" s="1"/>
      <c r="F826" s="1"/>
      <c r="G826" s="49"/>
      <c r="H826" s="1"/>
      <c r="I826" s="49"/>
      <c r="J826" s="1"/>
      <c r="K826" s="2"/>
      <c r="L826" s="2"/>
      <c r="M826" s="2"/>
      <c r="N826" s="2"/>
      <c r="O826" s="2"/>
      <c r="P826" s="2"/>
      <c r="Q826" s="2"/>
      <c r="R826" s="2"/>
      <c r="S826" s="50"/>
      <c r="T826" s="1"/>
      <c r="U826" s="1"/>
      <c r="V826" s="1"/>
      <c r="W826" s="51"/>
      <c r="X826" s="1"/>
      <c r="Y826" s="52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1"/>
      <c r="AL826" s="53"/>
      <c r="AM826" s="53"/>
      <c r="AN826" s="53"/>
      <c r="AO826" s="53"/>
      <c r="AP826" s="53"/>
      <c r="AQ826" s="51"/>
      <c r="AR826" s="51"/>
      <c r="AS826" s="5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ht="18.0" customHeight="1">
      <c r="A827" s="1"/>
      <c r="B827" s="47"/>
      <c r="C827" s="1"/>
      <c r="D827" s="48"/>
      <c r="E827" s="1"/>
      <c r="F827" s="1"/>
      <c r="G827" s="49"/>
      <c r="H827" s="1"/>
      <c r="I827" s="49"/>
      <c r="J827" s="1"/>
      <c r="K827" s="2"/>
      <c r="L827" s="2"/>
      <c r="M827" s="2"/>
      <c r="N827" s="2"/>
      <c r="O827" s="2"/>
      <c r="P827" s="2"/>
      <c r="Q827" s="2"/>
      <c r="R827" s="2"/>
      <c r="S827" s="50"/>
      <c r="T827" s="1"/>
      <c r="U827" s="1"/>
      <c r="V827" s="1"/>
      <c r="W827" s="51"/>
      <c r="X827" s="1"/>
      <c r="Y827" s="52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1"/>
      <c r="AL827" s="53"/>
      <c r="AM827" s="53"/>
      <c r="AN827" s="53"/>
      <c r="AO827" s="53"/>
      <c r="AP827" s="53"/>
      <c r="AQ827" s="51"/>
      <c r="AR827" s="51"/>
      <c r="AS827" s="5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ht="18.0" customHeight="1">
      <c r="A828" s="1"/>
      <c r="B828" s="47"/>
      <c r="C828" s="1"/>
      <c r="D828" s="48"/>
      <c r="E828" s="1"/>
      <c r="F828" s="1"/>
      <c r="G828" s="49"/>
      <c r="H828" s="1"/>
      <c r="I828" s="49"/>
      <c r="J828" s="1"/>
      <c r="K828" s="2"/>
      <c r="L828" s="2"/>
      <c r="M828" s="2"/>
      <c r="N828" s="2"/>
      <c r="O828" s="2"/>
      <c r="P828" s="2"/>
      <c r="Q828" s="2"/>
      <c r="R828" s="2"/>
      <c r="S828" s="50"/>
      <c r="T828" s="1"/>
      <c r="U828" s="1"/>
      <c r="V828" s="1"/>
      <c r="W828" s="51"/>
      <c r="X828" s="1"/>
      <c r="Y828" s="52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1"/>
      <c r="AL828" s="53"/>
      <c r="AM828" s="53"/>
      <c r="AN828" s="53"/>
      <c r="AO828" s="53"/>
      <c r="AP828" s="53"/>
      <c r="AQ828" s="51"/>
      <c r="AR828" s="51"/>
      <c r="AS828" s="5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ht="18.0" customHeight="1">
      <c r="A829" s="1"/>
      <c r="B829" s="47"/>
      <c r="C829" s="1"/>
      <c r="D829" s="48"/>
      <c r="E829" s="1"/>
      <c r="F829" s="1"/>
      <c r="G829" s="49"/>
      <c r="H829" s="1"/>
      <c r="I829" s="49"/>
      <c r="J829" s="1"/>
      <c r="K829" s="2"/>
      <c r="L829" s="2"/>
      <c r="M829" s="2"/>
      <c r="N829" s="2"/>
      <c r="O829" s="2"/>
      <c r="P829" s="2"/>
      <c r="Q829" s="2"/>
      <c r="R829" s="2"/>
      <c r="S829" s="50"/>
      <c r="T829" s="1"/>
      <c r="U829" s="1"/>
      <c r="V829" s="1"/>
      <c r="W829" s="51"/>
      <c r="X829" s="1"/>
      <c r="Y829" s="52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1"/>
      <c r="AL829" s="53"/>
      <c r="AM829" s="53"/>
      <c r="AN829" s="53"/>
      <c r="AO829" s="53"/>
      <c r="AP829" s="53"/>
      <c r="AQ829" s="51"/>
      <c r="AR829" s="51"/>
      <c r="AS829" s="5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ht="18.0" customHeight="1">
      <c r="A830" s="1"/>
      <c r="B830" s="47"/>
      <c r="C830" s="1"/>
      <c r="D830" s="48"/>
      <c r="E830" s="1"/>
      <c r="F830" s="1"/>
      <c r="G830" s="49"/>
      <c r="H830" s="1"/>
      <c r="I830" s="49"/>
      <c r="J830" s="1"/>
      <c r="K830" s="2"/>
      <c r="L830" s="2"/>
      <c r="M830" s="2"/>
      <c r="N830" s="2"/>
      <c r="O830" s="2"/>
      <c r="P830" s="2"/>
      <c r="Q830" s="2"/>
      <c r="R830" s="2"/>
      <c r="S830" s="50"/>
      <c r="T830" s="1"/>
      <c r="U830" s="1"/>
      <c r="V830" s="1"/>
      <c r="W830" s="51"/>
      <c r="X830" s="1"/>
      <c r="Y830" s="52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1"/>
      <c r="AL830" s="53"/>
      <c r="AM830" s="53"/>
      <c r="AN830" s="53"/>
      <c r="AO830" s="53"/>
      <c r="AP830" s="53"/>
      <c r="AQ830" s="51"/>
      <c r="AR830" s="51"/>
      <c r="AS830" s="5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ht="18.0" customHeight="1">
      <c r="A831" s="1"/>
      <c r="B831" s="47"/>
      <c r="C831" s="1"/>
      <c r="D831" s="48"/>
      <c r="E831" s="1"/>
      <c r="F831" s="1"/>
      <c r="G831" s="49"/>
      <c r="H831" s="1"/>
      <c r="I831" s="49"/>
      <c r="J831" s="1"/>
      <c r="K831" s="2"/>
      <c r="L831" s="2"/>
      <c r="M831" s="2"/>
      <c r="N831" s="2"/>
      <c r="O831" s="2"/>
      <c r="P831" s="2"/>
      <c r="Q831" s="2"/>
      <c r="R831" s="2"/>
      <c r="S831" s="50"/>
      <c r="T831" s="1"/>
      <c r="U831" s="1"/>
      <c r="V831" s="1"/>
      <c r="W831" s="51"/>
      <c r="X831" s="1"/>
      <c r="Y831" s="52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1"/>
      <c r="AL831" s="53"/>
      <c r="AM831" s="53"/>
      <c r="AN831" s="53"/>
      <c r="AO831" s="53"/>
      <c r="AP831" s="53"/>
      <c r="AQ831" s="51"/>
      <c r="AR831" s="51"/>
      <c r="AS831" s="5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ht="18.0" customHeight="1">
      <c r="A832" s="1"/>
      <c r="B832" s="47"/>
      <c r="C832" s="1"/>
      <c r="D832" s="48"/>
      <c r="E832" s="1"/>
      <c r="F832" s="1"/>
      <c r="G832" s="49"/>
      <c r="H832" s="1"/>
      <c r="I832" s="49"/>
      <c r="J832" s="1"/>
      <c r="K832" s="2"/>
      <c r="L832" s="2"/>
      <c r="M832" s="2"/>
      <c r="N832" s="2"/>
      <c r="O832" s="2"/>
      <c r="P832" s="2"/>
      <c r="Q832" s="2"/>
      <c r="R832" s="2"/>
      <c r="S832" s="50"/>
      <c r="T832" s="1"/>
      <c r="U832" s="1"/>
      <c r="V832" s="1"/>
      <c r="W832" s="51"/>
      <c r="X832" s="1"/>
      <c r="Y832" s="52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1"/>
      <c r="AL832" s="53"/>
      <c r="AM832" s="53"/>
      <c r="AN832" s="53"/>
      <c r="AO832" s="53"/>
      <c r="AP832" s="53"/>
      <c r="AQ832" s="51"/>
      <c r="AR832" s="51"/>
      <c r="AS832" s="5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ht="18.0" customHeight="1">
      <c r="A833" s="1"/>
      <c r="B833" s="47"/>
      <c r="C833" s="1"/>
      <c r="D833" s="48"/>
      <c r="E833" s="1"/>
      <c r="F833" s="1"/>
      <c r="G833" s="49"/>
      <c r="H833" s="1"/>
      <c r="I833" s="49"/>
      <c r="J833" s="1"/>
      <c r="K833" s="2"/>
      <c r="L833" s="2"/>
      <c r="M833" s="2"/>
      <c r="N833" s="2"/>
      <c r="O833" s="2"/>
      <c r="P833" s="2"/>
      <c r="Q833" s="2"/>
      <c r="R833" s="2"/>
      <c r="S833" s="50"/>
      <c r="T833" s="1"/>
      <c r="U833" s="1"/>
      <c r="V833" s="1"/>
      <c r="W833" s="51"/>
      <c r="X833" s="1"/>
      <c r="Y833" s="52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1"/>
      <c r="AL833" s="53"/>
      <c r="AM833" s="53"/>
      <c r="AN833" s="53"/>
      <c r="AO833" s="53"/>
      <c r="AP833" s="53"/>
      <c r="AQ833" s="51"/>
      <c r="AR833" s="51"/>
      <c r="AS833" s="5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ht="18.0" customHeight="1">
      <c r="A834" s="1"/>
      <c r="B834" s="47"/>
      <c r="C834" s="1"/>
      <c r="D834" s="48"/>
      <c r="E834" s="1"/>
      <c r="F834" s="1"/>
      <c r="G834" s="49"/>
      <c r="H834" s="1"/>
      <c r="I834" s="49"/>
      <c r="J834" s="1"/>
      <c r="K834" s="2"/>
      <c r="L834" s="2"/>
      <c r="M834" s="2"/>
      <c r="N834" s="2"/>
      <c r="O834" s="2"/>
      <c r="P834" s="2"/>
      <c r="Q834" s="2"/>
      <c r="R834" s="2"/>
      <c r="S834" s="50"/>
      <c r="T834" s="1"/>
      <c r="U834" s="1"/>
      <c r="V834" s="1"/>
      <c r="W834" s="51"/>
      <c r="X834" s="1"/>
      <c r="Y834" s="52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1"/>
      <c r="AL834" s="53"/>
      <c r="AM834" s="53"/>
      <c r="AN834" s="53"/>
      <c r="AO834" s="53"/>
      <c r="AP834" s="53"/>
      <c r="AQ834" s="51"/>
      <c r="AR834" s="51"/>
      <c r="AS834" s="5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ht="18.0" customHeight="1">
      <c r="A835" s="1"/>
      <c r="B835" s="47"/>
      <c r="C835" s="1"/>
      <c r="D835" s="48"/>
      <c r="E835" s="1"/>
      <c r="F835" s="1"/>
      <c r="G835" s="49"/>
      <c r="H835" s="1"/>
      <c r="I835" s="49"/>
      <c r="J835" s="1"/>
      <c r="K835" s="2"/>
      <c r="L835" s="2"/>
      <c r="M835" s="2"/>
      <c r="N835" s="2"/>
      <c r="O835" s="2"/>
      <c r="P835" s="2"/>
      <c r="Q835" s="2"/>
      <c r="R835" s="2"/>
      <c r="S835" s="50"/>
      <c r="T835" s="1"/>
      <c r="U835" s="1"/>
      <c r="V835" s="1"/>
      <c r="W835" s="51"/>
      <c r="X835" s="1"/>
      <c r="Y835" s="52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1"/>
      <c r="AL835" s="53"/>
      <c r="AM835" s="53"/>
      <c r="AN835" s="53"/>
      <c r="AO835" s="53"/>
      <c r="AP835" s="53"/>
      <c r="AQ835" s="51"/>
      <c r="AR835" s="51"/>
      <c r="AS835" s="5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ht="18.0" customHeight="1">
      <c r="A836" s="1"/>
      <c r="B836" s="47"/>
      <c r="C836" s="1"/>
      <c r="D836" s="48"/>
      <c r="E836" s="1"/>
      <c r="F836" s="1"/>
      <c r="G836" s="49"/>
      <c r="H836" s="1"/>
      <c r="I836" s="49"/>
      <c r="J836" s="1"/>
      <c r="K836" s="2"/>
      <c r="L836" s="2"/>
      <c r="M836" s="2"/>
      <c r="N836" s="2"/>
      <c r="O836" s="2"/>
      <c r="P836" s="2"/>
      <c r="Q836" s="2"/>
      <c r="R836" s="2"/>
      <c r="S836" s="50"/>
      <c r="T836" s="1"/>
      <c r="U836" s="1"/>
      <c r="V836" s="1"/>
      <c r="W836" s="51"/>
      <c r="X836" s="1"/>
      <c r="Y836" s="52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1"/>
      <c r="AL836" s="53"/>
      <c r="AM836" s="53"/>
      <c r="AN836" s="53"/>
      <c r="AO836" s="53"/>
      <c r="AP836" s="53"/>
      <c r="AQ836" s="51"/>
      <c r="AR836" s="51"/>
      <c r="AS836" s="5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ht="18.0" customHeight="1">
      <c r="A837" s="1"/>
      <c r="B837" s="47"/>
      <c r="C837" s="1"/>
      <c r="D837" s="48"/>
      <c r="E837" s="1"/>
      <c r="F837" s="1"/>
      <c r="G837" s="49"/>
      <c r="H837" s="1"/>
      <c r="I837" s="49"/>
      <c r="J837" s="1"/>
      <c r="K837" s="2"/>
      <c r="L837" s="2"/>
      <c r="M837" s="2"/>
      <c r="N837" s="2"/>
      <c r="O837" s="2"/>
      <c r="P837" s="2"/>
      <c r="Q837" s="2"/>
      <c r="R837" s="2"/>
      <c r="S837" s="50"/>
      <c r="T837" s="1"/>
      <c r="U837" s="1"/>
      <c r="V837" s="1"/>
      <c r="W837" s="51"/>
      <c r="X837" s="1"/>
      <c r="Y837" s="52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1"/>
      <c r="AL837" s="53"/>
      <c r="AM837" s="53"/>
      <c r="AN837" s="53"/>
      <c r="AO837" s="53"/>
      <c r="AP837" s="53"/>
      <c r="AQ837" s="51"/>
      <c r="AR837" s="51"/>
      <c r="AS837" s="5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ht="18.0" customHeight="1">
      <c r="A838" s="1"/>
      <c r="B838" s="47"/>
      <c r="C838" s="1"/>
      <c r="D838" s="48"/>
      <c r="E838" s="1"/>
      <c r="F838" s="1"/>
      <c r="G838" s="49"/>
      <c r="H838" s="1"/>
      <c r="I838" s="49"/>
      <c r="J838" s="1"/>
      <c r="K838" s="2"/>
      <c r="L838" s="2"/>
      <c r="M838" s="2"/>
      <c r="N838" s="2"/>
      <c r="O838" s="2"/>
      <c r="P838" s="2"/>
      <c r="Q838" s="2"/>
      <c r="R838" s="2"/>
      <c r="S838" s="50"/>
      <c r="T838" s="1"/>
      <c r="U838" s="1"/>
      <c r="V838" s="1"/>
      <c r="W838" s="51"/>
      <c r="X838" s="1"/>
      <c r="Y838" s="52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1"/>
      <c r="AL838" s="53"/>
      <c r="AM838" s="53"/>
      <c r="AN838" s="53"/>
      <c r="AO838" s="53"/>
      <c r="AP838" s="53"/>
      <c r="AQ838" s="51"/>
      <c r="AR838" s="51"/>
      <c r="AS838" s="5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ht="18.0" customHeight="1">
      <c r="A839" s="1"/>
      <c r="B839" s="47"/>
      <c r="C839" s="1"/>
      <c r="D839" s="48"/>
      <c r="E839" s="1"/>
      <c r="F839" s="1"/>
      <c r="G839" s="49"/>
      <c r="H839" s="1"/>
      <c r="I839" s="49"/>
      <c r="J839" s="1"/>
      <c r="K839" s="2"/>
      <c r="L839" s="2"/>
      <c r="M839" s="2"/>
      <c r="N839" s="2"/>
      <c r="O839" s="2"/>
      <c r="P839" s="2"/>
      <c r="Q839" s="2"/>
      <c r="R839" s="2"/>
      <c r="S839" s="50"/>
      <c r="T839" s="1"/>
      <c r="U839" s="1"/>
      <c r="V839" s="1"/>
      <c r="W839" s="51"/>
      <c r="X839" s="1"/>
      <c r="Y839" s="52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1"/>
      <c r="AL839" s="53"/>
      <c r="AM839" s="53"/>
      <c r="AN839" s="53"/>
      <c r="AO839" s="53"/>
      <c r="AP839" s="53"/>
      <c r="AQ839" s="51"/>
      <c r="AR839" s="51"/>
      <c r="AS839" s="5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ht="18.0" customHeight="1">
      <c r="A840" s="1"/>
      <c r="B840" s="47"/>
      <c r="C840" s="1"/>
      <c r="D840" s="48"/>
      <c r="E840" s="1"/>
      <c r="F840" s="1"/>
      <c r="G840" s="49"/>
      <c r="H840" s="1"/>
      <c r="I840" s="49"/>
      <c r="J840" s="1"/>
      <c r="K840" s="2"/>
      <c r="L840" s="2"/>
      <c r="M840" s="2"/>
      <c r="N840" s="2"/>
      <c r="O840" s="2"/>
      <c r="P840" s="2"/>
      <c r="Q840" s="2"/>
      <c r="R840" s="2"/>
      <c r="S840" s="50"/>
      <c r="T840" s="1"/>
      <c r="U840" s="1"/>
      <c r="V840" s="1"/>
      <c r="W840" s="51"/>
      <c r="X840" s="1"/>
      <c r="Y840" s="52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1"/>
      <c r="AL840" s="53"/>
      <c r="AM840" s="53"/>
      <c r="AN840" s="53"/>
      <c r="AO840" s="53"/>
      <c r="AP840" s="53"/>
      <c r="AQ840" s="51"/>
      <c r="AR840" s="51"/>
      <c r="AS840" s="5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ht="18.0" customHeight="1">
      <c r="A841" s="1"/>
      <c r="B841" s="47"/>
      <c r="C841" s="1"/>
      <c r="D841" s="48"/>
      <c r="E841" s="1"/>
      <c r="F841" s="1"/>
      <c r="G841" s="49"/>
      <c r="H841" s="1"/>
      <c r="I841" s="49"/>
      <c r="J841" s="1"/>
      <c r="K841" s="2"/>
      <c r="L841" s="2"/>
      <c r="M841" s="2"/>
      <c r="N841" s="2"/>
      <c r="O841" s="2"/>
      <c r="P841" s="2"/>
      <c r="Q841" s="2"/>
      <c r="R841" s="2"/>
      <c r="S841" s="50"/>
      <c r="T841" s="1"/>
      <c r="U841" s="1"/>
      <c r="V841" s="1"/>
      <c r="W841" s="51"/>
      <c r="X841" s="1"/>
      <c r="Y841" s="52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1"/>
      <c r="AL841" s="53"/>
      <c r="AM841" s="53"/>
      <c r="AN841" s="53"/>
      <c r="AO841" s="53"/>
      <c r="AP841" s="53"/>
      <c r="AQ841" s="51"/>
      <c r="AR841" s="51"/>
      <c r="AS841" s="5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ht="18.0" customHeight="1">
      <c r="A842" s="1"/>
      <c r="B842" s="47"/>
      <c r="C842" s="1"/>
      <c r="D842" s="48"/>
      <c r="E842" s="1"/>
      <c r="F842" s="1"/>
      <c r="G842" s="49"/>
      <c r="H842" s="1"/>
      <c r="I842" s="49"/>
      <c r="J842" s="1"/>
      <c r="K842" s="2"/>
      <c r="L842" s="2"/>
      <c r="M842" s="2"/>
      <c r="N842" s="2"/>
      <c r="O842" s="2"/>
      <c r="P842" s="2"/>
      <c r="Q842" s="2"/>
      <c r="R842" s="2"/>
      <c r="S842" s="50"/>
      <c r="T842" s="1"/>
      <c r="U842" s="1"/>
      <c r="V842" s="1"/>
      <c r="W842" s="51"/>
      <c r="X842" s="1"/>
      <c r="Y842" s="52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1"/>
      <c r="AL842" s="53"/>
      <c r="AM842" s="53"/>
      <c r="AN842" s="53"/>
      <c r="AO842" s="53"/>
      <c r="AP842" s="53"/>
      <c r="AQ842" s="51"/>
      <c r="AR842" s="51"/>
      <c r="AS842" s="5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ht="18.0" customHeight="1">
      <c r="A843" s="1"/>
      <c r="B843" s="47"/>
      <c r="C843" s="1"/>
      <c r="D843" s="48"/>
      <c r="E843" s="1"/>
      <c r="F843" s="1"/>
      <c r="G843" s="49"/>
      <c r="H843" s="1"/>
      <c r="I843" s="49"/>
      <c r="J843" s="1"/>
      <c r="K843" s="2"/>
      <c r="L843" s="2"/>
      <c r="M843" s="2"/>
      <c r="N843" s="2"/>
      <c r="O843" s="2"/>
      <c r="P843" s="2"/>
      <c r="Q843" s="2"/>
      <c r="R843" s="2"/>
      <c r="S843" s="50"/>
      <c r="T843" s="1"/>
      <c r="U843" s="1"/>
      <c r="V843" s="1"/>
      <c r="W843" s="51"/>
      <c r="X843" s="1"/>
      <c r="Y843" s="52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1"/>
      <c r="AL843" s="53"/>
      <c r="AM843" s="53"/>
      <c r="AN843" s="53"/>
      <c r="AO843" s="53"/>
      <c r="AP843" s="53"/>
      <c r="AQ843" s="51"/>
      <c r="AR843" s="51"/>
      <c r="AS843" s="5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ht="18.0" customHeight="1">
      <c r="A844" s="1"/>
      <c r="B844" s="47"/>
      <c r="C844" s="1"/>
      <c r="D844" s="48"/>
      <c r="E844" s="1"/>
      <c r="F844" s="1"/>
      <c r="G844" s="49"/>
      <c r="H844" s="1"/>
      <c r="I844" s="49"/>
      <c r="J844" s="1"/>
      <c r="K844" s="2"/>
      <c r="L844" s="2"/>
      <c r="M844" s="2"/>
      <c r="N844" s="2"/>
      <c r="O844" s="2"/>
      <c r="P844" s="2"/>
      <c r="Q844" s="2"/>
      <c r="R844" s="2"/>
      <c r="S844" s="50"/>
      <c r="T844" s="1"/>
      <c r="U844" s="1"/>
      <c r="V844" s="1"/>
      <c r="W844" s="51"/>
      <c r="X844" s="1"/>
      <c r="Y844" s="52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1"/>
      <c r="AL844" s="53"/>
      <c r="AM844" s="53"/>
      <c r="AN844" s="53"/>
      <c r="AO844" s="53"/>
      <c r="AP844" s="53"/>
      <c r="AQ844" s="51"/>
      <c r="AR844" s="51"/>
      <c r="AS844" s="5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ht="18.0" customHeight="1">
      <c r="A845" s="1"/>
      <c r="B845" s="47"/>
      <c r="C845" s="1"/>
      <c r="D845" s="48"/>
      <c r="E845" s="1"/>
      <c r="F845" s="1"/>
      <c r="G845" s="49"/>
      <c r="H845" s="1"/>
      <c r="I845" s="49"/>
      <c r="J845" s="1"/>
      <c r="K845" s="2"/>
      <c r="L845" s="2"/>
      <c r="M845" s="2"/>
      <c r="N845" s="2"/>
      <c r="O845" s="2"/>
      <c r="P845" s="2"/>
      <c r="Q845" s="2"/>
      <c r="R845" s="2"/>
      <c r="S845" s="50"/>
      <c r="T845" s="1"/>
      <c r="U845" s="1"/>
      <c r="V845" s="1"/>
      <c r="W845" s="51"/>
      <c r="X845" s="1"/>
      <c r="Y845" s="52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1"/>
      <c r="AL845" s="53"/>
      <c r="AM845" s="53"/>
      <c r="AN845" s="53"/>
      <c r="AO845" s="53"/>
      <c r="AP845" s="53"/>
      <c r="AQ845" s="51"/>
      <c r="AR845" s="51"/>
      <c r="AS845" s="5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ht="18.0" customHeight="1">
      <c r="A846" s="1"/>
      <c r="B846" s="47"/>
      <c r="C846" s="1"/>
      <c r="D846" s="48"/>
      <c r="E846" s="1"/>
      <c r="F846" s="1"/>
      <c r="G846" s="49"/>
      <c r="H846" s="1"/>
      <c r="I846" s="49"/>
      <c r="J846" s="1"/>
      <c r="K846" s="2"/>
      <c r="L846" s="2"/>
      <c r="M846" s="2"/>
      <c r="N846" s="2"/>
      <c r="O846" s="2"/>
      <c r="P846" s="2"/>
      <c r="Q846" s="2"/>
      <c r="R846" s="2"/>
      <c r="S846" s="50"/>
      <c r="T846" s="1"/>
      <c r="U846" s="1"/>
      <c r="V846" s="1"/>
      <c r="W846" s="51"/>
      <c r="X846" s="1"/>
      <c r="Y846" s="52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1"/>
      <c r="AL846" s="53"/>
      <c r="AM846" s="53"/>
      <c r="AN846" s="53"/>
      <c r="AO846" s="53"/>
      <c r="AP846" s="53"/>
      <c r="AQ846" s="51"/>
      <c r="AR846" s="51"/>
      <c r="AS846" s="5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ht="18.0" customHeight="1">
      <c r="A847" s="1"/>
      <c r="B847" s="47"/>
      <c r="C847" s="1"/>
      <c r="D847" s="48"/>
      <c r="E847" s="1"/>
      <c r="F847" s="1"/>
      <c r="G847" s="49"/>
      <c r="H847" s="1"/>
      <c r="I847" s="49"/>
      <c r="J847" s="1"/>
      <c r="K847" s="2"/>
      <c r="L847" s="2"/>
      <c r="M847" s="2"/>
      <c r="N847" s="2"/>
      <c r="O847" s="2"/>
      <c r="P847" s="2"/>
      <c r="Q847" s="2"/>
      <c r="R847" s="2"/>
      <c r="S847" s="50"/>
      <c r="T847" s="1"/>
      <c r="U847" s="1"/>
      <c r="V847" s="1"/>
      <c r="W847" s="51"/>
      <c r="X847" s="1"/>
      <c r="Y847" s="52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1"/>
      <c r="AL847" s="53"/>
      <c r="AM847" s="53"/>
      <c r="AN847" s="53"/>
      <c r="AO847" s="53"/>
      <c r="AP847" s="53"/>
      <c r="AQ847" s="51"/>
      <c r="AR847" s="51"/>
      <c r="AS847" s="5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ht="18.0" customHeight="1">
      <c r="A848" s="1"/>
      <c r="B848" s="47"/>
      <c r="C848" s="1"/>
      <c r="D848" s="48"/>
      <c r="E848" s="1"/>
      <c r="F848" s="1"/>
      <c r="G848" s="49"/>
      <c r="H848" s="1"/>
      <c r="I848" s="49"/>
      <c r="J848" s="1"/>
      <c r="K848" s="2"/>
      <c r="L848" s="2"/>
      <c r="M848" s="2"/>
      <c r="N848" s="2"/>
      <c r="O848" s="2"/>
      <c r="P848" s="2"/>
      <c r="Q848" s="2"/>
      <c r="R848" s="2"/>
      <c r="S848" s="50"/>
      <c r="T848" s="1"/>
      <c r="U848" s="1"/>
      <c r="V848" s="1"/>
      <c r="W848" s="51"/>
      <c r="X848" s="1"/>
      <c r="Y848" s="52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1"/>
      <c r="AL848" s="53"/>
      <c r="AM848" s="53"/>
      <c r="AN848" s="53"/>
      <c r="AO848" s="53"/>
      <c r="AP848" s="53"/>
      <c r="AQ848" s="51"/>
      <c r="AR848" s="51"/>
      <c r="AS848" s="5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ht="18.0" customHeight="1">
      <c r="A849" s="1"/>
      <c r="B849" s="47"/>
      <c r="C849" s="1"/>
      <c r="D849" s="48"/>
      <c r="E849" s="1"/>
      <c r="F849" s="1"/>
      <c r="G849" s="49"/>
      <c r="H849" s="1"/>
      <c r="I849" s="49"/>
      <c r="J849" s="1"/>
      <c r="K849" s="2"/>
      <c r="L849" s="2"/>
      <c r="M849" s="2"/>
      <c r="N849" s="2"/>
      <c r="O849" s="2"/>
      <c r="P849" s="2"/>
      <c r="Q849" s="2"/>
      <c r="R849" s="2"/>
      <c r="S849" s="50"/>
      <c r="T849" s="1"/>
      <c r="U849" s="1"/>
      <c r="V849" s="1"/>
      <c r="W849" s="51"/>
      <c r="X849" s="1"/>
      <c r="Y849" s="52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1"/>
      <c r="AL849" s="53"/>
      <c r="AM849" s="53"/>
      <c r="AN849" s="53"/>
      <c r="AO849" s="53"/>
      <c r="AP849" s="53"/>
      <c r="AQ849" s="51"/>
      <c r="AR849" s="51"/>
      <c r="AS849" s="5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ht="18.0" customHeight="1">
      <c r="A850" s="1"/>
      <c r="B850" s="47"/>
      <c r="C850" s="1"/>
      <c r="D850" s="48"/>
      <c r="E850" s="1"/>
      <c r="F850" s="1"/>
      <c r="G850" s="49"/>
      <c r="H850" s="1"/>
      <c r="I850" s="49"/>
      <c r="J850" s="1"/>
      <c r="K850" s="2"/>
      <c r="L850" s="2"/>
      <c r="M850" s="2"/>
      <c r="N850" s="2"/>
      <c r="O850" s="2"/>
      <c r="P850" s="2"/>
      <c r="Q850" s="2"/>
      <c r="R850" s="2"/>
      <c r="S850" s="50"/>
      <c r="T850" s="1"/>
      <c r="U850" s="1"/>
      <c r="V850" s="1"/>
      <c r="W850" s="51"/>
      <c r="X850" s="1"/>
      <c r="Y850" s="52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1"/>
      <c r="AL850" s="53"/>
      <c r="AM850" s="53"/>
      <c r="AN850" s="53"/>
      <c r="AO850" s="53"/>
      <c r="AP850" s="53"/>
      <c r="AQ850" s="51"/>
      <c r="AR850" s="51"/>
      <c r="AS850" s="5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ht="18.0" customHeight="1">
      <c r="A851" s="1"/>
      <c r="B851" s="47"/>
      <c r="C851" s="1"/>
      <c r="D851" s="48"/>
      <c r="E851" s="1"/>
      <c r="F851" s="1"/>
      <c r="G851" s="49"/>
      <c r="H851" s="1"/>
      <c r="I851" s="49"/>
      <c r="J851" s="1"/>
      <c r="K851" s="2"/>
      <c r="L851" s="2"/>
      <c r="M851" s="2"/>
      <c r="N851" s="2"/>
      <c r="O851" s="2"/>
      <c r="P851" s="2"/>
      <c r="Q851" s="2"/>
      <c r="R851" s="2"/>
      <c r="S851" s="50"/>
      <c r="T851" s="1"/>
      <c r="U851" s="1"/>
      <c r="V851" s="1"/>
      <c r="W851" s="51"/>
      <c r="X851" s="1"/>
      <c r="Y851" s="52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1"/>
      <c r="AL851" s="53"/>
      <c r="AM851" s="53"/>
      <c r="AN851" s="53"/>
      <c r="AO851" s="53"/>
      <c r="AP851" s="53"/>
      <c r="AQ851" s="51"/>
      <c r="AR851" s="51"/>
      <c r="AS851" s="5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ht="18.0" customHeight="1">
      <c r="A852" s="1"/>
      <c r="B852" s="47"/>
      <c r="C852" s="1"/>
      <c r="D852" s="48"/>
      <c r="E852" s="1"/>
      <c r="F852" s="1"/>
      <c r="G852" s="49"/>
      <c r="H852" s="1"/>
      <c r="I852" s="49"/>
      <c r="J852" s="1"/>
      <c r="K852" s="2"/>
      <c r="L852" s="2"/>
      <c r="M852" s="2"/>
      <c r="N852" s="2"/>
      <c r="O852" s="2"/>
      <c r="P852" s="2"/>
      <c r="Q852" s="2"/>
      <c r="R852" s="2"/>
      <c r="S852" s="50"/>
      <c r="T852" s="1"/>
      <c r="U852" s="1"/>
      <c r="V852" s="1"/>
      <c r="W852" s="51"/>
      <c r="X852" s="1"/>
      <c r="Y852" s="52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1"/>
      <c r="AL852" s="53"/>
      <c r="AM852" s="53"/>
      <c r="AN852" s="53"/>
      <c r="AO852" s="53"/>
      <c r="AP852" s="53"/>
      <c r="AQ852" s="51"/>
      <c r="AR852" s="51"/>
      <c r="AS852" s="5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ht="18.0" customHeight="1">
      <c r="A853" s="1"/>
      <c r="B853" s="47"/>
      <c r="C853" s="1"/>
      <c r="D853" s="48"/>
      <c r="E853" s="1"/>
      <c r="F853" s="1"/>
      <c r="G853" s="49"/>
      <c r="H853" s="1"/>
      <c r="I853" s="49"/>
      <c r="J853" s="1"/>
      <c r="K853" s="2"/>
      <c r="L853" s="2"/>
      <c r="M853" s="2"/>
      <c r="N853" s="2"/>
      <c r="O853" s="2"/>
      <c r="P853" s="2"/>
      <c r="Q853" s="2"/>
      <c r="R853" s="2"/>
      <c r="S853" s="50"/>
      <c r="T853" s="1"/>
      <c r="U853" s="1"/>
      <c r="V853" s="1"/>
      <c r="W853" s="51"/>
      <c r="X853" s="1"/>
      <c r="Y853" s="52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1"/>
      <c r="AL853" s="53"/>
      <c r="AM853" s="53"/>
      <c r="AN853" s="53"/>
      <c r="AO853" s="53"/>
      <c r="AP853" s="53"/>
      <c r="AQ853" s="51"/>
      <c r="AR853" s="51"/>
      <c r="AS853" s="5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ht="18.0" customHeight="1">
      <c r="A854" s="1"/>
      <c r="B854" s="47"/>
      <c r="C854" s="1"/>
      <c r="D854" s="48"/>
      <c r="E854" s="1"/>
      <c r="F854" s="1"/>
      <c r="G854" s="49"/>
      <c r="H854" s="1"/>
      <c r="I854" s="49"/>
      <c r="J854" s="1"/>
      <c r="K854" s="2"/>
      <c r="L854" s="2"/>
      <c r="M854" s="2"/>
      <c r="N854" s="2"/>
      <c r="O854" s="2"/>
      <c r="P854" s="2"/>
      <c r="Q854" s="2"/>
      <c r="R854" s="2"/>
      <c r="S854" s="50"/>
      <c r="T854" s="1"/>
      <c r="U854" s="1"/>
      <c r="V854" s="1"/>
      <c r="W854" s="51"/>
      <c r="X854" s="1"/>
      <c r="Y854" s="52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1"/>
      <c r="AL854" s="53"/>
      <c r="AM854" s="53"/>
      <c r="AN854" s="53"/>
      <c r="AO854" s="53"/>
      <c r="AP854" s="53"/>
      <c r="AQ854" s="51"/>
      <c r="AR854" s="51"/>
      <c r="AS854" s="5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ht="18.0" customHeight="1">
      <c r="A855" s="1"/>
      <c r="B855" s="47"/>
      <c r="C855" s="1"/>
      <c r="D855" s="48"/>
      <c r="E855" s="1"/>
      <c r="F855" s="1"/>
      <c r="G855" s="49"/>
      <c r="H855" s="1"/>
      <c r="I855" s="49"/>
      <c r="J855" s="1"/>
      <c r="K855" s="2"/>
      <c r="L855" s="2"/>
      <c r="M855" s="2"/>
      <c r="N855" s="2"/>
      <c r="O855" s="2"/>
      <c r="P855" s="2"/>
      <c r="Q855" s="2"/>
      <c r="R855" s="2"/>
      <c r="S855" s="50"/>
      <c r="T855" s="1"/>
      <c r="U855" s="1"/>
      <c r="V855" s="1"/>
      <c r="W855" s="51"/>
      <c r="X855" s="1"/>
      <c r="Y855" s="52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1"/>
      <c r="AL855" s="53"/>
      <c r="AM855" s="53"/>
      <c r="AN855" s="53"/>
      <c r="AO855" s="53"/>
      <c r="AP855" s="53"/>
      <c r="AQ855" s="51"/>
      <c r="AR855" s="51"/>
      <c r="AS855" s="5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ht="18.0" customHeight="1">
      <c r="A856" s="1"/>
      <c r="B856" s="47"/>
      <c r="C856" s="1"/>
      <c r="D856" s="48"/>
      <c r="E856" s="1"/>
      <c r="F856" s="1"/>
      <c r="G856" s="49"/>
      <c r="H856" s="1"/>
      <c r="I856" s="49"/>
      <c r="J856" s="1"/>
      <c r="K856" s="2"/>
      <c r="L856" s="2"/>
      <c r="M856" s="2"/>
      <c r="N856" s="2"/>
      <c r="O856" s="2"/>
      <c r="P856" s="2"/>
      <c r="Q856" s="2"/>
      <c r="R856" s="2"/>
      <c r="S856" s="50"/>
      <c r="T856" s="1"/>
      <c r="U856" s="1"/>
      <c r="V856" s="1"/>
      <c r="W856" s="51"/>
      <c r="X856" s="1"/>
      <c r="Y856" s="52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1"/>
      <c r="AL856" s="53"/>
      <c r="AM856" s="53"/>
      <c r="AN856" s="53"/>
      <c r="AO856" s="53"/>
      <c r="AP856" s="53"/>
      <c r="AQ856" s="51"/>
      <c r="AR856" s="51"/>
      <c r="AS856" s="5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ht="18.0" customHeight="1">
      <c r="A857" s="1"/>
      <c r="B857" s="47"/>
      <c r="C857" s="1"/>
      <c r="D857" s="48"/>
      <c r="E857" s="1"/>
      <c r="F857" s="1"/>
      <c r="G857" s="49"/>
      <c r="H857" s="1"/>
      <c r="I857" s="49"/>
      <c r="J857" s="1"/>
      <c r="K857" s="2"/>
      <c r="L857" s="2"/>
      <c r="M857" s="2"/>
      <c r="N857" s="2"/>
      <c r="O857" s="2"/>
      <c r="P857" s="2"/>
      <c r="Q857" s="2"/>
      <c r="R857" s="2"/>
      <c r="S857" s="50"/>
      <c r="T857" s="1"/>
      <c r="U857" s="1"/>
      <c r="V857" s="1"/>
      <c r="W857" s="51"/>
      <c r="X857" s="1"/>
      <c r="Y857" s="52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1"/>
      <c r="AL857" s="53"/>
      <c r="AM857" s="53"/>
      <c r="AN857" s="53"/>
      <c r="AO857" s="53"/>
      <c r="AP857" s="53"/>
      <c r="AQ857" s="51"/>
      <c r="AR857" s="51"/>
      <c r="AS857" s="5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ht="18.0" customHeight="1">
      <c r="A858" s="1"/>
      <c r="B858" s="47"/>
      <c r="C858" s="1"/>
      <c r="D858" s="48"/>
      <c r="E858" s="1"/>
      <c r="F858" s="1"/>
      <c r="G858" s="49"/>
      <c r="H858" s="1"/>
      <c r="I858" s="49"/>
      <c r="J858" s="1"/>
      <c r="K858" s="2"/>
      <c r="L858" s="2"/>
      <c r="M858" s="2"/>
      <c r="N858" s="2"/>
      <c r="O858" s="2"/>
      <c r="P858" s="2"/>
      <c r="Q858" s="2"/>
      <c r="R858" s="2"/>
      <c r="S858" s="50"/>
      <c r="T858" s="1"/>
      <c r="U858" s="1"/>
      <c r="V858" s="1"/>
      <c r="W858" s="51"/>
      <c r="X858" s="1"/>
      <c r="Y858" s="52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1"/>
      <c r="AL858" s="53"/>
      <c r="AM858" s="53"/>
      <c r="AN858" s="53"/>
      <c r="AO858" s="53"/>
      <c r="AP858" s="53"/>
      <c r="AQ858" s="51"/>
      <c r="AR858" s="51"/>
      <c r="AS858" s="5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ht="18.0" customHeight="1">
      <c r="A859" s="1"/>
      <c r="B859" s="47"/>
      <c r="C859" s="1"/>
      <c r="D859" s="48"/>
      <c r="E859" s="1"/>
      <c r="F859" s="1"/>
      <c r="G859" s="49"/>
      <c r="H859" s="1"/>
      <c r="I859" s="49"/>
      <c r="J859" s="1"/>
      <c r="K859" s="2"/>
      <c r="L859" s="2"/>
      <c r="M859" s="2"/>
      <c r="N859" s="2"/>
      <c r="O859" s="2"/>
      <c r="P859" s="2"/>
      <c r="Q859" s="2"/>
      <c r="R859" s="2"/>
      <c r="S859" s="50"/>
      <c r="T859" s="1"/>
      <c r="U859" s="1"/>
      <c r="V859" s="1"/>
      <c r="W859" s="51"/>
      <c r="X859" s="1"/>
      <c r="Y859" s="52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1"/>
      <c r="AL859" s="53"/>
      <c r="AM859" s="53"/>
      <c r="AN859" s="53"/>
      <c r="AO859" s="53"/>
      <c r="AP859" s="53"/>
      <c r="AQ859" s="51"/>
      <c r="AR859" s="51"/>
      <c r="AS859" s="5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ht="18.0" customHeight="1">
      <c r="A860" s="1"/>
      <c r="B860" s="47"/>
      <c r="C860" s="1"/>
      <c r="D860" s="48"/>
      <c r="E860" s="1"/>
      <c r="F860" s="1"/>
      <c r="G860" s="49"/>
      <c r="H860" s="1"/>
      <c r="I860" s="49"/>
      <c r="J860" s="1"/>
      <c r="K860" s="2"/>
      <c r="L860" s="2"/>
      <c r="M860" s="2"/>
      <c r="N860" s="2"/>
      <c r="O860" s="2"/>
      <c r="P860" s="2"/>
      <c r="Q860" s="2"/>
      <c r="R860" s="2"/>
      <c r="S860" s="50"/>
      <c r="T860" s="1"/>
      <c r="U860" s="1"/>
      <c r="V860" s="1"/>
      <c r="W860" s="51"/>
      <c r="X860" s="1"/>
      <c r="Y860" s="52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1"/>
      <c r="AL860" s="53"/>
      <c r="AM860" s="53"/>
      <c r="AN860" s="53"/>
      <c r="AO860" s="53"/>
      <c r="AP860" s="53"/>
      <c r="AQ860" s="51"/>
      <c r="AR860" s="51"/>
      <c r="AS860" s="5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ht="18.0" customHeight="1">
      <c r="A861" s="1"/>
      <c r="B861" s="47"/>
      <c r="C861" s="1"/>
      <c r="D861" s="48"/>
      <c r="E861" s="1"/>
      <c r="F861" s="1"/>
      <c r="G861" s="49"/>
      <c r="H861" s="1"/>
      <c r="I861" s="49"/>
      <c r="J861" s="1"/>
      <c r="K861" s="2"/>
      <c r="L861" s="2"/>
      <c r="M861" s="2"/>
      <c r="N861" s="2"/>
      <c r="O861" s="2"/>
      <c r="P861" s="2"/>
      <c r="Q861" s="2"/>
      <c r="R861" s="2"/>
      <c r="S861" s="50"/>
      <c r="T861" s="1"/>
      <c r="U861" s="1"/>
      <c r="V861" s="1"/>
      <c r="W861" s="51"/>
      <c r="X861" s="1"/>
      <c r="Y861" s="52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1"/>
      <c r="AL861" s="53"/>
      <c r="AM861" s="53"/>
      <c r="AN861" s="53"/>
      <c r="AO861" s="53"/>
      <c r="AP861" s="53"/>
      <c r="AQ861" s="51"/>
      <c r="AR861" s="51"/>
      <c r="AS861" s="5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ht="18.0" customHeight="1">
      <c r="A862" s="1"/>
      <c r="B862" s="47"/>
      <c r="C862" s="1"/>
      <c r="D862" s="48"/>
      <c r="E862" s="1"/>
      <c r="F862" s="1"/>
      <c r="G862" s="49"/>
      <c r="H862" s="1"/>
      <c r="I862" s="49"/>
      <c r="J862" s="1"/>
      <c r="K862" s="2"/>
      <c r="L862" s="2"/>
      <c r="M862" s="2"/>
      <c r="N862" s="2"/>
      <c r="O862" s="2"/>
      <c r="P862" s="2"/>
      <c r="Q862" s="2"/>
      <c r="R862" s="2"/>
      <c r="S862" s="50"/>
      <c r="T862" s="1"/>
      <c r="U862" s="1"/>
      <c r="V862" s="1"/>
      <c r="W862" s="51"/>
      <c r="X862" s="1"/>
      <c r="Y862" s="52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1"/>
      <c r="AL862" s="53"/>
      <c r="AM862" s="53"/>
      <c r="AN862" s="53"/>
      <c r="AO862" s="53"/>
      <c r="AP862" s="53"/>
      <c r="AQ862" s="51"/>
      <c r="AR862" s="51"/>
      <c r="AS862" s="5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ht="18.0" customHeight="1">
      <c r="A863" s="1"/>
      <c r="B863" s="47"/>
      <c r="C863" s="1"/>
      <c r="D863" s="48"/>
      <c r="E863" s="1"/>
      <c r="F863" s="1"/>
      <c r="G863" s="49"/>
      <c r="H863" s="1"/>
      <c r="I863" s="49"/>
      <c r="J863" s="1"/>
      <c r="K863" s="2"/>
      <c r="L863" s="2"/>
      <c r="M863" s="2"/>
      <c r="N863" s="2"/>
      <c r="O863" s="2"/>
      <c r="P863" s="2"/>
      <c r="Q863" s="2"/>
      <c r="R863" s="2"/>
      <c r="S863" s="50"/>
      <c r="T863" s="1"/>
      <c r="U863" s="1"/>
      <c r="V863" s="1"/>
      <c r="W863" s="51"/>
      <c r="X863" s="1"/>
      <c r="Y863" s="52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1"/>
      <c r="AL863" s="53"/>
      <c r="AM863" s="53"/>
      <c r="AN863" s="53"/>
      <c r="AO863" s="53"/>
      <c r="AP863" s="53"/>
      <c r="AQ863" s="51"/>
      <c r="AR863" s="51"/>
      <c r="AS863" s="5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ht="18.0" customHeight="1">
      <c r="A864" s="1"/>
      <c r="B864" s="47"/>
      <c r="C864" s="1"/>
      <c r="D864" s="48"/>
      <c r="E864" s="1"/>
      <c r="F864" s="1"/>
      <c r="G864" s="49"/>
      <c r="H864" s="1"/>
      <c r="I864" s="49"/>
      <c r="J864" s="1"/>
      <c r="K864" s="2"/>
      <c r="L864" s="2"/>
      <c r="M864" s="2"/>
      <c r="N864" s="2"/>
      <c r="O864" s="2"/>
      <c r="P864" s="2"/>
      <c r="Q864" s="2"/>
      <c r="R864" s="2"/>
      <c r="S864" s="50"/>
      <c r="T864" s="1"/>
      <c r="U864" s="1"/>
      <c r="V864" s="1"/>
      <c r="W864" s="51"/>
      <c r="X864" s="1"/>
      <c r="Y864" s="52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1"/>
      <c r="AL864" s="53"/>
      <c r="AM864" s="53"/>
      <c r="AN864" s="53"/>
      <c r="AO864" s="53"/>
      <c r="AP864" s="53"/>
      <c r="AQ864" s="51"/>
      <c r="AR864" s="51"/>
      <c r="AS864" s="5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ht="18.0" customHeight="1">
      <c r="A865" s="1"/>
      <c r="B865" s="47"/>
      <c r="C865" s="1"/>
      <c r="D865" s="48"/>
      <c r="E865" s="1"/>
      <c r="F865" s="1"/>
      <c r="G865" s="49"/>
      <c r="H865" s="1"/>
      <c r="I865" s="49"/>
      <c r="J865" s="1"/>
      <c r="K865" s="2"/>
      <c r="L865" s="2"/>
      <c r="M865" s="2"/>
      <c r="N865" s="2"/>
      <c r="O865" s="2"/>
      <c r="P865" s="2"/>
      <c r="Q865" s="2"/>
      <c r="R865" s="2"/>
      <c r="S865" s="50"/>
      <c r="T865" s="1"/>
      <c r="U865" s="1"/>
      <c r="V865" s="1"/>
      <c r="W865" s="51"/>
      <c r="X865" s="1"/>
      <c r="Y865" s="52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1"/>
      <c r="AL865" s="53"/>
      <c r="AM865" s="53"/>
      <c r="AN865" s="53"/>
      <c r="AO865" s="53"/>
      <c r="AP865" s="53"/>
      <c r="AQ865" s="51"/>
      <c r="AR865" s="51"/>
      <c r="AS865" s="5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ht="18.0" customHeight="1">
      <c r="A866" s="1"/>
      <c r="B866" s="47"/>
      <c r="C866" s="1"/>
      <c r="D866" s="48"/>
      <c r="E866" s="1"/>
      <c r="F866" s="1"/>
      <c r="G866" s="49"/>
      <c r="H866" s="1"/>
      <c r="I866" s="49"/>
      <c r="J866" s="1"/>
      <c r="K866" s="2"/>
      <c r="L866" s="2"/>
      <c r="M866" s="2"/>
      <c r="N866" s="2"/>
      <c r="O866" s="2"/>
      <c r="P866" s="2"/>
      <c r="Q866" s="2"/>
      <c r="R866" s="2"/>
      <c r="S866" s="50"/>
      <c r="T866" s="1"/>
      <c r="U866" s="1"/>
      <c r="V866" s="1"/>
      <c r="W866" s="51"/>
      <c r="X866" s="1"/>
      <c r="Y866" s="52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1"/>
      <c r="AL866" s="53"/>
      <c r="AM866" s="53"/>
      <c r="AN866" s="53"/>
      <c r="AO866" s="53"/>
      <c r="AP866" s="53"/>
      <c r="AQ866" s="51"/>
      <c r="AR866" s="51"/>
      <c r="AS866" s="5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ht="18.0" customHeight="1">
      <c r="A867" s="1"/>
      <c r="B867" s="47"/>
      <c r="C867" s="1"/>
      <c r="D867" s="48"/>
      <c r="E867" s="1"/>
      <c r="F867" s="1"/>
      <c r="G867" s="49"/>
      <c r="H867" s="1"/>
      <c r="I867" s="49"/>
      <c r="J867" s="1"/>
      <c r="K867" s="2"/>
      <c r="L867" s="2"/>
      <c r="M867" s="2"/>
      <c r="N867" s="2"/>
      <c r="O867" s="2"/>
      <c r="P867" s="2"/>
      <c r="Q867" s="2"/>
      <c r="R867" s="2"/>
      <c r="S867" s="50"/>
      <c r="T867" s="1"/>
      <c r="U867" s="1"/>
      <c r="V867" s="1"/>
      <c r="W867" s="51"/>
      <c r="X867" s="1"/>
      <c r="Y867" s="52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1"/>
      <c r="AL867" s="53"/>
      <c r="AM867" s="53"/>
      <c r="AN867" s="53"/>
      <c r="AO867" s="53"/>
      <c r="AP867" s="53"/>
      <c r="AQ867" s="51"/>
      <c r="AR867" s="51"/>
      <c r="AS867" s="5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ht="18.0" customHeight="1">
      <c r="A868" s="1"/>
      <c r="B868" s="47"/>
      <c r="C868" s="1"/>
      <c r="D868" s="48"/>
      <c r="E868" s="1"/>
      <c r="F868" s="1"/>
      <c r="G868" s="49"/>
      <c r="H868" s="1"/>
      <c r="I868" s="49"/>
      <c r="J868" s="1"/>
      <c r="K868" s="2"/>
      <c r="L868" s="2"/>
      <c r="M868" s="2"/>
      <c r="N868" s="2"/>
      <c r="O868" s="2"/>
      <c r="P868" s="2"/>
      <c r="Q868" s="2"/>
      <c r="R868" s="2"/>
      <c r="S868" s="50"/>
      <c r="T868" s="1"/>
      <c r="U868" s="1"/>
      <c r="V868" s="1"/>
      <c r="W868" s="51"/>
      <c r="X868" s="1"/>
      <c r="Y868" s="52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1"/>
      <c r="AL868" s="53"/>
      <c r="AM868" s="53"/>
      <c r="AN868" s="53"/>
      <c r="AO868" s="53"/>
      <c r="AP868" s="53"/>
      <c r="AQ868" s="51"/>
      <c r="AR868" s="51"/>
      <c r="AS868" s="5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ht="18.0" customHeight="1">
      <c r="A869" s="1"/>
      <c r="B869" s="47"/>
      <c r="C869" s="1"/>
      <c r="D869" s="48"/>
      <c r="E869" s="1"/>
      <c r="F869" s="1"/>
      <c r="G869" s="49"/>
      <c r="H869" s="1"/>
      <c r="I869" s="49"/>
      <c r="J869" s="1"/>
      <c r="K869" s="2"/>
      <c r="L869" s="2"/>
      <c r="M869" s="2"/>
      <c r="N869" s="2"/>
      <c r="O869" s="2"/>
      <c r="P869" s="2"/>
      <c r="Q869" s="2"/>
      <c r="R869" s="2"/>
      <c r="S869" s="50"/>
      <c r="T869" s="1"/>
      <c r="U869" s="1"/>
      <c r="V869" s="1"/>
      <c r="W869" s="51"/>
      <c r="X869" s="1"/>
      <c r="Y869" s="52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1"/>
      <c r="AL869" s="53"/>
      <c r="AM869" s="53"/>
      <c r="AN869" s="53"/>
      <c r="AO869" s="53"/>
      <c r="AP869" s="53"/>
      <c r="AQ869" s="51"/>
      <c r="AR869" s="51"/>
      <c r="AS869" s="5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ht="18.0" customHeight="1">
      <c r="A870" s="1"/>
      <c r="B870" s="47"/>
      <c r="C870" s="1"/>
      <c r="D870" s="48"/>
      <c r="E870" s="1"/>
      <c r="F870" s="1"/>
      <c r="G870" s="49"/>
      <c r="H870" s="1"/>
      <c r="I870" s="49"/>
      <c r="J870" s="1"/>
      <c r="K870" s="2"/>
      <c r="L870" s="2"/>
      <c r="M870" s="2"/>
      <c r="N870" s="2"/>
      <c r="O870" s="2"/>
      <c r="P870" s="2"/>
      <c r="Q870" s="2"/>
      <c r="R870" s="2"/>
      <c r="S870" s="50"/>
      <c r="T870" s="1"/>
      <c r="U870" s="1"/>
      <c r="V870" s="1"/>
      <c r="W870" s="51"/>
      <c r="X870" s="1"/>
      <c r="Y870" s="52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1"/>
      <c r="AL870" s="53"/>
      <c r="AM870" s="53"/>
      <c r="AN870" s="53"/>
      <c r="AO870" s="53"/>
      <c r="AP870" s="53"/>
      <c r="AQ870" s="51"/>
      <c r="AR870" s="51"/>
      <c r="AS870" s="5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ht="18.0" customHeight="1">
      <c r="A871" s="1"/>
      <c r="B871" s="47"/>
      <c r="C871" s="1"/>
      <c r="D871" s="48"/>
      <c r="E871" s="1"/>
      <c r="F871" s="1"/>
      <c r="G871" s="49"/>
      <c r="H871" s="1"/>
      <c r="I871" s="49"/>
      <c r="J871" s="1"/>
      <c r="K871" s="2"/>
      <c r="L871" s="2"/>
      <c r="M871" s="2"/>
      <c r="N871" s="2"/>
      <c r="O871" s="2"/>
      <c r="P871" s="2"/>
      <c r="Q871" s="2"/>
      <c r="R871" s="2"/>
      <c r="S871" s="50"/>
      <c r="T871" s="1"/>
      <c r="U871" s="1"/>
      <c r="V871" s="1"/>
      <c r="W871" s="51"/>
      <c r="X871" s="1"/>
      <c r="Y871" s="52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1"/>
      <c r="AL871" s="53"/>
      <c r="AM871" s="53"/>
      <c r="AN871" s="53"/>
      <c r="AO871" s="53"/>
      <c r="AP871" s="53"/>
      <c r="AQ871" s="51"/>
      <c r="AR871" s="51"/>
      <c r="AS871" s="5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ht="18.0" customHeight="1">
      <c r="A872" s="1"/>
      <c r="B872" s="47"/>
      <c r="C872" s="1"/>
      <c r="D872" s="48"/>
      <c r="E872" s="1"/>
      <c r="F872" s="1"/>
      <c r="G872" s="49"/>
      <c r="H872" s="1"/>
      <c r="I872" s="49"/>
      <c r="J872" s="1"/>
      <c r="K872" s="2"/>
      <c r="L872" s="2"/>
      <c r="M872" s="2"/>
      <c r="N872" s="2"/>
      <c r="O872" s="2"/>
      <c r="P872" s="2"/>
      <c r="Q872" s="2"/>
      <c r="R872" s="2"/>
      <c r="S872" s="50"/>
      <c r="T872" s="1"/>
      <c r="U872" s="1"/>
      <c r="V872" s="1"/>
      <c r="W872" s="51"/>
      <c r="X872" s="1"/>
      <c r="Y872" s="52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1"/>
      <c r="AL872" s="53"/>
      <c r="AM872" s="53"/>
      <c r="AN872" s="53"/>
      <c r="AO872" s="53"/>
      <c r="AP872" s="53"/>
      <c r="AQ872" s="51"/>
      <c r="AR872" s="51"/>
      <c r="AS872" s="5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ht="18.0" customHeight="1">
      <c r="A873" s="1"/>
      <c r="B873" s="47"/>
      <c r="C873" s="1"/>
      <c r="D873" s="48"/>
      <c r="E873" s="1"/>
      <c r="F873" s="1"/>
      <c r="G873" s="49"/>
      <c r="H873" s="1"/>
      <c r="I873" s="49"/>
      <c r="J873" s="1"/>
      <c r="K873" s="2"/>
      <c r="L873" s="2"/>
      <c r="M873" s="2"/>
      <c r="N873" s="2"/>
      <c r="O873" s="2"/>
      <c r="P873" s="2"/>
      <c r="Q873" s="2"/>
      <c r="R873" s="2"/>
      <c r="S873" s="50"/>
      <c r="T873" s="1"/>
      <c r="U873" s="1"/>
      <c r="V873" s="1"/>
      <c r="W873" s="51"/>
      <c r="X873" s="1"/>
      <c r="Y873" s="52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1"/>
      <c r="AL873" s="53"/>
      <c r="AM873" s="53"/>
      <c r="AN873" s="53"/>
      <c r="AO873" s="53"/>
      <c r="AP873" s="53"/>
      <c r="AQ873" s="51"/>
      <c r="AR873" s="51"/>
      <c r="AS873" s="5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ht="18.0" customHeight="1">
      <c r="A874" s="1"/>
      <c r="B874" s="47"/>
      <c r="C874" s="1"/>
      <c r="D874" s="48"/>
      <c r="E874" s="1"/>
      <c r="F874" s="1"/>
      <c r="G874" s="49"/>
      <c r="H874" s="1"/>
      <c r="I874" s="49"/>
      <c r="J874" s="1"/>
      <c r="K874" s="2"/>
      <c r="L874" s="2"/>
      <c r="M874" s="2"/>
      <c r="N874" s="2"/>
      <c r="O874" s="2"/>
      <c r="P874" s="2"/>
      <c r="Q874" s="2"/>
      <c r="R874" s="2"/>
      <c r="S874" s="50"/>
      <c r="T874" s="1"/>
      <c r="U874" s="1"/>
      <c r="V874" s="1"/>
      <c r="W874" s="51"/>
      <c r="X874" s="1"/>
      <c r="Y874" s="52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1"/>
      <c r="AL874" s="53"/>
      <c r="AM874" s="53"/>
      <c r="AN874" s="53"/>
      <c r="AO874" s="53"/>
      <c r="AP874" s="53"/>
      <c r="AQ874" s="51"/>
      <c r="AR874" s="51"/>
      <c r="AS874" s="5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ht="18.0" customHeight="1">
      <c r="A875" s="1"/>
      <c r="B875" s="47"/>
      <c r="C875" s="1"/>
      <c r="D875" s="48"/>
      <c r="E875" s="1"/>
      <c r="F875" s="1"/>
      <c r="G875" s="49"/>
      <c r="H875" s="1"/>
      <c r="I875" s="49"/>
      <c r="J875" s="1"/>
      <c r="K875" s="2"/>
      <c r="L875" s="2"/>
      <c r="M875" s="2"/>
      <c r="N875" s="2"/>
      <c r="O875" s="2"/>
      <c r="P875" s="2"/>
      <c r="Q875" s="2"/>
      <c r="R875" s="2"/>
      <c r="S875" s="50"/>
      <c r="T875" s="1"/>
      <c r="U875" s="1"/>
      <c r="V875" s="1"/>
      <c r="W875" s="51"/>
      <c r="X875" s="1"/>
      <c r="Y875" s="52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1"/>
      <c r="AL875" s="53"/>
      <c r="AM875" s="53"/>
      <c r="AN875" s="53"/>
      <c r="AO875" s="53"/>
      <c r="AP875" s="53"/>
      <c r="AQ875" s="51"/>
      <c r="AR875" s="51"/>
      <c r="AS875" s="5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ht="18.0" customHeight="1">
      <c r="A876" s="1"/>
      <c r="B876" s="47"/>
      <c r="C876" s="1"/>
      <c r="D876" s="48"/>
      <c r="E876" s="1"/>
      <c r="F876" s="1"/>
      <c r="G876" s="49"/>
      <c r="H876" s="1"/>
      <c r="I876" s="49"/>
      <c r="J876" s="1"/>
      <c r="K876" s="2"/>
      <c r="L876" s="2"/>
      <c r="M876" s="2"/>
      <c r="N876" s="2"/>
      <c r="O876" s="2"/>
      <c r="P876" s="2"/>
      <c r="Q876" s="2"/>
      <c r="R876" s="2"/>
      <c r="S876" s="50"/>
      <c r="T876" s="1"/>
      <c r="U876" s="1"/>
      <c r="V876" s="1"/>
      <c r="W876" s="51"/>
      <c r="X876" s="1"/>
      <c r="Y876" s="52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1"/>
      <c r="AL876" s="53"/>
      <c r="AM876" s="53"/>
      <c r="AN876" s="53"/>
      <c r="AO876" s="53"/>
      <c r="AP876" s="53"/>
      <c r="AQ876" s="51"/>
      <c r="AR876" s="51"/>
      <c r="AS876" s="5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ht="18.0" customHeight="1">
      <c r="A877" s="1"/>
      <c r="B877" s="47"/>
      <c r="C877" s="1"/>
      <c r="D877" s="48"/>
      <c r="E877" s="1"/>
      <c r="F877" s="1"/>
      <c r="G877" s="49"/>
      <c r="H877" s="1"/>
      <c r="I877" s="49"/>
      <c r="J877" s="1"/>
      <c r="K877" s="2"/>
      <c r="L877" s="2"/>
      <c r="M877" s="2"/>
      <c r="N877" s="2"/>
      <c r="O877" s="2"/>
      <c r="P877" s="2"/>
      <c r="Q877" s="2"/>
      <c r="R877" s="2"/>
      <c r="S877" s="50"/>
      <c r="T877" s="1"/>
      <c r="U877" s="1"/>
      <c r="V877" s="1"/>
      <c r="W877" s="51"/>
      <c r="X877" s="1"/>
      <c r="Y877" s="52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1"/>
      <c r="AL877" s="53"/>
      <c r="AM877" s="53"/>
      <c r="AN877" s="53"/>
      <c r="AO877" s="53"/>
      <c r="AP877" s="53"/>
      <c r="AQ877" s="51"/>
      <c r="AR877" s="51"/>
      <c r="AS877" s="5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ht="18.0" customHeight="1">
      <c r="A878" s="1"/>
      <c r="B878" s="47"/>
      <c r="C878" s="1"/>
      <c r="D878" s="48"/>
      <c r="E878" s="1"/>
      <c r="F878" s="1"/>
      <c r="G878" s="49"/>
      <c r="H878" s="1"/>
      <c r="I878" s="49"/>
      <c r="J878" s="1"/>
      <c r="K878" s="2"/>
      <c r="L878" s="2"/>
      <c r="M878" s="2"/>
      <c r="N878" s="2"/>
      <c r="O878" s="2"/>
      <c r="P878" s="2"/>
      <c r="Q878" s="2"/>
      <c r="R878" s="2"/>
      <c r="S878" s="50"/>
      <c r="T878" s="1"/>
      <c r="U878" s="1"/>
      <c r="V878" s="1"/>
      <c r="W878" s="51"/>
      <c r="X878" s="1"/>
      <c r="Y878" s="52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1"/>
      <c r="AL878" s="53"/>
      <c r="AM878" s="53"/>
      <c r="AN878" s="53"/>
      <c r="AO878" s="53"/>
      <c r="AP878" s="53"/>
      <c r="AQ878" s="51"/>
      <c r="AR878" s="51"/>
      <c r="AS878" s="5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ht="18.0" customHeight="1">
      <c r="A879" s="1"/>
      <c r="B879" s="47"/>
      <c r="C879" s="1"/>
      <c r="D879" s="48"/>
      <c r="E879" s="1"/>
      <c r="F879" s="1"/>
      <c r="G879" s="49"/>
      <c r="H879" s="1"/>
      <c r="I879" s="49"/>
      <c r="J879" s="1"/>
      <c r="K879" s="2"/>
      <c r="L879" s="2"/>
      <c r="M879" s="2"/>
      <c r="N879" s="2"/>
      <c r="O879" s="2"/>
      <c r="P879" s="2"/>
      <c r="Q879" s="2"/>
      <c r="R879" s="2"/>
      <c r="S879" s="50"/>
      <c r="T879" s="1"/>
      <c r="U879" s="1"/>
      <c r="V879" s="1"/>
      <c r="W879" s="51"/>
      <c r="X879" s="1"/>
      <c r="Y879" s="52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1"/>
      <c r="AL879" s="53"/>
      <c r="AM879" s="53"/>
      <c r="AN879" s="53"/>
      <c r="AO879" s="53"/>
      <c r="AP879" s="53"/>
      <c r="AQ879" s="51"/>
      <c r="AR879" s="51"/>
      <c r="AS879" s="5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ht="18.0" customHeight="1">
      <c r="A880" s="1"/>
      <c r="B880" s="47"/>
      <c r="C880" s="1"/>
      <c r="D880" s="48"/>
      <c r="E880" s="1"/>
      <c r="F880" s="1"/>
      <c r="G880" s="49"/>
      <c r="H880" s="1"/>
      <c r="I880" s="49"/>
      <c r="J880" s="1"/>
      <c r="K880" s="2"/>
      <c r="L880" s="2"/>
      <c r="M880" s="2"/>
      <c r="N880" s="2"/>
      <c r="O880" s="2"/>
      <c r="P880" s="2"/>
      <c r="Q880" s="2"/>
      <c r="R880" s="2"/>
      <c r="S880" s="50"/>
      <c r="T880" s="1"/>
      <c r="U880" s="1"/>
      <c r="V880" s="1"/>
      <c r="W880" s="51"/>
      <c r="X880" s="1"/>
      <c r="Y880" s="52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1"/>
      <c r="AL880" s="53"/>
      <c r="AM880" s="53"/>
      <c r="AN880" s="53"/>
      <c r="AO880" s="53"/>
      <c r="AP880" s="53"/>
      <c r="AQ880" s="51"/>
      <c r="AR880" s="51"/>
      <c r="AS880" s="5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ht="18.0" customHeight="1">
      <c r="A881" s="1"/>
      <c r="B881" s="47"/>
      <c r="C881" s="1"/>
      <c r="D881" s="48"/>
      <c r="E881" s="1"/>
      <c r="F881" s="1"/>
      <c r="G881" s="49"/>
      <c r="H881" s="1"/>
      <c r="I881" s="49"/>
      <c r="J881" s="1"/>
      <c r="K881" s="2"/>
      <c r="L881" s="2"/>
      <c r="M881" s="2"/>
      <c r="N881" s="2"/>
      <c r="O881" s="2"/>
      <c r="P881" s="2"/>
      <c r="Q881" s="2"/>
      <c r="R881" s="2"/>
      <c r="S881" s="50"/>
      <c r="T881" s="1"/>
      <c r="U881" s="1"/>
      <c r="V881" s="1"/>
      <c r="W881" s="51"/>
      <c r="X881" s="1"/>
      <c r="Y881" s="52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1"/>
      <c r="AL881" s="53"/>
      <c r="AM881" s="53"/>
      <c r="AN881" s="53"/>
      <c r="AO881" s="53"/>
      <c r="AP881" s="53"/>
      <c r="AQ881" s="51"/>
      <c r="AR881" s="51"/>
      <c r="AS881" s="5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ht="18.0" customHeight="1">
      <c r="A882" s="1"/>
      <c r="B882" s="47"/>
      <c r="C882" s="1"/>
      <c r="D882" s="48"/>
      <c r="E882" s="1"/>
      <c r="F882" s="1"/>
      <c r="G882" s="49"/>
      <c r="H882" s="1"/>
      <c r="I882" s="49"/>
      <c r="J882" s="1"/>
      <c r="K882" s="2"/>
      <c r="L882" s="2"/>
      <c r="M882" s="2"/>
      <c r="N882" s="2"/>
      <c r="O882" s="2"/>
      <c r="P882" s="2"/>
      <c r="Q882" s="2"/>
      <c r="R882" s="2"/>
      <c r="S882" s="50"/>
      <c r="T882" s="1"/>
      <c r="U882" s="1"/>
      <c r="V882" s="1"/>
      <c r="W882" s="51"/>
      <c r="X882" s="1"/>
      <c r="Y882" s="52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1"/>
      <c r="AL882" s="53"/>
      <c r="AM882" s="53"/>
      <c r="AN882" s="53"/>
      <c r="AO882" s="53"/>
      <c r="AP882" s="53"/>
      <c r="AQ882" s="51"/>
      <c r="AR882" s="51"/>
      <c r="AS882" s="5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ht="18.0" customHeight="1">
      <c r="A883" s="1"/>
      <c r="B883" s="47"/>
      <c r="C883" s="1"/>
      <c r="D883" s="48"/>
      <c r="E883" s="1"/>
      <c r="F883" s="1"/>
      <c r="G883" s="49"/>
      <c r="H883" s="1"/>
      <c r="I883" s="49"/>
      <c r="J883" s="1"/>
      <c r="K883" s="2"/>
      <c r="L883" s="2"/>
      <c r="M883" s="2"/>
      <c r="N883" s="2"/>
      <c r="O883" s="2"/>
      <c r="P883" s="2"/>
      <c r="Q883" s="2"/>
      <c r="R883" s="2"/>
      <c r="S883" s="50"/>
      <c r="T883" s="1"/>
      <c r="U883" s="1"/>
      <c r="V883" s="1"/>
      <c r="W883" s="51"/>
      <c r="X883" s="1"/>
      <c r="Y883" s="52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1"/>
      <c r="AL883" s="53"/>
      <c r="AM883" s="53"/>
      <c r="AN883" s="53"/>
      <c r="AO883" s="53"/>
      <c r="AP883" s="53"/>
      <c r="AQ883" s="51"/>
      <c r="AR883" s="51"/>
      <c r="AS883" s="5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ht="18.0" customHeight="1">
      <c r="A884" s="1"/>
      <c r="B884" s="47"/>
      <c r="C884" s="1"/>
      <c r="D884" s="48"/>
      <c r="E884" s="1"/>
      <c r="F884" s="1"/>
      <c r="G884" s="49"/>
      <c r="H884" s="1"/>
      <c r="I884" s="49"/>
      <c r="J884" s="1"/>
      <c r="K884" s="2"/>
      <c r="L884" s="2"/>
      <c r="M884" s="2"/>
      <c r="N884" s="2"/>
      <c r="O884" s="2"/>
      <c r="P884" s="2"/>
      <c r="Q884" s="2"/>
      <c r="R884" s="2"/>
      <c r="S884" s="50"/>
      <c r="T884" s="1"/>
      <c r="U884" s="1"/>
      <c r="V884" s="1"/>
      <c r="W884" s="51"/>
      <c r="X884" s="1"/>
      <c r="Y884" s="52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1"/>
      <c r="AL884" s="53"/>
      <c r="AM884" s="53"/>
      <c r="AN884" s="53"/>
      <c r="AO884" s="53"/>
      <c r="AP884" s="53"/>
      <c r="AQ884" s="51"/>
      <c r="AR884" s="51"/>
      <c r="AS884" s="5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ht="18.0" customHeight="1">
      <c r="A885" s="1"/>
      <c r="B885" s="47"/>
      <c r="C885" s="1"/>
      <c r="D885" s="48"/>
      <c r="E885" s="1"/>
      <c r="F885" s="1"/>
      <c r="G885" s="49"/>
      <c r="H885" s="1"/>
      <c r="I885" s="49"/>
      <c r="J885" s="1"/>
      <c r="K885" s="2"/>
      <c r="L885" s="2"/>
      <c r="M885" s="2"/>
      <c r="N885" s="2"/>
      <c r="O885" s="2"/>
      <c r="P885" s="2"/>
      <c r="Q885" s="2"/>
      <c r="R885" s="2"/>
      <c r="S885" s="50"/>
      <c r="T885" s="1"/>
      <c r="U885" s="1"/>
      <c r="V885" s="1"/>
      <c r="W885" s="51"/>
      <c r="X885" s="1"/>
      <c r="Y885" s="52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1"/>
      <c r="AL885" s="53"/>
      <c r="AM885" s="53"/>
      <c r="AN885" s="53"/>
      <c r="AO885" s="53"/>
      <c r="AP885" s="53"/>
      <c r="AQ885" s="51"/>
      <c r="AR885" s="51"/>
      <c r="AS885" s="5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ht="18.0" customHeight="1">
      <c r="A886" s="1"/>
      <c r="B886" s="47"/>
      <c r="C886" s="1"/>
      <c r="D886" s="48"/>
      <c r="E886" s="1"/>
      <c r="F886" s="1"/>
      <c r="G886" s="49"/>
      <c r="H886" s="1"/>
      <c r="I886" s="49"/>
      <c r="J886" s="1"/>
      <c r="K886" s="2"/>
      <c r="L886" s="2"/>
      <c r="M886" s="2"/>
      <c r="N886" s="2"/>
      <c r="O886" s="2"/>
      <c r="P886" s="2"/>
      <c r="Q886" s="2"/>
      <c r="R886" s="2"/>
      <c r="S886" s="50"/>
      <c r="T886" s="1"/>
      <c r="U886" s="1"/>
      <c r="V886" s="1"/>
      <c r="W886" s="51"/>
      <c r="X886" s="1"/>
      <c r="Y886" s="52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1"/>
      <c r="AL886" s="53"/>
      <c r="AM886" s="53"/>
      <c r="AN886" s="53"/>
      <c r="AO886" s="53"/>
      <c r="AP886" s="53"/>
      <c r="AQ886" s="51"/>
      <c r="AR886" s="51"/>
      <c r="AS886" s="5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ht="18.0" customHeight="1">
      <c r="A887" s="1"/>
      <c r="B887" s="47"/>
      <c r="C887" s="1"/>
      <c r="D887" s="48"/>
      <c r="E887" s="1"/>
      <c r="F887" s="1"/>
      <c r="G887" s="49"/>
      <c r="H887" s="1"/>
      <c r="I887" s="49"/>
      <c r="J887" s="1"/>
      <c r="K887" s="2"/>
      <c r="L887" s="2"/>
      <c r="M887" s="2"/>
      <c r="N887" s="2"/>
      <c r="O887" s="2"/>
      <c r="P887" s="2"/>
      <c r="Q887" s="2"/>
      <c r="R887" s="2"/>
      <c r="S887" s="50"/>
      <c r="T887" s="1"/>
      <c r="U887" s="1"/>
      <c r="V887" s="1"/>
      <c r="W887" s="51"/>
      <c r="X887" s="1"/>
      <c r="Y887" s="52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1"/>
      <c r="AL887" s="53"/>
      <c r="AM887" s="53"/>
      <c r="AN887" s="53"/>
      <c r="AO887" s="53"/>
      <c r="AP887" s="53"/>
      <c r="AQ887" s="51"/>
      <c r="AR887" s="51"/>
      <c r="AS887" s="5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ht="18.0" customHeight="1">
      <c r="A888" s="1"/>
      <c r="B888" s="47"/>
      <c r="C888" s="1"/>
      <c r="D888" s="48"/>
      <c r="E888" s="1"/>
      <c r="F888" s="1"/>
      <c r="G888" s="49"/>
      <c r="H888" s="1"/>
      <c r="I888" s="49"/>
      <c r="J888" s="1"/>
      <c r="K888" s="2"/>
      <c r="L888" s="2"/>
      <c r="M888" s="2"/>
      <c r="N888" s="2"/>
      <c r="O888" s="2"/>
      <c r="P888" s="2"/>
      <c r="Q888" s="2"/>
      <c r="R888" s="2"/>
      <c r="S888" s="50"/>
      <c r="T888" s="1"/>
      <c r="U888" s="1"/>
      <c r="V888" s="1"/>
      <c r="W888" s="51"/>
      <c r="X888" s="1"/>
      <c r="Y888" s="52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1"/>
      <c r="AL888" s="53"/>
      <c r="AM888" s="53"/>
      <c r="AN888" s="53"/>
      <c r="AO888" s="53"/>
      <c r="AP888" s="53"/>
      <c r="AQ888" s="51"/>
      <c r="AR888" s="51"/>
      <c r="AS888" s="5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ht="18.0" customHeight="1">
      <c r="A889" s="1"/>
      <c r="B889" s="47"/>
      <c r="C889" s="1"/>
      <c r="D889" s="48"/>
      <c r="E889" s="1"/>
      <c r="F889" s="1"/>
      <c r="G889" s="49"/>
      <c r="H889" s="1"/>
      <c r="I889" s="49"/>
      <c r="J889" s="1"/>
      <c r="K889" s="2"/>
      <c r="L889" s="2"/>
      <c r="M889" s="2"/>
      <c r="N889" s="2"/>
      <c r="O889" s="2"/>
      <c r="P889" s="2"/>
      <c r="Q889" s="2"/>
      <c r="R889" s="2"/>
      <c r="S889" s="50"/>
      <c r="T889" s="1"/>
      <c r="U889" s="1"/>
      <c r="V889" s="1"/>
      <c r="W889" s="51"/>
      <c r="X889" s="1"/>
      <c r="Y889" s="52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1"/>
      <c r="AL889" s="53"/>
      <c r="AM889" s="53"/>
      <c r="AN889" s="53"/>
      <c r="AO889" s="53"/>
      <c r="AP889" s="53"/>
      <c r="AQ889" s="51"/>
      <c r="AR889" s="51"/>
      <c r="AS889" s="5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ht="18.0" customHeight="1">
      <c r="A890" s="1"/>
      <c r="B890" s="47"/>
      <c r="C890" s="1"/>
      <c r="D890" s="48"/>
      <c r="E890" s="1"/>
      <c r="F890" s="1"/>
      <c r="G890" s="49"/>
      <c r="H890" s="1"/>
      <c r="I890" s="49"/>
      <c r="J890" s="1"/>
      <c r="K890" s="2"/>
      <c r="L890" s="2"/>
      <c r="M890" s="2"/>
      <c r="N890" s="2"/>
      <c r="O890" s="2"/>
      <c r="P890" s="2"/>
      <c r="Q890" s="2"/>
      <c r="R890" s="2"/>
      <c r="S890" s="50"/>
      <c r="T890" s="1"/>
      <c r="U890" s="1"/>
      <c r="V890" s="1"/>
      <c r="W890" s="51"/>
      <c r="X890" s="1"/>
      <c r="Y890" s="52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1"/>
      <c r="AL890" s="53"/>
      <c r="AM890" s="53"/>
      <c r="AN890" s="53"/>
      <c r="AO890" s="53"/>
      <c r="AP890" s="53"/>
      <c r="AQ890" s="51"/>
      <c r="AR890" s="51"/>
      <c r="AS890" s="5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ht="18.0" customHeight="1">
      <c r="A891" s="1"/>
      <c r="B891" s="47"/>
      <c r="C891" s="1"/>
      <c r="D891" s="48"/>
      <c r="E891" s="1"/>
      <c r="F891" s="1"/>
      <c r="G891" s="49"/>
      <c r="H891" s="1"/>
      <c r="I891" s="49"/>
      <c r="J891" s="1"/>
      <c r="K891" s="2"/>
      <c r="L891" s="2"/>
      <c r="M891" s="2"/>
      <c r="N891" s="2"/>
      <c r="O891" s="2"/>
      <c r="P891" s="2"/>
      <c r="Q891" s="2"/>
      <c r="R891" s="2"/>
      <c r="S891" s="50"/>
      <c r="T891" s="1"/>
      <c r="U891" s="1"/>
      <c r="V891" s="1"/>
      <c r="W891" s="51"/>
      <c r="X891" s="1"/>
      <c r="Y891" s="52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1"/>
      <c r="AL891" s="53"/>
      <c r="AM891" s="53"/>
      <c r="AN891" s="53"/>
      <c r="AO891" s="53"/>
      <c r="AP891" s="53"/>
      <c r="AQ891" s="51"/>
      <c r="AR891" s="51"/>
      <c r="AS891" s="5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ht="18.0" customHeight="1">
      <c r="A892" s="1"/>
      <c r="B892" s="47"/>
      <c r="C892" s="1"/>
      <c r="D892" s="48"/>
      <c r="E892" s="1"/>
      <c r="F892" s="1"/>
      <c r="G892" s="49"/>
      <c r="H892" s="1"/>
      <c r="I892" s="49"/>
      <c r="J892" s="1"/>
      <c r="K892" s="2"/>
      <c r="L892" s="2"/>
      <c r="M892" s="2"/>
      <c r="N892" s="2"/>
      <c r="O892" s="2"/>
      <c r="P892" s="2"/>
      <c r="Q892" s="2"/>
      <c r="R892" s="2"/>
      <c r="S892" s="50"/>
      <c r="T892" s="1"/>
      <c r="U892" s="1"/>
      <c r="V892" s="1"/>
      <c r="W892" s="51"/>
      <c r="X892" s="1"/>
      <c r="Y892" s="52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1"/>
      <c r="AL892" s="53"/>
      <c r="AM892" s="53"/>
      <c r="AN892" s="53"/>
      <c r="AO892" s="53"/>
      <c r="AP892" s="53"/>
      <c r="AQ892" s="51"/>
      <c r="AR892" s="51"/>
      <c r="AS892" s="5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ht="18.0" customHeight="1">
      <c r="A893" s="1"/>
      <c r="B893" s="47"/>
      <c r="C893" s="1"/>
      <c r="D893" s="48"/>
      <c r="E893" s="1"/>
      <c r="F893" s="1"/>
      <c r="G893" s="49"/>
      <c r="H893" s="1"/>
      <c r="I893" s="49"/>
      <c r="J893" s="1"/>
      <c r="K893" s="2"/>
      <c r="L893" s="2"/>
      <c r="M893" s="2"/>
      <c r="N893" s="2"/>
      <c r="O893" s="2"/>
      <c r="P893" s="2"/>
      <c r="Q893" s="2"/>
      <c r="R893" s="2"/>
      <c r="S893" s="50"/>
      <c r="T893" s="1"/>
      <c r="U893" s="1"/>
      <c r="V893" s="1"/>
      <c r="W893" s="51"/>
      <c r="X893" s="1"/>
      <c r="Y893" s="52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1"/>
      <c r="AL893" s="53"/>
      <c r="AM893" s="53"/>
      <c r="AN893" s="53"/>
      <c r="AO893" s="53"/>
      <c r="AP893" s="53"/>
      <c r="AQ893" s="51"/>
      <c r="AR893" s="51"/>
      <c r="AS893" s="5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ht="18.0" customHeight="1">
      <c r="A894" s="1"/>
      <c r="B894" s="47"/>
      <c r="C894" s="1"/>
      <c r="D894" s="48"/>
      <c r="E894" s="1"/>
      <c r="F894" s="1"/>
      <c r="G894" s="49"/>
      <c r="H894" s="1"/>
      <c r="I894" s="49"/>
      <c r="J894" s="1"/>
      <c r="K894" s="2"/>
      <c r="L894" s="2"/>
      <c r="M894" s="2"/>
      <c r="N894" s="2"/>
      <c r="O894" s="2"/>
      <c r="P894" s="2"/>
      <c r="Q894" s="2"/>
      <c r="R894" s="2"/>
      <c r="S894" s="50"/>
      <c r="T894" s="1"/>
      <c r="U894" s="1"/>
      <c r="V894" s="1"/>
      <c r="W894" s="51"/>
      <c r="X894" s="1"/>
      <c r="Y894" s="52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1"/>
      <c r="AL894" s="53"/>
      <c r="AM894" s="53"/>
      <c r="AN894" s="53"/>
      <c r="AO894" s="53"/>
      <c r="AP894" s="53"/>
      <c r="AQ894" s="51"/>
      <c r="AR894" s="51"/>
      <c r="AS894" s="5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ht="18.0" customHeight="1">
      <c r="A895" s="1"/>
      <c r="B895" s="47"/>
      <c r="C895" s="1"/>
      <c r="D895" s="48"/>
      <c r="E895" s="1"/>
      <c r="F895" s="1"/>
      <c r="G895" s="49"/>
      <c r="H895" s="1"/>
      <c r="I895" s="49"/>
      <c r="J895" s="1"/>
      <c r="K895" s="2"/>
      <c r="L895" s="2"/>
      <c r="M895" s="2"/>
      <c r="N895" s="2"/>
      <c r="O895" s="2"/>
      <c r="P895" s="2"/>
      <c r="Q895" s="2"/>
      <c r="R895" s="2"/>
      <c r="S895" s="50"/>
      <c r="T895" s="1"/>
      <c r="U895" s="1"/>
      <c r="V895" s="1"/>
      <c r="W895" s="51"/>
      <c r="X895" s="1"/>
      <c r="Y895" s="52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1"/>
      <c r="AL895" s="53"/>
      <c r="AM895" s="53"/>
      <c r="AN895" s="53"/>
      <c r="AO895" s="53"/>
      <c r="AP895" s="53"/>
      <c r="AQ895" s="51"/>
      <c r="AR895" s="51"/>
      <c r="AS895" s="5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ht="18.0" customHeight="1">
      <c r="A896" s="1"/>
      <c r="B896" s="47"/>
      <c r="C896" s="1"/>
      <c r="D896" s="48"/>
      <c r="E896" s="1"/>
      <c r="F896" s="1"/>
      <c r="G896" s="49"/>
      <c r="H896" s="1"/>
      <c r="I896" s="49"/>
      <c r="J896" s="1"/>
      <c r="K896" s="2"/>
      <c r="L896" s="2"/>
      <c r="M896" s="2"/>
      <c r="N896" s="2"/>
      <c r="O896" s="2"/>
      <c r="P896" s="2"/>
      <c r="Q896" s="2"/>
      <c r="R896" s="2"/>
      <c r="S896" s="50"/>
      <c r="T896" s="1"/>
      <c r="U896" s="1"/>
      <c r="V896" s="1"/>
      <c r="W896" s="51"/>
      <c r="X896" s="1"/>
      <c r="Y896" s="52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1"/>
      <c r="AL896" s="53"/>
      <c r="AM896" s="53"/>
      <c r="AN896" s="53"/>
      <c r="AO896" s="53"/>
      <c r="AP896" s="53"/>
      <c r="AQ896" s="51"/>
      <c r="AR896" s="51"/>
      <c r="AS896" s="5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ht="18.0" customHeight="1">
      <c r="A897" s="1"/>
      <c r="B897" s="47"/>
      <c r="C897" s="1"/>
      <c r="D897" s="48"/>
      <c r="E897" s="1"/>
      <c r="F897" s="1"/>
      <c r="G897" s="49"/>
      <c r="H897" s="1"/>
      <c r="I897" s="49"/>
      <c r="J897" s="1"/>
      <c r="K897" s="2"/>
      <c r="L897" s="2"/>
      <c r="M897" s="2"/>
      <c r="N897" s="2"/>
      <c r="O897" s="2"/>
      <c r="P897" s="2"/>
      <c r="Q897" s="2"/>
      <c r="R897" s="2"/>
      <c r="S897" s="50"/>
      <c r="T897" s="1"/>
      <c r="U897" s="1"/>
      <c r="V897" s="1"/>
      <c r="W897" s="51"/>
      <c r="X897" s="1"/>
      <c r="Y897" s="52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1"/>
      <c r="AL897" s="53"/>
      <c r="AM897" s="53"/>
      <c r="AN897" s="53"/>
      <c r="AO897" s="53"/>
      <c r="AP897" s="53"/>
      <c r="AQ897" s="51"/>
      <c r="AR897" s="51"/>
      <c r="AS897" s="5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ht="18.0" customHeight="1">
      <c r="A898" s="1"/>
      <c r="B898" s="47"/>
      <c r="C898" s="1"/>
      <c r="D898" s="48"/>
      <c r="E898" s="1"/>
      <c r="F898" s="1"/>
      <c r="G898" s="49"/>
      <c r="H898" s="1"/>
      <c r="I898" s="49"/>
      <c r="J898" s="1"/>
      <c r="K898" s="2"/>
      <c r="L898" s="2"/>
      <c r="M898" s="2"/>
      <c r="N898" s="2"/>
      <c r="O898" s="2"/>
      <c r="P898" s="2"/>
      <c r="Q898" s="2"/>
      <c r="R898" s="2"/>
      <c r="S898" s="50"/>
      <c r="T898" s="1"/>
      <c r="U898" s="1"/>
      <c r="V898" s="1"/>
      <c r="W898" s="51"/>
      <c r="X898" s="1"/>
      <c r="Y898" s="52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1"/>
      <c r="AL898" s="53"/>
      <c r="AM898" s="53"/>
      <c r="AN898" s="53"/>
      <c r="AO898" s="53"/>
      <c r="AP898" s="53"/>
      <c r="AQ898" s="51"/>
      <c r="AR898" s="51"/>
      <c r="AS898" s="5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ht="18.0" customHeight="1">
      <c r="A899" s="1"/>
      <c r="B899" s="47"/>
      <c r="C899" s="1"/>
      <c r="D899" s="48"/>
      <c r="E899" s="1"/>
      <c r="F899" s="1"/>
      <c r="G899" s="49"/>
      <c r="H899" s="1"/>
      <c r="I899" s="49"/>
      <c r="J899" s="1"/>
      <c r="K899" s="2"/>
      <c r="L899" s="2"/>
      <c r="M899" s="2"/>
      <c r="N899" s="2"/>
      <c r="O899" s="2"/>
      <c r="P899" s="2"/>
      <c r="Q899" s="2"/>
      <c r="R899" s="2"/>
      <c r="S899" s="50"/>
      <c r="T899" s="1"/>
      <c r="U899" s="1"/>
      <c r="V899" s="1"/>
      <c r="W899" s="51"/>
      <c r="X899" s="1"/>
      <c r="Y899" s="52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1"/>
      <c r="AL899" s="53"/>
      <c r="AM899" s="53"/>
      <c r="AN899" s="53"/>
      <c r="AO899" s="53"/>
      <c r="AP899" s="53"/>
      <c r="AQ899" s="51"/>
      <c r="AR899" s="51"/>
      <c r="AS899" s="5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ht="18.0" customHeight="1">
      <c r="A900" s="1"/>
      <c r="B900" s="47"/>
      <c r="C900" s="1"/>
      <c r="D900" s="48"/>
      <c r="E900" s="1"/>
      <c r="F900" s="1"/>
      <c r="G900" s="49"/>
      <c r="H900" s="1"/>
      <c r="I900" s="49"/>
      <c r="J900" s="1"/>
      <c r="K900" s="2"/>
      <c r="L900" s="2"/>
      <c r="M900" s="2"/>
      <c r="N900" s="2"/>
      <c r="O900" s="2"/>
      <c r="P900" s="2"/>
      <c r="Q900" s="2"/>
      <c r="R900" s="2"/>
      <c r="S900" s="50"/>
      <c r="T900" s="1"/>
      <c r="U900" s="1"/>
      <c r="V900" s="1"/>
      <c r="W900" s="51"/>
      <c r="X900" s="1"/>
      <c r="Y900" s="52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1"/>
      <c r="AL900" s="53"/>
      <c r="AM900" s="53"/>
      <c r="AN900" s="53"/>
      <c r="AO900" s="53"/>
      <c r="AP900" s="53"/>
      <c r="AQ900" s="51"/>
      <c r="AR900" s="51"/>
      <c r="AS900" s="5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ht="18.0" customHeight="1">
      <c r="A901" s="1"/>
      <c r="B901" s="47"/>
      <c r="C901" s="1"/>
      <c r="D901" s="48"/>
      <c r="E901" s="1"/>
      <c r="F901" s="1"/>
      <c r="G901" s="49"/>
      <c r="H901" s="1"/>
      <c r="I901" s="49"/>
      <c r="J901" s="1"/>
      <c r="K901" s="2"/>
      <c r="L901" s="2"/>
      <c r="M901" s="2"/>
      <c r="N901" s="2"/>
      <c r="O901" s="2"/>
      <c r="P901" s="2"/>
      <c r="Q901" s="2"/>
      <c r="R901" s="2"/>
      <c r="S901" s="50"/>
      <c r="T901" s="1"/>
      <c r="U901" s="1"/>
      <c r="V901" s="1"/>
      <c r="W901" s="51"/>
      <c r="X901" s="1"/>
      <c r="Y901" s="52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1"/>
      <c r="AL901" s="53"/>
      <c r="AM901" s="53"/>
      <c r="AN901" s="53"/>
      <c r="AO901" s="53"/>
      <c r="AP901" s="53"/>
      <c r="AQ901" s="51"/>
      <c r="AR901" s="51"/>
      <c r="AS901" s="5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ht="18.0" customHeight="1">
      <c r="A902" s="1"/>
      <c r="B902" s="47"/>
      <c r="C902" s="1"/>
      <c r="D902" s="48"/>
      <c r="E902" s="1"/>
      <c r="F902" s="1"/>
      <c r="G902" s="49"/>
      <c r="H902" s="1"/>
      <c r="I902" s="49"/>
      <c r="J902" s="1"/>
      <c r="K902" s="2"/>
      <c r="L902" s="2"/>
      <c r="M902" s="2"/>
      <c r="N902" s="2"/>
      <c r="O902" s="2"/>
      <c r="P902" s="2"/>
      <c r="Q902" s="2"/>
      <c r="R902" s="2"/>
      <c r="S902" s="50"/>
      <c r="T902" s="1"/>
      <c r="U902" s="1"/>
      <c r="V902" s="1"/>
      <c r="W902" s="51"/>
      <c r="X902" s="1"/>
      <c r="Y902" s="52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1"/>
      <c r="AL902" s="53"/>
      <c r="AM902" s="53"/>
      <c r="AN902" s="53"/>
      <c r="AO902" s="53"/>
      <c r="AP902" s="53"/>
      <c r="AQ902" s="51"/>
      <c r="AR902" s="51"/>
      <c r="AS902" s="5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ht="18.0" customHeight="1">
      <c r="A903" s="1"/>
      <c r="B903" s="47"/>
      <c r="C903" s="1"/>
      <c r="D903" s="48"/>
      <c r="E903" s="1"/>
      <c r="F903" s="1"/>
      <c r="G903" s="49"/>
      <c r="H903" s="1"/>
      <c r="I903" s="49"/>
      <c r="J903" s="1"/>
      <c r="K903" s="2"/>
      <c r="L903" s="2"/>
      <c r="M903" s="2"/>
      <c r="N903" s="2"/>
      <c r="O903" s="2"/>
      <c r="P903" s="2"/>
      <c r="Q903" s="2"/>
      <c r="R903" s="2"/>
      <c r="S903" s="50"/>
      <c r="T903" s="1"/>
      <c r="U903" s="1"/>
      <c r="V903" s="1"/>
      <c r="W903" s="51"/>
      <c r="X903" s="1"/>
      <c r="Y903" s="52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1"/>
      <c r="AL903" s="53"/>
      <c r="AM903" s="53"/>
      <c r="AN903" s="53"/>
      <c r="AO903" s="53"/>
      <c r="AP903" s="53"/>
      <c r="AQ903" s="51"/>
      <c r="AR903" s="51"/>
      <c r="AS903" s="5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ht="18.0" customHeight="1">
      <c r="A904" s="1"/>
      <c r="B904" s="47"/>
      <c r="C904" s="1"/>
      <c r="D904" s="48"/>
      <c r="E904" s="1"/>
      <c r="F904" s="1"/>
      <c r="G904" s="49"/>
      <c r="H904" s="1"/>
      <c r="I904" s="49"/>
      <c r="J904" s="1"/>
      <c r="K904" s="2"/>
      <c r="L904" s="2"/>
      <c r="M904" s="2"/>
      <c r="N904" s="2"/>
      <c r="O904" s="2"/>
      <c r="P904" s="2"/>
      <c r="Q904" s="2"/>
      <c r="R904" s="2"/>
      <c r="S904" s="50"/>
      <c r="T904" s="1"/>
      <c r="U904" s="1"/>
      <c r="V904" s="1"/>
      <c r="W904" s="51"/>
      <c r="X904" s="1"/>
      <c r="Y904" s="52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1"/>
      <c r="AL904" s="53"/>
      <c r="AM904" s="53"/>
      <c r="AN904" s="53"/>
      <c r="AO904" s="53"/>
      <c r="AP904" s="53"/>
      <c r="AQ904" s="51"/>
      <c r="AR904" s="51"/>
      <c r="AS904" s="5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ht="18.0" customHeight="1">
      <c r="A905" s="1"/>
      <c r="B905" s="47"/>
      <c r="C905" s="1"/>
      <c r="D905" s="48"/>
      <c r="E905" s="1"/>
      <c r="F905" s="1"/>
      <c r="G905" s="49"/>
      <c r="H905" s="1"/>
      <c r="I905" s="49"/>
      <c r="J905" s="1"/>
      <c r="K905" s="2"/>
      <c r="L905" s="2"/>
      <c r="M905" s="2"/>
      <c r="N905" s="2"/>
      <c r="O905" s="2"/>
      <c r="P905" s="2"/>
      <c r="Q905" s="2"/>
      <c r="R905" s="2"/>
      <c r="S905" s="50"/>
      <c r="T905" s="1"/>
      <c r="U905" s="1"/>
      <c r="V905" s="1"/>
      <c r="W905" s="51"/>
      <c r="X905" s="1"/>
      <c r="Y905" s="52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1"/>
      <c r="AL905" s="53"/>
      <c r="AM905" s="53"/>
      <c r="AN905" s="53"/>
      <c r="AO905" s="53"/>
      <c r="AP905" s="53"/>
      <c r="AQ905" s="51"/>
      <c r="AR905" s="51"/>
      <c r="AS905" s="5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ht="18.0" customHeight="1">
      <c r="A906" s="1"/>
      <c r="B906" s="47"/>
      <c r="C906" s="1"/>
      <c r="D906" s="48"/>
      <c r="E906" s="1"/>
      <c r="F906" s="1"/>
      <c r="G906" s="49"/>
      <c r="H906" s="1"/>
      <c r="I906" s="49"/>
      <c r="J906" s="1"/>
      <c r="K906" s="2"/>
      <c r="L906" s="2"/>
      <c r="M906" s="2"/>
      <c r="N906" s="2"/>
      <c r="O906" s="2"/>
      <c r="P906" s="2"/>
      <c r="Q906" s="2"/>
      <c r="R906" s="2"/>
      <c r="S906" s="50"/>
      <c r="T906" s="1"/>
      <c r="U906" s="1"/>
      <c r="V906" s="1"/>
      <c r="W906" s="51"/>
      <c r="X906" s="1"/>
      <c r="Y906" s="52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1"/>
      <c r="AL906" s="53"/>
      <c r="AM906" s="53"/>
      <c r="AN906" s="53"/>
      <c r="AO906" s="53"/>
      <c r="AP906" s="53"/>
      <c r="AQ906" s="51"/>
      <c r="AR906" s="51"/>
      <c r="AS906" s="5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ht="18.0" customHeight="1">
      <c r="A907" s="1"/>
      <c r="B907" s="47"/>
      <c r="C907" s="1"/>
      <c r="D907" s="48"/>
      <c r="E907" s="1"/>
      <c r="F907" s="1"/>
      <c r="G907" s="49"/>
      <c r="H907" s="1"/>
      <c r="I907" s="49"/>
      <c r="J907" s="1"/>
      <c r="K907" s="2"/>
      <c r="L907" s="2"/>
      <c r="M907" s="2"/>
      <c r="N907" s="2"/>
      <c r="O907" s="2"/>
      <c r="P907" s="2"/>
      <c r="Q907" s="2"/>
      <c r="R907" s="2"/>
      <c r="S907" s="50"/>
      <c r="T907" s="1"/>
      <c r="U907" s="1"/>
      <c r="V907" s="1"/>
      <c r="W907" s="51"/>
      <c r="X907" s="1"/>
      <c r="Y907" s="52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1"/>
      <c r="AL907" s="53"/>
      <c r="AM907" s="53"/>
      <c r="AN907" s="53"/>
      <c r="AO907" s="53"/>
      <c r="AP907" s="53"/>
      <c r="AQ907" s="51"/>
      <c r="AR907" s="51"/>
      <c r="AS907" s="5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ht="18.0" customHeight="1">
      <c r="A908" s="1"/>
      <c r="B908" s="47"/>
      <c r="C908" s="1"/>
      <c r="D908" s="48"/>
      <c r="E908" s="1"/>
      <c r="F908" s="1"/>
      <c r="G908" s="49"/>
      <c r="H908" s="1"/>
      <c r="I908" s="49"/>
      <c r="J908" s="1"/>
      <c r="K908" s="2"/>
      <c r="L908" s="2"/>
      <c r="M908" s="2"/>
      <c r="N908" s="2"/>
      <c r="O908" s="2"/>
      <c r="P908" s="2"/>
      <c r="Q908" s="2"/>
      <c r="R908" s="2"/>
      <c r="S908" s="50"/>
      <c r="T908" s="1"/>
      <c r="U908" s="1"/>
      <c r="V908" s="1"/>
      <c r="W908" s="51"/>
      <c r="X908" s="1"/>
      <c r="Y908" s="52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1"/>
      <c r="AL908" s="53"/>
      <c r="AM908" s="53"/>
      <c r="AN908" s="53"/>
      <c r="AO908" s="53"/>
      <c r="AP908" s="53"/>
      <c r="AQ908" s="51"/>
      <c r="AR908" s="51"/>
      <c r="AS908" s="5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ht="18.0" customHeight="1">
      <c r="A909" s="1"/>
      <c r="B909" s="47"/>
      <c r="C909" s="1"/>
      <c r="D909" s="48"/>
      <c r="E909" s="1"/>
      <c r="F909" s="1"/>
      <c r="G909" s="49"/>
      <c r="H909" s="1"/>
      <c r="I909" s="49"/>
      <c r="J909" s="1"/>
      <c r="K909" s="2"/>
      <c r="L909" s="2"/>
      <c r="M909" s="2"/>
      <c r="N909" s="2"/>
      <c r="O909" s="2"/>
      <c r="P909" s="2"/>
      <c r="Q909" s="2"/>
      <c r="R909" s="2"/>
      <c r="S909" s="50"/>
      <c r="T909" s="1"/>
      <c r="U909" s="1"/>
      <c r="V909" s="1"/>
      <c r="W909" s="51"/>
      <c r="X909" s="1"/>
      <c r="Y909" s="52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1"/>
      <c r="AL909" s="53"/>
      <c r="AM909" s="53"/>
      <c r="AN909" s="53"/>
      <c r="AO909" s="53"/>
      <c r="AP909" s="53"/>
      <c r="AQ909" s="51"/>
      <c r="AR909" s="51"/>
      <c r="AS909" s="5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ht="18.0" customHeight="1">
      <c r="A910" s="1"/>
      <c r="B910" s="47"/>
      <c r="C910" s="1"/>
      <c r="D910" s="48"/>
      <c r="E910" s="1"/>
      <c r="F910" s="1"/>
      <c r="G910" s="49"/>
      <c r="H910" s="1"/>
      <c r="I910" s="49"/>
      <c r="J910" s="1"/>
      <c r="K910" s="2"/>
      <c r="L910" s="2"/>
      <c r="M910" s="2"/>
      <c r="N910" s="2"/>
      <c r="O910" s="2"/>
      <c r="P910" s="2"/>
      <c r="Q910" s="2"/>
      <c r="R910" s="2"/>
      <c r="S910" s="50"/>
      <c r="T910" s="1"/>
      <c r="U910" s="1"/>
      <c r="V910" s="1"/>
      <c r="W910" s="51"/>
      <c r="X910" s="1"/>
      <c r="Y910" s="52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1"/>
      <c r="AL910" s="53"/>
      <c r="AM910" s="53"/>
      <c r="AN910" s="53"/>
      <c r="AO910" s="53"/>
      <c r="AP910" s="53"/>
      <c r="AQ910" s="51"/>
      <c r="AR910" s="51"/>
      <c r="AS910" s="5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ht="18.0" customHeight="1">
      <c r="A911" s="1"/>
      <c r="B911" s="47"/>
      <c r="C911" s="1"/>
      <c r="D911" s="48"/>
      <c r="E911" s="1"/>
      <c r="F911" s="1"/>
      <c r="G911" s="49"/>
      <c r="H911" s="1"/>
      <c r="I911" s="49"/>
      <c r="J911" s="1"/>
      <c r="K911" s="2"/>
      <c r="L911" s="2"/>
      <c r="M911" s="2"/>
      <c r="N911" s="2"/>
      <c r="O911" s="2"/>
      <c r="P911" s="2"/>
      <c r="Q911" s="2"/>
      <c r="R911" s="2"/>
      <c r="S911" s="50"/>
      <c r="T911" s="1"/>
      <c r="U911" s="1"/>
      <c r="V911" s="1"/>
      <c r="W911" s="51"/>
      <c r="X911" s="1"/>
      <c r="Y911" s="52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1"/>
      <c r="AL911" s="53"/>
      <c r="AM911" s="53"/>
      <c r="AN911" s="53"/>
      <c r="AO911" s="53"/>
      <c r="AP911" s="53"/>
      <c r="AQ911" s="51"/>
      <c r="AR911" s="51"/>
      <c r="AS911" s="5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ht="18.0" customHeight="1">
      <c r="A912" s="1"/>
      <c r="B912" s="47"/>
      <c r="C912" s="1"/>
      <c r="D912" s="48"/>
      <c r="E912" s="1"/>
      <c r="F912" s="1"/>
      <c r="G912" s="49"/>
      <c r="H912" s="1"/>
      <c r="I912" s="49"/>
      <c r="J912" s="1"/>
      <c r="K912" s="2"/>
      <c r="L912" s="2"/>
      <c r="M912" s="2"/>
      <c r="N912" s="2"/>
      <c r="O912" s="2"/>
      <c r="P912" s="2"/>
      <c r="Q912" s="2"/>
      <c r="R912" s="2"/>
      <c r="S912" s="50"/>
      <c r="T912" s="1"/>
      <c r="U912" s="1"/>
      <c r="V912" s="1"/>
      <c r="W912" s="51"/>
      <c r="X912" s="1"/>
      <c r="Y912" s="52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1"/>
      <c r="AL912" s="53"/>
      <c r="AM912" s="53"/>
      <c r="AN912" s="53"/>
      <c r="AO912" s="53"/>
      <c r="AP912" s="53"/>
      <c r="AQ912" s="51"/>
      <c r="AR912" s="51"/>
      <c r="AS912" s="5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ht="18.0" customHeight="1">
      <c r="A913" s="1"/>
      <c r="B913" s="47"/>
      <c r="C913" s="1"/>
      <c r="D913" s="48"/>
      <c r="E913" s="1"/>
      <c r="F913" s="1"/>
      <c r="G913" s="49"/>
      <c r="H913" s="1"/>
      <c r="I913" s="49"/>
      <c r="J913" s="1"/>
      <c r="K913" s="2"/>
      <c r="L913" s="2"/>
      <c r="M913" s="2"/>
      <c r="N913" s="2"/>
      <c r="O913" s="2"/>
      <c r="P913" s="2"/>
      <c r="Q913" s="2"/>
      <c r="R913" s="2"/>
      <c r="S913" s="50"/>
      <c r="T913" s="1"/>
      <c r="U913" s="1"/>
      <c r="V913" s="1"/>
      <c r="W913" s="51"/>
      <c r="X913" s="1"/>
      <c r="Y913" s="52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1"/>
      <c r="AL913" s="53"/>
      <c r="AM913" s="53"/>
      <c r="AN913" s="53"/>
      <c r="AO913" s="53"/>
      <c r="AP913" s="53"/>
      <c r="AQ913" s="51"/>
      <c r="AR913" s="51"/>
      <c r="AS913" s="5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ht="18.0" customHeight="1">
      <c r="A914" s="1"/>
      <c r="B914" s="47"/>
      <c r="C914" s="1"/>
      <c r="D914" s="48"/>
      <c r="E914" s="1"/>
      <c r="F914" s="1"/>
      <c r="G914" s="49"/>
      <c r="H914" s="1"/>
      <c r="I914" s="49"/>
      <c r="J914" s="1"/>
      <c r="K914" s="2"/>
      <c r="L914" s="2"/>
      <c r="M914" s="2"/>
      <c r="N914" s="2"/>
      <c r="O914" s="2"/>
      <c r="P914" s="2"/>
      <c r="Q914" s="2"/>
      <c r="R914" s="2"/>
      <c r="S914" s="50"/>
      <c r="T914" s="1"/>
      <c r="U914" s="1"/>
      <c r="V914" s="1"/>
      <c r="W914" s="51"/>
      <c r="X914" s="1"/>
      <c r="Y914" s="52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1"/>
      <c r="AL914" s="53"/>
      <c r="AM914" s="53"/>
      <c r="AN914" s="53"/>
      <c r="AO914" s="53"/>
      <c r="AP914" s="53"/>
      <c r="AQ914" s="51"/>
      <c r="AR914" s="51"/>
      <c r="AS914" s="5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ht="18.0" customHeight="1">
      <c r="A915" s="1"/>
      <c r="B915" s="47"/>
      <c r="C915" s="1"/>
      <c r="D915" s="48"/>
      <c r="E915" s="1"/>
      <c r="F915" s="1"/>
      <c r="G915" s="49"/>
      <c r="H915" s="1"/>
      <c r="I915" s="49"/>
      <c r="J915" s="1"/>
      <c r="K915" s="2"/>
      <c r="L915" s="2"/>
      <c r="M915" s="2"/>
      <c r="N915" s="2"/>
      <c r="O915" s="2"/>
      <c r="P915" s="2"/>
      <c r="Q915" s="2"/>
      <c r="R915" s="2"/>
      <c r="S915" s="50"/>
      <c r="T915" s="1"/>
      <c r="U915" s="1"/>
      <c r="V915" s="1"/>
      <c r="W915" s="51"/>
      <c r="X915" s="1"/>
      <c r="Y915" s="52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1"/>
      <c r="AL915" s="53"/>
      <c r="AM915" s="53"/>
      <c r="AN915" s="53"/>
      <c r="AO915" s="53"/>
      <c r="AP915" s="53"/>
      <c r="AQ915" s="51"/>
      <c r="AR915" s="51"/>
      <c r="AS915" s="5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ht="18.0" customHeight="1">
      <c r="A916" s="1"/>
      <c r="B916" s="47"/>
      <c r="C916" s="1"/>
      <c r="D916" s="48"/>
      <c r="E916" s="1"/>
      <c r="F916" s="1"/>
      <c r="G916" s="49"/>
      <c r="H916" s="1"/>
      <c r="I916" s="49"/>
      <c r="J916" s="1"/>
      <c r="K916" s="2"/>
      <c r="L916" s="2"/>
      <c r="M916" s="2"/>
      <c r="N916" s="2"/>
      <c r="O916" s="2"/>
      <c r="P916" s="2"/>
      <c r="Q916" s="2"/>
      <c r="R916" s="2"/>
      <c r="S916" s="50"/>
      <c r="T916" s="1"/>
      <c r="U916" s="1"/>
      <c r="V916" s="1"/>
      <c r="W916" s="51"/>
      <c r="X916" s="1"/>
      <c r="Y916" s="52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1"/>
      <c r="AL916" s="53"/>
      <c r="AM916" s="53"/>
      <c r="AN916" s="53"/>
      <c r="AO916" s="53"/>
      <c r="AP916" s="53"/>
      <c r="AQ916" s="51"/>
      <c r="AR916" s="51"/>
      <c r="AS916" s="5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ht="18.0" customHeight="1">
      <c r="A917" s="1"/>
      <c r="B917" s="47"/>
      <c r="C917" s="1"/>
      <c r="D917" s="48"/>
      <c r="E917" s="1"/>
      <c r="F917" s="1"/>
      <c r="G917" s="49"/>
      <c r="H917" s="1"/>
      <c r="I917" s="49"/>
      <c r="J917" s="1"/>
      <c r="K917" s="2"/>
      <c r="L917" s="2"/>
      <c r="M917" s="2"/>
      <c r="N917" s="2"/>
      <c r="O917" s="2"/>
      <c r="P917" s="2"/>
      <c r="Q917" s="2"/>
      <c r="R917" s="2"/>
      <c r="S917" s="50"/>
      <c r="T917" s="1"/>
      <c r="U917" s="1"/>
      <c r="V917" s="1"/>
      <c r="W917" s="51"/>
      <c r="X917" s="1"/>
      <c r="Y917" s="52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1"/>
      <c r="AL917" s="53"/>
      <c r="AM917" s="53"/>
      <c r="AN917" s="53"/>
      <c r="AO917" s="53"/>
      <c r="AP917" s="53"/>
      <c r="AQ917" s="51"/>
      <c r="AR917" s="51"/>
      <c r="AS917" s="5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ht="18.0" customHeight="1">
      <c r="A918" s="1"/>
      <c r="B918" s="47"/>
      <c r="C918" s="1"/>
      <c r="D918" s="48"/>
      <c r="E918" s="1"/>
      <c r="F918" s="1"/>
      <c r="G918" s="49"/>
      <c r="H918" s="1"/>
      <c r="I918" s="49"/>
      <c r="J918" s="1"/>
      <c r="K918" s="2"/>
      <c r="L918" s="2"/>
      <c r="M918" s="2"/>
      <c r="N918" s="2"/>
      <c r="O918" s="2"/>
      <c r="P918" s="2"/>
      <c r="Q918" s="2"/>
      <c r="R918" s="2"/>
      <c r="S918" s="50"/>
      <c r="T918" s="1"/>
      <c r="U918" s="1"/>
      <c r="V918" s="1"/>
      <c r="W918" s="51"/>
      <c r="X918" s="1"/>
      <c r="Y918" s="52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1"/>
      <c r="AL918" s="53"/>
      <c r="AM918" s="53"/>
      <c r="AN918" s="53"/>
      <c r="AO918" s="53"/>
      <c r="AP918" s="53"/>
      <c r="AQ918" s="51"/>
      <c r="AR918" s="51"/>
      <c r="AS918" s="5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ht="18.0" customHeight="1">
      <c r="A919" s="1"/>
      <c r="B919" s="47"/>
      <c r="C919" s="1"/>
      <c r="D919" s="48"/>
      <c r="E919" s="1"/>
      <c r="F919" s="1"/>
      <c r="G919" s="49"/>
      <c r="H919" s="1"/>
      <c r="I919" s="49"/>
      <c r="J919" s="1"/>
      <c r="K919" s="2"/>
      <c r="L919" s="2"/>
      <c r="M919" s="2"/>
      <c r="N919" s="2"/>
      <c r="O919" s="2"/>
      <c r="P919" s="2"/>
      <c r="Q919" s="2"/>
      <c r="R919" s="2"/>
      <c r="S919" s="50"/>
      <c r="T919" s="1"/>
      <c r="U919" s="1"/>
      <c r="V919" s="1"/>
      <c r="W919" s="51"/>
      <c r="X919" s="1"/>
      <c r="Y919" s="52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1"/>
      <c r="AL919" s="53"/>
      <c r="AM919" s="53"/>
      <c r="AN919" s="53"/>
      <c r="AO919" s="53"/>
      <c r="AP919" s="53"/>
      <c r="AQ919" s="51"/>
      <c r="AR919" s="51"/>
      <c r="AS919" s="5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ht="18.0" customHeight="1">
      <c r="A920" s="1"/>
      <c r="B920" s="47"/>
      <c r="C920" s="1"/>
      <c r="D920" s="48"/>
      <c r="E920" s="1"/>
      <c r="F920" s="1"/>
      <c r="G920" s="49"/>
      <c r="H920" s="1"/>
      <c r="I920" s="49"/>
      <c r="J920" s="1"/>
      <c r="K920" s="2"/>
      <c r="L920" s="2"/>
      <c r="M920" s="2"/>
      <c r="N920" s="2"/>
      <c r="O920" s="2"/>
      <c r="P920" s="2"/>
      <c r="Q920" s="2"/>
      <c r="R920" s="2"/>
      <c r="S920" s="50"/>
      <c r="T920" s="1"/>
      <c r="U920" s="1"/>
      <c r="V920" s="1"/>
      <c r="W920" s="51"/>
      <c r="X920" s="1"/>
      <c r="Y920" s="52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1"/>
      <c r="AL920" s="53"/>
      <c r="AM920" s="53"/>
      <c r="AN920" s="53"/>
      <c r="AO920" s="53"/>
      <c r="AP920" s="53"/>
      <c r="AQ920" s="51"/>
      <c r="AR920" s="51"/>
      <c r="AS920" s="5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ht="18.0" customHeight="1">
      <c r="A921" s="1"/>
      <c r="B921" s="47"/>
      <c r="C921" s="1"/>
      <c r="D921" s="48"/>
      <c r="E921" s="1"/>
      <c r="F921" s="1"/>
      <c r="G921" s="49"/>
      <c r="H921" s="1"/>
      <c r="I921" s="49"/>
      <c r="J921" s="1"/>
      <c r="K921" s="2"/>
      <c r="L921" s="2"/>
      <c r="M921" s="2"/>
      <c r="N921" s="2"/>
      <c r="O921" s="2"/>
      <c r="P921" s="2"/>
      <c r="Q921" s="2"/>
      <c r="R921" s="2"/>
      <c r="S921" s="50"/>
      <c r="T921" s="1"/>
      <c r="U921" s="1"/>
      <c r="V921" s="1"/>
      <c r="W921" s="51"/>
      <c r="X921" s="1"/>
      <c r="Y921" s="52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1"/>
      <c r="AL921" s="53"/>
      <c r="AM921" s="53"/>
      <c r="AN921" s="53"/>
      <c r="AO921" s="53"/>
      <c r="AP921" s="53"/>
      <c r="AQ921" s="51"/>
      <c r="AR921" s="51"/>
      <c r="AS921" s="5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ht="18.0" customHeight="1">
      <c r="A922" s="1"/>
      <c r="B922" s="47"/>
      <c r="C922" s="1"/>
      <c r="D922" s="48"/>
      <c r="E922" s="1"/>
      <c r="F922" s="1"/>
      <c r="G922" s="49"/>
      <c r="H922" s="1"/>
      <c r="I922" s="49"/>
      <c r="J922" s="1"/>
      <c r="K922" s="2"/>
      <c r="L922" s="2"/>
      <c r="M922" s="2"/>
      <c r="N922" s="2"/>
      <c r="O922" s="2"/>
      <c r="P922" s="2"/>
      <c r="Q922" s="2"/>
      <c r="R922" s="2"/>
      <c r="S922" s="50"/>
      <c r="T922" s="1"/>
      <c r="U922" s="1"/>
      <c r="V922" s="1"/>
      <c r="W922" s="51"/>
      <c r="X922" s="1"/>
      <c r="Y922" s="52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1"/>
      <c r="AL922" s="53"/>
      <c r="AM922" s="53"/>
      <c r="AN922" s="53"/>
      <c r="AO922" s="53"/>
      <c r="AP922" s="53"/>
      <c r="AQ922" s="51"/>
      <c r="AR922" s="51"/>
      <c r="AS922" s="5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ht="18.0" customHeight="1">
      <c r="A923" s="1"/>
      <c r="B923" s="47"/>
      <c r="C923" s="1"/>
      <c r="D923" s="48"/>
      <c r="E923" s="1"/>
      <c r="F923" s="1"/>
      <c r="G923" s="49"/>
      <c r="H923" s="1"/>
      <c r="I923" s="49"/>
      <c r="J923" s="1"/>
      <c r="K923" s="2"/>
      <c r="L923" s="2"/>
      <c r="M923" s="2"/>
      <c r="N923" s="2"/>
      <c r="O923" s="2"/>
      <c r="P923" s="2"/>
      <c r="Q923" s="2"/>
      <c r="R923" s="2"/>
      <c r="S923" s="50"/>
      <c r="T923" s="1"/>
      <c r="U923" s="1"/>
      <c r="V923" s="1"/>
      <c r="W923" s="51"/>
      <c r="X923" s="1"/>
      <c r="Y923" s="52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1"/>
      <c r="AL923" s="53"/>
      <c r="AM923" s="53"/>
      <c r="AN923" s="53"/>
      <c r="AO923" s="53"/>
      <c r="AP923" s="53"/>
      <c r="AQ923" s="51"/>
      <c r="AR923" s="51"/>
      <c r="AS923" s="5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ht="18.0" customHeight="1">
      <c r="A924" s="1"/>
      <c r="B924" s="47"/>
      <c r="C924" s="1"/>
      <c r="D924" s="48"/>
      <c r="E924" s="1"/>
      <c r="F924" s="1"/>
      <c r="G924" s="49"/>
      <c r="H924" s="1"/>
      <c r="I924" s="49"/>
      <c r="J924" s="1"/>
      <c r="K924" s="2"/>
      <c r="L924" s="2"/>
      <c r="M924" s="2"/>
      <c r="N924" s="2"/>
      <c r="O924" s="2"/>
      <c r="P924" s="2"/>
      <c r="Q924" s="2"/>
      <c r="R924" s="2"/>
      <c r="S924" s="50"/>
      <c r="T924" s="1"/>
      <c r="U924" s="1"/>
      <c r="V924" s="1"/>
      <c r="W924" s="51"/>
      <c r="X924" s="1"/>
      <c r="Y924" s="52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1"/>
      <c r="AL924" s="53"/>
      <c r="AM924" s="53"/>
      <c r="AN924" s="53"/>
      <c r="AO924" s="53"/>
      <c r="AP924" s="53"/>
      <c r="AQ924" s="51"/>
      <c r="AR924" s="51"/>
      <c r="AS924" s="5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ht="18.0" customHeight="1">
      <c r="A925" s="1"/>
      <c r="B925" s="47"/>
      <c r="C925" s="1"/>
      <c r="D925" s="48"/>
      <c r="E925" s="1"/>
      <c r="F925" s="1"/>
      <c r="G925" s="49"/>
      <c r="H925" s="1"/>
      <c r="I925" s="49"/>
      <c r="J925" s="1"/>
      <c r="K925" s="2"/>
      <c r="L925" s="2"/>
      <c r="M925" s="2"/>
      <c r="N925" s="2"/>
      <c r="O925" s="2"/>
      <c r="P925" s="2"/>
      <c r="Q925" s="2"/>
      <c r="R925" s="2"/>
      <c r="S925" s="50"/>
      <c r="T925" s="1"/>
      <c r="U925" s="1"/>
      <c r="V925" s="1"/>
      <c r="W925" s="51"/>
      <c r="X925" s="1"/>
      <c r="Y925" s="52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1"/>
      <c r="AL925" s="53"/>
      <c r="AM925" s="53"/>
      <c r="AN925" s="53"/>
      <c r="AO925" s="53"/>
      <c r="AP925" s="53"/>
      <c r="AQ925" s="51"/>
      <c r="AR925" s="51"/>
      <c r="AS925" s="5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ht="18.0" customHeight="1">
      <c r="A926" s="1"/>
      <c r="B926" s="47"/>
      <c r="C926" s="1"/>
      <c r="D926" s="48"/>
      <c r="E926" s="1"/>
      <c r="F926" s="1"/>
      <c r="G926" s="49"/>
      <c r="H926" s="1"/>
      <c r="I926" s="49"/>
      <c r="J926" s="1"/>
      <c r="K926" s="2"/>
      <c r="L926" s="2"/>
      <c r="M926" s="2"/>
      <c r="N926" s="2"/>
      <c r="O926" s="2"/>
      <c r="P926" s="2"/>
      <c r="Q926" s="2"/>
      <c r="R926" s="2"/>
      <c r="S926" s="50"/>
      <c r="T926" s="1"/>
      <c r="U926" s="1"/>
      <c r="V926" s="1"/>
      <c r="W926" s="51"/>
      <c r="X926" s="1"/>
      <c r="Y926" s="52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1"/>
      <c r="AL926" s="53"/>
      <c r="AM926" s="53"/>
      <c r="AN926" s="53"/>
      <c r="AO926" s="53"/>
      <c r="AP926" s="53"/>
      <c r="AQ926" s="51"/>
      <c r="AR926" s="51"/>
      <c r="AS926" s="5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ht="18.0" customHeight="1">
      <c r="A927" s="1"/>
      <c r="B927" s="47"/>
      <c r="C927" s="1"/>
      <c r="D927" s="48"/>
      <c r="E927" s="1"/>
      <c r="F927" s="1"/>
      <c r="G927" s="49"/>
      <c r="H927" s="1"/>
      <c r="I927" s="49"/>
      <c r="J927" s="1"/>
      <c r="K927" s="2"/>
      <c r="L927" s="2"/>
      <c r="M927" s="2"/>
      <c r="N927" s="2"/>
      <c r="O927" s="2"/>
      <c r="P927" s="2"/>
      <c r="Q927" s="2"/>
      <c r="R927" s="2"/>
      <c r="S927" s="50"/>
      <c r="T927" s="1"/>
      <c r="U927" s="1"/>
      <c r="V927" s="1"/>
      <c r="W927" s="51"/>
      <c r="X927" s="1"/>
      <c r="Y927" s="52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1"/>
      <c r="AL927" s="53"/>
      <c r="AM927" s="53"/>
      <c r="AN927" s="53"/>
      <c r="AO927" s="53"/>
      <c r="AP927" s="53"/>
      <c r="AQ927" s="51"/>
      <c r="AR927" s="51"/>
      <c r="AS927" s="5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ht="18.0" customHeight="1">
      <c r="A928" s="1"/>
      <c r="B928" s="47"/>
      <c r="C928" s="1"/>
      <c r="D928" s="48"/>
      <c r="E928" s="1"/>
      <c r="F928" s="1"/>
      <c r="G928" s="49"/>
      <c r="H928" s="1"/>
      <c r="I928" s="49"/>
      <c r="J928" s="1"/>
      <c r="K928" s="2"/>
      <c r="L928" s="2"/>
      <c r="M928" s="2"/>
      <c r="N928" s="2"/>
      <c r="O928" s="2"/>
      <c r="P928" s="2"/>
      <c r="Q928" s="2"/>
      <c r="R928" s="2"/>
      <c r="S928" s="50"/>
      <c r="T928" s="1"/>
      <c r="U928" s="1"/>
      <c r="V928" s="1"/>
      <c r="W928" s="51"/>
      <c r="X928" s="1"/>
      <c r="Y928" s="52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1"/>
      <c r="AL928" s="53"/>
      <c r="AM928" s="53"/>
      <c r="AN928" s="53"/>
      <c r="AO928" s="53"/>
      <c r="AP928" s="53"/>
      <c r="AQ928" s="51"/>
      <c r="AR928" s="51"/>
      <c r="AS928" s="5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ht="18.0" customHeight="1">
      <c r="A929" s="1"/>
      <c r="B929" s="47"/>
      <c r="C929" s="1"/>
      <c r="D929" s="48"/>
      <c r="E929" s="1"/>
      <c r="F929" s="1"/>
      <c r="G929" s="49"/>
      <c r="H929" s="1"/>
      <c r="I929" s="49"/>
      <c r="J929" s="1"/>
      <c r="K929" s="2"/>
      <c r="L929" s="2"/>
      <c r="M929" s="2"/>
      <c r="N929" s="2"/>
      <c r="O929" s="2"/>
      <c r="P929" s="2"/>
      <c r="Q929" s="2"/>
      <c r="R929" s="2"/>
      <c r="S929" s="50"/>
      <c r="T929" s="1"/>
      <c r="U929" s="1"/>
      <c r="V929" s="1"/>
      <c r="W929" s="51"/>
      <c r="X929" s="1"/>
      <c r="Y929" s="52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1"/>
      <c r="AL929" s="53"/>
      <c r="AM929" s="53"/>
      <c r="AN929" s="53"/>
      <c r="AO929" s="53"/>
      <c r="AP929" s="53"/>
      <c r="AQ929" s="51"/>
      <c r="AR929" s="51"/>
      <c r="AS929" s="5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ht="18.0" customHeight="1">
      <c r="A930" s="1"/>
      <c r="B930" s="47"/>
      <c r="C930" s="1"/>
      <c r="D930" s="48"/>
      <c r="E930" s="1"/>
      <c r="F930" s="1"/>
      <c r="G930" s="49"/>
      <c r="H930" s="1"/>
      <c r="I930" s="49"/>
      <c r="J930" s="1"/>
      <c r="K930" s="2"/>
      <c r="L930" s="2"/>
      <c r="M930" s="2"/>
      <c r="N930" s="2"/>
      <c r="O930" s="2"/>
      <c r="P930" s="2"/>
      <c r="Q930" s="2"/>
      <c r="R930" s="2"/>
      <c r="S930" s="50"/>
      <c r="T930" s="1"/>
      <c r="U930" s="1"/>
      <c r="V930" s="1"/>
      <c r="W930" s="51"/>
      <c r="X930" s="1"/>
      <c r="Y930" s="52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1"/>
      <c r="AL930" s="53"/>
      <c r="AM930" s="53"/>
      <c r="AN930" s="53"/>
      <c r="AO930" s="53"/>
      <c r="AP930" s="53"/>
      <c r="AQ930" s="51"/>
      <c r="AR930" s="51"/>
      <c r="AS930" s="5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ht="18.0" customHeight="1">
      <c r="A931" s="1"/>
      <c r="B931" s="47"/>
      <c r="C931" s="1"/>
      <c r="D931" s="48"/>
      <c r="E931" s="1"/>
      <c r="F931" s="1"/>
      <c r="G931" s="49"/>
      <c r="H931" s="1"/>
      <c r="I931" s="49"/>
      <c r="J931" s="1"/>
      <c r="K931" s="2"/>
      <c r="L931" s="2"/>
      <c r="M931" s="2"/>
      <c r="N931" s="2"/>
      <c r="O931" s="2"/>
      <c r="P931" s="2"/>
      <c r="Q931" s="2"/>
      <c r="R931" s="2"/>
      <c r="S931" s="50"/>
      <c r="T931" s="1"/>
      <c r="U931" s="1"/>
      <c r="V931" s="1"/>
      <c r="W931" s="51"/>
      <c r="X931" s="1"/>
      <c r="Y931" s="52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1"/>
      <c r="AL931" s="53"/>
      <c r="AM931" s="53"/>
      <c r="AN931" s="53"/>
      <c r="AO931" s="53"/>
      <c r="AP931" s="53"/>
      <c r="AQ931" s="51"/>
      <c r="AR931" s="51"/>
      <c r="AS931" s="5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ht="18.0" customHeight="1">
      <c r="A932" s="1"/>
      <c r="B932" s="47"/>
      <c r="C932" s="1"/>
      <c r="D932" s="48"/>
      <c r="E932" s="1"/>
      <c r="F932" s="1"/>
      <c r="G932" s="49"/>
      <c r="H932" s="1"/>
      <c r="I932" s="49"/>
      <c r="J932" s="1"/>
      <c r="K932" s="2"/>
      <c r="L932" s="2"/>
      <c r="M932" s="2"/>
      <c r="N932" s="2"/>
      <c r="O932" s="2"/>
      <c r="P932" s="2"/>
      <c r="Q932" s="2"/>
      <c r="R932" s="2"/>
      <c r="S932" s="50"/>
      <c r="T932" s="1"/>
      <c r="U932" s="1"/>
      <c r="V932" s="1"/>
      <c r="W932" s="51"/>
      <c r="X932" s="1"/>
      <c r="Y932" s="52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1"/>
      <c r="AL932" s="53"/>
      <c r="AM932" s="53"/>
      <c r="AN932" s="53"/>
      <c r="AO932" s="53"/>
      <c r="AP932" s="53"/>
      <c r="AQ932" s="51"/>
      <c r="AR932" s="51"/>
      <c r="AS932" s="5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ht="18.0" customHeight="1">
      <c r="A933" s="1"/>
      <c r="B933" s="47"/>
      <c r="C933" s="1"/>
      <c r="D933" s="48"/>
      <c r="E933" s="1"/>
      <c r="F933" s="1"/>
      <c r="G933" s="49"/>
      <c r="H933" s="1"/>
      <c r="I933" s="49"/>
      <c r="J933" s="1"/>
      <c r="K933" s="2"/>
      <c r="L933" s="2"/>
      <c r="M933" s="2"/>
      <c r="N933" s="2"/>
      <c r="O933" s="2"/>
      <c r="P933" s="2"/>
      <c r="Q933" s="2"/>
      <c r="R933" s="2"/>
      <c r="S933" s="50"/>
      <c r="T933" s="1"/>
      <c r="U933" s="1"/>
      <c r="V933" s="1"/>
      <c r="W933" s="51"/>
      <c r="X933" s="1"/>
      <c r="Y933" s="52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1"/>
      <c r="AL933" s="53"/>
      <c r="AM933" s="53"/>
      <c r="AN933" s="53"/>
      <c r="AO933" s="53"/>
      <c r="AP933" s="53"/>
      <c r="AQ933" s="51"/>
      <c r="AR933" s="51"/>
      <c r="AS933" s="5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ht="18.0" customHeight="1">
      <c r="A934" s="1"/>
      <c r="B934" s="47"/>
      <c r="C934" s="1"/>
      <c r="D934" s="48"/>
      <c r="E934" s="1"/>
      <c r="F934" s="1"/>
      <c r="G934" s="49"/>
      <c r="H934" s="1"/>
      <c r="I934" s="49"/>
      <c r="J934" s="1"/>
      <c r="K934" s="2"/>
      <c r="L934" s="2"/>
      <c r="M934" s="2"/>
      <c r="N934" s="2"/>
      <c r="O934" s="2"/>
      <c r="P934" s="2"/>
      <c r="Q934" s="2"/>
      <c r="R934" s="2"/>
      <c r="S934" s="50"/>
      <c r="T934" s="1"/>
      <c r="U934" s="1"/>
      <c r="V934" s="1"/>
      <c r="W934" s="51"/>
      <c r="X934" s="1"/>
      <c r="Y934" s="52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1"/>
      <c r="AL934" s="53"/>
      <c r="AM934" s="53"/>
      <c r="AN934" s="53"/>
      <c r="AO934" s="53"/>
      <c r="AP934" s="53"/>
      <c r="AQ934" s="51"/>
      <c r="AR934" s="51"/>
      <c r="AS934" s="5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ht="18.0" customHeight="1">
      <c r="A935" s="1"/>
      <c r="B935" s="47"/>
      <c r="C935" s="1"/>
      <c r="D935" s="48"/>
      <c r="E935" s="1"/>
      <c r="F935" s="1"/>
      <c r="G935" s="49"/>
      <c r="H935" s="1"/>
      <c r="I935" s="49"/>
      <c r="J935" s="1"/>
      <c r="K935" s="2"/>
      <c r="L935" s="2"/>
      <c r="M935" s="2"/>
      <c r="N935" s="2"/>
      <c r="O935" s="2"/>
      <c r="P935" s="2"/>
      <c r="Q935" s="2"/>
      <c r="R935" s="2"/>
      <c r="S935" s="50"/>
      <c r="T935" s="1"/>
      <c r="U935" s="1"/>
      <c r="V935" s="1"/>
      <c r="W935" s="51"/>
      <c r="X935" s="1"/>
      <c r="Y935" s="52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1"/>
      <c r="AL935" s="53"/>
      <c r="AM935" s="53"/>
      <c r="AN935" s="53"/>
      <c r="AO935" s="53"/>
      <c r="AP935" s="53"/>
      <c r="AQ935" s="51"/>
      <c r="AR935" s="51"/>
      <c r="AS935" s="5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ht="18.0" customHeight="1">
      <c r="A936" s="1"/>
      <c r="B936" s="47"/>
      <c r="C936" s="1"/>
      <c r="D936" s="48"/>
      <c r="E936" s="1"/>
      <c r="F936" s="1"/>
      <c r="G936" s="49"/>
      <c r="H936" s="1"/>
      <c r="I936" s="49"/>
      <c r="J936" s="1"/>
      <c r="K936" s="2"/>
      <c r="L936" s="2"/>
      <c r="M936" s="2"/>
      <c r="N936" s="2"/>
      <c r="O936" s="2"/>
      <c r="P936" s="2"/>
      <c r="Q936" s="2"/>
      <c r="R936" s="2"/>
      <c r="S936" s="50"/>
      <c r="T936" s="1"/>
      <c r="U936" s="1"/>
      <c r="V936" s="1"/>
      <c r="W936" s="51"/>
      <c r="X936" s="1"/>
      <c r="Y936" s="52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1"/>
      <c r="AL936" s="53"/>
      <c r="AM936" s="53"/>
      <c r="AN936" s="53"/>
      <c r="AO936" s="53"/>
      <c r="AP936" s="53"/>
      <c r="AQ936" s="51"/>
      <c r="AR936" s="51"/>
      <c r="AS936" s="5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ht="18.0" customHeight="1">
      <c r="A937" s="1"/>
      <c r="B937" s="47"/>
      <c r="C937" s="1"/>
      <c r="D937" s="48"/>
      <c r="E937" s="1"/>
      <c r="F937" s="1"/>
      <c r="G937" s="49"/>
      <c r="H937" s="1"/>
      <c r="I937" s="49"/>
      <c r="J937" s="1"/>
      <c r="K937" s="2"/>
      <c r="L937" s="2"/>
      <c r="M937" s="2"/>
      <c r="N937" s="2"/>
      <c r="O937" s="2"/>
      <c r="P937" s="2"/>
      <c r="Q937" s="2"/>
      <c r="R937" s="2"/>
      <c r="S937" s="50"/>
      <c r="T937" s="1"/>
      <c r="U937" s="1"/>
      <c r="V937" s="1"/>
      <c r="W937" s="51"/>
      <c r="X937" s="1"/>
      <c r="Y937" s="52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1"/>
      <c r="AL937" s="53"/>
      <c r="AM937" s="53"/>
      <c r="AN937" s="53"/>
      <c r="AO937" s="53"/>
      <c r="AP937" s="53"/>
      <c r="AQ937" s="51"/>
      <c r="AR937" s="51"/>
      <c r="AS937" s="5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ht="18.0" customHeight="1">
      <c r="A938" s="1"/>
      <c r="B938" s="47"/>
      <c r="C938" s="1"/>
      <c r="D938" s="48"/>
      <c r="E938" s="1"/>
      <c r="F938" s="1"/>
      <c r="G938" s="49"/>
      <c r="H938" s="1"/>
      <c r="I938" s="49"/>
      <c r="J938" s="1"/>
      <c r="K938" s="2"/>
      <c r="L938" s="2"/>
      <c r="M938" s="2"/>
      <c r="N938" s="2"/>
      <c r="O938" s="2"/>
      <c r="P938" s="2"/>
      <c r="Q938" s="2"/>
      <c r="R938" s="2"/>
      <c r="S938" s="50"/>
      <c r="T938" s="1"/>
      <c r="U938" s="1"/>
      <c r="V938" s="1"/>
      <c r="W938" s="51"/>
      <c r="X938" s="1"/>
      <c r="Y938" s="52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1"/>
      <c r="AL938" s="53"/>
      <c r="AM938" s="53"/>
      <c r="AN938" s="53"/>
      <c r="AO938" s="53"/>
      <c r="AP938" s="53"/>
      <c r="AQ938" s="51"/>
      <c r="AR938" s="51"/>
      <c r="AS938" s="5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ht="18.0" customHeight="1">
      <c r="A939" s="1"/>
      <c r="B939" s="47"/>
      <c r="C939" s="1"/>
      <c r="D939" s="48"/>
      <c r="E939" s="1"/>
      <c r="F939" s="1"/>
      <c r="G939" s="49"/>
      <c r="H939" s="1"/>
      <c r="I939" s="49"/>
      <c r="J939" s="1"/>
      <c r="K939" s="2"/>
      <c r="L939" s="2"/>
      <c r="M939" s="2"/>
      <c r="N939" s="2"/>
      <c r="O939" s="2"/>
      <c r="P939" s="2"/>
      <c r="Q939" s="2"/>
      <c r="R939" s="2"/>
      <c r="S939" s="50"/>
      <c r="T939" s="1"/>
      <c r="U939" s="1"/>
      <c r="V939" s="1"/>
      <c r="W939" s="51"/>
      <c r="X939" s="1"/>
      <c r="Y939" s="52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1"/>
      <c r="AL939" s="53"/>
      <c r="AM939" s="53"/>
      <c r="AN939" s="53"/>
      <c r="AO939" s="53"/>
      <c r="AP939" s="53"/>
      <c r="AQ939" s="51"/>
      <c r="AR939" s="51"/>
      <c r="AS939" s="5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ht="18.0" customHeight="1">
      <c r="A940" s="1"/>
      <c r="B940" s="47"/>
      <c r="C940" s="1"/>
      <c r="D940" s="48"/>
      <c r="E940" s="1"/>
      <c r="F940" s="1"/>
      <c r="G940" s="49"/>
      <c r="H940" s="1"/>
      <c r="I940" s="49"/>
      <c r="J940" s="1"/>
      <c r="K940" s="2"/>
      <c r="L940" s="2"/>
      <c r="M940" s="2"/>
      <c r="N940" s="2"/>
      <c r="O940" s="2"/>
      <c r="P940" s="2"/>
      <c r="Q940" s="2"/>
      <c r="R940" s="2"/>
      <c r="S940" s="50"/>
      <c r="T940" s="1"/>
      <c r="U940" s="1"/>
      <c r="V940" s="1"/>
      <c r="W940" s="51"/>
      <c r="X940" s="1"/>
      <c r="Y940" s="52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1"/>
      <c r="AL940" s="53"/>
      <c r="AM940" s="53"/>
      <c r="AN940" s="53"/>
      <c r="AO940" s="53"/>
      <c r="AP940" s="53"/>
      <c r="AQ940" s="51"/>
      <c r="AR940" s="51"/>
      <c r="AS940" s="5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ht="18.0" customHeight="1">
      <c r="A941" s="1"/>
      <c r="B941" s="47"/>
      <c r="C941" s="1"/>
      <c r="D941" s="48"/>
      <c r="E941" s="1"/>
      <c r="F941" s="1"/>
      <c r="G941" s="49"/>
      <c r="H941" s="1"/>
      <c r="I941" s="49"/>
      <c r="J941" s="1"/>
      <c r="K941" s="2"/>
      <c r="L941" s="2"/>
      <c r="M941" s="2"/>
      <c r="N941" s="2"/>
      <c r="O941" s="2"/>
      <c r="P941" s="2"/>
      <c r="Q941" s="2"/>
      <c r="R941" s="2"/>
      <c r="S941" s="50"/>
      <c r="T941" s="1"/>
      <c r="U941" s="1"/>
      <c r="V941" s="1"/>
      <c r="W941" s="51"/>
      <c r="X941" s="1"/>
      <c r="Y941" s="52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1"/>
      <c r="AL941" s="53"/>
      <c r="AM941" s="53"/>
      <c r="AN941" s="53"/>
      <c r="AO941" s="53"/>
      <c r="AP941" s="53"/>
      <c r="AQ941" s="51"/>
      <c r="AR941" s="51"/>
      <c r="AS941" s="5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ht="18.0" customHeight="1">
      <c r="A942" s="1"/>
      <c r="B942" s="47"/>
      <c r="C942" s="1"/>
      <c r="D942" s="48"/>
      <c r="E942" s="1"/>
      <c r="F942" s="1"/>
      <c r="G942" s="49"/>
      <c r="H942" s="1"/>
      <c r="I942" s="49"/>
      <c r="J942" s="1"/>
      <c r="K942" s="2"/>
      <c r="L942" s="2"/>
      <c r="M942" s="2"/>
      <c r="N942" s="2"/>
      <c r="O942" s="2"/>
      <c r="P942" s="2"/>
      <c r="Q942" s="2"/>
      <c r="R942" s="2"/>
      <c r="S942" s="50"/>
      <c r="T942" s="1"/>
      <c r="U942" s="1"/>
      <c r="V942" s="1"/>
      <c r="W942" s="51"/>
      <c r="X942" s="1"/>
      <c r="Y942" s="52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1"/>
      <c r="AL942" s="53"/>
      <c r="AM942" s="53"/>
      <c r="AN942" s="53"/>
      <c r="AO942" s="53"/>
      <c r="AP942" s="53"/>
      <c r="AQ942" s="51"/>
      <c r="AR942" s="51"/>
      <c r="AS942" s="5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ht="18.0" customHeight="1">
      <c r="A943" s="1"/>
      <c r="B943" s="47"/>
      <c r="C943" s="1"/>
      <c r="D943" s="48"/>
      <c r="E943" s="1"/>
      <c r="F943" s="1"/>
      <c r="G943" s="49"/>
      <c r="H943" s="1"/>
      <c r="I943" s="49"/>
      <c r="J943" s="1"/>
      <c r="K943" s="2"/>
      <c r="L943" s="2"/>
      <c r="M943" s="2"/>
      <c r="N943" s="2"/>
      <c r="O943" s="2"/>
      <c r="P943" s="2"/>
      <c r="Q943" s="2"/>
      <c r="R943" s="2"/>
      <c r="S943" s="50"/>
      <c r="T943" s="1"/>
      <c r="U943" s="1"/>
      <c r="V943" s="1"/>
      <c r="W943" s="51"/>
      <c r="X943" s="1"/>
      <c r="Y943" s="52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1"/>
      <c r="AL943" s="53"/>
      <c r="AM943" s="53"/>
      <c r="AN943" s="53"/>
      <c r="AO943" s="53"/>
      <c r="AP943" s="53"/>
      <c r="AQ943" s="51"/>
      <c r="AR943" s="51"/>
      <c r="AS943" s="5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ht="18.0" customHeight="1">
      <c r="A944" s="1"/>
      <c r="B944" s="47"/>
      <c r="C944" s="1"/>
      <c r="D944" s="48"/>
      <c r="E944" s="1"/>
      <c r="F944" s="1"/>
      <c r="G944" s="49"/>
      <c r="H944" s="1"/>
      <c r="I944" s="49"/>
      <c r="J944" s="1"/>
      <c r="K944" s="2"/>
      <c r="L944" s="2"/>
      <c r="M944" s="2"/>
      <c r="N944" s="2"/>
      <c r="O944" s="2"/>
      <c r="P944" s="2"/>
      <c r="Q944" s="2"/>
      <c r="R944" s="2"/>
      <c r="S944" s="50"/>
      <c r="T944" s="1"/>
      <c r="U944" s="1"/>
      <c r="V944" s="1"/>
      <c r="W944" s="51"/>
      <c r="X944" s="1"/>
      <c r="Y944" s="52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1"/>
      <c r="AL944" s="53"/>
      <c r="AM944" s="53"/>
      <c r="AN944" s="53"/>
      <c r="AO944" s="53"/>
      <c r="AP944" s="53"/>
      <c r="AQ944" s="51"/>
      <c r="AR944" s="51"/>
      <c r="AS944" s="5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ht="18.0" customHeight="1">
      <c r="A945" s="1"/>
      <c r="B945" s="47"/>
      <c r="C945" s="1"/>
      <c r="D945" s="48"/>
      <c r="E945" s="1"/>
      <c r="F945" s="1"/>
      <c r="G945" s="49"/>
      <c r="H945" s="1"/>
      <c r="I945" s="49"/>
      <c r="J945" s="1"/>
      <c r="K945" s="2"/>
      <c r="L945" s="2"/>
      <c r="M945" s="2"/>
      <c r="N945" s="2"/>
      <c r="O945" s="2"/>
      <c r="P945" s="2"/>
      <c r="Q945" s="2"/>
      <c r="R945" s="2"/>
      <c r="S945" s="50"/>
      <c r="T945" s="1"/>
      <c r="U945" s="1"/>
      <c r="V945" s="1"/>
      <c r="W945" s="51"/>
      <c r="X945" s="1"/>
      <c r="Y945" s="52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1"/>
      <c r="AL945" s="53"/>
      <c r="AM945" s="53"/>
      <c r="AN945" s="53"/>
      <c r="AO945" s="53"/>
      <c r="AP945" s="53"/>
      <c r="AQ945" s="51"/>
      <c r="AR945" s="51"/>
      <c r="AS945" s="5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ht="18.0" customHeight="1">
      <c r="A946" s="1"/>
      <c r="B946" s="47"/>
      <c r="C946" s="1"/>
      <c r="D946" s="48"/>
      <c r="E946" s="1"/>
      <c r="F946" s="1"/>
      <c r="G946" s="49"/>
      <c r="H946" s="1"/>
      <c r="I946" s="49"/>
      <c r="J946" s="1"/>
      <c r="K946" s="2"/>
      <c r="L946" s="2"/>
      <c r="M946" s="2"/>
      <c r="N946" s="2"/>
      <c r="O946" s="2"/>
      <c r="P946" s="2"/>
      <c r="Q946" s="2"/>
      <c r="R946" s="2"/>
      <c r="S946" s="50"/>
      <c r="T946" s="1"/>
      <c r="U946" s="1"/>
      <c r="V946" s="1"/>
      <c r="W946" s="51"/>
      <c r="X946" s="1"/>
      <c r="Y946" s="52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1"/>
      <c r="AL946" s="53"/>
      <c r="AM946" s="53"/>
      <c r="AN946" s="53"/>
      <c r="AO946" s="53"/>
      <c r="AP946" s="53"/>
      <c r="AQ946" s="51"/>
      <c r="AR946" s="51"/>
      <c r="AS946" s="5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ht="18.0" customHeight="1">
      <c r="A947" s="1"/>
      <c r="B947" s="47"/>
      <c r="C947" s="1"/>
      <c r="D947" s="48"/>
      <c r="E947" s="1"/>
      <c r="F947" s="1"/>
      <c r="G947" s="49"/>
      <c r="H947" s="1"/>
      <c r="I947" s="49"/>
      <c r="J947" s="1"/>
      <c r="K947" s="2"/>
      <c r="L947" s="2"/>
      <c r="M947" s="2"/>
      <c r="N947" s="2"/>
      <c r="O947" s="2"/>
      <c r="P947" s="2"/>
      <c r="Q947" s="2"/>
      <c r="R947" s="2"/>
      <c r="S947" s="50"/>
      <c r="T947" s="1"/>
      <c r="U947" s="1"/>
      <c r="V947" s="1"/>
      <c r="W947" s="51"/>
      <c r="X947" s="1"/>
      <c r="Y947" s="52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1"/>
      <c r="AL947" s="53"/>
      <c r="AM947" s="53"/>
      <c r="AN947" s="53"/>
      <c r="AO947" s="53"/>
      <c r="AP947" s="53"/>
      <c r="AQ947" s="51"/>
      <c r="AR947" s="51"/>
      <c r="AS947" s="5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ht="18.0" customHeight="1">
      <c r="A948" s="1"/>
      <c r="B948" s="47"/>
      <c r="C948" s="1"/>
      <c r="D948" s="48"/>
      <c r="E948" s="1"/>
      <c r="F948" s="1"/>
      <c r="G948" s="49"/>
      <c r="H948" s="1"/>
      <c r="I948" s="49"/>
      <c r="J948" s="1"/>
      <c r="K948" s="2"/>
      <c r="L948" s="2"/>
      <c r="M948" s="2"/>
      <c r="N948" s="2"/>
      <c r="O948" s="2"/>
      <c r="P948" s="2"/>
      <c r="Q948" s="2"/>
      <c r="R948" s="2"/>
      <c r="S948" s="50"/>
      <c r="T948" s="1"/>
      <c r="U948" s="1"/>
      <c r="V948" s="1"/>
      <c r="W948" s="51"/>
      <c r="X948" s="1"/>
      <c r="Y948" s="52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1"/>
      <c r="AL948" s="53"/>
      <c r="AM948" s="53"/>
      <c r="AN948" s="53"/>
      <c r="AO948" s="53"/>
      <c r="AP948" s="53"/>
      <c r="AQ948" s="51"/>
      <c r="AR948" s="51"/>
      <c r="AS948" s="5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ht="18.0" customHeight="1">
      <c r="A949" s="1"/>
      <c r="B949" s="47"/>
      <c r="C949" s="1"/>
      <c r="D949" s="48"/>
      <c r="E949" s="1"/>
      <c r="F949" s="1"/>
      <c r="G949" s="49"/>
      <c r="H949" s="1"/>
      <c r="I949" s="49"/>
      <c r="J949" s="1"/>
      <c r="K949" s="2"/>
      <c r="L949" s="2"/>
      <c r="M949" s="2"/>
      <c r="N949" s="2"/>
      <c r="O949" s="2"/>
      <c r="P949" s="2"/>
      <c r="Q949" s="2"/>
      <c r="R949" s="2"/>
      <c r="S949" s="50"/>
      <c r="T949" s="1"/>
      <c r="U949" s="1"/>
      <c r="V949" s="1"/>
      <c r="W949" s="51"/>
      <c r="X949" s="1"/>
      <c r="Y949" s="52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1"/>
      <c r="AL949" s="53"/>
      <c r="AM949" s="53"/>
      <c r="AN949" s="53"/>
      <c r="AO949" s="53"/>
      <c r="AP949" s="53"/>
      <c r="AQ949" s="51"/>
      <c r="AR949" s="51"/>
      <c r="AS949" s="5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ht="18.0" customHeight="1">
      <c r="A950" s="1"/>
      <c r="B950" s="47"/>
      <c r="C950" s="1"/>
      <c r="D950" s="48"/>
      <c r="E950" s="1"/>
      <c r="F950" s="1"/>
      <c r="G950" s="49"/>
      <c r="H950" s="1"/>
      <c r="I950" s="49"/>
      <c r="J950" s="1"/>
      <c r="K950" s="2"/>
      <c r="L950" s="2"/>
      <c r="M950" s="2"/>
      <c r="N950" s="2"/>
      <c r="O950" s="2"/>
      <c r="P950" s="2"/>
      <c r="Q950" s="2"/>
      <c r="R950" s="2"/>
      <c r="S950" s="50"/>
      <c r="T950" s="1"/>
      <c r="U950" s="1"/>
      <c r="V950" s="1"/>
      <c r="W950" s="51"/>
      <c r="X950" s="1"/>
      <c r="Y950" s="52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1"/>
      <c r="AL950" s="53"/>
      <c r="AM950" s="53"/>
      <c r="AN950" s="53"/>
      <c r="AO950" s="53"/>
      <c r="AP950" s="53"/>
      <c r="AQ950" s="51"/>
      <c r="AR950" s="51"/>
      <c r="AS950" s="5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ht="18.0" customHeight="1">
      <c r="A951" s="1"/>
      <c r="B951" s="47"/>
      <c r="C951" s="1"/>
      <c r="D951" s="48"/>
      <c r="E951" s="1"/>
      <c r="F951" s="1"/>
      <c r="G951" s="49"/>
      <c r="H951" s="1"/>
      <c r="I951" s="49"/>
      <c r="J951" s="1"/>
      <c r="K951" s="2"/>
      <c r="L951" s="2"/>
      <c r="M951" s="2"/>
      <c r="N951" s="2"/>
      <c r="O951" s="2"/>
      <c r="P951" s="2"/>
      <c r="Q951" s="2"/>
      <c r="R951" s="2"/>
      <c r="S951" s="50"/>
      <c r="T951" s="1"/>
      <c r="U951" s="1"/>
      <c r="V951" s="1"/>
      <c r="W951" s="51"/>
      <c r="X951" s="1"/>
      <c r="Y951" s="52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1"/>
      <c r="AL951" s="53"/>
      <c r="AM951" s="53"/>
      <c r="AN951" s="53"/>
      <c r="AO951" s="53"/>
      <c r="AP951" s="53"/>
      <c r="AQ951" s="51"/>
      <c r="AR951" s="51"/>
      <c r="AS951" s="5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ht="18.0" customHeight="1">
      <c r="A952" s="1"/>
      <c r="B952" s="47"/>
      <c r="C952" s="1"/>
      <c r="D952" s="48"/>
      <c r="E952" s="1"/>
      <c r="F952" s="1"/>
      <c r="G952" s="49"/>
      <c r="H952" s="1"/>
      <c r="I952" s="49"/>
      <c r="J952" s="1"/>
      <c r="K952" s="2"/>
      <c r="L952" s="2"/>
      <c r="M952" s="2"/>
      <c r="N952" s="2"/>
      <c r="O952" s="2"/>
      <c r="P952" s="2"/>
      <c r="Q952" s="2"/>
      <c r="R952" s="2"/>
      <c r="S952" s="50"/>
      <c r="T952" s="1"/>
      <c r="U952" s="1"/>
      <c r="V952" s="1"/>
      <c r="W952" s="51"/>
      <c r="X952" s="1"/>
      <c r="Y952" s="52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1"/>
      <c r="AL952" s="53"/>
      <c r="AM952" s="53"/>
      <c r="AN952" s="53"/>
      <c r="AO952" s="53"/>
      <c r="AP952" s="53"/>
      <c r="AQ952" s="51"/>
      <c r="AR952" s="51"/>
      <c r="AS952" s="5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ht="18.0" customHeight="1">
      <c r="A953" s="1"/>
      <c r="B953" s="47"/>
      <c r="C953" s="1"/>
      <c r="D953" s="48"/>
      <c r="E953" s="1"/>
      <c r="F953" s="1"/>
      <c r="G953" s="49"/>
      <c r="H953" s="1"/>
      <c r="I953" s="49"/>
      <c r="J953" s="1"/>
      <c r="K953" s="2"/>
      <c r="L953" s="2"/>
      <c r="M953" s="2"/>
      <c r="N953" s="2"/>
      <c r="O953" s="2"/>
      <c r="P953" s="2"/>
      <c r="Q953" s="2"/>
      <c r="R953" s="2"/>
      <c r="S953" s="50"/>
      <c r="T953" s="1"/>
      <c r="U953" s="1"/>
      <c r="V953" s="1"/>
      <c r="W953" s="51"/>
      <c r="X953" s="1"/>
      <c r="Y953" s="52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1"/>
      <c r="AL953" s="53"/>
      <c r="AM953" s="53"/>
      <c r="AN953" s="53"/>
      <c r="AO953" s="53"/>
      <c r="AP953" s="53"/>
      <c r="AQ953" s="51"/>
      <c r="AR953" s="51"/>
      <c r="AS953" s="5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ht="18.0" customHeight="1">
      <c r="A954" s="1"/>
      <c r="B954" s="47"/>
      <c r="C954" s="1"/>
      <c r="D954" s="48"/>
      <c r="E954" s="1"/>
      <c r="F954" s="1"/>
      <c r="G954" s="49"/>
      <c r="H954" s="1"/>
      <c r="I954" s="49"/>
      <c r="J954" s="1"/>
      <c r="K954" s="2"/>
      <c r="L954" s="2"/>
      <c r="M954" s="2"/>
      <c r="N954" s="2"/>
      <c r="O954" s="2"/>
      <c r="P954" s="2"/>
      <c r="Q954" s="2"/>
      <c r="R954" s="2"/>
      <c r="S954" s="50"/>
      <c r="T954" s="1"/>
      <c r="U954" s="1"/>
      <c r="V954" s="1"/>
      <c r="W954" s="51"/>
      <c r="X954" s="1"/>
      <c r="Y954" s="52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1"/>
      <c r="AL954" s="53"/>
      <c r="AM954" s="53"/>
      <c r="AN954" s="53"/>
      <c r="AO954" s="53"/>
      <c r="AP954" s="53"/>
      <c r="AQ954" s="51"/>
      <c r="AR954" s="51"/>
      <c r="AS954" s="5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ht="18.0" customHeight="1">
      <c r="A955" s="1"/>
      <c r="B955" s="47"/>
      <c r="C955" s="1"/>
      <c r="D955" s="48"/>
      <c r="E955" s="1"/>
      <c r="F955" s="1"/>
      <c r="G955" s="49"/>
      <c r="H955" s="1"/>
      <c r="I955" s="49"/>
      <c r="J955" s="1"/>
      <c r="K955" s="2"/>
      <c r="L955" s="2"/>
      <c r="M955" s="2"/>
      <c r="N955" s="2"/>
      <c r="O955" s="2"/>
      <c r="P955" s="2"/>
      <c r="Q955" s="2"/>
      <c r="R955" s="2"/>
      <c r="S955" s="50"/>
      <c r="T955" s="1"/>
      <c r="U955" s="1"/>
      <c r="V955" s="1"/>
      <c r="W955" s="51"/>
      <c r="X955" s="1"/>
      <c r="Y955" s="52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1"/>
      <c r="AL955" s="53"/>
      <c r="AM955" s="53"/>
      <c r="AN955" s="53"/>
      <c r="AO955" s="53"/>
      <c r="AP955" s="53"/>
      <c r="AQ955" s="51"/>
      <c r="AR955" s="51"/>
      <c r="AS955" s="5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ht="18.0" customHeight="1">
      <c r="A956" s="1"/>
      <c r="B956" s="47"/>
      <c r="C956" s="1"/>
      <c r="D956" s="48"/>
      <c r="E956" s="1"/>
      <c r="F956" s="1"/>
      <c r="G956" s="49"/>
      <c r="H956" s="1"/>
      <c r="I956" s="49"/>
      <c r="J956" s="1"/>
      <c r="K956" s="2"/>
      <c r="L956" s="2"/>
      <c r="M956" s="2"/>
      <c r="N956" s="2"/>
      <c r="O956" s="2"/>
      <c r="P956" s="2"/>
      <c r="Q956" s="2"/>
      <c r="R956" s="2"/>
      <c r="S956" s="50"/>
      <c r="T956" s="1"/>
      <c r="U956" s="1"/>
      <c r="V956" s="1"/>
      <c r="W956" s="51"/>
      <c r="X956" s="1"/>
      <c r="Y956" s="52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1"/>
      <c r="AL956" s="53"/>
      <c r="AM956" s="53"/>
      <c r="AN956" s="53"/>
      <c r="AO956" s="53"/>
      <c r="AP956" s="53"/>
      <c r="AQ956" s="51"/>
      <c r="AR956" s="51"/>
      <c r="AS956" s="5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ht="18.0" customHeight="1">
      <c r="A957" s="1"/>
      <c r="B957" s="47"/>
      <c r="C957" s="1"/>
      <c r="D957" s="48"/>
      <c r="E957" s="1"/>
      <c r="F957" s="1"/>
      <c r="G957" s="49"/>
      <c r="H957" s="1"/>
      <c r="I957" s="49"/>
      <c r="J957" s="1"/>
      <c r="K957" s="2"/>
      <c r="L957" s="2"/>
      <c r="M957" s="2"/>
      <c r="N957" s="2"/>
      <c r="O957" s="2"/>
      <c r="P957" s="2"/>
      <c r="Q957" s="2"/>
      <c r="R957" s="2"/>
      <c r="S957" s="50"/>
      <c r="T957" s="1"/>
      <c r="U957" s="1"/>
      <c r="V957" s="1"/>
      <c r="W957" s="51"/>
      <c r="X957" s="1"/>
      <c r="Y957" s="52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1"/>
      <c r="AL957" s="53"/>
      <c r="AM957" s="53"/>
      <c r="AN957" s="53"/>
      <c r="AO957" s="53"/>
      <c r="AP957" s="53"/>
      <c r="AQ957" s="51"/>
      <c r="AR957" s="51"/>
      <c r="AS957" s="5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ht="18.0" customHeight="1">
      <c r="A958" s="1"/>
      <c r="B958" s="47"/>
      <c r="C958" s="1"/>
      <c r="D958" s="48"/>
      <c r="E958" s="1"/>
      <c r="F958" s="1"/>
      <c r="G958" s="49"/>
      <c r="H958" s="1"/>
      <c r="I958" s="49"/>
      <c r="J958" s="1"/>
      <c r="K958" s="2"/>
      <c r="L958" s="2"/>
      <c r="M958" s="2"/>
      <c r="N958" s="2"/>
      <c r="O958" s="2"/>
      <c r="P958" s="2"/>
      <c r="Q958" s="2"/>
      <c r="R958" s="2"/>
      <c r="S958" s="50"/>
      <c r="T958" s="1"/>
      <c r="U958" s="1"/>
      <c r="V958" s="1"/>
      <c r="W958" s="51"/>
      <c r="X958" s="1"/>
      <c r="Y958" s="52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1"/>
      <c r="AL958" s="53"/>
      <c r="AM958" s="53"/>
      <c r="AN958" s="53"/>
      <c r="AO958" s="53"/>
      <c r="AP958" s="53"/>
      <c r="AQ958" s="51"/>
      <c r="AR958" s="51"/>
      <c r="AS958" s="5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ht="18.0" customHeight="1">
      <c r="A959" s="1"/>
      <c r="B959" s="47"/>
      <c r="C959" s="1"/>
      <c r="D959" s="48"/>
      <c r="E959" s="1"/>
      <c r="F959" s="1"/>
      <c r="G959" s="49"/>
      <c r="H959" s="1"/>
      <c r="I959" s="49"/>
      <c r="J959" s="1"/>
      <c r="K959" s="2"/>
      <c r="L959" s="2"/>
      <c r="M959" s="2"/>
      <c r="N959" s="2"/>
      <c r="O959" s="2"/>
      <c r="P959" s="2"/>
      <c r="Q959" s="2"/>
      <c r="R959" s="2"/>
      <c r="S959" s="50"/>
      <c r="T959" s="1"/>
      <c r="U959" s="1"/>
      <c r="V959" s="1"/>
      <c r="W959" s="51"/>
      <c r="X959" s="1"/>
      <c r="Y959" s="52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1"/>
      <c r="AL959" s="53"/>
      <c r="AM959" s="53"/>
      <c r="AN959" s="53"/>
      <c r="AO959" s="53"/>
      <c r="AP959" s="53"/>
      <c r="AQ959" s="51"/>
      <c r="AR959" s="51"/>
      <c r="AS959" s="5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ht="18.0" customHeight="1">
      <c r="A960" s="1"/>
      <c r="B960" s="47"/>
      <c r="C960" s="1"/>
      <c r="D960" s="48"/>
      <c r="E960" s="1"/>
      <c r="F960" s="1"/>
      <c r="G960" s="49"/>
      <c r="H960" s="1"/>
      <c r="I960" s="49"/>
      <c r="J960" s="1"/>
      <c r="K960" s="2"/>
      <c r="L960" s="2"/>
      <c r="M960" s="2"/>
      <c r="N960" s="2"/>
      <c r="O960" s="2"/>
      <c r="P960" s="2"/>
      <c r="Q960" s="2"/>
      <c r="R960" s="2"/>
      <c r="S960" s="50"/>
      <c r="T960" s="1"/>
      <c r="U960" s="1"/>
      <c r="V960" s="1"/>
      <c r="W960" s="51"/>
      <c r="X960" s="1"/>
      <c r="Y960" s="52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1"/>
      <c r="AL960" s="53"/>
      <c r="AM960" s="53"/>
      <c r="AN960" s="53"/>
      <c r="AO960" s="53"/>
      <c r="AP960" s="53"/>
      <c r="AQ960" s="51"/>
      <c r="AR960" s="51"/>
      <c r="AS960" s="5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ht="18.0" customHeight="1">
      <c r="A961" s="1"/>
      <c r="B961" s="47"/>
      <c r="C961" s="1"/>
      <c r="D961" s="48"/>
      <c r="E961" s="1"/>
      <c r="F961" s="1"/>
      <c r="G961" s="49"/>
      <c r="H961" s="1"/>
      <c r="I961" s="49"/>
      <c r="J961" s="1"/>
      <c r="K961" s="2"/>
      <c r="L961" s="2"/>
      <c r="M961" s="2"/>
      <c r="N961" s="2"/>
      <c r="O961" s="2"/>
      <c r="P961" s="2"/>
      <c r="Q961" s="2"/>
      <c r="R961" s="2"/>
      <c r="S961" s="50"/>
      <c r="T961" s="1"/>
      <c r="U961" s="1"/>
      <c r="V961" s="1"/>
      <c r="W961" s="51"/>
      <c r="X961" s="1"/>
      <c r="Y961" s="52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1"/>
      <c r="AL961" s="53"/>
      <c r="AM961" s="53"/>
      <c r="AN961" s="53"/>
      <c r="AO961" s="53"/>
      <c r="AP961" s="53"/>
      <c r="AQ961" s="51"/>
      <c r="AR961" s="51"/>
      <c r="AS961" s="5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ht="18.0" customHeight="1">
      <c r="A962" s="1"/>
      <c r="B962" s="47"/>
      <c r="C962" s="1"/>
      <c r="D962" s="48"/>
      <c r="E962" s="1"/>
      <c r="F962" s="1"/>
      <c r="G962" s="49"/>
      <c r="H962" s="1"/>
      <c r="I962" s="49"/>
      <c r="J962" s="1"/>
      <c r="K962" s="2"/>
      <c r="L962" s="2"/>
      <c r="M962" s="2"/>
      <c r="N962" s="2"/>
      <c r="O962" s="2"/>
      <c r="P962" s="2"/>
      <c r="Q962" s="2"/>
      <c r="R962" s="2"/>
      <c r="S962" s="50"/>
      <c r="T962" s="1"/>
      <c r="U962" s="1"/>
      <c r="V962" s="1"/>
      <c r="W962" s="51"/>
      <c r="X962" s="1"/>
      <c r="Y962" s="52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1"/>
      <c r="AL962" s="53"/>
      <c r="AM962" s="53"/>
      <c r="AN962" s="53"/>
      <c r="AO962" s="53"/>
      <c r="AP962" s="53"/>
      <c r="AQ962" s="51"/>
      <c r="AR962" s="51"/>
      <c r="AS962" s="5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ht="18.0" customHeight="1">
      <c r="A963" s="1"/>
      <c r="B963" s="47"/>
      <c r="C963" s="1"/>
      <c r="D963" s="48"/>
      <c r="E963" s="1"/>
      <c r="F963" s="1"/>
      <c r="G963" s="49"/>
      <c r="H963" s="1"/>
      <c r="I963" s="49"/>
      <c r="J963" s="1"/>
      <c r="K963" s="2"/>
      <c r="L963" s="2"/>
      <c r="M963" s="2"/>
      <c r="N963" s="2"/>
      <c r="O963" s="2"/>
      <c r="P963" s="2"/>
      <c r="Q963" s="2"/>
      <c r="R963" s="2"/>
      <c r="S963" s="50"/>
      <c r="T963" s="1"/>
      <c r="U963" s="1"/>
      <c r="V963" s="1"/>
      <c r="W963" s="51"/>
      <c r="X963" s="1"/>
      <c r="Y963" s="52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1"/>
      <c r="AL963" s="53"/>
      <c r="AM963" s="53"/>
      <c r="AN963" s="53"/>
      <c r="AO963" s="53"/>
      <c r="AP963" s="53"/>
      <c r="AQ963" s="51"/>
      <c r="AR963" s="51"/>
      <c r="AS963" s="5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ht="18.0" customHeight="1">
      <c r="A964" s="1"/>
      <c r="B964" s="47"/>
      <c r="C964" s="1"/>
      <c r="D964" s="48"/>
      <c r="E964" s="1"/>
      <c r="F964" s="1"/>
      <c r="G964" s="49"/>
      <c r="H964" s="1"/>
      <c r="I964" s="49"/>
      <c r="J964" s="1"/>
      <c r="K964" s="2"/>
      <c r="L964" s="2"/>
      <c r="M964" s="2"/>
      <c r="N964" s="2"/>
      <c r="O964" s="2"/>
      <c r="P964" s="2"/>
      <c r="Q964" s="2"/>
      <c r="R964" s="2"/>
      <c r="S964" s="50"/>
      <c r="T964" s="1"/>
      <c r="U964" s="1"/>
      <c r="V964" s="1"/>
      <c r="W964" s="51"/>
      <c r="X964" s="1"/>
      <c r="Y964" s="52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1"/>
      <c r="AL964" s="53"/>
      <c r="AM964" s="53"/>
      <c r="AN964" s="53"/>
      <c r="AO964" s="53"/>
      <c r="AP964" s="53"/>
      <c r="AQ964" s="51"/>
      <c r="AR964" s="51"/>
      <c r="AS964" s="5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ht="18.0" customHeight="1">
      <c r="A965" s="1"/>
      <c r="B965" s="47"/>
      <c r="C965" s="1"/>
      <c r="D965" s="48"/>
      <c r="E965" s="1"/>
      <c r="F965" s="1"/>
      <c r="G965" s="49"/>
      <c r="H965" s="1"/>
      <c r="I965" s="49"/>
      <c r="J965" s="1"/>
      <c r="K965" s="2"/>
      <c r="L965" s="2"/>
      <c r="M965" s="2"/>
      <c r="N965" s="2"/>
      <c r="O965" s="2"/>
      <c r="P965" s="2"/>
      <c r="Q965" s="2"/>
      <c r="R965" s="2"/>
      <c r="S965" s="50"/>
      <c r="T965" s="1"/>
      <c r="U965" s="1"/>
      <c r="V965" s="1"/>
      <c r="W965" s="51"/>
      <c r="X965" s="1"/>
      <c r="Y965" s="52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1"/>
      <c r="AL965" s="53"/>
      <c r="AM965" s="53"/>
      <c r="AN965" s="53"/>
      <c r="AO965" s="53"/>
      <c r="AP965" s="53"/>
      <c r="AQ965" s="51"/>
      <c r="AR965" s="51"/>
      <c r="AS965" s="5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ht="18.0" customHeight="1">
      <c r="A966" s="1"/>
      <c r="B966" s="47"/>
      <c r="C966" s="1"/>
      <c r="D966" s="48"/>
      <c r="E966" s="1"/>
      <c r="F966" s="1"/>
      <c r="G966" s="49"/>
      <c r="H966" s="1"/>
      <c r="I966" s="49"/>
      <c r="J966" s="1"/>
      <c r="K966" s="2"/>
      <c r="L966" s="2"/>
      <c r="M966" s="2"/>
      <c r="N966" s="2"/>
      <c r="O966" s="2"/>
      <c r="P966" s="2"/>
      <c r="Q966" s="2"/>
      <c r="R966" s="2"/>
      <c r="S966" s="50"/>
      <c r="T966" s="1"/>
      <c r="U966" s="1"/>
      <c r="V966" s="1"/>
      <c r="W966" s="51"/>
      <c r="X966" s="1"/>
      <c r="Y966" s="52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1"/>
      <c r="AL966" s="53"/>
      <c r="AM966" s="53"/>
      <c r="AN966" s="53"/>
      <c r="AO966" s="53"/>
      <c r="AP966" s="53"/>
      <c r="AQ966" s="51"/>
      <c r="AR966" s="51"/>
      <c r="AS966" s="5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ht="18.0" customHeight="1">
      <c r="A967" s="1"/>
      <c r="B967" s="47"/>
      <c r="C967" s="1"/>
      <c r="D967" s="48"/>
      <c r="E967" s="1"/>
      <c r="F967" s="1"/>
      <c r="G967" s="49"/>
      <c r="H967" s="1"/>
      <c r="I967" s="49"/>
      <c r="J967" s="1"/>
      <c r="K967" s="2"/>
      <c r="L967" s="2"/>
      <c r="M967" s="2"/>
      <c r="N967" s="2"/>
      <c r="O967" s="2"/>
      <c r="P967" s="2"/>
      <c r="Q967" s="2"/>
      <c r="R967" s="2"/>
      <c r="S967" s="50"/>
      <c r="T967" s="1"/>
      <c r="U967" s="1"/>
      <c r="V967" s="1"/>
      <c r="W967" s="51"/>
      <c r="X967" s="1"/>
      <c r="Y967" s="52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1"/>
      <c r="AL967" s="53"/>
      <c r="AM967" s="53"/>
      <c r="AN967" s="53"/>
      <c r="AO967" s="53"/>
      <c r="AP967" s="53"/>
      <c r="AQ967" s="51"/>
      <c r="AR967" s="51"/>
      <c r="AS967" s="5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ht="18.0" customHeight="1">
      <c r="A968" s="1"/>
      <c r="B968" s="47"/>
      <c r="C968" s="1"/>
      <c r="D968" s="48"/>
      <c r="E968" s="1"/>
      <c r="F968" s="1"/>
      <c r="G968" s="49"/>
      <c r="H968" s="1"/>
      <c r="I968" s="49"/>
      <c r="J968" s="1"/>
      <c r="K968" s="2"/>
      <c r="L968" s="2"/>
      <c r="M968" s="2"/>
      <c r="N968" s="2"/>
      <c r="O968" s="2"/>
      <c r="P968" s="2"/>
      <c r="Q968" s="2"/>
      <c r="R968" s="2"/>
      <c r="S968" s="50"/>
      <c r="T968" s="1"/>
      <c r="U968" s="1"/>
      <c r="V968" s="1"/>
      <c r="W968" s="51"/>
      <c r="X968" s="1"/>
      <c r="Y968" s="52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1"/>
      <c r="AL968" s="53"/>
      <c r="AM968" s="53"/>
      <c r="AN968" s="53"/>
      <c r="AO968" s="53"/>
      <c r="AP968" s="53"/>
      <c r="AQ968" s="51"/>
      <c r="AR968" s="51"/>
      <c r="AS968" s="5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ht="18.0" customHeight="1">
      <c r="A969" s="1"/>
      <c r="B969" s="47"/>
      <c r="C969" s="1"/>
      <c r="D969" s="48"/>
      <c r="E969" s="1"/>
      <c r="F969" s="1"/>
      <c r="G969" s="49"/>
      <c r="H969" s="1"/>
      <c r="I969" s="49"/>
      <c r="J969" s="1"/>
      <c r="K969" s="2"/>
      <c r="L969" s="2"/>
      <c r="M969" s="2"/>
      <c r="N969" s="2"/>
      <c r="O969" s="2"/>
      <c r="P969" s="2"/>
      <c r="Q969" s="2"/>
      <c r="R969" s="2"/>
      <c r="S969" s="50"/>
      <c r="T969" s="1"/>
      <c r="U969" s="1"/>
      <c r="V969" s="1"/>
      <c r="W969" s="51"/>
      <c r="X969" s="1"/>
      <c r="Y969" s="52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1"/>
      <c r="AL969" s="53"/>
      <c r="AM969" s="53"/>
      <c r="AN969" s="53"/>
      <c r="AO969" s="53"/>
      <c r="AP969" s="53"/>
      <c r="AQ969" s="51"/>
      <c r="AR969" s="51"/>
      <c r="AS969" s="5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ht="18.0" customHeight="1">
      <c r="A970" s="1"/>
      <c r="B970" s="47"/>
      <c r="C970" s="1"/>
      <c r="D970" s="48"/>
      <c r="E970" s="1"/>
      <c r="F970" s="1"/>
      <c r="G970" s="49"/>
      <c r="H970" s="1"/>
      <c r="I970" s="49"/>
      <c r="J970" s="1"/>
      <c r="K970" s="2"/>
      <c r="L970" s="2"/>
      <c r="M970" s="2"/>
      <c r="N970" s="2"/>
      <c r="O970" s="2"/>
      <c r="P970" s="2"/>
      <c r="Q970" s="2"/>
      <c r="R970" s="2"/>
      <c r="S970" s="50"/>
      <c r="T970" s="1"/>
      <c r="U970" s="1"/>
      <c r="V970" s="1"/>
      <c r="W970" s="51"/>
      <c r="X970" s="1"/>
      <c r="Y970" s="52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1"/>
      <c r="AL970" s="53"/>
      <c r="AM970" s="53"/>
      <c r="AN970" s="53"/>
      <c r="AO970" s="53"/>
      <c r="AP970" s="53"/>
      <c r="AQ970" s="51"/>
      <c r="AR970" s="51"/>
      <c r="AS970" s="5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ht="18.0" customHeight="1">
      <c r="A971" s="1"/>
      <c r="B971" s="47"/>
      <c r="C971" s="1"/>
      <c r="D971" s="48"/>
      <c r="E971" s="1"/>
      <c r="F971" s="1"/>
      <c r="G971" s="49"/>
      <c r="H971" s="1"/>
      <c r="I971" s="49"/>
      <c r="J971" s="1"/>
      <c r="K971" s="2"/>
      <c r="L971" s="2"/>
      <c r="M971" s="2"/>
      <c r="N971" s="2"/>
      <c r="O971" s="2"/>
      <c r="P971" s="2"/>
      <c r="Q971" s="2"/>
      <c r="R971" s="2"/>
      <c r="S971" s="50"/>
      <c r="T971" s="1"/>
      <c r="U971" s="1"/>
      <c r="V971" s="1"/>
      <c r="W971" s="51"/>
      <c r="X971" s="1"/>
      <c r="Y971" s="52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1"/>
      <c r="AL971" s="53"/>
      <c r="AM971" s="53"/>
      <c r="AN971" s="53"/>
      <c r="AO971" s="53"/>
      <c r="AP971" s="53"/>
      <c r="AQ971" s="51"/>
      <c r="AR971" s="51"/>
      <c r="AS971" s="5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ht="18.0" customHeight="1">
      <c r="A972" s="1"/>
      <c r="B972" s="47"/>
      <c r="C972" s="1"/>
      <c r="D972" s="48"/>
      <c r="E972" s="1"/>
      <c r="F972" s="1"/>
      <c r="G972" s="49"/>
      <c r="H972" s="1"/>
      <c r="I972" s="49"/>
      <c r="J972" s="1"/>
      <c r="K972" s="2"/>
      <c r="L972" s="2"/>
      <c r="M972" s="2"/>
      <c r="N972" s="2"/>
      <c r="O972" s="2"/>
      <c r="P972" s="2"/>
      <c r="Q972" s="2"/>
      <c r="R972" s="2"/>
      <c r="S972" s="50"/>
      <c r="T972" s="1"/>
      <c r="U972" s="1"/>
      <c r="V972" s="1"/>
      <c r="W972" s="51"/>
      <c r="X972" s="1"/>
      <c r="Y972" s="52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1"/>
      <c r="AL972" s="53"/>
      <c r="AM972" s="53"/>
      <c r="AN972" s="53"/>
      <c r="AO972" s="53"/>
      <c r="AP972" s="53"/>
      <c r="AQ972" s="51"/>
      <c r="AR972" s="51"/>
      <c r="AS972" s="5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ht="18.0" customHeight="1">
      <c r="A973" s="1"/>
      <c r="B973" s="47"/>
      <c r="C973" s="1"/>
      <c r="D973" s="48"/>
      <c r="E973" s="1"/>
      <c r="F973" s="1"/>
      <c r="G973" s="49"/>
      <c r="H973" s="1"/>
      <c r="I973" s="49"/>
      <c r="J973" s="1"/>
      <c r="K973" s="2"/>
      <c r="L973" s="2"/>
      <c r="M973" s="2"/>
      <c r="N973" s="2"/>
      <c r="O973" s="2"/>
      <c r="P973" s="2"/>
      <c r="Q973" s="2"/>
      <c r="R973" s="2"/>
      <c r="S973" s="50"/>
      <c r="T973" s="1"/>
      <c r="U973" s="1"/>
      <c r="V973" s="1"/>
      <c r="W973" s="51"/>
      <c r="X973" s="1"/>
      <c r="Y973" s="52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1"/>
      <c r="AL973" s="53"/>
      <c r="AM973" s="53"/>
      <c r="AN973" s="53"/>
      <c r="AO973" s="53"/>
      <c r="AP973" s="53"/>
      <c r="AQ973" s="51"/>
      <c r="AR973" s="51"/>
      <c r="AS973" s="5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ht="18.0" customHeight="1">
      <c r="A974" s="1"/>
      <c r="B974" s="47"/>
      <c r="C974" s="1"/>
      <c r="D974" s="48"/>
      <c r="E974" s="1"/>
      <c r="F974" s="1"/>
      <c r="G974" s="49"/>
      <c r="H974" s="1"/>
      <c r="I974" s="49"/>
      <c r="J974" s="1"/>
      <c r="K974" s="2"/>
      <c r="L974" s="2"/>
      <c r="M974" s="2"/>
      <c r="N974" s="2"/>
      <c r="O974" s="2"/>
      <c r="P974" s="2"/>
      <c r="Q974" s="2"/>
      <c r="R974" s="2"/>
      <c r="S974" s="50"/>
      <c r="T974" s="1"/>
      <c r="U974" s="1"/>
      <c r="V974" s="1"/>
      <c r="W974" s="51"/>
      <c r="X974" s="1"/>
      <c r="Y974" s="52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1"/>
      <c r="AL974" s="53"/>
      <c r="AM974" s="53"/>
      <c r="AN974" s="53"/>
      <c r="AO974" s="53"/>
      <c r="AP974" s="53"/>
      <c r="AQ974" s="51"/>
      <c r="AR974" s="51"/>
      <c r="AS974" s="5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ht="18.0" customHeight="1">
      <c r="A975" s="1"/>
      <c r="B975" s="47"/>
      <c r="C975" s="1"/>
      <c r="D975" s="48"/>
      <c r="E975" s="1"/>
      <c r="F975" s="1"/>
      <c r="G975" s="49"/>
      <c r="H975" s="1"/>
      <c r="I975" s="49"/>
      <c r="J975" s="1"/>
      <c r="K975" s="2"/>
      <c r="L975" s="2"/>
      <c r="M975" s="2"/>
      <c r="N975" s="2"/>
      <c r="O975" s="2"/>
      <c r="P975" s="2"/>
      <c r="Q975" s="2"/>
      <c r="R975" s="2"/>
      <c r="S975" s="50"/>
      <c r="T975" s="1"/>
      <c r="U975" s="1"/>
      <c r="V975" s="1"/>
      <c r="W975" s="51"/>
      <c r="X975" s="1"/>
      <c r="Y975" s="52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1"/>
      <c r="AL975" s="53"/>
      <c r="AM975" s="53"/>
      <c r="AN975" s="53"/>
      <c r="AO975" s="53"/>
      <c r="AP975" s="53"/>
      <c r="AQ975" s="51"/>
      <c r="AR975" s="51"/>
      <c r="AS975" s="5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ht="18.0" customHeight="1">
      <c r="A976" s="1"/>
      <c r="B976" s="47"/>
      <c r="C976" s="1"/>
      <c r="D976" s="48"/>
      <c r="E976" s="1"/>
      <c r="F976" s="1"/>
      <c r="G976" s="49"/>
      <c r="H976" s="1"/>
      <c r="I976" s="49"/>
      <c r="J976" s="1"/>
      <c r="K976" s="2"/>
      <c r="L976" s="2"/>
      <c r="M976" s="2"/>
      <c r="N976" s="2"/>
      <c r="O976" s="2"/>
      <c r="P976" s="2"/>
      <c r="Q976" s="2"/>
      <c r="R976" s="2"/>
      <c r="S976" s="50"/>
      <c r="T976" s="1"/>
      <c r="U976" s="1"/>
      <c r="V976" s="1"/>
      <c r="W976" s="51"/>
      <c r="X976" s="1"/>
      <c r="Y976" s="52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1"/>
      <c r="AL976" s="53"/>
      <c r="AM976" s="53"/>
      <c r="AN976" s="53"/>
      <c r="AO976" s="53"/>
      <c r="AP976" s="53"/>
      <c r="AQ976" s="51"/>
      <c r="AR976" s="51"/>
      <c r="AS976" s="5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ht="18.0" customHeight="1">
      <c r="A977" s="1"/>
      <c r="B977" s="47"/>
      <c r="C977" s="1"/>
      <c r="D977" s="48"/>
      <c r="E977" s="1"/>
      <c r="F977" s="1"/>
      <c r="G977" s="49"/>
      <c r="H977" s="1"/>
      <c r="I977" s="49"/>
      <c r="J977" s="1"/>
      <c r="K977" s="2"/>
      <c r="L977" s="2"/>
      <c r="M977" s="2"/>
      <c r="N977" s="2"/>
      <c r="O977" s="2"/>
      <c r="P977" s="2"/>
      <c r="Q977" s="2"/>
      <c r="R977" s="2"/>
      <c r="S977" s="50"/>
      <c r="T977" s="1"/>
      <c r="U977" s="1"/>
      <c r="V977" s="1"/>
      <c r="W977" s="51"/>
      <c r="X977" s="1"/>
      <c r="Y977" s="52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1"/>
      <c r="AL977" s="53"/>
      <c r="AM977" s="53"/>
      <c r="AN977" s="53"/>
      <c r="AO977" s="53"/>
      <c r="AP977" s="53"/>
      <c r="AQ977" s="51"/>
      <c r="AR977" s="51"/>
      <c r="AS977" s="5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ht="18.0" customHeight="1">
      <c r="A978" s="1"/>
      <c r="B978" s="47"/>
      <c r="C978" s="1"/>
      <c r="D978" s="48"/>
      <c r="E978" s="1"/>
      <c r="F978" s="1"/>
      <c r="G978" s="49"/>
      <c r="H978" s="1"/>
      <c r="I978" s="49"/>
      <c r="J978" s="1"/>
      <c r="K978" s="2"/>
      <c r="L978" s="2"/>
      <c r="M978" s="2"/>
      <c r="N978" s="2"/>
      <c r="O978" s="2"/>
      <c r="P978" s="2"/>
      <c r="Q978" s="2"/>
      <c r="R978" s="2"/>
      <c r="S978" s="50"/>
      <c r="T978" s="1"/>
      <c r="U978" s="1"/>
      <c r="V978" s="1"/>
      <c r="W978" s="51"/>
      <c r="X978" s="1"/>
      <c r="Y978" s="52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1"/>
      <c r="AL978" s="53"/>
      <c r="AM978" s="53"/>
      <c r="AN978" s="53"/>
      <c r="AO978" s="53"/>
      <c r="AP978" s="53"/>
      <c r="AQ978" s="51"/>
      <c r="AR978" s="51"/>
      <c r="AS978" s="5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ht="18.0" customHeight="1">
      <c r="A979" s="1"/>
      <c r="B979" s="47"/>
      <c r="C979" s="1"/>
      <c r="D979" s="48"/>
      <c r="E979" s="1"/>
      <c r="F979" s="1"/>
      <c r="G979" s="49"/>
      <c r="H979" s="1"/>
      <c r="I979" s="49"/>
      <c r="J979" s="1"/>
      <c r="K979" s="2"/>
      <c r="L979" s="2"/>
      <c r="M979" s="2"/>
      <c r="N979" s="2"/>
      <c r="O979" s="2"/>
      <c r="P979" s="2"/>
      <c r="Q979" s="2"/>
      <c r="R979" s="2"/>
      <c r="S979" s="50"/>
      <c r="T979" s="1"/>
      <c r="U979" s="1"/>
      <c r="V979" s="1"/>
      <c r="W979" s="51"/>
      <c r="X979" s="1"/>
      <c r="Y979" s="52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1"/>
      <c r="AL979" s="53"/>
      <c r="AM979" s="53"/>
      <c r="AN979" s="53"/>
      <c r="AO979" s="53"/>
      <c r="AP979" s="53"/>
      <c r="AQ979" s="51"/>
      <c r="AR979" s="51"/>
      <c r="AS979" s="5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ht="18.0" customHeight="1">
      <c r="A980" s="1"/>
      <c r="B980" s="47"/>
      <c r="C980" s="1"/>
      <c r="D980" s="48"/>
      <c r="E980" s="1"/>
      <c r="F980" s="1"/>
      <c r="G980" s="49"/>
      <c r="H980" s="1"/>
      <c r="I980" s="49"/>
      <c r="J980" s="1"/>
      <c r="K980" s="2"/>
      <c r="L980" s="2"/>
      <c r="M980" s="2"/>
      <c r="N980" s="2"/>
      <c r="O980" s="2"/>
      <c r="P980" s="2"/>
      <c r="Q980" s="2"/>
      <c r="R980" s="2"/>
      <c r="S980" s="50"/>
      <c r="T980" s="1"/>
      <c r="U980" s="1"/>
      <c r="V980" s="1"/>
      <c r="W980" s="51"/>
      <c r="X980" s="1"/>
      <c r="Y980" s="52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1"/>
      <c r="AL980" s="53"/>
      <c r="AM980" s="53"/>
      <c r="AN980" s="53"/>
      <c r="AO980" s="53"/>
      <c r="AP980" s="53"/>
      <c r="AQ980" s="51"/>
      <c r="AR980" s="51"/>
      <c r="AS980" s="5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ht="18.0" customHeight="1">
      <c r="A981" s="1"/>
      <c r="B981" s="47"/>
      <c r="C981" s="1"/>
      <c r="D981" s="48"/>
      <c r="E981" s="1"/>
      <c r="F981" s="1"/>
      <c r="G981" s="49"/>
      <c r="H981" s="1"/>
      <c r="I981" s="49"/>
      <c r="J981" s="1"/>
      <c r="K981" s="2"/>
      <c r="L981" s="2"/>
      <c r="M981" s="2"/>
      <c r="N981" s="2"/>
      <c r="O981" s="2"/>
      <c r="P981" s="2"/>
      <c r="Q981" s="2"/>
      <c r="R981" s="2"/>
      <c r="S981" s="50"/>
      <c r="T981" s="1"/>
      <c r="U981" s="1"/>
      <c r="V981" s="1"/>
      <c r="W981" s="51"/>
      <c r="X981" s="1"/>
      <c r="Y981" s="52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1"/>
      <c r="AL981" s="53"/>
      <c r="AM981" s="53"/>
      <c r="AN981" s="53"/>
      <c r="AO981" s="53"/>
      <c r="AP981" s="53"/>
      <c r="AQ981" s="51"/>
      <c r="AR981" s="51"/>
      <c r="AS981" s="5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ht="18.0" customHeight="1">
      <c r="A982" s="1"/>
      <c r="B982" s="47"/>
      <c r="C982" s="1"/>
      <c r="D982" s="48"/>
      <c r="E982" s="1"/>
      <c r="F982" s="1"/>
      <c r="G982" s="49"/>
      <c r="H982" s="1"/>
      <c r="I982" s="49"/>
      <c r="J982" s="1"/>
      <c r="K982" s="2"/>
      <c r="L982" s="2"/>
      <c r="M982" s="2"/>
      <c r="N982" s="2"/>
      <c r="O982" s="2"/>
      <c r="P982" s="2"/>
      <c r="Q982" s="2"/>
      <c r="R982" s="2"/>
      <c r="S982" s="50"/>
      <c r="T982" s="1"/>
      <c r="U982" s="1"/>
      <c r="V982" s="1"/>
      <c r="W982" s="51"/>
      <c r="X982" s="1"/>
      <c r="Y982" s="52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1"/>
      <c r="AL982" s="53"/>
      <c r="AM982" s="53"/>
      <c r="AN982" s="53"/>
      <c r="AO982" s="53"/>
      <c r="AP982" s="53"/>
      <c r="AQ982" s="51"/>
      <c r="AR982" s="51"/>
      <c r="AS982" s="5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ht="18.0" customHeight="1">
      <c r="A983" s="1"/>
      <c r="B983" s="47"/>
      <c r="C983" s="1"/>
      <c r="D983" s="48"/>
      <c r="E983" s="1"/>
      <c r="F983" s="1"/>
      <c r="G983" s="49"/>
      <c r="H983" s="1"/>
      <c r="I983" s="49"/>
      <c r="J983" s="1"/>
      <c r="K983" s="2"/>
      <c r="L983" s="2"/>
      <c r="M983" s="2"/>
      <c r="N983" s="2"/>
      <c r="O983" s="2"/>
      <c r="P983" s="2"/>
      <c r="Q983" s="2"/>
      <c r="R983" s="2"/>
      <c r="S983" s="50"/>
      <c r="T983" s="1"/>
      <c r="U983" s="1"/>
      <c r="V983" s="1"/>
      <c r="W983" s="51"/>
      <c r="X983" s="1"/>
      <c r="Y983" s="52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1"/>
      <c r="AL983" s="53"/>
      <c r="AM983" s="53"/>
      <c r="AN983" s="53"/>
      <c r="AO983" s="53"/>
      <c r="AP983" s="53"/>
      <c r="AQ983" s="51"/>
      <c r="AR983" s="51"/>
      <c r="AS983" s="5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ht="18.0" customHeight="1">
      <c r="A984" s="1"/>
      <c r="B984" s="47"/>
      <c r="C984" s="1"/>
      <c r="D984" s="48"/>
      <c r="E984" s="1"/>
      <c r="F984" s="1"/>
      <c r="G984" s="49"/>
      <c r="H984" s="1"/>
      <c r="I984" s="49"/>
      <c r="J984" s="1"/>
      <c r="K984" s="2"/>
      <c r="L984" s="2"/>
      <c r="M984" s="2"/>
      <c r="N984" s="2"/>
      <c r="O984" s="2"/>
      <c r="P984" s="2"/>
      <c r="Q984" s="2"/>
      <c r="R984" s="2"/>
      <c r="S984" s="50"/>
      <c r="T984" s="1"/>
      <c r="U984" s="1"/>
      <c r="V984" s="1"/>
      <c r="W984" s="51"/>
      <c r="X984" s="1"/>
      <c r="Y984" s="52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1"/>
      <c r="AL984" s="53"/>
      <c r="AM984" s="53"/>
      <c r="AN984" s="53"/>
      <c r="AO984" s="53"/>
      <c r="AP984" s="53"/>
      <c r="AQ984" s="51"/>
      <c r="AR984" s="51"/>
      <c r="AS984" s="5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ht="18.0" customHeight="1">
      <c r="A985" s="1"/>
      <c r="B985" s="47"/>
      <c r="C985" s="1"/>
      <c r="D985" s="48"/>
      <c r="E985" s="1"/>
      <c r="F985" s="1"/>
      <c r="G985" s="49"/>
      <c r="H985" s="1"/>
      <c r="I985" s="49"/>
      <c r="J985" s="1"/>
      <c r="K985" s="2"/>
      <c r="L985" s="2"/>
      <c r="M985" s="2"/>
      <c r="N985" s="2"/>
      <c r="O985" s="2"/>
      <c r="P985" s="2"/>
      <c r="Q985" s="2"/>
      <c r="R985" s="2"/>
      <c r="S985" s="50"/>
      <c r="T985" s="1"/>
      <c r="U985" s="1"/>
      <c r="V985" s="1"/>
      <c r="W985" s="51"/>
      <c r="X985" s="1"/>
      <c r="Y985" s="52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1"/>
      <c r="AL985" s="53"/>
      <c r="AM985" s="53"/>
      <c r="AN985" s="53"/>
      <c r="AO985" s="53"/>
      <c r="AP985" s="53"/>
      <c r="AQ985" s="51"/>
      <c r="AR985" s="51"/>
      <c r="AS985" s="5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ht="18.0" customHeight="1">
      <c r="A986" s="1"/>
      <c r="B986" s="47"/>
      <c r="C986" s="1"/>
      <c r="D986" s="48"/>
      <c r="E986" s="1"/>
      <c r="F986" s="1"/>
      <c r="G986" s="49"/>
      <c r="H986" s="1"/>
      <c r="I986" s="49"/>
      <c r="J986" s="1"/>
      <c r="K986" s="2"/>
      <c r="L986" s="2"/>
      <c r="M986" s="2"/>
      <c r="N986" s="2"/>
      <c r="O986" s="2"/>
      <c r="P986" s="2"/>
      <c r="Q986" s="2"/>
      <c r="R986" s="2"/>
      <c r="S986" s="50"/>
      <c r="T986" s="1"/>
      <c r="U986" s="1"/>
      <c r="V986" s="1"/>
      <c r="W986" s="51"/>
      <c r="X986" s="1"/>
      <c r="Y986" s="52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1"/>
      <c r="AL986" s="53"/>
      <c r="AM986" s="53"/>
      <c r="AN986" s="53"/>
      <c r="AO986" s="53"/>
      <c r="AP986" s="53"/>
      <c r="AQ986" s="51"/>
      <c r="AR986" s="51"/>
      <c r="AS986" s="5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ht="18.0" customHeight="1">
      <c r="A987" s="1"/>
      <c r="B987" s="47"/>
      <c r="C987" s="1"/>
      <c r="D987" s="48"/>
      <c r="E987" s="1"/>
      <c r="F987" s="1"/>
      <c r="G987" s="49"/>
      <c r="H987" s="1"/>
      <c r="I987" s="49"/>
      <c r="J987" s="1"/>
      <c r="K987" s="2"/>
      <c r="L987" s="2"/>
      <c r="M987" s="2"/>
      <c r="N987" s="2"/>
      <c r="O987" s="2"/>
      <c r="P987" s="2"/>
      <c r="Q987" s="2"/>
      <c r="R987" s="2"/>
      <c r="S987" s="50"/>
      <c r="T987" s="1"/>
      <c r="U987" s="1"/>
      <c r="V987" s="1"/>
      <c r="W987" s="51"/>
      <c r="X987" s="1"/>
      <c r="Y987" s="52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1"/>
      <c r="AL987" s="53"/>
      <c r="AM987" s="53"/>
      <c r="AN987" s="53"/>
      <c r="AO987" s="53"/>
      <c r="AP987" s="53"/>
      <c r="AQ987" s="51"/>
      <c r="AR987" s="51"/>
      <c r="AS987" s="5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ht="18.0" customHeight="1">
      <c r="A988" s="1"/>
      <c r="B988" s="47"/>
      <c r="C988" s="1"/>
      <c r="D988" s="48"/>
      <c r="E988" s="1"/>
      <c r="F988" s="1"/>
      <c r="G988" s="49"/>
      <c r="H988" s="1"/>
      <c r="I988" s="49"/>
      <c r="J988" s="1"/>
      <c r="K988" s="2"/>
      <c r="L988" s="2"/>
      <c r="M988" s="2"/>
      <c r="N988" s="2"/>
      <c r="O988" s="2"/>
      <c r="P988" s="2"/>
      <c r="Q988" s="2"/>
      <c r="R988" s="2"/>
      <c r="S988" s="50"/>
      <c r="T988" s="1"/>
      <c r="U988" s="1"/>
      <c r="V988" s="1"/>
      <c r="W988" s="51"/>
      <c r="X988" s="1"/>
      <c r="Y988" s="52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1"/>
      <c r="AL988" s="53"/>
      <c r="AM988" s="53"/>
      <c r="AN988" s="53"/>
      <c r="AO988" s="53"/>
      <c r="AP988" s="53"/>
      <c r="AQ988" s="51"/>
      <c r="AR988" s="51"/>
      <c r="AS988" s="5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ht="18.0" customHeight="1">
      <c r="A989" s="1"/>
      <c r="B989" s="47"/>
      <c r="C989" s="1"/>
      <c r="D989" s="48"/>
      <c r="E989" s="1"/>
      <c r="F989" s="1"/>
      <c r="G989" s="49"/>
      <c r="H989" s="1"/>
      <c r="I989" s="49"/>
      <c r="J989" s="1"/>
      <c r="K989" s="2"/>
      <c r="L989" s="2"/>
      <c r="M989" s="2"/>
      <c r="N989" s="2"/>
      <c r="O989" s="2"/>
      <c r="P989" s="2"/>
      <c r="Q989" s="2"/>
      <c r="R989" s="2"/>
      <c r="S989" s="50"/>
      <c r="T989" s="1"/>
      <c r="U989" s="1"/>
      <c r="V989" s="1"/>
      <c r="W989" s="51"/>
      <c r="X989" s="1"/>
      <c r="Y989" s="52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1"/>
      <c r="AL989" s="53"/>
      <c r="AM989" s="53"/>
      <c r="AN989" s="53"/>
      <c r="AO989" s="53"/>
      <c r="AP989" s="53"/>
      <c r="AQ989" s="51"/>
      <c r="AR989" s="51"/>
      <c r="AS989" s="5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ht="18.0" customHeight="1">
      <c r="A990" s="1"/>
      <c r="B990" s="47"/>
      <c r="C990" s="1"/>
      <c r="D990" s="48"/>
      <c r="E990" s="1"/>
      <c r="F990" s="1"/>
      <c r="G990" s="49"/>
      <c r="H990" s="1"/>
      <c r="I990" s="49"/>
      <c r="J990" s="1"/>
      <c r="K990" s="2"/>
      <c r="L990" s="2"/>
      <c r="M990" s="2"/>
      <c r="N990" s="2"/>
      <c r="O990" s="2"/>
      <c r="P990" s="2"/>
      <c r="Q990" s="2"/>
      <c r="R990" s="2"/>
      <c r="S990" s="50"/>
      <c r="T990" s="1"/>
      <c r="U990" s="1"/>
      <c r="V990" s="1"/>
      <c r="W990" s="51"/>
      <c r="X990" s="1"/>
      <c r="Y990" s="52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1"/>
      <c r="AL990" s="53"/>
      <c r="AM990" s="53"/>
      <c r="AN990" s="53"/>
      <c r="AO990" s="53"/>
      <c r="AP990" s="53"/>
      <c r="AQ990" s="51"/>
      <c r="AR990" s="51"/>
      <c r="AS990" s="5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ht="18.0" customHeight="1">
      <c r="A991" s="1"/>
      <c r="B991" s="47"/>
      <c r="C991" s="1"/>
      <c r="D991" s="48"/>
      <c r="E991" s="1"/>
      <c r="F991" s="1"/>
      <c r="G991" s="49"/>
      <c r="H991" s="1"/>
      <c r="I991" s="49"/>
      <c r="J991" s="1"/>
      <c r="K991" s="2"/>
      <c r="L991" s="2"/>
      <c r="M991" s="2"/>
      <c r="N991" s="2"/>
      <c r="O991" s="2"/>
      <c r="P991" s="2"/>
      <c r="Q991" s="2"/>
      <c r="R991" s="2"/>
      <c r="S991" s="50"/>
      <c r="T991" s="1"/>
      <c r="U991" s="1"/>
      <c r="V991" s="1"/>
      <c r="W991" s="51"/>
      <c r="X991" s="1"/>
      <c r="Y991" s="52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1"/>
      <c r="AL991" s="53"/>
      <c r="AM991" s="53"/>
      <c r="AN991" s="53"/>
      <c r="AO991" s="53"/>
      <c r="AP991" s="53"/>
      <c r="AQ991" s="51"/>
      <c r="AR991" s="51"/>
      <c r="AS991" s="5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ht="18.0" customHeight="1">
      <c r="A992" s="1"/>
      <c r="B992" s="47"/>
      <c r="C992" s="1"/>
      <c r="D992" s="48"/>
      <c r="E992" s="1"/>
      <c r="F992" s="1"/>
      <c r="G992" s="49"/>
      <c r="H992" s="1"/>
      <c r="I992" s="49"/>
      <c r="J992" s="1"/>
      <c r="K992" s="2"/>
      <c r="L992" s="2"/>
      <c r="M992" s="2"/>
      <c r="N992" s="2"/>
      <c r="O992" s="2"/>
      <c r="P992" s="2"/>
      <c r="Q992" s="2"/>
      <c r="R992" s="2"/>
      <c r="S992" s="50"/>
      <c r="T992" s="1"/>
      <c r="U992" s="1"/>
      <c r="V992" s="1"/>
      <c r="W992" s="51"/>
      <c r="X992" s="1"/>
      <c r="Y992" s="52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1"/>
      <c r="AL992" s="53"/>
      <c r="AM992" s="53"/>
      <c r="AN992" s="53"/>
      <c r="AO992" s="53"/>
      <c r="AP992" s="53"/>
      <c r="AQ992" s="51"/>
      <c r="AR992" s="51"/>
      <c r="AS992" s="5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ht="18.0" customHeight="1">
      <c r="A993" s="1"/>
      <c r="B993" s="47"/>
      <c r="C993" s="1"/>
      <c r="D993" s="48"/>
      <c r="E993" s="1"/>
      <c r="F993" s="1"/>
      <c r="G993" s="49"/>
      <c r="H993" s="1"/>
      <c r="I993" s="49"/>
      <c r="J993" s="1"/>
      <c r="K993" s="2"/>
      <c r="L993" s="2"/>
      <c r="M993" s="2"/>
      <c r="N993" s="2"/>
      <c r="O993" s="2"/>
      <c r="P993" s="2"/>
      <c r="Q993" s="2"/>
      <c r="R993" s="2"/>
      <c r="S993" s="50"/>
      <c r="T993" s="1"/>
      <c r="U993" s="1"/>
      <c r="V993" s="1"/>
      <c r="W993" s="51"/>
      <c r="X993" s="1"/>
      <c r="Y993" s="52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1"/>
      <c r="AL993" s="53"/>
      <c r="AM993" s="53"/>
      <c r="AN993" s="53"/>
      <c r="AO993" s="53"/>
      <c r="AP993" s="53"/>
      <c r="AQ993" s="51"/>
      <c r="AR993" s="51"/>
      <c r="AS993" s="5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ht="18.0" customHeight="1">
      <c r="A994" s="1"/>
      <c r="B994" s="47"/>
      <c r="C994" s="1"/>
      <c r="D994" s="48"/>
      <c r="E994" s="1"/>
      <c r="F994" s="1"/>
      <c r="G994" s="49"/>
      <c r="H994" s="1"/>
      <c r="I994" s="49"/>
      <c r="J994" s="1"/>
      <c r="K994" s="2"/>
      <c r="L994" s="2"/>
      <c r="M994" s="2"/>
      <c r="N994" s="2"/>
      <c r="O994" s="2"/>
      <c r="P994" s="2"/>
      <c r="Q994" s="2"/>
      <c r="R994" s="2"/>
      <c r="S994" s="50"/>
      <c r="T994" s="1"/>
      <c r="U994" s="1"/>
      <c r="V994" s="1"/>
      <c r="W994" s="51"/>
      <c r="X994" s="1"/>
      <c r="Y994" s="52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1"/>
      <c r="AL994" s="53"/>
      <c r="AM994" s="53"/>
      <c r="AN994" s="53"/>
      <c r="AO994" s="53"/>
      <c r="AP994" s="53"/>
      <c r="AQ994" s="51"/>
      <c r="AR994" s="51"/>
      <c r="AS994" s="5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ht="18.0" customHeight="1">
      <c r="A995" s="1"/>
      <c r="B995" s="47"/>
      <c r="C995" s="1"/>
      <c r="D995" s="48"/>
      <c r="E995" s="1"/>
      <c r="F995" s="1"/>
      <c r="G995" s="49"/>
      <c r="H995" s="1"/>
      <c r="I995" s="49"/>
      <c r="J995" s="1"/>
      <c r="K995" s="2"/>
      <c r="L995" s="2"/>
      <c r="M995" s="2"/>
      <c r="N995" s="2"/>
      <c r="O995" s="2"/>
      <c r="P995" s="2"/>
      <c r="Q995" s="2"/>
      <c r="R995" s="2"/>
      <c r="S995" s="50"/>
      <c r="T995" s="1"/>
      <c r="U995" s="1"/>
      <c r="V995" s="1"/>
      <c r="W995" s="51"/>
      <c r="X995" s="1"/>
      <c r="Y995" s="52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1"/>
      <c r="AL995" s="53"/>
      <c r="AM995" s="53"/>
      <c r="AN995" s="53"/>
      <c r="AO995" s="53"/>
      <c r="AP995" s="53"/>
      <c r="AQ995" s="51"/>
      <c r="AR995" s="51"/>
      <c r="AS995" s="5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ht="18.0" customHeight="1">
      <c r="A996" s="1"/>
      <c r="B996" s="47"/>
      <c r="C996" s="1"/>
      <c r="D996" s="48"/>
      <c r="E996" s="1"/>
      <c r="F996" s="1"/>
      <c r="G996" s="49"/>
      <c r="H996" s="1"/>
      <c r="I996" s="49"/>
      <c r="J996" s="1"/>
      <c r="K996" s="2"/>
      <c r="L996" s="2"/>
      <c r="M996" s="2"/>
      <c r="N996" s="2"/>
      <c r="O996" s="2"/>
      <c r="P996" s="2"/>
      <c r="Q996" s="2"/>
      <c r="R996" s="2"/>
      <c r="S996" s="50"/>
      <c r="T996" s="1"/>
      <c r="U996" s="1"/>
      <c r="V996" s="1"/>
      <c r="W996" s="51"/>
      <c r="X996" s="1"/>
      <c r="Y996" s="52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1"/>
      <c r="AL996" s="53"/>
      <c r="AM996" s="53"/>
      <c r="AN996" s="53"/>
      <c r="AO996" s="53"/>
      <c r="AP996" s="53"/>
      <c r="AQ996" s="51"/>
      <c r="AR996" s="51"/>
      <c r="AS996" s="5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ht="18.0" customHeight="1">
      <c r="A997" s="1"/>
      <c r="B997" s="47"/>
      <c r="C997" s="1"/>
      <c r="D997" s="48"/>
      <c r="E997" s="1"/>
      <c r="F997" s="1"/>
      <c r="G997" s="49"/>
      <c r="H997" s="1"/>
      <c r="I997" s="49"/>
      <c r="J997" s="1"/>
      <c r="K997" s="2"/>
      <c r="L997" s="2"/>
      <c r="M997" s="2"/>
      <c r="N997" s="2"/>
      <c r="O997" s="2"/>
      <c r="P997" s="2"/>
      <c r="Q997" s="2"/>
      <c r="R997" s="2"/>
      <c r="S997" s="50"/>
      <c r="T997" s="1"/>
      <c r="U997" s="1"/>
      <c r="V997" s="1"/>
      <c r="W997" s="51"/>
      <c r="X997" s="1"/>
      <c r="Y997" s="52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1"/>
      <c r="AL997" s="53"/>
      <c r="AM997" s="53"/>
      <c r="AN997" s="53"/>
      <c r="AO997" s="53"/>
      <c r="AP997" s="53"/>
      <c r="AQ997" s="51"/>
      <c r="AR997" s="51"/>
      <c r="AS997" s="5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ht="18.0" customHeight="1">
      <c r="A998" s="1"/>
      <c r="B998" s="47"/>
      <c r="C998" s="1"/>
      <c r="D998" s="48"/>
      <c r="E998" s="1"/>
      <c r="F998" s="1"/>
      <c r="G998" s="49"/>
      <c r="H998" s="1"/>
      <c r="I998" s="49"/>
      <c r="J998" s="1"/>
      <c r="K998" s="2"/>
      <c r="L998" s="2"/>
      <c r="M998" s="2"/>
      <c r="N998" s="2"/>
      <c r="O998" s="2"/>
      <c r="P998" s="2"/>
      <c r="Q998" s="2"/>
      <c r="R998" s="2"/>
      <c r="S998" s="50"/>
      <c r="T998" s="1"/>
      <c r="U998" s="1"/>
      <c r="V998" s="1"/>
      <c r="W998" s="51"/>
      <c r="X998" s="1"/>
      <c r="Y998" s="52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1"/>
      <c r="AL998" s="53"/>
      <c r="AM998" s="53"/>
      <c r="AN998" s="53"/>
      <c r="AO998" s="53"/>
      <c r="AP998" s="53"/>
      <c r="AQ998" s="51"/>
      <c r="AR998" s="51"/>
      <c r="AS998" s="5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ht="18.0" customHeight="1">
      <c r="A999" s="1"/>
      <c r="B999" s="47"/>
      <c r="C999" s="1"/>
      <c r="D999" s="48"/>
      <c r="E999" s="1"/>
      <c r="F999" s="1"/>
      <c r="G999" s="49"/>
      <c r="H999" s="1"/>
      <c r="I999" s="49"/>
      <c r="J999" s="1"/>
      <c r="K999" s="2"/>
      <c r="L999" s="2"/>
      <c r="M999" s="2"/>
      <c r="N999" s="2"/>
      <c r="O999" s="2"/>
      <c r="P999" s="2"/>
      <c r="Q999" s="2"/>
      <c r="R999" s="2"/>
      <c r="S999" s="50"/>
      <c r="T999" s="1"/>
      <c r="U999" s="1"/>
      <c r="V999" s="1"/>
      <c r="W999" s="51"/>
      <c r="X999" s="1"/>
      <c r="Y999" s="52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1"/>
      <c r="AL999" s="53"/>
      <c r="AM999" s="53"/>
      <c r="AN999" s="53"/>
      <c r="AO999" s="53"/>
      <c r="AP999" s="53"/>
      <c r="AQ999" s="51"/>
      <c r="AR999" s="51"/>
      <c r="AS999" s="5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ht="18.0" customHeight="1">
      <c r="A1000" s="1"/>
      <c r="B1000" s="47"/>
      <c r="C1000" s="1"/>
      <c r="D1000" s="48"/>
      <c r="E1000" s="1"/>
      <c r="F1000" s="1"/>
      <c r="G1000" s="49"/>
      <c r="H1000" s="1"/>
      <c r="I1000" s="49"/>
      <c r="J1000" s="1"/>
      <c r="K1000" s="2"/>
      <c r="L1000" s="2"/>
      <c r="M1000" s="2"/>
      <c r="N1000" s="2"/>
      <c r="O1000" s="2"/>
      <c r="P1000" s="2"/>
      <c r="Q1000" s="2"/>
      <c r="R1000" s="2"/>
      <c r="S1000" s="50"/>
      <c r="T1000" s="1"/>
      <c r="U1000" s="1"/>
      <c r="V1000" s="1"/>
      <c r="W1000" s="51"/>
      <c r="X1000" s="1"/>
      <c r="Y1000" s="52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1"/>
      <c r="AL1000" s="53"/>
      <c r="AM1000" s="53"/>
      <c r="AN1000" s="53"/>
      <c r="AO1000" s="53"/>
      <c r="AP1000" s="53"/>
      <c r="AQ1000" s="51"/>
      <c r="AR1000" s="51"/>
      <c r="AS1000" s="5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autoFilter ref="$T$9:$U$140"/>
  <mergeCells count="1">
    <mergeCell ref="D2:E5"/>
  </mergeCells>
  <conditionalFormatting sqref="L22:L27 L29:L31 L33:L47 L49:L51 L53:L54 L56:L64 L66 L68:L101 L103:L124 L126:L136 L138:L140">
    <cfRule type="notContainsBlanks" dxfId="0" priority="1">
      <formula>LEN(TRIM(L22))&gt;0</formula>
    </cfRule>
  </conditionalFormatting>
  <conditionalFormatting sqref="O22:O27 O29:O31 O33:O47 O49:O51 O53:O54 O56:O64 O66 O68:O81 O83:O101 O103:O112 O114 O116:O124 O126:O136 O138:O140">
    <cfRule type="notContainsBlanks" dxfId="1" priority="2">
      <formula>LEN(TRIM(O22))&gt;0</formula>
    </cfRule>
  </conditionalFormatting>
  <conditionalFormatting sqref="N22:N27 N29:N31 N33:N47 N49:N51 N53:N54 N56:N64 N66 N68:N81 N83:N101 N103:N112 N114 N116:N124 N126:N136 N138:N140">
    <cfRule type="notContainsBlanks" dxfId="2" priority="3">
      <formula>LEN(TRIM(N22))&gt;0</formula>
    </cfRule>
  </conditionalFormatting>
  <conditionalFormatting sqref="M22:M27 M29:M31 M33:M47 M49:M51 M53:M54 M56:M64 M66 M68:M81 M83:M101 M103:M112 M114 M116:M124 M126:M136 M138:M140">
    <cfRule type="notContainsBlanks" dxfId="3" priority="4">
      <formula>LEN(TRIM(M22))&gt;0</formula>
    </cfRule>
  </conditionalFormatting>
  <conditionalFormatting sqref="K22:K27 K29:K31 K33:K47 K49:K51 K53:K54 K56:K64 K66 K68:K81 K83:K101 K103:K112 K114 K116:K124 K126:K136 K138:K140">
    <cfRule type="notContainsBlanks" dxfId="4" priority="5">
      <formula>LEN(TRIM(K22))&gt;0</formula>
    </cfRule>
  </conditionalFormatting>
  <conditionalFormatting sqref="P22:P27 P29:P31 P33:P47 P49:P51 P53:P54 P56:P64 P66 P68:P81 P83:P101 P103:P112 P114 P116:P124 P126:P136 P138:P140">
    <cfRule type="notContainsBlanks" dxfId="5" priority="6">
      <formula>LEN(TRIM(P22))&gt;0</formula>
    </cfRule>
  </conditionalFormatting>
  <conditionalFormatting sqref="Q22:Q27 Q29:Q31 Q33:Q47 Q49:Q51 Q53:Q54 Q56:Q64 Q66 Q68:Q81 Q83:Q101 Q103:Q112 Q114 Q116:Q124 Q126:Q136 Q138:Q140">
    <cfRule type="notContainsBlanks" dxfId="6" priority="7">
      <formula>LEN(TRIM(Q22))&gt;0</formula>
    </cfRule>
  </conditionalFormatting>
  <conditionalFormatting sqref="R22:R27 R29:R31 R33:R47 R49:R51 R53:R54 R56:R64 R66 R68:R81 R83:R101 R103:R112 R114 R116:R124 R126:R136 R138:R140">
    <cfRule type="notContainsBlanks" dxfId="7" priority="8">
      <formula>LEN(TRIM(R22))&gt;0</formula>
    </cfRule>
  </conditionalFormatting>
  <conditionalFormatting sqref="L11">
    <cfRule type="notContainsBlanks" dxfId="0" priority="9">
      <formula>LEN(TRIM(L11))&gt;0</formula>
    </cfRule>
  </conditionalFormatting>
  <conditionalFormatting sqref="O11">
    <cfRule type="notContainsBlanks" dxfId="1" priority="10">
      <formula>LEN(TRIM(O11))&gt;0</formula>
    </cfRule>
  </conditionalFormatting>
  <conditionalFormatting sqref="N11">
    <cfRule type="notContainsBlanks" dxfId="2" priority="11">
      <formula>LEN(TRIM(N11))&gt;0</formula>
    </cfRule>
  </conditionalFormatting>
  <conditionalFormatting sqref="M11">
    <cfRule type="notContainsBlanks" dxfId="3" priority="12">
      <formula>LEN(TRIM(M11))&gt;0</formula>
    </cfRule>
  </conditionalFormatting>
  <conditionalFormatting sqref="K11">
    <cfRule type="notContainsBlanks" dxfId="4" priority="13">
      <formula>LEN(TRIM(K11))&gt;0</formula>
    </cfRule>
  </conditionalFormatting>
  <conditionalFormatting sqref="P11">
    <cfRule type="notContainsBlanks" dxfId="5" priority="14">
      <formula>LEN(TRIM(P11))&gt;0</formula>
    </cfRule>
  </conditionalFormatting>
  <conditionalFormatting sqref="Q11">
    <cfRule type="notContainsBlanks" dxfId="6" priority="15">
      <formula>LEN(TRIM(Q11))&gt;0</formula>
    </cfRule>
  </conditionalFormatting>
  <conditionalFormatting sqref="R11">
    <cfRule type="notContainsBlanks" dxfId="7" priority="16">
      <formula>LEN(TRIM(R11))&gt;0</formula>
    </cfRule>
  </conditionalFormatting>
  <conditionalFormatting sqref="L12:L13">
    <cfRule type="notContainsBlanks" dxfId="0" priority="17">
      <formula>LEN(TRIM(L12))&gt;0</formula>
    </cfRule>
  </conditionalFormatting>
  <conditionalFormatting sqref="O12:O13">
    <cfRule type="notContainsBlanks" dxfId="1" priority="18">
      <formula>LEN(TRIM(O12))&gt;0</formula>
    </cfRule>
  </conditionalFormatting>
  <conditionalFormatting sqref="N12:N13">
    <cfRule type="notContainsBlanks" dxfId="2" priority="19">
      <formula>LEN(TRIM(N12))&gt;0</formula>
    </cfRule>
  </conditionalFormatting>
  <conditionalFormatting sqref="M12:M13">
    <cfRule type="notContainsBlanks" dxfId="3" priority="20">
      <formula>LEN(TRIM(M12))&gt;0</formula>
    </cfRule>
  </conditionalFormatting>
  <conditionalFormatting sqref="K12:K13">
    <cfRule type="notContainsBlanks" dxfId="4" priority="21">
      <formula>LEN(TRIM(K12))&gt;0</formula>
    </cfRule>
  </conditionalFormatting>
  <conditionalFormatting sqref="P12:P13">
    <cfRule type="notContainsBlanks" dxfId="5" priority="22">
      <formula>LEN(TRIM(P12))&gt;0</formula>
    </cfRule>
  </conditionalFormatting>
  <conditionalFormatting sqref="Q12:Q13">
    <cfRule type="notContainsBlanks" dxfId="6" priority="23">
      <formula>LEN(TRIM(Q12))&gt;0</formula>
    </cfRule>
  </conditionalFormatting>
  <conditionalFormatting sqref="R12:R13">
    <cfRule type="notContainsBlanks" dxfId="7" priority="24">
      <formula>LEN(TRIM(R12))&gt;0</formula>
    </cfRule>
  </conditionalFormatting>
  <conditionalFormatting sqref="L20">
    <cfRule type="notContainsBlanks" dxfId="0" priority="25">
      <formula>LEN(TRIM(L20))&gt;0</formula>
    </cfRule>
  </conditionalFormatting>
  <conditionalFormatting sqref="O20">
    <cfRule type="notContainsBlanks" dxfId="1" priority="26">
      <formula>LEN(TRIM(O20))&gt;0</formula>
    </cfRule>
  </conditionalFormatting>
  <conditionalFormatting sqref="N20">
    <cfRule type="notContainsBlanks" dxfId="2" priority="27">
      <formula>LEN(TRIM(N20))&gt;0</formula>
    </cfRule>
  </conditionalFormatting>
  <conditionalFormatting sqref="M20">
    <cfRule type="notContainsBlanks" dxfId="3" priority="28">
      <formula>LEN(TRIM(M20))&gt;0</formula>
    </cfRule>
  </conditionalFormatting>
  <conditionalFormatting sqref="K20">
    <cfRule type="notContainsBlanks" dxfId="4" priority="29">
      <formula>LEN(TRIM(K20))&gt;0</formula>
    </cfRule>
  </conditionalFormatting>
  <conditionalFormatting sqref="P20">
    <cfRule type="notContainsBlanks" dxfId="5" priority="30">
      <formula>LEN(TRIM(P20))&gt;0</formula>
    </cfRule>
  </conditionalFormatting>
  <conditionalFormatting sqref="Q20">
    <cfRule type="notContainsBlanks" dxfId="6" priority="31">
      <formula>LEN(TRIM(Q20))&gt;0</formula>
    </cfRule>
  </conditionalFormatting>
  <conditionalFormatting sqref="R20">
    <cfRule type="notContainsBlanks" dxfId="7" priority="32">
      <formula>LEN(TRIM(R20))&gt;0</formula>
    </cfRule>
  </conditionalFormatting>
  <conditionalFormatting sqref="L14:L15">
    <cfRule type="notContainsBlanks" dxfId="0" priority="33">
      <formula>LEN(TRIM(L14))&gt;0</formula>
    </cfRule>
  </conditionalFormatting>
  <conditionalFormatting sqref="O14:O15">
    <cfRule type="notContainsBlanks" dxfId="1" priority="34">
      <formula>LEN(TRIM(O14))&gt;0</formula>
    </cfRule>
  </conditionalFormatting>
  <conditionalFormatting sqref="N14:N15">
    <cfRule type="notContainsBlanks" dxfId="2" priority="35">
      <formula>LEN(TRIM(N14))&gt;0</formula>
    </cfRule>
  </conditionalFormatting>
  <conditionalFormatting sqref="M14:M15">
    <cfRule type="notContainsBlanks" dxfId="3" priority="36">
      <formula>LEN(TRIM(M14))&gt;0</formula>
    </cfRule>
  </conditionalFormatting>
  <conditionalFormatting sqref="K14:K15">
    <cfRule type="notContainsBlanks" dxfId="4" priority="37">
      <formula>LEN(TRIM(K14))&gt;0</formula>
    </cfRule>
  </conditionalFormatting>
  <conditionalFormatting sqref="P14:P15">
    <cfRule type="notContainsBlanks" dxfId="5" priority="38">
      <formula>LEN(TRIM(P14))&gt;0</formula>
    </cfRule>
  </conditionalFormatting>
  <conditionalFormatting sqref="Q14:Q15">
    <cfRule type="notContainsBlanks" dxfId="6" priority="39">
      <formula>LEN(TRIM(Q14))&gt;0</formula>
    </cfRule>
  </conditionalFormatting>
  <conditionalFormatting sqref="R14:R15">
    <cfRule type="notContainsBlanks" dxfId="7" priority="40">
      <formula>LEN(TRIM(R14))&gt;0</formula>
    </cfRule>
  </conditionalFormatting>
  <conditionalFormatting sqref="L16:L17">
    <cfRule type="notContainsBlanks" dxfId="0" priority="41">
      <formula>LEN(TRIM(L16))&gt;0</formula>
    </cfRule>
  </conditionalFormatting>
  <conditionalFormatting sqref="O16:O17">
    <cfRule type="notContainsBlanks" dxfId="1" priority="42">
      <formula>LEN(TRIM(O16))&gt;0</formula>
    </cfRule>
  </conditionalFormatting>
  <conditionalFormatting sqref="N16:N17">
    <cfRule type="notContainsBlanks" dxfId="2" priority="43">
      <formula>LEN(TRIM(N16))&gt;0</formula>
    </cfRule>
  </conditionalFormatting>
  <conditionalFormatting sqref="M16:M17">
    <cfRule type="notContainsBlanks" dxfId="3" priority="44">
      <formula>LEN(TRIM(M16))&gt;0</formula>
    </cfRule>
  </conditionalFormatting>
  <conditionalFormatting sqref="K16:K17">
    <cfRule type="notContainsBlanks" dxfId="4" priority="45">
      <formula>LEN(TRIM(K16))&gt;0</formula>
    </cfRule>
  </conditionalFormatting>
  <conditionalFormatting sqref="P16:P17">
    <cfRule type="notContainsBlanks" dxfId="5" priority="46">
      <formula>LEN(TRIM(P16))&gt;0</formula>
    </cfRule>
  </conditionalFormatting>
  <conditionalFormatting sqref="Q16:Q17">
    <cfRule type="notContainsBlanks" dxfId="6" priority="47">
      <formula>LEN(TRIM(Q16))&gt;0</formula>
    </cfRule>
  </conditionalFormatting>
  <conditionalFormatting sqref="R16:R17">
    <cfRule type="notContainsBlanks" dxfId="7" priority="48">
      <formula>LEN(TRIM(R16))&gt;0</formula>
    </cfRule>
  </conditionalFormatting>
  <conditionalFormatting sqref="L18:L19">
    <cfRule type="notContainsBlanks" dxfId="0" priority="49">
      <formula>LEN(TRIM(L18))&gt;0</formula>
    </cfRule>
  </conditionalFormatting>
  <conditionalFormatting sqref="O18:O19">
    <cfRule type="notContainsBlanks" dxfId="1" priority="50">
      <formula>LEN(TRIM(O18))&gt;0</formula>
    </cfRule>
  </conditionalFormatting>
  <conditionalFormatting sqref="N18:N19">
    <cfRule type="notContainsBlanks" dxfId="2" priority="51">
      <formula>LEN(TRIM(N18))&gt;0</formula>
    </cfRule>
  </conditionalFormatting>
  <conditionalFormatting sqref="M18:M19">
    <cfRule type="notContainsBlanks" dxfId="3" priority="52">
      <formula>LEN(TRIM(M18))&gt;0</formula>
    </cfRule>
  </conditionalFormatting>
  <conditionalFormatting sqref="K18:K19">
    <cfRule type="notContainsBlanks" dxfId="4" priority="53">
      <formula>LEN(TRIM(K18))&gt;0</formula>
    </cfRule>
  </conditionalFormatting>
  <conditionalFormatting sqref="P18:P19">
    <cfRule type="notContainsBlanks" dxfId="5" priority="54">
      <formula>LEN(TRIM(P18))&gt;0</formula>
    </cfRule>
  </conditionalFormatting>
  <conditionalFormatting sqref="Q18:Q19">
    <cfRule type="notContainsBlanks" dxfId="6" priority="55">
      <formula>LEN(TRIM(Q18))&gt;0</formula>
    </cfRule>
  </conditionalFormatting>
  <conditionalFormatting sqref="R18:R19">
    <cfRule type="notContainsBlanks" dxfId="7" priority="56">
      <formula>LEN(TRIM(R18))&gt;0</formula>
    </cfRule>
  </conditionalFormatting>
  <printOptions/>
  <pageMargins bottom="1.0" footer="0.0" header="0.0" left="0.75" right="0.75" top="1.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>
      <pane xSplit="4.0" ySplit="8.0" topLeftCell="E9" activePane="bottomRight" state="frozen"/>
      <selection activeCell="E1" sqref="E1" pane="topRight"/>
      <selection activeCell="A9" sqref="A9" pane="bottomLeft"/>
      <selection activeCell="E9" sqref="E9" pane="bottomRight"/>
    </sheetView>
  </sheetViews>
  <sheetFormatPr customHeight="1" defaultColWidth="11.22" defaultRowHeight="15.0"/>
  <cols>
    <col customWidth="1" min="1" max="1" width="2.89"/>
    <col customWidth="1" min="2" max="2" width="2.44"/>
    <col customWidth="1" min="3" max="3" width="9.89"/>
    <col customWidth="1" min="4" max="4" width="10.67"/>
    <col customWidth="1" min="5" max="5" width="3.0"/>
    <col customWidth="1" min="6" max="6" width="3.11"/>
    <col customWidth="1" min="7" max="7" width="13.78"/>
    <col customWidth="1" min="8" max="9" width="4.67"/>
    <col customWidth="1" min="10" max="10" width="8.67"/>
    <col customWidth="1" min="11" max="11" width="9.44"/>
    <col customWidth="1" min="12" max="24" width="6.89"/>
    <col customWidth="1" min="25" max="25" width="10.44"/>
    <col customWidth="1" min="26" max="26" width="4.78"/>
    <col customWidth="1" min="27" max="27" width="5.67"/>
    <col customWidth="1" min="28" max="28" width="3.33"/>
    <col customWidth="1" min="29" max="30" width="8.0"/>
    <col customWidth="1" min="31" max="31" width="5.0"/>
    <col customWidth="1" hidden="1" min="32" max="33" width="5.0"/>
    <col customWidth="1" hidden="1" min="34" max="34" width="4.56"/>
    <col customWidth="1" hidden="1" min="35" max="35" width="4.44"/>
    <col customWidth="1" hidden="1" min="36" max="36" width="3.78"/>
    <col customWidth="1" hidden="1" min="37" max="37" width="5.33"/>
    <col customWidth="1" hidden="1" min="38" max="49" width="3.89"/>
    <col customWidth="1" hidden="1" min="50" max="50" width="9.33"/>
    <col customWidth="1" hidden="1" min="51" max="51" width="10.0"/>
    <col customWidth="1" hidden="1" min="52" max="58" width="8.56"/>
    <col customWidth="1" hidden="1" min="59" max="59" width="9.22"/>
  </cols>
  <sheetData>
    <row r="1" ht="18.0" customHeight="1">
      <c r="A1" s="1"/>
      <c r="B1" s="259"/>
      <c r="C1" s="1"/>
      <c r="D1" s="178"/>
      <c r="E1" s="260"/>
      <c r="F1" s="1"/>
      <c r="G1" s="261"/>
      <c r="H1" s="1"/>
      <c r="I1" s="1"/>
      <c r="J1" s="41"/>
      <c r="K1" s="262"/>
      <c r="L1" s="2"/>
      <c r="M1" s="2"/>
      <c r="N1" s="2"/>
      <c r="O1" s="2"/>
      <c r="P1" s="2"/>
      <c r="Q1" s="2"/>
      <c r="R1" s="3"/>
      <c r="S1" s="3"/>
      <c r="T1" s="2"/>
      <c r="U1" s="2"/>
      <c r="V1" s="2"/>
      <c r="W1" s="2"/>
      <c r="X1" s="2"/>
      <c r="Y1" s="50"/>
      <c r="Z1" s="1"/>
      <c r="AA1" s="1"/>
      <c r="AB1" s="1"/>
      <c r="AC1" s="1"/>
      <c r="AD1" s="1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53"/>
      <c r="AY1" s="53"/>
      <c r="AZ1" s="53"/>
      <c r="BA1" s="53"/>
      <c r="BB1" s="53"/>
      <c r="BC1" s="53"/>
      <c r="BD1" s="53"/>
      <c r="BE1" s="53"/>
      <c r="BF1" s="53"/>
      <c r="BG1" s="53"/>
    </row>
    <row r="2" ht="22.5" customHeight="1">
      <c r="A2" s="1"/>
      <c r="B2" s="259"/>
      <c r="C2" s="1"/>
      <c r="D2" s="178"/>
      <c r="E2" s="260"/>
      <c r="F2" s="1"/>
      <c r="G2" s="261"/>
      <c r="H2" s="263"/>
      <c r="I2" s="263"/>
      <c r="J2" s="41"/>
      <c r="K2" s="262"/>
      <c r="L2" s="1"/>
      <c r="M2" s="2"/>
      <c r="N2" s="2"/>
      <c r="O2" s="264"/>
      <c r="P2" s="265" t="s">
        <v>317</v>
      </c>
      <c r="Q2" s="266">
        <f>SUM(Y$10:Y$1048576)</f>
        <v>0</v>
      </c>
      <c r="R2" s="267"/>
      <c r="S2" s="268"/>
      <c r="T2" s="2"/>
      <c r="U2" s="2"/>
      <c r="V2" s="2"/>
      <c r="W2" s="2"/>
      <c r="X2" s="2"/>
      <c r="Y2" s="50"/>
      <c r="Z2" s="1"/>
      <c r="AA2" s="1"/>
      <c r="AB2" s="1"/>
      <c r="AC2" s="263"/>
      <c r="AD2" s="263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53"/>
      <c r="AY2" s="53"/>
      <c r="AZ2" s="53"/>
      <c r="BA2" s="53"/>
      <c r="BB2" s="53"/>
      <c r="BC2" s="53"/>
      <c r="BD2" s="53"/>
      <c r="BE2" s="53"/>
      <c r="BF2" s="53"/>
      <c r="BG2" s="53"/>
    </row>
    <row r="3" ht="15.75" customHeight="1">
      <c r="A3" s="1"/>
      <c r="B3" s="259"/>
      <c r="C3" s="1"/>
      <c r="D3" s="269" t="s">
        <v>318</v>
      </c>
      <c r="E3" s="270"/>
      <c r="F3" s="270"/>
      <c r="G3" s="54"/>
      <c r="H3" s="263"/>
      <c r="I3" s="263"/>
      <c r="J3" s="41"/>
      <c r="K3" s="262"/>
      <c r="L3" s="1"/>
      <c r="M3" s="2"/>
      <c r="N3" s="2"/>
      <c r="O3" s="62"/>
      <c r="P3" s="3" t="s">
        <v>319</v>
      </c>
      <c r="Q3" s="271">
        <f>SUM(L10:X238)</f>
        <v>0</v>
      </c>
      <c r="R3" s="272"/>
      <c r="S3" s="271"/>
      <c r="T3" s="2"/>
      <c r="U3" s="2"/>
      <c r="V3" s="2"/>
      <c r="W3" s="2"/>
      <c r="X3" s="2"/>
      <c r="Y3" s="50"/>
      <c r="Z3" s="1"/>
      <c r="AA3" s="1"/>
      <c r="AB3" s="1"/>
      <c r="AC3" s="263"/>
      <c r="AD3" s="49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104"/>
      <c r="AV3" s="104"/>
      <c r="AW3" s="273"/>
      <c r="AX3" s="53"/>
      <c r="AY3" s="53"/>
      <c r="AZ3" s="53"/>
      <c r="BA3" s="53"/>
      <c r="BB3" s="53"/>
      <c r="BC3" s="53"/>
      <c r="BD3" s="53"/>
      <c r="BE3" s="53"/>
      <c r="BF3" s="53"/>
      <c r="BG3" s="53"/>
    </row>
    <row r="4" ht="18.0" customHeight="1">
      <c r="A4" s="1"/>
      <c r="B4" s="259"/>
      <c r="C4" s="1"/>
      <c r="E4" s="270"/>
      <c r="F4" s="270"/>
      <c r="H4" s="263"/>
      <c r="I4" s="263"/>
      <c r="J4" s="41"/>
      <c r="K4" s="262"/>
      <c r="L4" s="1"/>
      <c r="M4" s="2"/>
      <c r="N4" s="2"/>
      <c r="O4" s="65"/>
      <c r="P4" s="274" t="s">
        <v>320</v>
      </c>
      <c r="Q4" s="275">
        <f>SUM(AG:AG)</f>
        <v>0</v>
      </c>
      <c r="R4" s="276" t="s">
        <v>27</v>
      </c>
      <c r="S4" s="45"/>
      <c r="T4" s="2"/>
      <c r="U4" s="2"/>
      <c r="V4" s="2"/>
      <c r="W4" s="2"/>
      <c r="X4" s="2"/>
      <c r="Y4" s="50"/>
      <c r="Z4" s="1"/>
      <c r="AA4" s="1"/>
      <c r="AB4" s="1"/>
      <c r="AC4" s="1"/>
      <c r="AD4" s="49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104"/>
      <c r="AV4" s="277"/>
      <c r="AW4" s="273"/>
      <c r="AX4" s="53"/>
      <c r="AY4" s="53"/>
      <c r="AZ4" s="53"/>
      <c r="BA4" s="53"/>
      <c r="BB4" s="53"/>
      <c r="BC4" s="53"/>
      <c r="BD4" s="53"/>
      <c r="BE4" s="53"/>
      <c r="BF4" s="53"/>
      <c r="BG4" s="53"/>
    </row>
    <row r="5" ht="16.5" customHeight="1">
      <c r="A5" s="1"/>
      <c r="B5" s="259"/>
      <c r="C5" s="1"/>
      <c r="E5" s="270"/>
      <c r="F5" s="270"/>
      <c r="H5" s="1"/>
      <c r="I5" s="1"/>
      <c r="J5" s="41"/>
      <c r="K5" s="278"/>
      <c r="L5" s="2"/>
      <c r="M5" s="2"/>
      <c r="N5" s="2"/>
      <c r="O5" s="1"/>
      <c r="P5" s="1"/>
      <c r="Q5" s="1"/>
      <c r="R5" s="17"/>
      <c r="S5" s="279" t="s">
        <v>46</v>
      </c>
      <c r="T5" s="1"/>
      <c r="U5" s="1"/>
      <c r="V5" s="1"/>
      <c r="W5" s="279"/>
      <c r="X5" s="279"/>
      <c r="Y5" s="280" t="s">
        <v>321</v>
      </c>
      <c r="Z5" s="1"/>
      <c r="AA5" s="1"/>
      <c r="AB5" s="1"/>
      <c r="AC5" s="1"/>
      <c r="AD5" s="49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104"/>
      <c r="AV5" s="277"/>
      <c r="AW5" s="273"/>
      <c r="AX5" s="53"/>
      <c r="AY5" s="53"/>
      <c r="AZ5" s="53"/>
      <c r="BA5" s="53"/>
      <c r="BB5" s="53"/>
      <c r="BC5" s="53"/>
      <c r="BD5" s="53"/>
      <c r="BE5" s="53"/>
      <c r="BF5" s="53"/>
      <c r="BG5" s="53"/>
    </row>
    <row r="6" ht="18.75" hidden="1" customHeight="1">
      <c r="A6" s="1"/>
      <c r="B6" s="259"/>
      <c r="C6" s="1"/>
      <c r="D6" s="178"/>
      <c r="E6" s="260"/>
      <c r="F6" s="1"/>
      <c r="G6" s="261"/>
      <c r="H6" s="1"/>
      <c r="I6" s="1"/>
      <c r="J6" s="41"/>
      <c r="K6" s="262"/>
      <c r="L6" s="2"/>
      <c r="M6" s="2"/>
      <c r="N6" s="2"/>
      <c r="O6" s="2"/>
      <c r="P6" s="2"/>
      <c r="Q6" s="2"/>
      <c r="R6" s="3"/>
      <c r="S6" s="3"/>
      <c r="T6" s="2"/>
      <c r="U6" s="2"/>
      <c r="V6" s="2"/>
      <c r="W6" s="2"/>
      <c r="X6" s="2"/>
      <c r="Y6" s="50"/>
      <c r="Z6" s="1"/>
      <c r="AA6" s="1"/>
      <c r="AB6" s="1"/>
      <c r="AC6" s="1"/>
      <c r="AD6" s="281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277"/>
      <c r="AW6" s="104"/>
      <c r="AX6" s="53"/>
      <c r="AY6" s="53"/>
      <c r="AZ6" s="53"/>
      <c r="BA6" s="53"/>
      <c r="BB6" s="53"/>
      <c r="BC6" s="53"/>
      <c r="BD6" s="53"/>
      <c r="BE6" s="53"/>
      <c r="BF6" s="53"/>
      <c r="BG6" s="53"/>
    </row>
    <row r="7" ht="18.75" customHeight="1">
      <c r="A7" s="1"/>
      <c r="B7" s="282"/>
      <c r="C7" s="1"/>
      <c r="D7" s="178"/>
      <c r="E7" s="283"/>
      <c r="F7" s="74"/>
      <c r="G7" s="261"/>
      <c r="H7" s="1"/>
      <c r="I7" s="1"/>
      <c r="J7" s="284"/>
      <c r="K7" s="285" t="s">
        <v>322</v>
      </c>
      <c r="L7" s="286">
        <f t="shared" ref="L7:X7" si="1">SUM(AH:AH)</f>
        <v>0</v>
      </c>
      <c r="M7" s="287">
        <f t="shared" si="1"/>
        <v>0</v>
      </c>
      <c r="N7" s="287">
        <f t="shared" si="1"/>
        <v>0</v>
      </c>
      <c r="O7" s="287">
        <f t="shared" si="1"/>
        <v>0</v>
      </c>
      <c r="P7" s="287">
        <f t="shared" si="1"/>
        <v>0</v>
      </c>
      <c r="Q7" s="287">
        <f t="shared" si="1"/>
        <v>0</v>
      </c>
      <c r="R7" s="287">
        <f t="shared" si="1"/>
        <v>0</v>
      </c>
      <c r="S7" s="287">
        <f t="shared" si="1"/>
        <v>0</v>
      </c>
      <c r="T7" s="287">
        <f t="shared" si="1"/>
        <v>0</v>
      </c>
      <c r="U7" s="287">
        <f t="shared" si="1"/>
        <v>0</v>
      </c>
      <c r="V7" s="288">
        <f t="shared" si="1"/>
        <v>0</v>
      </c>
      <c r="W7" s="288">
        <f t="shared" si="1"/>
        <v>0</v>
      </c>
      <c r="X7" s="288">
        <f t="shared" si="1"/>
        <v>0</v>
      </c>
      <c r="Y7" s="289">
        <f>SUM(L7:X7)</f>
        <v>0</v>
      </c>
      <c r="Z7" s="74"/>
      <c r="AA7" s="81"/>
      <c r="AB7" s="1"/>
      <c r="AC7" s="82" t="s">
        <v>30</v>
      </c>
      <c r="AD7" s="83">
        <f>SUM(AD10:AD238)</f>
        <v>0</v>
      </c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104"/>
      <c r="AV7" s="277"/>
      <c r="AW7" s="85"/>
      <c r="AX7" s="53"/>
      <c r="AY7" s="53"/>
      <c r="AZ7" s="53"/>
      <c r="BA7" s="53"/>
      <c r="BB7" s="53"/>
      <c r="BC7" s="53"/>
      <c r="BD7" s="53"/>
      <c r="BE7" s="53"/>
      <c r="BF7" s="53"/>
      <c r="BG7" s="53"/>
    </row>
    <row r="8" ht="45.0" customHeight="1">
      <c r="A8" s="81"/>
      <c r="B8" s="290"/>
      <c r="C8" s="87"/>
      <c r="D8" s="88" t="s">
        <v>323</v>
      </c>
      <c r="E8" s="291" t="s">
        <v>324</v>
      </c>
      <c r="F8" s="87" t="s">
        <v>33</v>
      </c>
      <c r="G8" s="90" t="s">
        <v>325</v>
      </c>
      <c r="H8" s="88" t="s">
        <v>326</v>
      </c>
      <c r="I8" s="88" t="s">
        <v>327</v>
      </c>
      <c r="J8" s="292" t="s">
        <v>328</v>
      </c>
      <c r="K8" s="293" t="s">
        <v>329</v>
      </c>
      <c r="L8" s="294" t="s">
        <v>330</v>
      </c>
      <c r="M8" s="78" t="s">
        <v>38</v>
      </c>
      <c r="N8" s="295" t="s">
        <v>331</v>
      </c>
      <c r="O8" s="296" t="s">
        <v>332</v>
      </c>
      <c r="P8" s="297" t="s">
        <v>333</v>
      </c>
      <c r="Q8" s="298" t="s">
        <v>334</v>
      </c>
      <c r="R8" s="299" t="s">
        <v>335</v>
      </c>
      <c r="S8" s="300" t="s">
        <v>336</v>
      </c>
      <c r="T8" s="301" t="s">
        <v>337</v>
      </c>
      <c r="U8" s="302" t="s">
        <v>338</v>
      </c>
      <c r="V8" s="303" t="s">
        <v>339</v>
      </c>
      <c r="W8" s="304" t="s">
        <v>340</v>
      </c>
      <c r="X8" s="305" t="s">
        <v>341</v>
      </c>
      <c r="Y8" s="306" t="s">
        <v>342</v>
      </c>
      <c r="Z8" s="307" t="s">
        <v>46</v>
      </c>
      <c r="AA8" s="308" t="s">
        <v>47</v>
      </c>
      <c r="AB8" s="81"/>
      <c r="AC8" s="102" t="s">
        <v>48</v>
      </c>
      <c r="AD8" s="102" t="s">
        <v>9</v>
      </c>
      <c r="AE8" s="104"/>
      <c r="AF8" s="104" t="s">
        <v>50</v>
      </c>
      <c r="AG8" s="104" t="s">
        <v>51</v>
      </c>
      <c r="AH8" s="277" t="s">
        <v>52</v>
      </c>
      <c r="AI8" s="277" t="s">
        <v>53</v>
      </c>
      <c r="AJ8" s="277" t="s">
        <v>54</v>
      </c>
      <c r="AK8" s="277" t="s">
        <v>55</v>
      </c>
      <c r="AL8" s="277" t="s">
        <v>56</v>
      </c>
      <c r="AM8" s="277" t="s">
        <v>343</v>
      </c>
      <c r="AN8" s="277" t="s">
        <v>344</v>
      </c>
      <c r="AO8" s="277" t="s">
        <v>345</v>
      </c>
      <c r="AP8" s="277" t="s">
        <v>58</v>
      </c>
      <c r="AQ8" s="277" t="s">
        <v>346</v>
      </c>
      <c r="AR8" s="277" t="s">
        <v>59</v>
      </c>
      <c r="AS8" s="277" t="s">
        <v>347</v>
      </c>
      <c r="AT8" s="277" t="s">
        <v>348</v>
      </c>
      <c r="AU8" s="277" t="s">
        <v>60</v>
      </c>
      <c r="AV8" s="277"/>
      <c r="AW8" s="277"/>
      <c r="AX8" s="309" t="s">
        <v>349</v>
      </c>
      <c r="AY8" s="309" t="s">
        <v>350</v>
      </c>
      <c r="AZ8" s="309" t="s">
        <v>61</v>
      </c>
      <c r="BA8" s="309" t="s">
        <v>62</v>
      </c>
      <c r="BB8" s="309" t="s">
        <v>351</v>
      </c>
      <c r="BC8" s="309" t="s">
        <v>352</v>
      </c>
      <c r="BD8" s="309" t="s">
        <v>353</v>
      </c>
      <c r="BE8" s="309" t="s">
        <v>354</v>
      </c>
      <c r="BF8" s="309" t="s">
        <v>355</v>
      </c>
      <c r="BG8" s="309" t="s">
        <v>356</v>
      </c>
    </row>
    <row r="9" ht="24.75" customHeight="1">
      <c r="A9" s="2"/>
      <c r="B9" s="310"/>
      <c r="C9" s="227"/>
      <c r="D9" s="178"/>
      <c r="E9" s="311"/>
      <c r="F9" s="227"/>
      <c r="G9" s="261"/>
      <c r="H9" s="227"/>
      <c r="I9" s="227"/>
      <c r="J9" s="312"/>
      <c r="K9" s="313" t="s">
        <v>357</v>
      </c>
      <c r="L9" s="231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141"/>
      <c r="Z9" s="227"/>
      <c r="AA9" s="141"/>
      <c r="AB9" s="2"/>
      <c r="AC9" s="81"/>
      <c r="AD9" s="2"/>
      <c r="AE9" s="234"/>
      <c r="AF9" s="23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>
        <f>BD9/10</f>
        <v>0</v>
      </c>
      <c r="BF9" s="104">
        <f>(3/100)*BD9</f>
        <v>0</v>
      </c>
      <c r="BG9" s="104">
        <f>AF9*SUM(L9:V9)</f>
        <v>0</v>
      </c>
    </row>
    <row r="10" ht="64.5" hidden="1" customHeight="1">
      <c r="A10" s="2"/>
      <c r="B10" s="314" t="s">
        <v>46</v>
      </c>
      <c r="C10" s="315"/>
      <c r="D10" s="116" t="s">
        <v>358</v>
      </c>
      <c r="E10" s="316" t="s">
        <v>359</v>
      </c>
      <c r="F10" s="161" t="s">
        <v>360</v>
      </c>
      <c r="G10" s="317" t="s">
        <v>361</v>
      </c>
      <c r="H10" s="161">
        <v>1.0</v>
      </c>
      <c r="I10" s="161">
        <v>0.0</v>
      </c>
      <c r="J10" s="318" t="s">
        <v>86</v>
      </c>
      <c r="K10" s="319">
        <v>350.0</v>
      </c>
      <c r="L10" s="163"/>
      <c r="M10" s="163"/>
      <c r="N10" s="163"/>
      <c r="O10" s="163"/>
      <c r="P10" s="163"/>
      <c r="Q10" s="161"/>
      <c r="R10" s="57"/>
      <c r="S10" s="57"/>
      <c r="T10" s="57"/>
      <c r="U10" s="57"/>
      <c r="V10" s="57"/>
      <c r="W10" s="57"/>
      <c r="X10" s="57"/>
      <c r="Y10" s="320">
        <f t="shared" ref="Y10:Y29" si="2">K10*L10+K10*M10+K10*N10+K10*O10+K10*P10+K10*Q10+K10*R10+K10*T10+K10*U10+K10*V10+K10*W10+K10*X10+K10*S10</f>
        <v>0</v>
      </c>
      <c r="Z10" s="165" t="str">
        <f t="shared" ref="Z10:Z29" si="3">IF(B10="New","Yes","No")</f>
        <v>Yes</v>
      </c>
      <c r="AA10" s="166" t="str">
        <f t="shared" ref="AA10:AA29" si="4">IF(SUM(L10:X10)&gt;0,"Yes","No")</f>
        <v>No</v>
      </c>
      <c r="AB10" s="2"/>
      <c r="AC10" s="321"/>
      <c r="AD10" s="126">
        <f t="shared" ref="AD10:AD29" si="5">AC10*L10+AC10*M10+AC10*N10+AC10*O10+AC10*P10+AC10*Q10+AC10*R10+AC10*T10+AC10*U10+AC10*V10+AC10*W10+AC10*X10+AC10*S10</f>
        <v>0</v>
      </c>
      <c r="AE10" s="104"/>
      <c r="AF10" s="104">
        <v>6.85</v>
      </c>
      <c r="AG10" s="104">
        <f t="shared" ref="AG10:AG70" si="6">SUM(L10:X10)*AF10</f>
        <v>0</v>
      </c>
      <c r="AH10" s="104">
        <f t="shared" ref="AH10:AH70" si="7">L10*H10</f>
        <v>0</v>
      </c>
      <c r="AI10" s="104">
        <f t="shared" ref="AI10:AI70" si="8">M10*H10</f>
        <v>0</v>
      </c>
      <c r="AJ10" s="104">
        <f t="shared" ref="AJ10:AJ70" si="9">N10*H10</f>
        <v>0</v>
      </c>
      <c r="AK10" s="104">
        <f t="shared" ref="AK10:AK70" si="10">O10*H10</f>
        <v>0</v>
      </c>
      <c r="AL10" s="104">
        <f t="shared" ref="AL10:AL70" si="11">P10*H10</f>
        <v>0</v>
      </c>
      <c r="AM10" s="104">
        <f t="shared" ref="AM10:AM70" si="12">Q10*H10</f>
        <v>0</v>
      </c>
      <c r="AN10" s="104">
        <f t="shared" ref="AN10:AN70" si="13">R10*H10</f>
        <v>0</v>
      </c>
      <c r="AO10" s="104">
        <f t="shared" ref="AO10:AO70" si="14">H10*S10</f>
        <v>0</v>
      </c>
      <c r="AP10" s="104">
        <f t="shared" ref="AP10:AP70" si="15">T10*H10</f>
        <v>0</v>
      </c>
      <c r="AQ10" s="104">
        <f t="shared" ref="AQ10:AQ70" si="16">U10*H10</f>
        <v>0</v>
      </c>
      <c r="AR10" s="104">
        <f t="shared" ref="AR10:AR70" si="17">V10*H10</f>
        <v>0</v>
      </c>
      <c r="AS10" s="104">
        <f t="shared" ref="AS10:AS70" si="18">W10*H10</f>
        <v>0</v>
      </c>
      <c r="AT10" s="104">
        <f t="shared" ref="AT10:AT70" si="19">X10*H10</f>
        <v>0</v>
      </c>
      <c r="AU10" s="322">
        <v>1.0</v>
      </c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</row>
    <row r="11" ht="64.5" customHeight="1">
      <c r="A11" s="2"/>
      <c r="B11" s="314"/>
      <c r="C11" s="115"/>
      <c r="D11" s="197" t="s">
        <v>362</v>
      </c>
      <c r="E11" s="323" t="s">
        <v>359</v>
      </c>
      <c r="F11" s="198" t="s">
        <v>68</v>
      </c>
      <c r="G11" s="324" t="s">
        <v>363</v>
      </c>
      <c r="H11" s="198">
        <v>1.0</v>
      </c>
      <c r="I11" s="198">
        <v>0.0</v>
      </c>
      <c r="J11" s="325" t="s">
        <v>86</v>
      </c>
      <c r="K11" s="326">
        <v>301.6</v>
      </c>
      <c r="L11" s="201"/>
      <c r="M11" s="201"/>
      <c r="N11" s="201"/>
      <c r="O11" s="201"/>
      <c r="P11" s="201"/>
      <c r="Q11" s="198"/>
      <c r="R11" s="125"/>
      <c r="S11" s="125"/>
      <c r="T11" s="125"/>
      <c r="U11" s="125"/>
      <c r="V11" s="125"/>
      <c r="W11" s="125"/>
      <c r="X11" s="125"/>
      <c r="Y11" s="202">
        <f t="shared" si="2"/>
        <v>0</v>
      </c>
      <c r="Z11" s="203" t="str">
        <f t="shared" si="3"/>
        <v>No</v>
      </c>
      <c r="AA11" s="204" t="str">
        <f t="shared" si="4"/>
        <v>No</v>
      </c>
      <c r="AB11" s="2"/>
      <c r="AC11" s="132">
        <v>1.0</v>
      </c>
      <c r="AD11" s="137">
        <f t="shared" si="5"/>
        <v>0</v>
      </c>
      <c r="AE11" s="104"/>
      <c r="AF11" s="104">
        <v>5.4</v>
      </c>
      <c r="AG11" s="104">
        <f t="shared" si="6"/>
        <v>0</v>
      </c>
      <c r="AH11" s="104">
        <f t="shared" si="7"/>
        <v>0</v>
      </c>
      <c r="AI11" s="104">
        <f t="shared" si="8"/>
        <v>0</v>
      </c>
      <c r="AJ11" s="104">
        <f t="shared" si="9"/>
        <v>0</v>
      </c>
      <c r="AK11" s="104">
        <f t="shared" si="10"/>
        <v>0</v>
      </c>
      <c r="AL11" s="104">
        <f t="shared" si="11"/>
        <v>0</v>
      </c>
      <c r="AM11" s="104">
        <f t="shared" si="12"/>
        <v>0</v>
      </c>
      <c r="AN11" s="104">
        <f t="shared" si="13"/>
        <v>0</v>
      </c>
      <c r="AO11" s="104">
        <f t="shared" si="14"/>
        <v>0</v>
      </c>
      <c r="AP11" s="104">
        <f t="shared" si="15"/>
        <v>0</v>
      </c>
      <c r="AQ11" s="104">
        <f t="shared" si="16"/>
        <v>0</v>
      </c>
      <c r="AR11" s="104">
        <f t="shared" si="17"/>
        <v>0</v>
      </c>
      <c r="AS11" s="104">
        <f t="shared" si="18"/>
        <v>0</v>
      </c>
      <c r="AT11" s="104">
        <f t="shared" si="19"/>
        <v>0</v>
      </c>
      <c r="AU11" s="104">
        <v>1.0</v>
      </c>
      <c r="AV11" s="104"/>
      <c r="AW11" s="104"/>
      <c r="AX11" s="104"/>
      <c r="AY11" s="104">
        <f>H11</f>
        <v>1</v>
      </c>
      <c r="AZ11" s="104"/>
      <c r="BA11" s="104"/>
      <c r="BB11" s="104"/>
      <c r="BC11" s="104"/>
      <c r="BD11" s="104"/>
      <c r="BE11" s="104"/>
      <c r="BF11" s="104"/>
      <c r="BG11" s="104"/>
    </row>
    <row r="12" ht="64.5" customHeight="1">
      <c r="A12" s="2"/>
      <c r="B12" s="327"/>
      <c r="C12" s="2"/>
      <c r="D12" s="178" t="s">
        <v>364</v>
      </c>
      <c r="E12" s="328" t="s">
        <v>359</v>
      </c>
      <c r="F12" s="2" t="s">
        <v>68</v>
      </c>
      <c r="G12" s="261" t="s">
        <v>365</v>
      </c>
      <c r="H12" s="2">
        <v>1.0</v>
      </c>
      <c r="I12" s="2">
        <v>0.0</v>
      </c>
      <c r="J12" s="329" t="s">
        <v>86</v>
      </c>
      <c r="K12" s="330">
        <v>280.8</v>
      </c>
      <c r="L12" s="139"/>
      <c r="M12" s="139"/>
      <c r="N12" s="139"/>
      <c r="O12" s="139"/>
      <c r="P12" s="139"/>
      <c r="Q12" s="2"/>
      <c r="R12" s="62"/>
      <c r="S12" s="62"/>
      <c r="T12" s="62"/>
      <c r="U12" s="62"/>
      <c r="V12" s="62"/>
      <c r="W12" s="62"/>
      <c r="X12" s="62"/>
      <c r="Y12" s="140">
        <f t="shared" si="2"/>
        <v>0</v>
      </c>
      <c r="Z12" s="141" t="str">
        <f t="shared" si="3"/>
        <v>No</v>
      </c>
      <c r="AA12" s="142" t="str">
        <f t="shared" si="4"/>
        <v>No</v>
      </c>
      <c r="AB12" s="2"/>
      <c r="AC12" s="132">
        <v>1.0</v>
      </c>
      <c r="AD12" s="137">
        <f t="shared" si="5"/>
        <v>0</v>
      </c>
      <c r="AE12" s="104"/>
      <c r="AF12" s="104">
        <v>5.9</v>
      </c>
      <c r="AG12" s="104">
        <f t="shared" si="6"/>
        <v>0</v>
      </c>
      <c r="AH12" s="104">
        <f t="shared" si="7"/>
        <v>0</v>
      </c>
      <c r="AI12" s="104">
        <f t="shared" si="8"/>
        <v>0</v>
      </c>
      <c r="AJ12" s="104">
        <f t="shared" si="9"/>
        <v>0</v>
      </c>
      <c r="AK12" s="104">
        <f t="shared" si="10"/>
        <v>0</v>
      </c>
      <c r="AL12" s="104">
        <f t="shared" si="11"/>
        <v>0</v>
      </c>
      <c r="AM12" s="104">
        <f t="shared" si="12"/>
        <v>0</v>
      </c>
      <c r="AN12" s="104">
        <f t="shared" si="13"/>
        <v>0</v>
      </c>
      <c r="AO12" s="104">
        <f t="shared" si="14"/>
        <v>0</v>
      </c>
      <c r="AP12" s="104">
        <f t="shared" si="15"/>
        <v>0</v>
      </c>
      <c r="AQ12" s="104">
        <f t="shared" si="16"/>
        <v>0</v>
      </c>
      <c r="AR12" s="104">
        <f t="shared" si="17"/>
        <v>0</v>
      </c>
      <c r="AS12" s="104">
        <f t="shared" si="18"/>
        <v>0</v>
      </c>
      <c r="AT12" s="104">
        <f t="shared" si="19"/>
        <v>0</v>
      </c>
      <c r="AU12" s="104">
        <v>1.0</v>
      </c>
      <c r="AV12" s="104"/>
      <c r="AW12" s="104"/>
      <c r="AX12" s="104"/>
      <c r="AY12" s="104">
        <v>1.0</v>
      </c>
      <c r="AZ12" s="104"/>
      <c r="BA12" s="104"/>
      <c r="BB12" s="104"/>
      <c r="BC12" s="104"/>
      <c r="BD12" s="104"/>
      <c r="BE12" s="104"/>
      <c r="BF12" s="104"/>
      <c r="BG12" s="104"/>
    </row>
    <row r="13" ht="64.5" hidden="1" customHeight="1">
      <c r="A13" s="2"/>
      <c r="B13" s="327" t="s">
        <v>46</v>
      </c>
      <c r="C13" s="331"/>
      <c r="D13" s="128" t="s">
        <v>366</v>
      </c>
      <c r="E13" s="332" t="s">
        <v>359</v>
      </c>
      <c r="F13" s="129" t="s">
        <v>89</v>
      </c>
      <c r="G13" s="333" t="s">
        <v>367</v>
      </c>
      <c r="H13" s="129">
        <v>1.0</v>
      </c>
      <c r="I13" s="129">
        <v>0.0</v>
      </c>
      <c r="J13" s="334" t="s">
        <v>86</v>
      </c>
      <c r="K13" s="335">
        <v>249.6</v>
      </c>
      <c r="L13" s="133"/>
      <c r="M13" s="133"/>
      <c r="N13" s="133"/>
      <c r="O13" s="133"/>
      <c r="P13" s="133"/>
      <c r="Q13" s="129"/>
      <c r="R13" s="132"/>
      <c r="S13" s="132"/>
      <c r="T13" s="132"/>
      <c r="U13" s="132"/>
      <c r="V13" s="132"/>
      <c r="W13" s="132"/>
      <c r="X13" s="132"/>
      <c r="Y13" s="134">
        <f t="shared" si="2"/>
        <v>0</v>
      </c>
      <c r="Z13" s="135" t="str">
        <f t="shared" si="3"/>
        <v>Yes</v>
      </c>
      <c r="AA13" s="136" t="str">
        <f t="shared" si="4"/>
        <v>No</v>
      </c>
      <c r="AB13" s="2"/>
      <c r="AC13" s="336"/>
      <c r="AD13" s="137">
        <f t="shared" si="5"/>
        <v>0</v>
      </c>
      <c r="AE13" s="104"/>
      <c r="AF13" s="104">
        <v>2.55</v>
      </c>
      <c r="AG13" s="104">
        <f t="shared" si="6"/>
        <v>0</v>
      </c>
      <c r="AH13" s="104">
        <f t="shared" si="7"/>
        <v>0</v>
      </c>
      <c r="AI13" s="104">
        <f t="shared" si="8"/>
        <v>0</v>
      </c>
      <c r="AJ13" s="104">
        <f t="shared" si="9"/>
        <v>0</v>
      </c>
      <c r="AK13" s="104">
        <f t="shared" si="10"/>
        <v>0</v>
      </c>
      <c r="AL13" s="104">
        <f t="shared" si="11"/>
        <v>0</v>
      </c>
      <c r="AM13" s="104">
        <f t="shared" si="12"/>
        <v>0</v>
      </c>
      <c r="AN13" s="104">
        <f t="shared" si="13"/>
        <v>0</v>
      </c>
      <c r="AO13" s="104">
        <f t="shared" si="14"/>
        <v>0</v>
      </c>
      <c r="AP13" s="104">
        <f t="shared" si="15"/>
        <v>0</v>
      </c>
      <c r="AQ13" s="104">
        <f t="shared" si="16"/>
        <v>0</v>
      </c>
      <c r="AR13" s="104">
        <f t="shared" si="17"/>
        <v>0</v>
      </c>
      <c r="AS13" s="104">
        <f t="shared" si="18"/>
        <v>0</v>
      </c>
      <c r="AT13" s="104">
        <f t="shared" si="19"/>
        <v>0</v>
      </c>
      <c r="AU13" s="322">
        <v>1.0</v>
      </c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</row>
    <row r="14" ht="64.5" customHeight="1">
      <c r="A14" s="2"/>
      <c r="B14" s="327"/>
      <c r="C14" s="2"/>
      <c r="D14" s="178" t="s">
        <v>368</v>
      </c>
      <c r="E14" s="328" t="s">
        <v>359</v>
      </c>
      <c r="F14" s="2" t="s">
        <v>72</v>
      </c>
      <c r="G14" s="261" t="s">
        <v>369</v>
      </c>
      <c r="H14" s="2">
        <v>1.0</v>
      </c>
      <c r="I14" s="2">
        <v>0.0</v>
      </c>
      <c r="J14" s="329" t="s">
        <v>86</v>
      </c>
      <c r="K14" s="330">
        <v>228.8</v>
      </c>
      <c r="L14" s="139"/>
      <c r="M14" s="139"/>
      <c r="N14" s="139"/>
      <c r="O14" s="139"/>
      <c r="P14" s="139"/>
      <c r="Q14" s="2"/>
      <c r="R14" s="62"/>
      <c r="S14" s="62"/>
      <c r="T14" s="62"/>
      <c r="U14" s="62"/>
      <c r="V14" s="62"/>
      <c r="W14" s="62"/>
      <c r="X14" s="62"/>
      <c r="Y14" s="140">
        <f t="shared" si="2"/>
        <v>0</v>
      </c>
      <c r="Z14" s="141" t="str">
        <f t="shared" si="3"/>
        <v>No</v>
      </c>
      <c r="AA14" s="142" t="str">
        <f t="shared" si="4"/>
        <v>No</v>
      </c>
      <c r="AB14" s="2"/>
      <c r="AC14" s="132">
        <v>1.0</v>
      </c>
      <c r="AD14" s="137">
        <f t="shared" si="5"/>
        <v>0</v>
      </c>
      <c r="AE14" s="104"/>
      <c r="AF14" s="104">
        <v>2.25</v>
      </c>
      <c r="AG14" s="104">
        <f t="shared" si="6"/>
        <v>0</v>
      </c>
      <c r="AH14" s="104">
        <f t="shared" si="7"/>
        <v>0</v>
      </c>
      <c r="AI14" s="104">
        <f t="shared" si="8"/>
        <v>0</v>
      </c>
      <c r="AJ14" s="104">
        <f t="shared" si="9"/>
        <v>0</v>
      </c>
      <c r="AK14" s="104">
        <f t="shared" si="10"/>
        <v>0</v>
      </c>
      <c r="AL14" s="104">
        <f t="shared" si="11"/>
        <v>0</v>
      </c>
      <c r="AM14" s="104">
        <f t="shared" si="12"/>
        <v>0</v>
      </c>
      <c r="AN14" s="104">
        <f t="shared" si="13"/>
        <v>0</v>
      </c>
      <c r="AO14" s="104">
        <f t="shared" si="14"/>
        <v>0</v>
      </c>
      <c r="AP14" s="104">
        <f t="shared" si="15"/>
        <v>0</v>
      </c>
      <c r="AQ14" s="104">
        <f t="shared" si="16"/>
        <v>0</v>
      </c>
      <c r="AR14" s="104">
        <f t="shared" si="17"/>
        <v>0</v>
      </c>
      <c r="AS14" s="104">
        <f t="shared" si="18"/>
        <v>0</v>
      </c>
      <c r="AT14" s="104">
        <f t="shared" si="19"/>
        <v>0</v>
      </c>
      <c r="AU14" s="104">
        <v>1.0</v>
      </c>
      <c r="AV14" s="104"/>
      <c r="AW14" s="104"/>
      <c r="AX14" s="104">
        <v>1.0</v>
      </c>
      <c r="AY14" s="104"/>
      <c r="AZ14" s="104"/>
      <c r="BA14" s="104"/>
      <c r="BB14" s="104"/>
      <c r="BC14" s="104"/>
      <c r="BD14" s="104"/>
      <c r="BE14" s="104"/>
      <c r="BF14" s="104"/>
      <c r="BG14" s="104"/>
    </row>
    <row r="15" ht="64.5" customHeight="1">
      <c r="A15" s="2"/>
      <c r="B15" s="327"/>
      <c r="C15" s="106"/>
      <c r="D15" s="128" t="s">
        <v>370</v>
      </c>
      <c r="E15" s="332" t="s">
        <v>359</v>
      </c>
      <c r="F15" s="129" t="s">
        <v>72</v>
      </c>
      <c r="G15" s="333" t="s">
        <v>371</v>
      </c>
      <c r="H15" s="129">
        <v>2.0</v>
      </c>
      <c r="I15" s="129">
        <v>0.0</v>
      </c>
      <c r="J15" s="334" t="s">
        <v>86</v>
      </c>
      <c r="K15" s="335">
        <v>353.6</v>
      </c>
      <c r="L15" s="133"/>
      <c r="M15" s="133"/>
      <c r="N15" s="133"/>
      <c r="O15" s="133"/>
      <c r="P15" s="133"/>
      <c r="Q15" s="129"/>
      <c r="R15" s="132"/>
      <c r="S15" s="132"/>
      <c r="T15" s="132"/>
      <c r="U15" s="132"/>
      <c r="V15" s="132"/>
      <c r="W15" s="132"/>
      <c r="X15" s="132"/>
      <c r="Y15" s="134">
        <f t="shared" si="2"/>
        <v>0</v>
      </c>
      <c r="Z15" s="135" t="str">
        <f t="shared" si="3"/>
        <v>No</v>
      </c>
      <c r="AA15" s="136" t="str">
        <f t="shared" si="4"/>
        <v>No</v>
      </c>
      <c r="AB15" s="2"/>
      <c r="AC15" s="132">
        <v>2.0</v>
      </c>
      <c r="AD15" s="137">
        <f t="shared" si="5"/>
        <v>0</v>
      </c>
      <c r="AE15" s="104"/>
      <c r="AF15" s="104">
        <v>3.15</v>
      </c>
      <c r="AG15" s="104">
        <f t="shared" si="6"/>
        <v>0</v>
      </c>
      <c r="AH15" s="104">
        <f t="shared" si="7"/>
        <v>0</v>
      </c>
      <c r="AI15" s="104">
        <f t="shared" si="8"/>
        <v>0</v>
      </c>
      <c r="AJ15" s="104">
        <f t="shared" si="9"/>
        <v>0</v>
      </c>
      <c r="AK15" s="104">
        <f t="shared" si="10"/>
        <v>0</v>
      </c>
      <c r="AL15" s="104">
        <f t="shared" si="11"/>
        <v>0</v>
      </c>
      <c r="AM15" s="104">
        <f t="shared" si="12"/>
        <v>0</v>
      </c>
      <c r="AN15" s="104">
        <f t="shared" si="13"/>
        <v>0</v>
      </c>
      <c r="AO15" s="104">
        <f t="shared" si="14"/>
        <v>0</v>
      </c>
      <c r="AP15" s="104">
        <f t="shared" si="15"/>
        <v>0</v>
      </c>
      <c r="AQ15" s="104">
        <f t="shared" si="16"/>
        <v>0</v>
      </c>
      <c r="AR15" s="104">
        <f t="shared" si="17"/>
        <v>0</v>
      </c>
      <c r="AS15" s="104">
        <f t="shared" si="18"/>
        <v>0</v>
      </c>
      <c r="AT15" s="104">
        <f t="shared" si="19"/>
        <v>0</v>
      </c>
      <c r="AU15" s="104">
        <v>2.0</v>
      </c>
      <c r="AV15" s="104"/>
      <c r="AW15" s="104"/>
      <c r="AX15" s="104">
        <v>2.0</v>
      </c>
      <c r="AY15" s="104"/>
      <c r="AZ15" s="104"/>
      <c r="BA15" s="104"/>
      <c r="BB15" s="104"/>
      <c r="BC15" s="104"/>
      <c r="BD15" s="104"/>
      <c r="BE15" s="104"/>
      <c r="BF15" s="104"/>
      <c r="BG15" s="104"/>
    </row>
    <row r="16" ht="64.5" customHeight="1">
      <c r="A16" s="2"/>
      <c r="B16" s="327"/>
      <c r="C16" s="2"/>
      <c r="D16" s="178" t="s">
        <v>372</v>
      </c>
      <c r="E16" s="328" t="s">
        <v>359</v>
      </c>
      <c r="F16" s="2" t="s">
        <v>82</v>
      </c>
      <c r="G16" s="261" t="s">
        <v>373</v>
      </c>
      <c r="H16" s="2">
        <v>2.0</v>
      </c>
      <c r="I16" s="2">
        <v>0.0</v>
      </c>
      <c r="J16" s="329" t="s">
        <v>86</v>
      </c>
      <c r="K16" s="330">
        <v>343.2</v>
      </c>
      <c r="L16" s="139"/>
      <c r="M16" s="139"/>
      <c r="N16" s="139"/>
      <c r="O16" s="139"/>
      <c r="P16" s="139"/>
      <c r="Q16" s="2"/>
      <c r="R16" s="62"/>
      <c r="S16" s="62"/>
      <c r="T16" s="62"/>
      <c r="U16" s="62"/>
      <c r="V16" s="62"/>
      <c r="W16" s="62"/>
      <c r="X16" s="62"/>
      <c r="Y16" s="140">
        <f t="shared" si="2"/>
        <v>0</v>
      </c>
      <c r="Z16" s="141" t="str">
        <f t="shared" si="3"/>
        <v>No</v>
      </c>
      <c r="AA16" s="142" t="str">
        <f t="shared" si="4"/>
        <v>No</v>
      </c>
      <c r="AB16" s="2"/>
      <c r="AC16" s="132">
        <v>2.0</v>
      </c>
      <c r="AD16" s="137">
        <f t="shared" si="5"/>
        <v>0</v>
      </c>
      <c r="AE16" s="104"/>
      <c r="AF16" s="104">
        <v>2.5</v>
      </c>
      <c r="AG16" s="104">
        <f t="shared" si="6"/>
        <v>0</v>
      </c>
      <c r="AH16" s="104">
        <f t="shared" si="7"/>
        <v>0</v>
      </c>
      <c r="AI16" s="104">
        <f t="shared" si="8"/>
        <v>0</v>
      </c>
      <c r="AJ16" s="104">
        <f t="shared" si="9"/>
        <v>0</v>
      </c>
      <c r="AK16" s="104">
        <f t="shared" si="10"/>
        <v>0</v>
      </c>
      <c r="AL16" s="104">
        <f t="shared" si="11"/>
        <v>0</v>
      </c>
      <c r="AM16" s="104">
        <f t="shared" si="12"/>
        <v>0</v>
      </c>
      <c r="AN16" s="104">
        <f t="shared" si="13"/>
        <v>0</v>
      </c>
      <c r="AO16" s="104">
        <f t="shared" si="14"/>
        <v>0</v>
      </c>
      <c r="AP16" s="104">
        <f t="shared" si="15"/>
        <v>0</v>
      </c>
      <c r="AQ16" s="104">
        <f t="shared" si="16"/>
        <v>0</v>
      </c>
      <c r="AR16" s="104">
        <f t="shared" si="17"/>
        <v>0</v>
      </c>
      <c r="AS16" s="104">
        <f t="shared" si="18"/>
        <v>0</v>
      </c>
      <c r="AT16" s="104">
        <f t="shared" si="19"/>
        <v>0</v>
      </c>
      <c r="AU16" s="104">
        <v>2.0</v>
      </c>
      <c r="AV16" s="104"/>
      <c r="AW16" s="104"/>
      <c r="AX16" s="104">
        <f t="shared" ref="AX16:AX17" si="20">H16</f>
        <v>2</v>
      </c>
      <c r="AY16" s="104"/>
      <c r="AZ16" s="104"/>
      <c r="BA16" s="104"/>
      <c r="BB16" s="104"/>
      <c r="BC16" s="104"/>
      <c r="BD16" s="104"/>
      <c r="BE16" s="104"/>
      <c r="BF16" s="104"/>
      <c r="BG16" s="104"/>
    </row>
    <row r="17" ht="64.5" customHeight="1">
      <c r="A17" s="2"/>
      <c r="B17" s="327"/>
      <c r="C17" s="106"/>
      <c r="D17" s="128" t="s">
        <v>374</v>
      </c>
      <c r="E17" s="332" t="s">
        <v>359</v>
      </c>
      <c r="F17" s="129" t="s">
        <v>74</v>
      </c>
      <c r="G17" s="333" t="s">
        <v>375</v>
      </c>
      <c r="H17" s="129">
        <v>4.0</v>
      </c>
      <c r="I17" s="129">
        <v>0.0</v>
      </c>
      <c r="J17" s="334" t="s">
        <v>86</v>
      </c>
      <c r="K17" s="335">
        <v>457.6</v>
      </c>
      <c r="L17" s="133"/>
      <c r="M17" s="133"/>
      <c r="N17" s="133"/>
      <c r="O17" s="133"/>
      <c r="P17" s="133"/>
      <c r="Q17" s="129"/>
      <c r="R17" s="132"/>
      <c r="S17" s="132"/>
      <c r="T17" s="132"/>
      <c r="U17" s="132"/>
      <c r="V17" s="132"/>
      <c r="W17" s="132"/>
      <c r="X17" s="132"/>
      <c r="Y17" s="134">
        <f t="shared" si="2"/>
        <v>0</v>
      </c>
      <c r="Z17" s="135" t="str">
        <f t="shared" si="3"/>
        <v>No</v>
      </c>
      <c r="AA17" s="136" t="str">
        <f t="shared" si="4"/>
        <v>No</v>
      </c>
      <c r="AB17" s="2"/>
      <c r="AC17" s="132">
        <v>4.0</v>
      </c>
      <c r="AD17" s="137">
        <f t="shared" si="5"/>
        <v>0</v>
      </c>
      <c r="AE17" s="104"/>
      <c r="AF17" s="104">
        <v>5.2</v>
      </c>
      <c r="AG17" s="104">
        <f t="shared" si="6"/>
        <v>0</v>
      </c>
      <c r="AH17" s="104">
        <f t="shared" si="7"/>
        <v>0</v>
      </c>
      <c r="AI17" s="104">
        <f t="shared" si="8"/>
        <v>0</v>
      </c>
      <c r="AJ17" s="104">
        <f t="shared" si="9"/>
        <v>0</v>
      </c>
      <c r="AK17" s="104">
        <f t="shared" si="10"/>
        <v>0</v>
      </c>
      <c r="AL17" s="104">
        <f t="shared" si="11"/>
        <v>0</v>
      </c>
      <c r="AM17" s="104">
        <f t="shared" si="12"/>
        <v>0</v>
      </c>
      <c r="AN17" s="104">
        <f t="shared" si="13"/>
        <v>0</v>
      </c>
      <c r="AO17" s="104">
        <f t="shared" si="14"/>
        <v>0</v>
      </c>
      <c r="AP17" s="104">
        <f t="shared" si="15"/>
        <v>0</v>
      </c>
      <c r="AQ17" s="104">
        <f t="shared" si="16"/>
        <v>0</v>
      </c>
      <c r="AR17" s="104">
        <f t="shared" si="17"/>
        <v>0</v>
      </c>
      <c r="AS17" s="104">
        <f t="shared" si="18"/>
        <v>0</v>
      </c>
      <c r="AT17" s="104">
        <f t="shared" si="19"/>
        <v>0</v>
      </c>
      <c r="AU17" s="104">
        <v>1.5</v>
      </c>
      <c r="AV17" s="104"/>
      <c r="AW17" s="104"/>
      <c r="AX17" s="104">
        <f t="shared" si="20"/>
        <v>4</v>
      </c>
      <c r="AY17" s="104"/>
      <c r="AZ17" s="104"/>
      <c r="BA17" s="104"/>
      <c r="BB17" s="104"/>
      <c r="BC17" s="104"/>
      <c r="BD17" s="104"/>
      <c r="BE17" s="104"/>
      <c r="BF17" s="104"/>
      <c r="BG17" s="104"/>
    </row>
    <row r="18" ht="64.5" hidden="1" customHeight="1">
      <c r="A18" s="337"/>
      <c r="B18" s="338" t="s">
        <v>46</v>
      </c>
      <c r="C18" s="331"/>
      <c r="D18" s="178" t="s">
        <v>376</v>
      </c>
      <c r="E18" s="328" t="s">
        <v>359</v>
      </c>
      <c r="F18" s="2" t="s">
        <v>68</v>
      </c>
      <c r="G18" s="261" t="s">
        <v>377</v>
      </c>
      <c r="H18" s="2">
        <v>1.0</v>
      </c>
      <c r="I18" s="2">
        <v>0.0</v>
      </c>
      <c r="J18" s="329" t="s">
        <v>86</v>
      </c>
      <c r="K18" s="330">
        <v>197.6</v>
      </c>
      <c r="L18" s="181"/>
      <c r="M18" s="181"/>
      <c r="N18" s="181"/>
      <c r="O18" s="181"/>
      <c r="P18" s="181"/>
      <c r="Q18" s="106"/>
      <c r="R18" s="182"/>
      <c r="S18" s="182"/>
      <c r="T18" s="182"/>
      <c r="U18" s="182"/>
      <c r="V18" s="182"/>
      <c r="W18" s="182"/>
      <c r="X18" s="182"/>
      <c r="Y18" s="140">
        <f t="shared" si="2"/>
        <v>0</v>
      </c>
      <c r="Z18" s="184" t="str">
        <f t="shared" si="3"/>
        <v>Yes</v>
      </c>
      <c r="AA18" s="185" t="str">
        <f t="shared" si="4"/>
        <v>No</v>
      </c>
      <c r="AB18" s="2"/>
      <c r="AC18" s="336"/>
      <c r="AD18" s="137">
        <f t="shared" si="5"/>
        <v>0</v>
      </c>
      <c r="AE18" s="104"/>
      <c r="AF18" s="104">
        <v>0.95</v>
      </c>
      <c r="AG18" s="104">
        <f t="shared" si="6"/>
        <v>0</v>
      </c>
      <c r="AH18" s="104">
        <f t="shared" si="7"/>
        <v>0</v>
      </c>
      <c r="AI18" s="104">
        <f t="shared" si="8"/>
        <v>0</v>
      </c>
      <c r="AJ18" s="104">
        <f t="shared" si="9"/>
        <v>0</v>
      </c>
      <c r="AK18" s="104">
        <f t="shared" si="10"/>
        <v>0</v>
      </c>
      <c r="AL18" s="104">
        <f t="shared" si="11"/>
        <v>0</v>
      </c>
      <c r="AM18" s="104">
        <f t="shared" si="12"/>
        <v>0</v>
      </c>
      <c r="AN18" s="104">
        <f t="shared" si="13"/>
        <v>0</v>
      </c>
      <c r="AO18" s="104">
        <f t="shared" si="14"/>
        <v>0</v>
      </c>
      <c r="AP18" s="104">
        <f t="shared" si="15"/>
        <v>0</v>
      </c>
      <c r="AQ18" s="104">
        <f t="shared" si="16"/>
        <v>0</v>
      </c>
      <c r="AR18" s="104">
        <f t="shared" si="17"/>
        <v>0</v>
      </c>
      <c r="AS18" s="104">
        <f t="shared" si="18"/>
        <v>0</v>
      </c>
      <c r="AT18" s="104">
        <f t="shared" si="19"/>
        <v>0</v>
      </c>
      <c r="AU18" s="322">
        <v>1.0</v>
      </c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</row>
    <row r="19" ht="64.5" hidden="1" customHeight="1">
      <c r="A19" s="2"/>
      <c r="B19" s="327" t="s">
        <v>46</v>
      </c>
      <c r="C19" s="331"/>
      <c r="D19" s="128" t="s">
        <v>378</v>
      </c>
      <c r="E19" s="332" t="s">
        <v>359</v>
      </c>
      <c r="F19" s="129" t="s">
        <v>72</v>
      </c>
      <c r="G19" s="333" t="s">
        <v>379</v>
      </c>
      <c r="H19" s="129">
        <v>3.0</v>
      </c>
      <c r="I19" s="129">
        <v>0.0</v>
      </c>
      <c r="J19" s="334" t="s">
        <v>86</v>
      </c>
      <c r="K19" s="335">
        <v>405.6</v>
      </c>
      <c r="L19" s="133"/>
      <c r="M19" s="133"/>
      <c r="N19" s="133"/>
      <c r="O19" s="133"/>
      <c r="P19" s="133"/>
      <c r="Q19" s="129"/>
      <c r="R19" s="132"/>
      <c r="S19" s="132"/>
      <c r="T19" s="132"/>
      <c r="U19" s="132"/>
      <c r="V19" s="132"/>
      <c r="W19" s="132"/>
      <c r="X19" s="132"/>
      <c r="Y19" s="134">
        <f t="shared" si="2"/>
        <v>0</v>
      </c>
      <c r="Z19" s="135" t="str">
        <f t="shared" si="3"/>
        <v>Yes</v>
      </c>
      <c r="AA19" s="136" t="str">
        <f t="shared" si="4"/>
        <v>No</v>
      </c>
      <c r="AB19" s="2"/>
      <c r="AC19" s="336"/>
      <c r="AD19" s="137">
        <f t="shared" si="5"/>
        <v>0</v>
      </c>
      <c r="AE19" s="104"/>
      <c r="AF19" s="104">
        <f>0.4+0.45+0.55</f>
        <v>1.4</v>
      </c>
      <c r="AG19" s="104">
        <f t="shared" si="6"/>
        <v>0</v>
      </c>
      <c r="AH19" s="104">
        <f t="shared" si="7"/>
        <v>0</v>
      </c>
      <c r="AI19" s="104">
        <f t="shared" si="8"/>
        <v>0</v>
      </c>
      <c r="AJ19" s="104">
        <f t="shared" si="9"/>
        <v>0</v>
      </c>
      <c r="AK19" s="104">
        <f t="shared" si="10"/>
        <v>0</v>
      </c>
      <c r="AL19" s="104">
        <f t="shared" si="11"/>
        <v>0</v>
      </c>
      <c r="AM19" s="104">
        <f t="shared" si="12"/>
        <v>0</v>
      </c>
      <c r="AN19" s="104">
        <f t="shared" si="13"/>
        <v>0</v>
      </c>
      <c r="AO19" s="104">
        <f t="shared" si="14"/>
        <v>0</v>
      </c>
      <c r="AP19" s="104">
        <f t="shared" si="15"/>
        <v>0</v>
      </c>
      <c r="AQ19" s="104">
        <f t="shared" si="16"/>
        <v>0</v>
      </c>
      <c r="AR19" s="104">
        <f t="shared" si="17"/>
        <v>0</v>
      </c>
      <c r="AS19" s="104">
        <f t="shared" si="18"/>
        <v>0</v>
      </c>
      <c r="AT19" s="104">
        <f t="shared" si="19"/>
        <v>0</v>
      </c>
      <c r="AU19" s="322">
        <v>1.0</v>
      </c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</row>
    <row r="20" ht="64.5" customHeight="1">
      <c r="A20" s="2"/>
      <c r="B20" s="314"/>
      <c r="C20" s="161"/>
      <c r="D20" s="160" t="s">
        <v>380</v>
      </c>
      <c r="E20" s="316"/>
      <c r="F20" s="161" t="s">
        <v>68</v>
      </c>
      <c r="G20" s="339" t="s">
        <v>381</v>
      </c>
      <c r="H20" s="161">
        <v>1.0</v>
      </c>
      <c r="I20" s="161">
        <v>0.0</v>
      </c>
      <c r="J20" s="318" t="s">
        <v>86</v>
      </c>
      <c r="K20" s="340">
        <v>249.6</v>
      </c>
      <c r="L20" s="163"/>
      <c r="M20" s="163"/>
      <c r="N20" s="163"/>
      <c r="O20" s="163"/>
      <c r="P20" s="163"/>
      <c r="Q20" s="161"/>
      <c r="R20" s="57"/>
      <c r="S20" s="57"/>
      <c r="T20" s="57"/>
      <c r="U20" s="57"/>
      <c r="V20" s="57"/>
      <c r="W20" s="57"/>
      <c r="X20" s="57"/>
      <c r="Y20" s="164">
        <f t="shared" si="2"/>
        <v>0</v>
      </c>
      <c r="Z20" s="165" t="str">
        <f t="shared" si="3"/>
        <v>No</v>
      </c>
      <c r="AA20" s="166" t="str">
        <f t="shared" si="4"/>
        <v>No</v>
      </c>
      <c r="AB20" s="2"/>
      <c r="AC20" s="125">
        <v>1.0</v>
      </c>
      <c r="AD20" s="126">
        <f t="shared" si="5"/>
        <v>0</v>
      </c>
      <c r="AE20" s="104"/>
      <c r="AF20" s="104">
        <v>5.5</v>
      </c>
      <c r="AG20" s="104">
        <f t="shared" si="6"/>
        <v>0</v>
      </c>
      <c r="AH20" s="104">
        <f t="shared" si="7"/>
        <v>0</v>
      </c>
      <c r="AI20" s="104">
        <f t="shared" si="8"/>
        <v>0</v>
      </c>
      <c r="AJ20" s="104">
        <f t="shared" si="9"/>
        <v>0</v>
      </c>
      <c r="AK20" s="104">
        <f t="shared" si="10"/>
        <v>0</v>
      </c>
      <c r="AL20" s="104">
        <f t="shared" si="11"/>
        <v>0</v>
      </c>
      <c r="AM20" s="104">
        <f t="shared" si="12"/>
        <v>0</v>
      </c>
      <c r="AN20" s="104">
        <f t="shared" si="13"/>
        <v>0</v>
      </c>
      <c r="AO20" s="104">
        <f t="shared" si="14"/>
        <v>0</v>
      </c>
      <c r="AP20" s="104">
        <f t="shared" si="15"/>
        <v>0</v>
      </c>
      <c r="AQ20" s="104">
        <f t="shared" si="16"/>
        <v>0</v>
      </c>
      <c r="AR20" s="104">
        <f t="shared" si="17"/>
        <v>0</v>
      </c>
      <c r="AS20" s="104">
        <f t="shared" si="18"/>
        <v>0</v>
      </c>
      <c r="AT20" s="104">
        <f t="shared" si="19"/>
        <v>0</v>
      </c>
      <c r="AU20" s="104">
        <v>1.0</v>
      </c>
      <c r="AV20" s="104"/>
      <c r="AW20" s="104"/>
      <c r="AX20" s="104"/>
      <c r="AY20" s="104">
        <v>1.0</v>
      </c>
      <c r="AZ20" s="104"/>
      <c r="BA20" s="104">
        <v>1.0</v>
      </c>
      <c r="BB20" s="104"/>
      <c r="BC20" s="104">
        <v>5.0</v>
      </c>
      <c r="BD20" s="104">
        <v>150.0</v>
      </c>
      <c r="BE20" s="104">
        <f t="shared" ref="BE20:BE24" si="21">BD20/10</f>
        <v>15</v>
      </c>
      <c r="BF20" s="104">
        <f t="shared" ref="BF20:BF24" si="22">(3/100)*BD20</f>
        <v>4.5</v>
      </c>
      <c r="BG20" s="104">
        <f t="shared" ref="BG20:BG34" si="23">AF20*SUM(L20:V20)</f>
        <v>0</v>
      </c>
    </row>
    <row r="21" ht="64.5" customHeight="1">
      <c r="A21" s="2"/>
      <c r="B21" s="327"/>
      <c r="C21" s="106"/>
      <c r="D21" s="128" t="s">
        <v>382</v>
      </c>
      <c r="E21" s="332"/>
      <c r="F21" s="129" t="s">
        <v>68</v>
      </c>
      <c r="G21" s="333" t="s">
        <v>383</v>
      </c>
      <c r="H21" s="129">
        <v>1.0</v>
      </c>
      <c r="I21" s="129">
        <v>0.0</v>
      </c>
      <c r="J21" s="334" t="s">
        <v>86</v>
      </c>
      <c r="K21" s="335">
        <v>204.6</v>
      </c>
      <c r="L21" s="133"/>
      <c r="M21" s="133"/>
      <c r="N21" s="133"/>
      <c r="O21" s="133"/>
      <c r="P21" s="133"/>
      <c r="Q21" s="129"/>
      <c r="R21" s="132"/>
      <c r="S21" s="132"/>
      <c r="T21" s="132"/>
      <c r="U21" s="132"/>
      <c r="V21" s="132"/>
      <c r="W21" s="132"/>
      <c r="X21" s="132"/>
      <c r="Y21" s="134">
        <f t="shared" si="2"/>
        <v>0</v>
      </c>
      <c r="Z21" s="135" t="str">
        <f t="shared" si="3"/>
        <v>No</v>
      </c>
      <c r="AA21" s="136" t="str">
        <f t="shared" si="4"/>
        <v>No</v>
      </c>
      <c r="AB21" s="2"/>
      <c r="AC21" s="132">
        <v>1.0</v>
      </c>
      <c r="AD21" s="137">
        <f t="shared" si="5"/>
        <v>0</v>
      </c>
      <c r="AE21" s="104"/>
      <c r="AF21" s="104">
        <v>2.5</v>
      </c>
      <c r="AG21" s="104">
        <f t="shared" si="6"/>
        <v>0</v>
      </c>
      <c r="AH21" s="104">
        <f t="shared" si="7"/>
        <v>0</v>
      </c>
      <c r="AI21" s="104">
        <f t="shared" si="8"/>
        <v>0</v>
      </c>
      <c r="AJ21" s="104">
        <f t="shared" si="9"/>
        <v>0</v>
      </c>
      <c r="AK21" s="104">
        <f t="shared" si="10"/>
        <v>0</v>
      </c>
      <c r="AL21" s="104">
        <f t="shared" si="11"/>
        <v>0</v>
      </c>
      <c r="AM21" s="104">
        <f t="shared" si="12"/>
        <v>0</v>
      </c>
      <c r="AN21" s="104">
        <f t="shared" si="13"/>
        <v>0</v>
      </c>
      <c r="AO21" s="104">
        <f t="shared" si="14"/>
        <v>0</v>
      </c>
      <c r="AP21" s="104">
        <f t="shared" si="15"/>
        <v>0</v>
      </c>
      <c r="AQ21" s="104">
        <f t="shared" si="16"/>
        <v>0</v>
      </c>
      <c r="AR21" s="104">
        <f t="shared" si="17"/>
        <v>0</v>
      </c>
      <c r="AS21" s="104">
        <f t="shared" si="18"/>
        <v>0</v>
      </c>
      <c r="AT21" s="104">
        <f t="shared" si="19"/>
        <v>0</v>
      </c>
      <c r="AU21" s="104">
        <v>1.0</v>
      </c>
      <c r="AV21" s="104"/>
      <c r="AW21" s="104"/>
      <c r="AX21" s="104"/>
      <c r="AY21" s="104">
        <f>H21</f>
        <v>1</v>
      </c>
      <c r="AZ21" s="104"/>
      <c r="BA21" s="104">
        <v>1.0</v>
      </c>
      <c r="BB21" s="104"/>
      <c r="BC21" s="104">
        <v>30.0</v>
      </c>
      <c r="BD21" s="104">
        <v>500.0</v>
      </c>
      <c r="BE21" s="104">
        <f t="shared" si="21"/>
        <v>50</v>
      </c>
      <c r="BF21" s="104">
        <f t="shared" si="22"/>
        <v>15</v>
      </c>
      <c r="BG21" s="104">
        <f t="shared" si="23"/>
        <v>0</v>
      </c>
    </row>
    <row r="22" ht="64.5" customHeight="1">
      <c r="A22" s="2"/>
      <c r="B22" s="327"/>
      <c r="C22" s="2"/>
      <c r="D22" s="178" t="s">
        <v>384</v>
      </c>
      <c r="E22" s="328"/>
      <c r="F22" s="2" t="s">
        <v>68</v>
      </c>
      <c r="G22" s="261" t="s">
        <v>383</v>
      </c>
      <c r="H22" s="2">
        <v>1.0</v>
      </c>
      <c r="I22" s="2">
        <v>0.0</v>
      </c>
      <c r="J22" s="329" t="s">
        <v>86</v>
      </c>
      <c r="K22" s="330">
        <v>204.6</v>
      </c>
      <c r="L22" s="139"/>
      <c r="M22" s="139"/>
      <c r="N22" s="139"/>
      <c r="O22" s="139"/>
      <c r="P22" s="139"/>
      <c r="Q22" s="2"/>
      <c r="R22" s="62"/>
      <c r="S22" s="62"/>
      <c r="T22" s="62"/>
      <c r="U22" s="62"/>
      <c r="V22" s="62"/>
      <c r="W22" s="62"/>
      <c r="X22" s="62"/>
      <c r="Y22" s="140">
        <f t="shared" si="2"/>
        <v>0</v>
      </c>
      <c r="Z22" s="141" t="str">
        <f t="shared" si="3"/>
        <v>No</v>
      </c>
      <c r="AA22" s="142" t="str">
        <f t="shared" si="4"/>
        <v>No</v>
      </c>
      <c r="AB22" s="2"/>
      <c r="AC22" s="132">
        <v>1.0</v>
      </c>
      <c r="AD22" s="137">
        <f t="shared" si="5"/>
        <v>0</v>
      </c>
      <c r="AE22" s="104"/>
      <c r="AF22" s="104">
        <v>2.5</v>
      </c>
      <c r="AG22" s="104">
        <f t="shared" si="6"/>
        <v>0</v>
      </c>
      <c r="AH22" s="104">
        <f t="shared" si="7"/>
        <v>0</v>
      </c>
      <c r="AI22" s="104">
        <f t="shared" si="8"/>
        <v>0</v>
      </c>
      <c r="AJ22" s="104">
        <f t="shared" si="9"/>
        <v>0</v>
      </c>
      <c r="AK22" s="104">
        <f t="shared" si="10"/>
        <v>0</v>
      </c>
      <c r="AL22" s="104">
        <f t="shared" si="11"/>
        <v>0</v>
      </c>
      <c r="AM22" s="104">
        <f t="shared" si="12"/>
        <v>0</v>
      </c>
      <c r="AN22" s="104">
        <f t="shared" si="13"/>
        <v>0</v>
      </c>
      <c r="AO22" s="104">
        <f t="shared" si="14"/>
        <v>0</v>
      </c>
      <c r="AP22" s="104">
        <f t="shared" si="15"/>
        <v>0</v>
      </c>
      <c r="AQ22" s="104">
        <f t="shared" si="16"/>
        <v>0</v>
      </c>
      <c r="AR22" s="104">
        <f t="shared" si="17"/>
        <v>0</v>
      </c>
      <c r="AS22" s="104">
        <f t="shared" si="18"/>
        <v>0</v>
      </c>
      <c r="AT22" s="104">
        <f t="shared" si="19"/>
        <v>0</v>
      </c>
      <c r="AU22" s="104">
        <v>1.0</v>
      </c>
      <c r="AV22" s="104"/>
      <c r="AW22" s="104"/>
      <c r="AX22" s="104"/>
      <c r="AY22" s="104">
        <v>1.0</v>
      </c>
      <c r="AZ22" s="104"/>
      <c r="BA22" s="104">
        <v>1.0</v>
      </c>
      <c r="BB22" s="104"/>
      <c r="BC22" s="104">
        <v>40.0</v>
      </c>
      <c r="BD22" s="104">
        <v>400.0</v>
      </c>
      <c r="BE22" s="104">
        <f t="shared" si="21"/>
        <v>40</v>
      </c>
      <c r="BF22" s="104">
        <f t="shared" si="22"/>
        <v>12</v>
      </c>
      <c r="BG22" s="104">
        <f t="shared" si="23"/>
        <v>0</v>
      </c>
    </row>
    <row r="23" ht="64.5" customHeight="1">
      <c r="A23" s="2"/>
      <c r="B23" s="327"/>
      <c r="C23" s="106"/>
      <c r="D23" s="128" t="s">
        <v>385</v>
      </c>
      <c r="E23" s="332"/>
      <c r="F23" s="129" t="s">
        <v>68</v>
      </c>
      <c r="G23" s="333" t="s">
        <v>386</v>
      </c>
      <c r="H23" s="129">
        <v>1.0</v>
      </c>
      <c r="I23" s="129">
        <v>0.0</v>
      </c>
      <c r="J23" s="334" t="s">
        <v>86</v>
      </c>
      <c r="K23" s="335">
        <v>221.7</v>
      </c>
      <c r="L23" s="133"/>
      <c r="M23" s="133"/>
      <c r="N23" s="133"/>
      <c r="O23" s="133"/>
      <c r="P23" s="133"/>
      <c r="Q23" s="129"/>
      <c r="R23" s="132"/>
      <c r="S23" s="132"/>
      <c r="T23" s="132"/>
      <c r="U23" s="132"/>
      <c r="V23" s="132"/>
      <c r="W23" s="132"/>
      <c r="X23" s="132"/>
      <c r="Y23" s="134">
        <f t="shared" si="2"/>
        <v>0</v>
      </c>
      <c r="Z23" s="135" t="str">
        <f t="shared" si="3"/>
        <v>No</v>
      </c>
      <c r="AA23" s="136" t="str">
        <f t="shared" si="4"/>
        <v>No</v>
      </c>
      <c r="AB23" s="2"/>
      <c r="AC23" s="132">
        <v>1.0</v>
      </c>
      <c r="AD23" s="137">
        <f t="shared" si="5"/>
        <v>0</v>
      </c>
      <c r="AE23" s="104"/>
      <c r="AF23" s="104">
        <v>2.6</v>
      </c>
      <c r="AG23" s="104">
        <f t="shared" si="6"/>
        <v>0</v>
      </c>
      <c r="AH23" s="104">
        <f t="shared" si="7"/>
        <v>0</v>
      </c>
      <c r="AI23" s="104">
        <f t="shared" si="8"/>
        <v>0</v>
      </c>
      <c r="AJ23" s="104">
        <f t="shared" si="9"/>
        <v>0</v>
      </c>
      <c r="AK23" s="104">
        <f t="shared" si="10"/>
        <v>0</v>
      </c>
      <c r="AL23" s="104">
        <f t="shared" si="11"/>
        <v>0</v>
      </c>
      <c r="AM23" s="104">
        <f t="shared" si="12"/>
        <v>0</v>
      </c>
      <c r="AN23" s="104">
        <f t="shared" si="13"/>
        <v>0</v>
      </c>
      <c r="AO23" s="104">
        <f t="shared" si="14"/>
        <v>0</v>
      </c>
      <c r="AP23" s="104">
        <f t="shared" si="15"/>
        <v>0</v>
      </c>
      <c r="AQ23" s="104">
        <f t="shared" si="16"/>
        <v>0</v>
      </c>
      <c r="AR23" s="104">
        <f t="shared" si="17"/>
        <v>0</v>
      </c>
      <c r="AS23" s="104">
        <f t="shared" si="18"/>
        <v>0</v>
      </c>
      <c r="AT23" s="104">
        <f t="shared" si="19"/>
        <v>0</v>
      </c>
      <c r="AU23" s="104">
        <v>1.0</v>
      </c>
      <c r="AV23" s="104"/>
      <c r="AW23" s="104"/>
      <c r="AX23" s="104"/>
      <c r="AY23" s="104">
        <v>1.0</v>
      </c>
      <c r="AZ23" s="104"/>
      <c r="BA23" s="104">
        <v>1.0</v>
      </c>
      <c r="BB23" s="104"/>
      <c r="BC23" s="104">
        <v>50.0</v>
      </c>
      <c r="BD23" s="104">
        <v>500.0</v>
      </c>
      <c r="BE23" s="104">
        <f t="shared" si="21"/>
        <v>50</v>
      </c>
      <c r="BF23" s="104">
        <f t="shared" si="22"/>
        <v>15</v>
      </c>
      <c r="BG23" s="104">
        <f t="shared" si="23"/>
        <v>0</v>
      </c>
    </row>
    <row r="24" ht="64.5" customHeight="1">
      <c r="A24" s="2"/>
      <c r="B24" s="327"/>
      <c r="C24" s="2"/>
      <c r="D24" s="178" t="s">
        <v>387</v>
      </c>
      <c r="E24" s="328"/>
      <c r="F24" s="2" t="s">
        <v>68</v>
      </c>
      <c r="G24" s="261" t="s">
        <v>388</v>
      </c>
      <c r="H24" s="2">
        <v>1.0</v>
      </c>
      <c r="I24" s="2">
        <v>0.0</v>
      </c>
      <c r="J24" s="329" t="s">
        <v>86</v>
      </c>
      <c r="K24" s="330">
        <v>204.6</v>
      </c>
      <c r="L24" s="139"/>
      <c r="M24" s="139"/>
      <c r="N24" s="139"/>
      <c r="O24" s="139"/>
      <c r="P24" s="139"/>
      <c r="Q24" s="2"/>
      <c r="R24" s="62"/>
      <c r="S24" s="62"/>
      <c r="T24" s="62"/>
      <c r="U24" s="62"/>
      <c r="V24" s="62"/>
      <c r="W24" s="62"/>
      <c r="X24" s="62"/>
      <c r="Y24" s="140">
        <f t="shared" si="2"/>
        <v>0</v>
      </c>
      <c r="Z24" s="141" t="str">
        <f t="shared" si="3"/>
        <v>No</v>
      </c>
      <c r="AA24" s="142" t="str">
        <f t="shared" si="4"/>
        <v>No</v>
      </c>
      <c r="AB24" s="2"/>
      <c r="AC24" s="132">
        <v>1.0</v>
      </c>
      <c r="AD24" s="137">
        <f t="shared" si="5"/>
        <v>0</v>
      </c>
      <c r="AE24" s="104"/>
      <c r="AF24" s="104">
        <v>3.0</v>
      </c>
      <c r="AG24" s="104">
        <f t="shared" si="6"/>
        <v>0</v>
      </c>
      <c r="AH24" s="104">
        <f t="shared" si="7"/>
        <v>0</v>
      </c>
      <c r="AI24" s="104">
        <f t="shared" si="8"/>
        <v>0</v>
      </c>
      <c r="AJ24" s="104">
        <f t="shared" si="9"/>
        <v>0</v>
      </c>
      <c r="AK24" s="104">
        <f t="shared" si="10"/>
        <v>0</v>
      </c>
      <c r="AL24" s="104">
        <f t="shared" si="11"/>
        <v>0</v>
      </c>
      <c r="AM24" s="104">
        <f t="shared" si="12"/>
        <v>0</v>
      </c>
      <c r="AN24" s="104">
        <f t="shared" si="13"/>
        <v>0</v>
      </c>
      <c r="AO24" s="104">
        <f t="shared" si="14"/>
        <v>0</v>
      </c>
      <c r="AP24" s="104">
        <f t="shared" si="15"/>
        <v>0</v>
      </c>
      <c r="AQ24" s="104">
        <f t="shared" si="16"/>
        <v>0</v>
      </c>
      <c r="AR24" s="104">
        <f t="shared" si="17"/>
        <v>0</v>
      </c>
      <c r="AS24" s="104">
        <f t="shared" si="18"/>
        <v>0</v>
      </c>
      <c r="AT24" s="104">
        <f t="shared" si="19"/>
        <v>0</v>
      </c>
      <c r="AU24" s="104">
        <v>1.0</v>
      </c>
      <c r="AV24" s="104"/>
      <c r="AW24" s="104"/>
      <c r="AX24" s="104"/>
      <c r="AY24" s="104">
        <v>1.0</v>
      </c>
      <c r="AZ24" s="104"/>
      <c r="BA24" s="104">
        <v>1.0</v>
      </c>
      <c r="BB24" s="104"/>
      <c r="BC24" s="104">
        <v>5.0</v>
      </c>
      <c r="BD24" s="104">
        <v>150.0</v>
      </c>
      <c r="BE24" s="104">
        <f t="shared" si="21"/>
        <v>15</v>
      </c>
      <c r="BF24" s="104">
        <f t="shared" si="22"/>
        <v>4.5</v>
      </c>
      <c r="BG24" s="104">
        <f t="shared" si="23"/>
        <v>0</v>
      </c>
    </row>
    <row r="25" ht="64.5" customHeight="1">
      <c r="A25" s="2"/>
      <c r="B25" s="327"/>
      <c r="C25" s="2"/>
      <c r="D25" s="128" t="s">
        <v>389</v>
      </c>
      <c r="E25" s="332"/>
      <c r="F25" s="129" t="s">
        <v>72</v>
      </c>
      <c r="G25" s="333" t="s">
        <v>390</v>
      </c>
      <c r="H25" s="129">
        <v>1.0</v>
      </c>
      <c r="I25" s="129">
        <v>0.0</v>
      </c>
      <c r="J25" s="334" t="s">
        <v>86</v>
      </c>
      <c r="K25" s="335">
        <v>192.4</v>
      </c>
      <c r="L25" s="133"/>
      <c r="M25" s="133"/>
      <c r="N25" s="133"/>
      <c r="O25" s="133"/>
      <c r="P25" s="133"/>
      <c r="Q25" s="129"/>
      <c r="R25" s="132"/>
      <c r="S25" s="132"/>
      <c r="T25" s="132"/>
      <c r="U25" s="132"/>
      <c r="V25" s="132"/>
      <c r="W25" s="132"/>
      <c r="X25" s="132"/>
      <c r="Y25" s="134">
        <f t="shared" si="2"/>
        <v>0</v>
      </c>
      <c r="Z25" s="135" t="str">
        <f t="shared" si="3"/>
        <v>No</v>
      </c>
      <c r="AA25" s="136" t="str">
        <f t="shared" si="4"/>
        <v>No</v>
      </c>
      <c r="AB25" s="2"/>
      <c r="AC25" s="132">
        <v>1.0</v>
      </c>
      <c r="AD25" s="137">
        <f t="shared" si="5"/>
        <v>0</v>
      </c>
      <c r="AE25" s="104"/>
      <c r="AF25" s="104">
        <v>4.3</v>
      </c>
      <c r="AG25" s="104">
        <f t="shared" si="6"/>
        <v>0</v>
      </c>
      <c r="AH25" s="104">
        <f t="shared" si="7"/>
        <v>0</v>
      </c>
      <c r="AI25" s="104">
        <f t="shared" si="8"/>
        <v>0</v>
      </c>
      <c r="AJ25" s="104">
        <f t="shared" si="9"/>
        <v>0</v>
      </c>
      <c r="AK25" s="104">
        <f t="shared" si="10"/>
        <v>0</v>
      </c>
      <c r="AL25" s="104">
        <f t="shared" si="11"/>
        <v>0</v>
      </c>
      <c r="AM25" s="104">
        <f t="shared" si="12"/>
        <v>0</v>
      </c>
      <c r="AN25" s="104">
        <f t="shared" si="13"/>
        <v>0</v>
      </c>
      <c r="AO25" s="104">
        <f t="shared" si="14"/>
        <v>0</v>
      </c>
      <c r="AP25" s="104">
        <f t="shared" si="15"/>
        <v>0</v>
      </c>
      <c r="AQ25" s="104">
        <f t="shared" si="16"/>
        <v>0</v>
      </c>
      <c r="AR25" s="104">
        <f t="shared" si="17"/>
        <v>0</v>
      </c>
      <c r="AS25" s="104">
        <f t="shared" si="18"/>
        <v>0</v>
      </c>
      <c r="AT25" s="104">
        <f t="shared" si="19"/>
        <v>0</v>
      </c>
      <c r="AU25" s="104">
        <v>1.0</v>
      </c>
      <c r="AV25" s="104"/>
      <c r="AW25" s="104"/>
      <c r="AX25" s="104">
        <v>1.0</v>
      </c>
      <c r="AY25" s="104"/>
      <c r="AZ25" s="104"/>
      <c r="BA25" s="104">
        <v>1.0</v>
      </c>
      <c r="BB25" s="104"/>
      <c r="BC25" s="104"/>
      <c r="BD25" s="104"/>
      <c r="BE25" s="104"/>
      <c r="BF25" s="104"/>
      <c r="BG25" s="104">
        <f t="shared" si="23"/>
        <v>0</v>
      </c>
    </row>
    <row r="26" ht="64.5" customHeight="1">
      <c r="A26" s="2"/>
      <c r="B26" s="327"/>
      <c r="C26" s="2"/>
      <c r="D26" s="48" t="s">
        <v>391</v>
      </c>
      <c r="E26" s="328"/>
      <c r="F26" s="2" t="s">
        <v>72</v>
      </c>
      <c r="G26" s="71" t="s">
        <v>392</v>
      </c>
      <c r="H26" s="2">
        <v>2.0</v>
      </c>
      <c r="I26" s="2">
        <v>0.0</v>
      </c>
      <c r="J26" s="329" t="s">
        <v>86</v>
      </c>
      <c r="K26" s="330">
        <v>249.6</v>
      </c>
      <c r="L26" s="139"/>
      <c r="M26" s="139"/>
      <c r="N26" s="139"/>
      <c r="O26" s="139"/>
      <c r="P26" s="139"/>
      <c r="Q26" s="2"/>
      <c r="R26" s="62"/>
      <c r="S26" s="62"/>
      <c r="T26" s="62"/>
      <c r="U26" s="62"/>
      <c r="V26" s="62"/>
      <c r="W26" s="62"/>
      <c r="X26" s="62"/>
      <c r="Y26" s="140">
        <f t="shared" si="2"/>
        <v>0</v>
      </c>
      <c r="Z26" s="141" t="str">
        <f t="shared" si="3"/>
        <v>No</v>
      </c>
      <c r="AA26" s="142" t="str">
        <f t="shared" si="4"/>
        <v>No</v>
      </c>
      <c r="AB26" s="2"/>
      <c r="AC26" s="132">
        <v>2.0</v>
      </c>
      <c r="AD26" s="137">
        <f t="shared" si="5"/>
        <v>0</v>
      </c>
      <c r="AE26" s="104"/>
      <c r="AF26" s="104">
        <v>3.2</v>
      </c>
      <c r="AG26" s="104">
        <f t="shared" si="6"/>
        <v>0</v>
      </c>
      <c r="AH26" s="104">
        <f t="shared" si="7"/>
        <v>0</v>
      </c>
      <c r="AI26" s="104">
        <f t="shared" si="8"/>
        <v>0</v>
      </c>
      <c r="AJ26" s="104">
        <f t="shared" si="9"/>
        <v>0</v>
      </c>
      <c r="AK26" s="104">
        <f t="shared" si="10"/>
        <v>0</v>
      </c>
      <c r="AL26" s="104">
        <f t="shared" si="11"/>
        <v>0</v>
      </c>
      <c r="AM26" s="104">
        <f t="shared" si="12"/>
        <v>0</v>
      </c>
      <c r="AN26" s="104">
        <f t="shared" si="13"/>
        <v>0</v>
      </c>
      <c r="AO26" s="104">
        <f t="shared" si="14"/>
        <v>0</v>
      </c>
      <c r="AP26" s="104">
        <f t="shared" si="15"/>
        <v>0</v>
      </c>
      <c r="AQ26" s="104">
        <f t="shared" si="16"/>
        <v>0</v>
      </c>
      <c r="AR26" s="104">
        <f t="shared" si="17"/>
        <v>0</v>
      </c>
      <c r="AS26" s="104">
        <f t="shared" si="18"/>
        <v>0</v>
      </c>
      <c r="AT26" s="104">
        <f t="shared" si="19"/>
        <v>0</v>
      </c>
      <c r="AU26" s="104">
        <v>2.0</v>
      </c>
      <c r="AV26" s="104"/>
      <c r="AW26" s="104"/>
      <c r="AX26" s="104">
        <f t="shared" ref="AX26:AX29" si="24">H26</f>
        <v>2</v>
      </c>
      <c r="AY26" s="104"/>
      <c r="AZ26" s="104"/>
      <c r="BA26" s="104">
        <v>1.0</v>
      </c>
      <c r="BB26" s="104"/>
      <c r="BC26" s="104">
        <v>5.0</v>
      </c>
      <c r="BD26" s="104">
        <v>150.0</v>
      </c>
      <c r="BE26" s="104">
        <f t="shared" ref="BE26:BE27" si="25">BD26/10</f>
        <v>15</v>
      </c>
      <c r="BF26" s="104">
        <f t="shared" ref="BF26:BF27" si="26">(3/100)*BD26</f>
        <v>4.5</v>
      </c>
      <c r="BG26" s="104">
        <f t="shared" si="23"/>
        <v>0</v>
      </c>
    </row>
    <row r="27" ht="64.5" customHeight="1">
      <c r="A27" s="2"/>
      <c r="B27" s="327"/>
      <c r="C27" s="2"/>
      <c r="D27" s="128" t="s">
        <v>393</v>
      </c>
      <c r="E27" s="332"/>
      <c r="F27" s="129" t="s">
        <v>82</v>
      </c>
      <c r="G27" s="333" t="s">
        <v>394</v>
      </c>
      <c r="H27" s="129">
        <v>2.0</v>
      </c>
      <c r="I27" s="129">
        <v>0.0</v>
      </c>
      <c r="J27" s="334" t="s">
        <v>86</v>
      </c>
      <c r="K27" s="335">
        <v>228.8</v>
      </c>
      <c r="L27" s="133"/>
      <c r="M27" s="133"/>
      <c r="N27" s="133"/>
      <c r="O27" s="133"/>
      <c r="P27" s="133"/>
      <c r="Q27" s="129"/>
      <c r="R27" s="132"/>
      <c r="S27" s="132"/>
      <c r="T27" s="132"/>
      <c r="U27" s="132"/>
      <c r="V27" s="132"/>
      <c r="W27" s="132"/>
      <c r="X27" s="132"/>
      <c r="Y27" s="134">
        <f t="shared" si="2"/>
        <v>0</v>
      </c>
      <c r="Z27" s="135" t="str">
        <f t="shared" si="3"/>
        <v>No</v>
      </c>
      <c r="AA27" s="136" t="str">
        <f t="shared" si="4"/>
        <v>No</v>
      </c>
      <c r="AB27" s="2"/>
      <c r="AC27" s="132">
        <v>2.0</v>
      </c>
      <c r="AD27" s="137">
        <f t="shared" si="5"/>
        <v>0</v>
      </c>
      <c r="AE27" s="104"/>
      <c r="AF27" s="104">
        <v>2.5</v>
      </c>
      <c r="AG27" s="104">
        <f t="shared" si="6"/>
        <v>0</v>
      </c>
      <c r="AH27" s="104">
        <f t="shared" si="7"/>
        <v>0</v>
      </c>
      <c r="AI27" s="104">
        <f t="shared" si="8"/>
        <v>0</v>
      </c>
      <c r="AJ27" s="104">
        <f t="shared" si="9"/>
        <v>0</v>
      </c>
      <c r="AK27" s="104">
        <f t="shared" si="10"/>
        <v>0</v>
      </c>
      <c r="AL27" s="104">
        <f t="shared" si="11"/>
        <v>0</v>
      </c>
      <c r="AM27" s="104">
        <f t="shared" si="12"/>
        <v>0</v>
      </c>
      <c r="AN27" s="104">
        <f t="shared" si="13"/>
        <v>0</v>
      </c>
      <c r="AO27" s="104">
        <f t="shared" si="14"/>
        <v>0</v>
      </c>
      <c r="AP27" s="104">
        <f t="shared" si="15"/>
        <v>0</v>
      </c>
      <c r="AQ27" s="104">
        <f t="shared" si="16"/>
        <v>0</v>
      </c>
      <c r="AR27" s="104">
        <f t="shared" si="17"/>
        <v>0</v>
      </c>
      <c r="AS27" s="104">
        <f t="shared" si="18"/>
        <v>0</v>
      </c>
      <c r="AT27" s="104">
        <f t="shared" si="19"/>
        <v>0</v>
      </c>
      <c r="AU27" s="104">
        <v>2.0</v>
      </c>
      <c r="AV27" s="104"/>
      <c r="AW27" s="104"/>
      <c r="AX27" s="104">
        <f t="shared" si="24"/>
        <v>2</v>
      </c>
      <c r="AY27" s="104"/>
      <c r="AZ27" s="104"/>
      <c r="BA27" s="104">
        <v>1.0</v>
      </c>
      <c r="BB27" s="104"/>
      <c r="BC27" s="104">
        <v>10.0</v>
      </c>
      <c r="BD27" s="104">
        <v>150.0</v>
      </c>
      <c r="BE27" s="104">
        <f t="shared" si="25"/>
        <v>15</v>
      </c>
      <c r="BF27" s="104">
        <f t="shared" si="26"/>
        <v>4.5</v>
      </c>
      <c r="BG27" s="104">
        <f t="shared" si="23"/>
        <v>0</v>
      </c>
    </row>
    <row r="28" ht="64.5" customHeight="1">
      <c r="A28" s="2"/>
      <c r="B28" s="327"/>
      <c r="C28" s="2"/>
      <c r="D28" s="48" t="s">
        <v>395</v>
      </c>
      <c r="E28" s="328"/>
      <c r="F28" s="2" t="s">
        <v>72</v>
      </c>
      <c r="G28" s="71" t="s">
        <v>396</v>
      </c>
      <c r="H28" s="2">
        <v>3.0</v>
      </c>
      <c r="I28" s="2">
        <v>0.0</v>
      </c>
      <c r="J28" s="329" t="s">
        <v>86</v>
      </c>
      <c r="K28" s="330">
        <v>322.4</v>
      </c>
      <c r="L28" s="139"/>
      <c r="M28" s="139"/>
      <c r="N28" s="139"/>
      <c r="O28" s="139"/>
      <c r="P28" s="139"/>
      <c r="Q28" s="2"/>
      <c r="R28" s="62"/>
      <c r="S28" s="62"/>
      <c r="T28" s="62"/>
      <c r="U28" s="62"/>
      <c r="V28" s="62"/>
      <c r="W28" s="62"/>
      <c r="X28" s="62"/>
      <c r="Y28" s="140">
        <f t="shared" si="2"/>
        <v>0</v>
      </c>
      <c r="Z28" s="141" t="str">
        <f t="shared" si="3"/>
        <v>No</v>
      </c>
      <c r="AA28" s="142" t="str">
        <f t="shared" si="4"/>
        <v>No</v>
      </c>
      <c r="AB28" s="2"/>
      <c r="AC28" s="132">
        <v>3.0</v>
      </c>
      <c r="AD28" s="137">
        <f t="shared" si="5"/>
        <v>0</v>
      </c>
      <c r="AE28" s="104"/>
      <c r="AF28" s="104">
        <v>2.6</v>
      </c>
      <c r="AG28" s="104">
        <f t="shared" si="6"/>
        <v>0</v>
      </c>
      <c r="AH28" s="104">
        <f t="shared" si="7"/>
        <v>0</v>
      </c>
      <c r="AI28" s="104">
        <f t="shared" si="8"/>
        <v>0</v>
      </c>
      <c r="AJ28" s="104">
        <f t="shared" si="9"/>
        <v>0</v>
      </c>
      <c r="AK28" s="104">
        <f t="shared" si="10"/>
        <v>0</v>
      </c>
      <c r="AL28" s="104">
        <f t="shared" si="11"/>
        <v>0</v>
      </c>
      <c r="AM28" s="104">
        <f t="shared" si="12"/>
        <v>0</v>
      </c>
      <c r="AN28" s="104">
        <f t="shared" si="13"/>
        <v>0</v>
      </c>
      <c r="AO28" s="104">
        <f t="shared" si="14"/>
        <v>0</v>
      </c>
      <c r="AP28" s="104">
        <f t="shared" si="15"/>
        <v>0</v>
      </c>
      <c r="AQ28" s="104">
        <f t="shared" si="16"/>
        <v>0</v>
      </c>
      <c r="AR28" s="104">
        <f t="shared" si="17"/>
        <v>0</v>
      </c>
      <c r="AS28" s="104">
        <f t="shared" si="18"/>
        <v>0</v>
      </c>
      <c r="AT28" s="104">
        <f t="shared" si="19"/>
        <v>0</v>
      </c>
      <c r="AU28" s="104">
        <v>1.5</v>
      </c>
      <c r="AV28" s="104"/>
      <c r="AW28" s="104"/>
      <c r="AX28" s="104">
        <f t="shared" si="24"/>
        <v>3</v>
      </c>
      <c r="AY28" s="104"/>
      <c r="AZ28" s="104"/>
      <c r="BA28" s="104">
        <v>3.0</v>
      </c>
      <c r="BB28" s="104"/>
      <c r="BC28" s="104"/>
      <c r="BD28" s="104"/>
      <c r="BE28" s="104"/>
      <c r="BF28" s="104"/>
      <c r="BG28" s="104">
        <f t="shared" si="23"/>
        <v>0</v>
      </c>
    </row>
    <row r="29" ht="64.5" customHeight="1">
      <c r="A29" s="2"/>
      <c r="B29" s="341"/>
      <c r="C29" s="189"/>
      <c r="D29" s="146" t="s">
        <v>397</v>
      </c>
      <c r="E29" s="342"/>
      <c r="F29" s="147" t="s">
        <v>82</v>
      </c>
      <c r="G29" s="343" t="s">
        <v>398</v>
      </c>
      <c r="H29" s="147">
        <v>3.0</v>
      </c>
      <c r="I29" s="147">
        <v>0.0</v>
      </c>
      <c r="J29" s="344" t="s">
        <v>86</v>
      </c>
      <c r="K29" s="345">
        <v>322.4</v>
      </c>
      <c r="L29" s="150"/>
      <c r="M29" s="150"/>
      <c r="N29" s="150"/>
      <c r="O29" s="150"/>
      <c r="P29" s="150"/>
      <c r="Q29" s="147"/>
      <c r="R29" s="151"/>
      <c r="S29" s="151"/>
      <c r="T29" s="151"/>
      <c r="U29" s="151"/>
      <c r="V29" s="151"/>
      <c r="W29" s="151"/>
      <c r="X29" s="151"/>
      <c r="Y29" s="134">
        <f t="shared" si="2"/>
        <v>0</v>
      </c>
      <c r="Z29" s="153" t="str">
        <f t="shared" si="3"/>
        <v>No</v>
      </c>
      <c r="AA29" s="154" t="str">
        <f t="shared" si="4"/>
        <v>No</v>
      </c>
      <c r="AB29" s="2"/>
      <c r="AC29" s="151">
        <v>3.0</v>
      </c>
      <c r="AD29" s="155">
        <f t="shared" si="5"/>
        <v>0</v>
      </c>
      <c r="AE29" s="104"/>
      <c r="AF29" s="104">
        <v>2.6</v>
      </c>
      <c r="AG29" s="104">
        <f t="shared" si="6"/>
        <v>0</v>
      </c>
      <c r="AH29" s="104">
        <f t="shared" si="7"/>
        <v>0</v>
      </c>
      <c r="AI29" s="104">
        <f t="shared" si="8"/>
        <v>0</v>
      </c>
      <c r="AJ29" s="104">
        <f t="shared" si="9"/>
        <v>0</v>
      </c>
      <c r="AK29" s="104">
        <f t="shared" si="10"/>
        <v>0</v>
      </c>
      <c r="AL29" s="104">
        <f t="shared" si="11"/>
        <v>0</v>
      </c>
      <c r="AM29" s="104">
        <f t="shared" si="12"/>
        <v>0</v>
      </c>
      <c r="AN29" s="104">
        <f t="shared" si="13"/>
        <v>0</v>
      </c>
      <c r="AO29" s="104">
        <f t="shared" si="14"/>
        <v>0</v>
      </c>
      <c r="AP29" s="104">
        <f t="shared" si="15"/>
        <v>0</v>
      </c>
      <c r="AQ29" s="104">
        <f t="shared" si="16"/>
        <v>0</v>
      </c>
      <c r="AR29" s="104">
        <f t="shared" si="17"/>
        <v>0</v>
      </c>
      <c r="AS29" s="104">
        <f t="shared" si="18"/>
        <v>0</v>
      </c>
      <c r="AT29" s="104">
        <f t="shared" si="19"/>
        <v>0</v>
      </c>
      <c r="AU29" s="104">
        <v>1.5</v>
      </c>
      <c r="AV29" s="104"/>
      <c r="AW29" s="104"/>
      <c r="AX29" s="104">
        <f t="shared" si="24"/>
        <v>3</v>
      </c>
      <c r="AY29" s="104"/>
      <c r="AZ29" s="104"/>
      <c r="BA29" s="104">
        <v>3.0</v>
      </c>
      <c r="BB29" s="104"/>
      <c r="BC29" s="104"/>
      <c r="BD29" s="104"/>
      <c r="BE29" s="104"/>
      <c r="BF29" s="104"/>
      <c r="BG29" s="104">
        <f t="shared" si="23"/>
        <v>0</v>
      </c>
    </row>
    <row r="30" ht="24.75" customHeight="1">
      <c r="A30" s="2"/>
      <c r="B30" s="310"/>
      <c r="C30" s="227"/>
      <c r="D30" s="178"/>
      <c r="E30" s="311"/>
      <c r="F30" s="227"/>
      <c r="G30" s="261"/>
      <c r="H30" s="227"/>
      <c r="I30" s="227"/>
      <c r="J30" s="312"/>
      <c r="K30" s="346" t="s">
        <v>399</v>
      </c>
      <c r="L30" s="231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347"/>
      <c r="Z30" s="227"/>
      <c r="AA30" s="141"/>
      <c r="AB30" s="2"/>
      <c r="AC30" s="81"/>
      <c r="AD30" s="2"/>
      <c r="AE30" s="234"/>
      <c r="AF30" s="234"/>
      <c r="AG30" s="104">
        <f t="shared" si="6"/>
        <v>0</v>
      </c>
      <c r="AH30" s="104">
        <f t="shared" si="7"/>
        <v>0</v>
      </c>
      <c r="AI30" s="104">
        <f t="shared" si="8"/>
        <v>0</v>
      </c>
      <c r="AJ30" s="104">
        <f t="shared" si="9"/>
        <v>0</v>
      </c>
      <c r="AK30" s="104">
        <f t="shared" si="10"/>
        <v>0</v>
      </c>
      <c r="AL30" s="104">
        <f t="shared" si="11"/>
        <v>0</v>
      </c>
      <c r="AM30" s="104">
        <f t="shared" si="12"/>
        <v>0</v>
      </c>
      <c r="AN30" s="104">
        <f t="shared" si="13"/>
        <v>0</v>
      </c>
      <c r="AO30" s="104">
        <f t="shared" si="14"/>
        <v>0</v>
      </c>
      <c r="AP30" s="104">
        <f t="shared" si="15"/>
        <v>0</v>
      </c>
      <c r="AQ30" s="104">
        <f t="shared" si="16"/>
        <v>0</v>
      </c>
      <c r="AR30" s="104">
        <f t="shared" si="17"/>
        <v>0</v>
      </c>
      <c r="AS30" s="104">
        <f t="shared" si="18"/>
        <v>0</v>
      </c>
      <c r="AT30" s="104">
        <f t="shared" si="19"/>
        <v>0</v>
      </c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>
        <f t="shared" ref="BE30:BE34" si="27">BD30/10</f>
        <v>0</v>
      </c>
      <c r="BF30" s="104">
        <f t="shared" ref="BF30:BF34" si="28">(3/100)*BD30</f>
        <v>0</v>
      </c>
      <c r="BG30" s="104">
        <f t="shared" si="23"/>
        <v>0</v>
      </c>
    </row>
    <row r="31" ht="64.5" customHeight="1">
      <c r="A31" s="348" t="s">
        <v>400</v>
      </c>
      <c r="B31" s="349"/>
      <c r="C31" s="350"/>
      <c r="D31" s="197" t="s">
        <v>401</v>
      </c>
      <c r="E31" s="323"/>
      <c r="F31" s="198" t="s">
        <v>360</v>
      </c>
      <c r="G31" s="324" t="s">
        <v>402</v>
      </c>
      <c r="H31" s="198">
        <v>1.0</v>
      </c>
      <c r="I31" s="198">
        <v>0.0</v>
      </c>
      <c r="J31" s="325" t="s">
        <v>86</v>
      </c>
      <c r="K31" s="326">
        <v>364.0</v>
      </c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125"/>
      <c r="W31" s="125"/>
      <c r="X31" s="125"/>
      <c r="Y31" s="134">
        <f t="shared" ref="Y31:Y70" si="29">K31*L31+K31*M31+K31*N31+K31*O31+K31*P31+K31*Q31+K31*R31+K31*T31+K31*U31+K31*V31+K31*W31+K31*X31+K31*S31</f>
        <v>0</v>
      </c>
      <c r="Z31" s="203" t="str">
        <f t="shared" ref="Z31:Z70" si="30">IF(B31="New","Yes","No")</f>
        <v>No</v>
      </c>
      <c r="AA31" s="204" t="str">
        <f t="shared" ref="AA31:AA70" si="31">IF(SUM(L31:X31)&gt;0,"Yes","No")</f>
        <v>No</v>
      </c>
      <c r="AB31" s="2"/>
      <c r="AC31" s="125">
        <v>5.0</v>
      </c>
      <c r="AD31" s="126">
        <f t="shared" ref="AD31:AD70" si="32">AC31*L31+AC31*M31+AC31*N31+AC31*O31+AC31*P31+AC31*Q31+AC31*R31+AC31*T31+AC31*U31+AC31*V31+AC31*W31+AC31*X31+AC31*S31</f>
        <v>0</v>
      </c>
      <c r="AE31" s="104"/>
      <c r="AF31" s="104">
        <v>18.0</v>
      </c>
      <c r="AG31" s="104">
        <f t="shared" si="6"/>
        <v>0</v>
      </c>
      <c r="AH31" s="104">
        <f t="shared" si="7"/>
        <v>0</v>
      </c>
      <c r="AI31" s="104">
        <f t="shared" si="8"/>
        <v>0</v>
      </c>
      <c r="AJ31" s="104">
        <f t="shared" si="9"/>
        <v>0</v>
      </c>
      <c r="AK31" s="104">
        <f t="shared" si="10"/>
        <v>0</v>
      </c>
      <c r="AL31" s="104">
        <f t="shared" si="11"/>
        <v>0</v>
      </c>
      <c r="AM31" s="104">
        <f t="shared" si="12"/>
        <v>0</v>
      </c>
      <c r="AN31" s="104">
        <f t="shared" si="13"/>
        <v>0</v>
      </c>
      <c r="AO31" s="104">
        <f t="shared" si="14"/>
        <v>0</v>
      </c>
      <c r="AP31" s="104">
        <f t="shared" si="15"/>
        <v>0</v>
      </c>
      <c r="AQ31" s="104">
        <f t="shared" si="16"/>
        <v>0</v>
      </c>
      <c r="AR31" s="104">
        <f t="shared" si="17"/>
        <v>0</v>
      </c>
      <c r="AS31" s="104">
        <f t="shared" si="18"/>
        <v>0</v>
      </c>
      <c r="AT31" s="104">
        <f t="shared" si="19"/>
        <v>0</v>
      </c>
      <c r="AU31" s="104">
        <v>5.0</v>
      </c>
      <c r="AV31" s="104"/>
      <c r="AW31" s="104"/>
      <c r="AX31" s="104">
        <v>0.0</v>
      </c>
      <c r="AY31" s="104">
        <v>1.0</v>
      </c>
      <c r="AZ31" s="104"/>
      <c r="BA31" s="104">
        <v>1.0</v>
      </c>
      <c r="BB31" s="104"/>
      <c r="BC31" s="104">
        <v>20.0</v>
      </c>
      <c r="BD31" s="104">
        <v>600.0</v>
      </c>
      <c r="BE31" s="104">
        <f t="shared" si="27"/>
        <v>60</v>
      </c>
      <c r="BF31" s="104">
        <f t="shared" si="28"/>
        <v>18</v>
      </c>
      <c r="BG31" s="104">
        <f t="shared" si="23"/>
        <v>0</v>
      </c>
    </row>
    <row r="32" ht="64.5" customHeight="1">
      <c r="A32" s="337"/>
      <c r="B32" s="351"/>
      <c r="C32" s="352"/>
      <c r="D32" s="128" t="s">
        <v>403</v>
      </c>
      <c r="E32" s="332" t="s">
        <v>359</v>
      </c>
      <c r="F32" s="129" t="s">
        <v>360</v>
      </c>
      <c r="G32" s="333" t="s">
        <v>402</v>
      </c>
      <c r="H32" s="129">
        <v>1.0</v>
      </c>
      <c r="I32" s="129">
        <v>0.0</v>
      </c>
      <c r="J32" s="334" t="s">
        <v>86</v>
      </c>
      <c r="K32" s="335">
        <v>447.2</v>
      </c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2"/>
      <c r="W32" s="132"/>
      <c r="X32" s="132"/>
      <c r="Y32" s="134">
        <f t="shared" si="29"/>
        <v>0</v>
      </c>
      <c r="Z32" s="135" t="str">
        <f t="shared" si="30"/>
        <v>No</v>
      </c>
      <c r="AA32" s="136" t="str">
        <f t="shared" si="31"/>
        <v>No</v>
      </c>
      <c r="AB32" s="2"/>
      <c r="AC32" s="132">
        <v>5.0</v>
      </c>
      <c r="AD32" s="137">
        <f t="shared" si="32"/>
        <v>0</v>
      </c>
      <c r="AE32" s="104"/>
      <c r="AF32" s="104">
        <v>18.0</v>
      </c>
      <c r="AG32" s="104">
        <f t="shared" si="6"/>
        <v>0</v>
      </c>
      <c r="AH32" s="104">
        <f t="shared" si="7"/>
        <v>0</v>
      </c>
      <c r="AI32" s="104">
        <f t="shared" si="8"/>
        <v>0</v>
      </c>
      <c r="AJ32" s="104">
        <f t="shared" si="9"/>
        <v>0</v>
      </c>
      <c r="AK32" s="104">
        <f t="shared" si="10"/>
        <v>0</v>
      </c>
      <c r="AL32" s="104">
        <f t="shared" si="11"/>
        <v>0</v>
      </c>
      <c r="AM32" s="104">
        <f t="shared" si="12"/>
        <v>0</v>
      </c>
      <c r="AN32" s="104">
        <f t="shared" si="13"/>
        <v>0</v>
      </c>
      <c r="AO32" s="104">
        <f t="shared" si="14"/>
        <v>0</v>
      </c>
      <c r="AP32" s="104">
        <f t="shared" si="15"/>
        <v>0</v>
      </c>
      <c r="AQ32" s="104">
        <f t="shared" si="16"/>
        <v>0</v>
      </c>
      <c r="AR32" s="104">
        <f t="shared" si="17"/>
        <v>0</v>
      </c>
      <c r="AS32" s="104">
        <f t="shared" si="18"/>
        <v>0</v>
      </c>
      <c r="AT32" s="104">
        <f t="shared" si="19"/>
        <v>0</v>
      </c>
      <c r="AU32" s="104">
        <v>5.0</v>
      </c>
      <c r="AV32" s="104"/>
      <c r="AW32" s="104"/>
      <c r="AX32" s="104">
        <v>0.0</v>
      </c>
      <c r="AY32" s="104">
        <v>1.0</v>
      </c>
      <c r="AZ32" s="104"/>
      <c r="BA32" s="104">
        <v>1.0</v>
      </c>
      <c r="BB32" s="104"/>
      <c r="BC32" s="104">
        <v>20.0</v>
      </c>
      <c r="BD32" s="104">
        <v>400.0</v>
      </c>
      <c r="BE32" s="104">
        <f t="shared" si="27"/>
        <v>40</v>
      </c>
      <c r="BF32" s="104">
        <f t="shared" si="28"/>
        <v>12</v>
      </c>
      <c r="BG32" s="104">
        <f t="shared" si="23"/>
        <v>0</v>
      </c>
    </row>
    <row r="33" ht="64.5" customHeight="1">
      <c r="A33" s="337"/>
      <c r="B33" s="338"/>
      <c r="C33" s="353"/>
      <c r="D33" s="178" t="s">
        <v>404</v>
      </c>
      <c r="E33" s="328"/>
      <c r="F33" s="2" t="s">
        <v>360</v>
      </c>
      <c r="G33" s="261" t="s">
        <v>405</v>
      </c>
      <c r="H33" s="2">
        <v>1.0</v>
      </c>
      <c r="I33" s="2">
        <v>0.0</v>
      </c>
      <c r="J33" s="354" t="s">
        <v>86</v>
      </c>
      <c r="K33" s="330">
        <v>312.0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62"/>
      <c r="W33" s="62"/>
      <c r="X33" s="62"/>
      <c r="Y33" s="140">
        <f t="shared" si="29"/>
        <v>0</v>
      </c>
      <c r="Z33" s="141" t="str">
        <f t="shared" si="30"/>
        <v>No</v>
      </c>
      <c r="AA33" s="142" t="str">
        <f t="shared" si="31"/>
        <v>No</v>
      </c>
      <c r="AB33" s="2"/>
      <c r="AC33" s="132">
        <v>3.0</v>
      </c>
      <c r="AD33" s="137">
        <f t="shared" si="32"/>
        <v>0</v>
      </c>
      <c r="AE33" s="104"/>
      <c r="AF33" s="104">
        <v>15.0</v>
      </c>
      <c r="AG33" s="104">
        <f t="shared" si="6"/>
        <v>0</v>
      </c>
      <c r="AH33" s="104">
        <f t="shared" si="7"/>
        <v>0</v>
      </c>
      <c r="AI33" s="104">
        <f t="shared" si="8"/>
        <v>0</v>
      </c>
      <c r="AJ33" s="104">
        <f t="shared" si="9"/>
        <v>0</v>
      </c>
      <c r="AK33" s="104">
        <f t="shared" si="10"/>
        <v>0</v>
      </c>
      <c r="AL33" s="104">
        <f t="shared" si="11"/>
        <v>0</v>
      </c>
      <c r="AM33" s="104">
        <f t="shared" si="12"/>
        <v>0</v>
      </c>
      <c r="AN33" s="104">
        <f t="shared" si="13"/>
        <v>0</v>
      </c>
      <c r="AO33" s="104">
        <f t="shared" si="14"/>
        <v>0</v>
      </c>
      <c r="AP33" s="104">
        <f t="shared" si="15"/>
        <v>0</v>
      </c>
      <c r="AQ33" s="104">
        <f t="shared" si="16"/>
        <v>0</v>
      </c>
      <c r="AR33" s="104">
        <f t="shared" si="17"/>
        <v>0</v>
      </c>
      <c r="AS33" s="104">
        <f t="shared" si="18"/>
        <v>0</v>
      </c>
      <c r="AT33" s="104">
        <f t="shared" si="19"/>
        <v>0</v>
      </c>
      <c r="AU33" s="104">
        <v>3.0</v>
      </c>
      <c r="AV33" s="104"/>
      <c r="AW33" s="104"/>
      <c r="AX33" s="104">
        <v>0.0</v>
      </c>
      <c r="AY33" s="104">
        <v>1.0</v>
      </c>
      <c r="AZ33" s="104"/>
      <c r="BA33" s="104">
        <v>1.0</v>
      </c>
      <c r="BB33" s="104"/>
      <c r="BC33" s="104">
        <v>15.0</v>
      </c>
      <c r="BD33" s="104">
        <v>500.0</v>
      </c>
      <c r="BE33" s="104">
        <f t="shared" si="27"/>
        <v>50</v>
      </c>
      <c r="BF33" s="104">
        <f t="shared" si="28"/>
        <v>15</v>
      </c>
      <c r="BG33" s="104">
        <f t="shared" si="23"/>
        <v>0</v>
      </c>
    </row>
    <row r="34" ht="64.5" customHeight="1">
      <c r="A34" s="337"/>
      <c r="B34" s="355"/>
      <c r="C34" s="352"/>
      <c r="D34" s="178" t="s">
        <v>406</v>
      </c>
      <c r="E34" s="356" t="s">
        <v>359</v>
      </c>
      <c r="F34" s="106" t="s">
        <v>360</v>
      </c>
      <c r="G34" s="261" t="s">
        <v>405</v>
      </c>
      <c r="H34" s="106">
        <v>1.0</v>
      </c>
      <c r="I34" s="106">
        <v>0.0</v>
      </c>
      <c r="J34" s="354" t="s">
        <v>86</v>
      </c>
      <c r="K34" s="357">
        <v>395.2</v>
      </c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2"/>
      <c r="W34" s="182"/>
      <c r="X34" s="182"/>
      <c r="Y34" s="140">
        <f t="shared" si="29"/>
        <v>0</v>
      </c>
      <c r="Z34" s="184" t="str">
        <f t="shared" si="30"/>
        <v>No</v>
      </c>
      <c r="AA34" s="185" t="str">
        <f t="shared" si="31"/>
        <v>No</v>
      </c>
      <c r="AB34" s="2"/>
      <c r="AC34" s="132">
        <v>3.0</v>
      </c>
      <c r="AD34" s="137">
        <f t="shared" si="32"/>
        <v>0</v>
      </c>
      <c r="AE34" s="104"/>
      <c r="AF34" s="104">
        <v>15.0</v>
      </c>
      <c r="AG34" s="104">
        <f t="shared" si="6"/>
        <v>0</v>
      </c>
      <c r="AH34" s="104">
        <f t="shared" si="7"/>
        <v>0</v>
      </c>
      <c r="AI34" s="104">
        <f t="shared" si="8"/>
        <v>0</v>
      </c>
      <c r="AJ34" s="104">
        <f t="shared" si="9"/>
        <v>0</v>
      </c>
      <c r="AK34" s="104">
        <f t="shared" si="10"/>
        <v>0</v>
      </c>
      <c r="AL34" s="104">
        <f t="shared" si="11"/>
        <v>0</v>
      </c>
      <c r="AM34" s="104">
        <f t="shared" si="12"/>
        <v>0</v>
      </c>
      <c r="AN34" s="104">
        <f t="shared" si="13"/>
        <v>0</v>
      </c>
      <c r="AO34" s="104">
        <f t="shared" si="14"/>
        <v>0</v>
      </c>
      <c r="AP34" s="104">
        <f t="shared" si="15"/>
        <v>0</v>
      </c>
      <c r="AQ34" s="104">
        <f t="shared" si="16"/>
        <v>0</v>
      </c>
      <c r="AR34" s="104">
        <f t="shared" si="17"/>
        <v>0</v>
      </c>
      <c r="AS34" s="104">
        <f t="shared" si="18"/>
        <v>0</v>
      </c>
      <c r="AT34" s="104">
        <f t="shared" si="19"/>
        <v>0</v>
      </c>
      <c r="AU34" s="104">
        <v>3.0</v>
      </c>
      <c r="AV34" s="104"/>
      <c r="AW34" s="104"/>
      <c r="AX34" s="104">
        <v>0.0</v>
      </c>
      <c r="AY34" s="104">
        <v>1.0</v>
      </c>
      <c r="AZ34" s="104"/>
      <c r="BA34" s="104">
        <v>1.0</v>
      </c>
      <c r="BB34" s="104"/>
      <c r="BC34" s="104">
        <v>15.0</v>
      </c>
      <c r="BD34" s="104">
        <v>350.0</v>
      </c>
      <c r="BE34" s="104">
        <f t="shared" si="27"/>
        <v>35</v>
      </c>
      <c r="BF34" s="104">
        <f t="shared" si="28"/>
        <v>10.5</v>
      </c>
      <c r="BG34" s="104">
        <f t="shared" si="23"/>
        <v>0</v>
      </c>
    </row>
    <row r="35" ht="64.5" customHeight="1">
      <c r="A35" s="337"/>
      <c r="B35" s="358"/>
      <c r="C35" s="359"/>
      <c r="D35" s="128" t="s">
        <v>407</v>
      </c>
      <c r="E35" s="332"/>
      <c r="F35" s="129" t="s">
        <v>246</v>
      </c>
      <c r="G35" s="333" t="s">
        <v>408</v>
      </c>
      <c r="H35" s="129">
        <v>1.0</v>
      </c>
      <c r="I35" s="129">
        <v>0.0</v>
      </c>
      <c r="J35" s="129" t="s">
        <v>86</v>
      </c>
      <c r="K35" s="335">
        <v>260.0</v>
      </c>
      <c r="L35" s="133"/>
      <c r="M35" s="133"/>
      <c r="N35" s="133"/>
      <c r="O35" s="133"/>
      <c r="P35" s="133"/>
      <c r="Q35" s="129"/>
      <c r="R35" s="132"/>
      <c r="S35" s="132"/>
      <c r="T35" s="132"/>
      <c r="U35" s="132"/>
      <c r="V35" s="132"/>
      <c r="W35" s="132"/>
      <c r="X35" s="132"/>
      <c r="Y35" s="134">
        <f t="shared" si="29"/>
        <v>0</v>
      </c>
      <c r="Z35" s="135" t="str">
        <f t="shared" si="30"/>
        <v>No</v>
      </c>
      <c r="AA35" s="136" t="str">
        <f t="shared" si="31"/>
        <v>No</v>
      </c>
      <c r="AB35" s="2"/>
      <c r="AC35" s="132">
        <v>1.0</v>
      </c>
      <c r="AD35" s="137">
        <f t="shared" si="32"/>
        <v>0</v>
      </c>
      <c r="AE35" s="104"/>
      <c r="AF35" s="104">
        <v>6.7</v>
      </c>
      <c r="AG35" s="104">
        <f t="shared" si="6"/>
        <v>0</v>
      </c>
      <c r="AH35" s="104">
        <f t="shared" si="7"/>
        <v>0</v>
      </c>
      <c r="AI35" s="104">
        <f t="shared" si="8"/>
        <v>0</v>
      </c>
      <c r="AJ35" s="104">
        <f t="shared" si="9"/>
        <v>0</v>
      </c>
      <c r="AK35" s="104">
        <f t="shared" si="10"/>
        <v>0</v>
      </c>
      <c r="AL35" s="104">
        <f t="shared" si="11"/>
        <v>0</v>
      </c>
      <c r="AM35" s="104">
        <f t="shared" si="12"/>
        <v>0</v>
      </c>
      <c r="AN35" s="104">
        <f t="shared" si="13"/>
        <v>0</v>
      </c>
      <c r="AO35" s="104">
        <f t="shared" si="14"/>
        <v>0</v>
      </c>
      <c r="AP35" s="104">
        <f t="shared" si="15"/>
        <v>0</v>
      </c>
      <c r="AQ35" s="104">
        <f t="shared" si="16"/>
        <v>0</v>
      </c>
      <c r="AR35" s="104">
        <f t="shared" si="17"/>
        <v>0</v>
      </c>
      <c r="AS35" s="104">
        <f t="shared" si="18"/>
        <v>0</v>
      </c>
      <c r="AT35" s="104">
        <f t="shared" si="19"/>
        <v>0</v>
      </c>
      <c r="AU35" s="104">
        <v>1.0</v>
      </c>
      <c r="AV35" s="104"/>
      <c r="AW35" s="104"/>
      <c r="AX35" s="104">
        <v>1.0</v>
      </c>
      <c r="AY35" s="104"/>
      <c r="AZ35" s="104"/>
      <c r="BA35" s="104">
        <v>1.0</v>
      </c>
      <c r="BB35" s="104"/>
      <c r="BC35" s="104"/>
      <c r="BD35" s="104"/>
      <c r="BE35" s="104"/>
      <c r="BF35" s="104"/>
      <c r="BG35" s="104"/>
    </row>
    <row r="36" ht="64.5" customHeight="1">
      <c r="A36" s="337"/>
      <c r="B36" s="355"/>
      <c r="C36" s="360"/>
      <c r="D36" s="128" t="s">
        <v>409</v>
      </c>
      <c r="E36" s="332" t="s">
        <v>359</v>
      </c>
      <c r="F36" s="129" t="s">
        <v>246</v>
      </c>
      <c r="G36" s="333" t="s">
        <v>408</v>
      </c>
      <c r="H36" s="129">
        <v>1.0</v>
      </c>
      <c r="I36" s="129">
        <v>0.0</v>
      </c>
      <c r="J36" s="129" t="s">
        <v>86</v>
      </c>
      <c r="K36" s="335">
        <v>301.6</v>
      </c>
      <c r="L36" s="133"/>
      <c r="M36" s="133"/>
      <c r="N36" s="133"/>
      <c r="O36" s="133"/>
      <c r="P36" s="133"/>
      <c r="Q36" s="129"/>
      <c r="R36" s="132"/>
      <c r="S36" s="132"/>
      <c r="T36" s="132"/>
      <c r="U36" s="132"/>
      <c r="V36" s="132"/>
      <c r="W36" s="132"/>
      <c r="X36" s="132"/>
      <c r="Y36" s="134">
        <f t="shared" si="29"/>
        <v>0</v>
      </c>
      <c r="Z36" s="135" t="str">
        <f t="shared" si="30"/>
        <v>No</v>
      </c>
      <c r="AA36" s="136" t="str">
        <f t="shared" si="31"/>
        <v>No</v>
      </c>
      <c r="AB36" s="2"/>
      <c r="AC36" s="132">
        <v>1.0</v>
      </c>
      <c r="AD36" s="137">
        <f t="shared" si="32"/>
        <v>0</v>
      </c>
      <c r="AE36" s="104"/>
      <c r="AF36" s="104">
        <v>6.1</v>
      </c>
      <c r="AG36" s="104">
        <f t="shared" si="6"/>
        <v>0</v>
      </c>
      <c r="AH36" s="104">
        <f t="shared" si="7"/>
        <v>0</v>
      </c>
      <c r="AI36" s="104">
        <f t="shared" si="8"/>
        <v>0</v>
      </c>
      <c r="AJ36" s="104">
        <f t="shared" si="9"/>
        <v>0</v>
      </c>
      <c r="AK36" s="104">
        <f t="shared" si="10"/>
        <v>0</v>
      </c>
      <c r="AL36" s="104">
        <f t="shared" si="11"/>
        <v>0</v>
      </c>
      <c r="AM36" s="104">
        <f t="shared" si="12"/>
        <v>0</v>
      </c>
      <c r="AN36" s="104">
        <f t="shared" si="13"/>
        <v>0</v>
      </c>
      <c r="AO36" s="104">
        <f t="shared" si="14"/>
        <v>0</v>
      </c>
      <c r="AP36" s="104">
        <f t="shared" si="15"/>
        <v>0</v>
      </c>
      <c r="AQ36" s="104">
        <f t="shared" si="16"/>
        <v>0</v>
      </c>
      <c r="AR36" s="104">
        <f t="shared" si="17"/>
        <v>0</v>
      </c>
      <c r="AS36" s="104">
        <f t="shared" si="18"/>
        <v>0</v>
      </c>
      <c r="AT36" s="104">
        <f t="shared" si="19"/>
        <v>0</v>
      </c>
      <c r="AU36" s="104">
        <v>1.0</v>
      </c>
      <c r="AV36" s="104"/>
      <c r="AW36" s="104"/>
      <c r="AX36" s="104">
        <v>1.0</v>
      </c>
      <c r="AY36" s="104"/>
      <c r="AZ36" s="104"/>
      <c r="BA36" s="104">
        <v>1.0</v>
      </c>
      <c r="BB36" s="104"/>
      <c r="BC36" s="104"/>
      <c r="BD36" s="104"/>
      <c r="BE36" s="104"/>
      <c r="BF36" s="104"/>
      <c r="BG36" s="104"/>
    </row>
    <row r="37" ht="64.5" customHeight="1">
      <c r="A37" s="337"/>
      <c r="B37" s="338"/>
      <c r="C37" s="353"/>
      <c r="D37" s="178" t="s">
        <v>410</v>
      </c>
      <c r="E37" s="328"/>
      <c r="F37" s="2" t="s">
        <v>246</v>
      </c>
      <c r="G37" s="261" t="s">
        <v>411</v>
      </c>
      <c r="H37" s="2">
        <v>1.0</v>
      </c>
      <c r="I37" s="2">
        <v>0.0</v>
      </c>
      <c r="J37" s="354" t="s">
        <v>86</v>
      </c>
      <c r="K37" s="330">
        <v>260.0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62"/>
      <c r="W37" s="62"/>
      <c r="X37" s="62"/>
      <c r="Y37" s="140">
        <f t="shared" si="29"/>
        <v>0</v>
      </c>
      <c r="Z37" s="141" t="str">
        <f t="shared" si="30"/>
        <v>No</v>
      </c>
      <c r="AA37" s="142" t="str">
        <f t="shared" si="31"/>
        <v>No</v>
      </c>
      <c r="AB37" s="2"/>
      <c r="AC37" s="132">
        <v>1.0</v>
      </c>
      <c r="AD37" s="137">
        <f t="shared" si="32"/>
        <v>0</v>
      </c>
      <c r="AE37" s="104"/>
      <c r="AF37" s="104">
        <v>7.7</v>
      </c>
      <c r="AG37" s="104">
        <f t="shared" si="6"/>
        <v>0</v>
      </c>
      <c r="AH37" s="104">
        <f t="shared" si="7"/>
        <v>0</v>
      </c>
      <c r="AI37" s="104">
        <f t="shared" si="8"/>
        <v>0</v>
      </c>
      <c r="AJ37" s="104">
        <f t="shared" si="9"/>
        <v>0</v>
      </c>
      <c r="AK37" s="104">
        <f t="shared" si="10"/>
        <v>0</v>
      </c>
      <c r="AL37" s="104">
        <f t="shared" si="11"/>
        <v>0</v>
      </c>
      <c r="AM37" s="104">
        <f t="shared" si="12"/>
        <v>0</v>
      </c>
      <c r="AN37" s="104">
        <f t="shared" si="13"/>
        <v>0</v>
      </c>
      <c r="AO37" s="104">
        <f t="shared" si="14"/>
        <v>0</v>
      </c>
      <c r="AP37" s="104">
        <f t="shared" si="15"/>
        <v>0</v>
      </c>
      <c r="AQ37" s="104">
        <f t="shared" si="16"/>
        <v>0</v>
      </c>
      <c r="AR37" s="104">
        <f t="shared" si="17"/>
        <v>0</v>
      </c>
      <c r="AS37" s="104">
        <f t="shared" si="18"/>
        <v>0</v>
      </c>
      <c r="AT37" s="104">
        <f t="shared" si="19"/>
        <v>0</v>
      </c>
      <c r="AU37" s="104">
        <v>1.0</v>
      </c>
      <c r="AV37" s="104"/>
      <c r="AW37" s="104"/>
      <c r="AX37" s="104">
        <v>1.0</v>
      </c>
      <c r="AY37" s="104"/>
      <c r="AZ37" s="104"/>
      <c r="BA37" s="104">
        <v>1.0</v>
      </c>
      <c r="BB37" s="104"/>
      <c r="BC37" s="104"/>
      <c r="BD37" s="104"/>
      <c r="BE37" s="104"/>
      <c r="BF37" s="104"/>
      <c r="BG37" s="104"/>
    </row>
    <row r="38" ht="64.5" customHeight="1">
      <c r="A38" s="361" t="s">
        <v>400</v>
      </c>
      <c r="B38" s="338"/>
      <c r="C38" s="353"/>
      <c r="D38" s="178" t="s">
        <v>412</v>
      </c>
      <c r="E38" s="328" t="s">
        <v>359</v>
      </c>
      <c r="F38" s="2" t="s">
        <v>246</v>
      </c>
      <c r="G38" s="261" t="s">
        <v>411</v>
      </c>
      <c r="H38" s="2">
        <v>1.0</v>
      </c>
      <c r="I38" s="2">
        <v>0.0</v>
      </c>
      <c r="J38" s="354" t="s">
        <v>86</v>
      </c>
      <c r="K38" s="330">
        <v>301.6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62"/>
      <c r="W38" s="62"/>
      <c r="X38" s="62"/>
      <c r="Y38" s="140">
        <f t="shared" si="29"/>
        <v>0</v>
      </c>
      <c r="Z38" s="141" t="str">
        <f t="shared" si="30"/>
        <v>No</v>
      </c>
      <c r="AA38" s="142" t="str">
        <f t="shared" si="31"/>
        <v>No</v>
      </c>
      <c r="AB38" s="2"/>
      <c r="AC38" s="132">
        <v>1.0</v>
      </c>
      <c r="AD38" s="137">
        <f t="shared" si="32"/>
        <v>0</v>
      </c>
      <c r="AE38" s="104"/>
      <c r="AF38" s="104">
        <v>7.4</v>
      </c>
      <c r="AG38" s="104">
        <f t="shared" si="6"/>
        <v>0</v>
      </c>
      <c r="AH38" s="104">
        <f t="shared" si="7"/>
        <v>0</v>
      </c>
      <c r="AI38" s="104">
        <f t="shared" si="8"/>
        <v>0</v>
      </c>
      <c r="AJ38" s="104">
        <f t="shared" si="9"/>
        <v>0</v>
      </c>
      <c r="AK38" s="104">
        <f t="shared" si="10"/>
        <v>0</v>
      </c>
      <c r="AL38" s="104">
        <f t="shared" si="11"/>
        <v>0</v>
      </c>
      <c r="AM38" s="104">
        <f t="shared" si="12"/>
        <v>0</v>
      </c>
      <c r="AN38" s="104">
        <f t="shared" si="13"/>
        <v>0</v>
      </c>
      <c r="AO38" s="104">
        <f t="shared" si="14"/>
        <v>0</v>
      </c>
      <c r="AP38" s="104">
        <f t="shared" si="15"/>
        <v>0</v>
      </c>
      <c r="AQ38" s="104">
        <f t="shared" si="16"/>
        <v>0</v>
      </c>
      <c r="AR38" s="104">
        <f t="shared" si="17"/>
        <v>0</v>
      </c>
      <c r="AS38" s="104">
        <f t="shared" si="18"/>
        <v>0</v>
      </c>
      <c r="AT38" s="104">
        <f t="shared" si="19"/>
        <v>0</v>
      </c>
      <c r="AU38" s="104">
        <v>1.0</v>
      </c>
      <c r="AV38" s="104"/>
      <c r="AW38" s="104"/>
      <c r="AX38" s="104">
        <v>1.0</v>
      </c>
      <c r="AY38" s="104"/>
      <c r="AZ38" s="104"/>
      <c r="BA38" s="104">
        <v>1.0</v>
      </c>
      <c r="BB38" s="104"/>
      <c r="BC38" s="104"/>
      <c r="BD38" s="104"/>
      <c r="BE38" s="104"/>
      <c r="BF38" s="104"/>
      <c r="BG38" s="104"/>
    </row>
    <row r="39" ht="64.5" customHeight="1">
      <c r="A39" s="337"/>
      <c r="B39" s="358"/>
      <c r="C39" s="359"/>
      <c r="D39" s="128" t="s">
        <v>413</v>
      </c>
      <c r="E39" s="332"/>
      <c r="F39" s="129" t="s">
        <v>89</v>
      </c>
      <c r="G39" s="333" t="s">
        <v>414</v>
      </c>
      <c r="H39" s="129">
        <v>2.0</v>
      </c>
      <c r="I39" s="129">
        <v>0.0</v>
      </c>
      <c r="J39" s="129" t="s">
        <v>86</v>
      </c>
      <c r="K39" s="335">
        <v>218.4</v>
      </c>
      <c r="L39" s="133"/>
      <c r="M39" s="133"/>
      <c r="N39" s="133"/>
      <c r="O39" s="133"/>
      <c r="P39" s="133"/>
      <c r="Q39" s="129"/>
      <c r="R39" s="132"/>
      <c r="S39" s="132"/>
      <c r="T39" s="132"/>
      <c r="U39" s="132"/>
      <c r="V39" s="132"/>
      <c r="W39" s="132"/>
      <c r="X39" s="132"/>
      <c r="Y39" s="134">
        <f t="shared" si="29"/>
        <v>0</v>
      </c>
      <c r="Z39" s="135" t="str">
        <f t="shared" si="30"/>
        <v>No</v>
      </c>
      <c r="AA39" s="136" t="str">
        <f t="shared" si="31"/>
        <v>No</v>
      </c>
      <c r="AB39" s="2"/>
      <c r="AC39" s="132">
        <v>2.0</v>
      </c>
      <c r="AD39" s="137">
        <f t="shared" si="32"/>
        <v>0</v>
      </c>
      <c r="AE39" s="104"/>
      <c r="AF39" s="104">
        <v>6.4</v>
      </c>
      <c r="AG39" s="104">
        <f t="shared" si="6"/>
        <v>0</v>
      </c>
      <c r="AH39" s="104">
        <f t="shared" si="7"/>
        <v>0</v>
      </c>
      <c r="AI39" s="104">
        <f t="shared" si="8"/>
        <v>0</v>
      </c>
      <c r="AJ39" s="104">
        <f t="shared" si="9"/>
        <v>0</v>
      </c>
      <c r="AK39" s="104">
        <f t="shared" si="10"/>
        <v>0</v>
      </c>
      <c r="AL39" s="104">
        <f t="shared" si="11"/>
        <v>0</v>
      </c>
      <c r="AM39" s="104">
        <f t="shared" si="12"/>
        <v>0</v>
      </c>
      <c r="AN39" s="104">
        <f t="shared" si="13"/>
        <v>0</v>
      </c>
      <c r="AO39" s="104">
        <f t="shared" si="14"/>
        <v>0</v>
      </c>
      <c r="AP39" s="104">
        <f t="shared" si="15"/>
        <v>0</v>
      </c>
      <c r="AQ39" s="104">
        <f t="shared" si="16"/>
        <v>0</v>
      </c>
      <c r="AR39" s="104">
        <f t="shared" si="17"/>
        <v>0</v>
      </c>
      <c r="AS39" s="104">
        <f t="shared" si="18"/>
        <v>0</v>
      </c>
      <c r="AT39" s="104">
        <f t="shared" si="19"/>
        <v>0</v>
      </c>
      <c r="AU39" s="104">
        <v>2.0</v>
      </c>
      <c r="AV39" s="104"/>
      <c r="AW39" s="104"/>
      <c r="AX39" s="104">
        <v>2.0</v>
      </c>
      <c r="AY39" s="104"/>
      <c r="AZ39" s="104"/>
      <c r="BA39" s="104">
        <v>2.0</v>
      </c>
      <c r="BB39" s="104"/>
      <c r="BC39" s="104">
        <v>12.0</v>
      </c>
      <c r="BD39" s="104">
        <v>500.0</v>
      </c>
      <c r="BE39" s="104">
        <f t="shared" ref="BE39:BE44" si="33">BD39/10</f>
        <v>50</v>
      </c>
      <c r="BF39" s="104">
        <f t="shared" ref="BF39:BF44" si="34">(3/100)*BD39</f>
        <v>15</v>
      </c>
      <c r="BG39" s="104">
        <f t="shared" ref="BG39:BG44" si="35">AF39*SUM(L39:V39)</f>
        <v>0</v>
      </c>
    </row>
    <row r="40" ht="64.5" customHeight="1">
      <c r="A40" s="337"/>
      <c r="B40" s="355"/>
      <c r="C40" s="360"/>
      <c r="D40" s="128" t="s">
        <v>415</v>
      </c>
      <c r="E40" s="332" t="s">
        <v>359</v>
      </c>
      <c r="F40" s="129" t="s">
        <v>89</v>
      </c>
      <c r="G40" s="333" t="s">
        <v>414</v>
      </c>
      <c r="H40" s="129">
        <v>2.0</v>
      </c>
      <c r="I40" s="129">
        <v>0.0</v>
      </c>
      <c r="J40" s="129" t="s">
        <v>86</v>
      </c>
      <c r="K40" s="335">
        <v>270.4</v>
      </c>
      <c r="L40" s="133"/>
      <c r="M40" s="133"/>
      <c r="N40" s="133"/>
      <c r="O40" s="133"/>
      <c r="P40" s="133"/>
      <c r="Q40" s="129"/>
      <c r="R40" s="132"/>
      <c r="S40" s="132"/>
      <c r="T40" s="132"/>
      <c r="U40" s="132"/>
      <c r="V40" s="132"/>
      <c r="W40" s="132"/>
      <c r="X40" s="132"/>
      <c r="Y40" s="134">
        <f t="shared" si="29"/>
        <v>0</v>
      </c>
      <c r="Z40" s="135" t="str">
        <f t="shared" si="30"/>
        <v>No</v>
      </c>
      <c r="AA40" s="136" t="str">
        <f t="shared" si="31"/>
        <v>No</v>
      </c>
      <c r="AB40" s="2"/>
      <c r="AC40" s="132">
        <v>2.0</v>
      </c>
      <c r="AD40" s="137">
        <f t="shared" si="32"/>
        <v>0</v>
      </c>
      <c r="AE40" s="104"/>
      <c r="AF40" s="104">
        <v>5.9</v>
      </c>
      <c r="AG40" s="104">
        <f t="shared" si="6"/>
        <v>0</v>
      </c>
      <c r="AH40" s="104">
        <f t="shared" si="7"/>
        <v>0</v>
      </c>
      <c r="AI40" s="104">
        <f t="shared" si="8"/>
        <v>0</v>
      </c>
      <c r="AJ40" s="104">
        <f t="shared" si="9"/>
        <v>0</v>
      </c>
      <c r="AK40" s="104">
        <f t="shared" si="10"/>
        <v>0</v>
      </c>
      <c r="AL40" s="104">
        <f t="shared" si="11"/>
        <v>0</v>
      </c>
      <c r="AM40" s="104">
        <f t="shared" si="12"/>
        <v>0</v>
      </c>
      <c r="AN40" s="104">
        <f t="shared" si="13"/>
        <v>0</v>
      </c>
      <c r="AO40" s="104">
        <f t="shared" si="14"/>
        <v>0</v>
      </c>
      <c r="AP40" s="104">
        <f t="shared" si="15"/>
        <v>0</v>
      </c>
      <c r="AQ40" s="104">
        <f t="shared" si="16"/>
        <v>0</v>
      </c>
      <c r="AR40" s="104">
        <f t="shared" si="17"/>
        <v>0</v>
      </c>
      <c r="AS40" s="104">
        <f t="shared" si="18"/>
        <v>0</v>
      </c>
      <c r="AT40" s="104">
        <f t="shared" si="19"/>
        <v>0</v>
      </c>
      <c r="AU40" s="104">
        <v>2.0</v>
      </c>
      <c r="AV40" s="104"/>
      <c r="AW40" s="104"/>
      <c r="AX40" s="104">
        <v>2.0</v>
      </c>
      <c r="AY40" s="104"/>
      <c r="AZ40" s="104"/>
      <c r="BA40" s="104">
        <v>2.0</v>
      </c>
      <c r="BB40" s="104"/>
      <c r="BC40" s="104">
        <v>6.0</v>
      </c>
      <c r="BD40" s="104">
        <v>200.0</v>
      </c>
      <c r="BE40" s="104">
        <f t="shared" si="33"/>
        <v>20</v>
      </c>
      <c r="BF40" s="104">
        <f t="shared" si="34"/>
        <v>6</v>
      </c>
      <c r="BG40" s="104">
        <f t="shared" si="35"/>
        <v>0</v>
      </c>
    </row>
    <row r="41" ht="64.5" customHeight="1">
      <c r="A41" s="337"/>
      <c r="B41" s="358"/>
      <c r="C41" s="359"/>
      <c r="D41" s="178" t="s">
        <v>416</v>
      </c>
      <c r="E41" s="356"/>
      <c r="F41" s="106" t="s">
        <v>89</v>
      </c>
      <c r="G41" s="261" t="s">
        <v>414</v>
      </c>
      <c r="H41" s="106">
        <v>2.0</v>
      </c>
      <c r="I41" s="106">
        <v>0.0</v>
      </c>
      <c r="J41" s="106" t="s">
        <v>86</v>
      </c>
      <c r="K41" s="357">
        <v>291.2</v>
      </c>
      <c r="L41" s="181"/>
      <c r="M41" s="181"/>
      <c r="N41" s="181"/>
      <c r="O41" s="181"/>
      <c r="P41" s="181"/>
      <c r="Q41" s="106"/>
      <c r="R41" s="182"/>
      <c r="S41" s="182"/>
      <c r="T41" s="182"/>
      <c r="U41" s="182"/>
      <c r="V41" s="182"/>
      <c r="W41" s="182"/>
      <c r="X41" s="182"/>
      <c r="Y41" s="140">
        <f t="shared" si="29"/>
        <v>0</v>
      </c>
      <c r="Z41" s="184" t="str">
        <f t="shared" si="30"/>
        <v>No</v>
      </c>
      <c r="AA41" s="185" t="str">
        <f t="shared" si="31"/>
        <v>No</v>
      </c>
      <c r="AB41" s="2"/>
      <c r="AC41" s="132">
        <v>4.0</v>
      </c>
      <c r="AD41" s="137">
        <f t="shared" si="32"/>
        <v>0</v>
      </c>
      <c r="AE41" s="104"/>
      <c r="AF41" s="104">
        <v>7.6</v>
      </c>
      <c r="AG41" s="104">
        <f t="shared" si="6"/>
        <v>0</v>
      </c>
      <c r="AH41" s="104">
        <f t="shared" si="7"/>
        <v>0</v>
      </c>
      <c r="AI41" s="104">
        <f t="shared" si="8"/>
        <v>0</v>
      </c>
      <c r="AJ41" s="104">
        <f t="shared" si="9"/>
        <v>0</v>
      </c>
      <c r="AK41" s="104">
        <f t="shared" si="10"/>
        <v>0</v>
      </c>
      <c r="AL41" s="104">
        <f t="shared" si="11"/>
        <v>0</v>
      </c>
      <c r="AM41" s="104">
        <f t="shared" si="12"/>
        <v>0</v>
      </c>
      <c r="AN41" s="104">
        <f t="shared" si="13"/>
        <v>0</v>
      </c>
      <c r="AO41" s="104">
        <f t="shared" si="14"/>
        <v>0</v>
      </c>
      <c r="AP41" s="104">
        <f t="shared" si="15"/>
        <v>0</v>
      </c>
      <c r="AQ41" s="104">
        <f t="shared" si="16"/>
        <v>0</v>
      </c>
      <c r="AR41" s="104">
        <f t="shared" si="17"/>
        <v>0</v>
      </c>
      <c r="AS41" s="104">
        <f t="shared" si="18"/>
        <v>0</v>
      </c>
      <c r="AT41" s="104">
        <f t="shared" si="19"/>
        <v>0</v>
      </c>
      <c r="AU41" s="104">
        <v>4.0</v>
      </c>
      <c r="AV41" s="104"/>
      <c r="AW41" s="104"/>
      <c r="AX41" s="104">
        <v>2.0</v>
      </c>
      <c r="AY41" s="104"/>
      <c r="AZ41" s="104"/>
      <c r="BA41" s="104">
        <v>2.0</v>
      </c>
      <c r="BB41" s="104"/>
      <c r="BC41" s="104">
        <v>12.0</v>
      </c>
      <c r="BD41" s="104">
        <v>500.0</v>
      </c>
      <c r="BE41" s="104">
        <f t="shared" si="33"/>
        <v>50</v>
      </c>
      <c r="BF41" s="104">
        <f t="shared" si="34"/>
        <v>15</v>
      </c>
      <c r="BG41" s="104">
        <f t="shared" si="35"/>
        <v>0</v>
      </c>
    </row>
    <row r="42" ht="64.5" customHeight="1">
      <c r="A42" s="337"/>
      <c r="B42" s="355"/>
      <c r="C42" s="360"/>
      <c r="D42" s="178" t="s">
        <v>417</v>
      </c>
      <c r="E42" s="356" t="s">
        <v>359</v>
      </c>
      <c r="F42" s="106" t="s">
        <v>89</v>
      </c>
      <c r="G42" s="261" t="s">
        <v>414</v>
      </c>
      <c r="H42" s="106">
        <v>2.0</v>
      </c>
      <c r="I42" s="106">
        <v>0.0</v>
      </c>
      <c r="J42" s="180" t="s">
        <v>86</v>
      </c>
      <c r="K42" s="357">
        <v>374.4</v>
      </c>
      <c r="L42" s="181"/>
      <c r="M42" s="181"/>
      <c r="N42" s="181"/>
      <c r="O42" s="181"/>
      <c r="P42" s="181"/>
      <c r="Q42" s="106"/>
      <c r="R42" s="182"/>
      <c r="S42" s="182"/>
      <c r="T42" s="182"/>
      <c r="U42" s="182"/>
      <c r="V42" s="182"/>
      <c r="W42" s="182"/>
      <c r="X42" s="182"/>
      <c r="Y42" s="140">
        <f t="shared" si="29"/>
        <v>0</v>
      </c>
      <c r="Z42" s="184" t="str">
        <f t="shared" si="30"/>
        <v>No</v>
      </c>
      <c r="AA42" s="185" t="str">
        <f t="shared" si="31"/>
        <v>No</v>
      </c>
      <c r="AB42" s="2"/>
      <c r="AC42" s="132">
        <v>4.0</v>
      </c>
      <c r="AD42" s="137">
        <f t="shared" si="32"/>
        <v>0</v>
      </c>
      <c r="AE42" s="104"/>
      <c r="AF42" s="104">
        <v>7.4</v>
      </c>
      <c r="AG42" s="104">
        <f t="shared" si="6"/>
        <v>0</v>
      </c>
      <c r="AH42" s="104">
        <f t="shared" si="7"/>
        <v>0</v>
      </c>
      <c r="AI42" s="104">
        <f t="shared" si="8"/>
        <v>0</v>
      </c>
      <c r="AJ42" s="104">
        <f t="shared" si="9"/>
        <v>0</v>
      </c>
      <c r="AK42" s="104">
        <f t="shared" si="10"/>
        <v>0</v>
      </c>
      <c r="AL42" s="104">
        <f t="shared" si="11"/>
        <v>0</v>
      </c>
      <c r="AM42" s="104">
        <f t="shared" si="12"/>
        <v>0</v>
      </c>
      <c r="AN42" s="104">
        <f t="shared" si="13"/>
        <v>0</v>
      </c>
      <c r="AO42" s="104">
        <f t="shared" si="14"/>
        <v>0</v>
      </c>
      <c r="AP42" s="104">
        <f t="shared" si="15"/>
        <v>0</v>
      </c>
      <c r="AQ42" s="104">
        <f t="shared" si="16"/>
        <v>0</v>
      </c>
      <c r="AR42" s="104">
        <f t="shared" si="17"/>
        <v>0</v>
      </c>
      <c r="AS42" s="104">
        <f t="shared" si="18"/>
        <v>0</v>
      </c>
      <c r="AT42" s="104">
        <f t="shared" si="19"/>
        <v>0</v>
      </c>
      <c r="AU42" s="104">
        <v>4.0</v>
      </c>
      <c r="AV42" s="104"/>
      <c r="AW42" s="104"/>
      <c r="AX42" s="104">
        <v>2.0</v>
      </c>
      <c r="AY42" s="104"/>
      <c r="AZ42" s="104"/>
      <c r="BA42" s="104">
        <v>2.0</v>
      </c>
      <c r="BB42" s="104"/>
      <c r="BC42" s="104">
        <v>6.0</v>
      </c>
      <c r="BD42" s="104">
        <v>200.0</v>
      </c>
      <c r="BE42" s="104">
        <f t="shared" si="33"/>
        <v>20</v>
      </c>
      <c r="BF42" s="104">
        <f t="shared" si="34"/>
        <v>6</v>
      </c>
      <c r="BG42" s="104">
        <f t="shared" si="35"/>
        <v>0</v>
      </c>
    </row>
    <row r="43" ht="64.5" customHeight="1">
      <c r="A43" s="337"/>
      <c r="B43" s="358"/>
      <c r="C43" s="359"/>
      <c r="D43" s="128" t="s">
        <v>418</v>
      </c>
      <c r="E43" s="332"/>
      <c r="F43" s="129" t="s">
        <v>89</v>
      </c>
      <c r="G43" s="333" t="s">
        <v>419</v>
      </c>
      <c r="H43" s="129">
        <v>2.0</v>
      </c>
      <c r="I43" s="129">
        <v>0.0</v>
      </c>
      <c r="J43" s="129" t="s">
        <v>86</v>
      </c>
      <c r="K43" s="335">
        <v>176.8</v>
      </c>
      <c r="L43" s="133"/>
      <c r="M43" s="133"/>
      <c r="N43" s="133"/>
      <c r="O43" s="133"/>
      <c r="P43" s="133"/>
      <c r="Q43" s="129"/>
      <c r="R43" s="132"/>
      <c r="S43" s="132"/>
      <c r="T43" s="132"/>
      <c r="U43" s="132"/>
      <c r="V43" s="132"/>
      <c r="W43" s="132"/>
      <c r="X43" s="132"/>
      <c r="Y43" s="134">
        <f t="shared" si="29"/>
        <v>0</v>
      </c>
      <c r="Z43" s="135" t="str">
        <f t="shared" si="30"/>
        <v>No</v>
      </c>
      <c r="AA43" s="136" t="str">
        <f t="shared" si="31"/>
        <v>No</v>
      </c>
      <c r="AB43" s="2"/>
      <c r="AC43" s="132">
        <v>2.0</v>
      </c>
      <c r="AD43" s="137">
        <f t="shared" si="32"/>
        <v>0</v>
      </c>
      <c r="AE43" s="104"/>
      <c r="AF43" s="104">
        <v>4.6</v>
      </c>
      <c r="AG43" s="104">
        <f t="shared" si="6"/>
        <v>0</v>
      </c>
      <c r="AH43" s="104">
        <f t="shared" si="7"/>
        <v>0</v>
      </c>
      <c r="AI43" s="104">
        <f t="shared" si="8"/>
        <v>0</v>
      </c>
      <c r="AJ43" s="104">
        <f t="shared" si="9"/>
        <v>0</v>
      </c>
      <c r="AK43" s="104">
        <f t="shared" si="10"/>
        <v>0</v>
      </c>
      <c r="AL43" s="104">
        <f t="shared" si="11"/>
        <v>0</v>
      </c>
      <c r="AM43" s="104">
        <f t="shared" si="12"/>
        <v>0</v>
      </c>
      <c r="AN43" s="104">
        <f t="shared" si="13"/>
        <v>0</v>
      </c>
      <c r="AO43" s="104">
        <f t="shared" si="14"/>
        <v>0</v>
      </c>
      <c r="AP43" s="104">
        <f t="shared" si="15"/>
        <v>0</v>
      </c>
      <c r="AQ43" s="104">
        <f t="shared" si="16"/>
        <v>0</v>
      </c>
      <c r="AR43" s="104">
        <f t="shared" si="17"/>
        <v>0</v>
      </c>
      <c r="AS43" s="104">
        <f t="shared" si="18"/>
        <v>0</v>
      </c>
      <c r="AT43" s="104">
        <f t="shared" si="19"/>
        <v>0</v>
      </c>
      <c r="AU43" s="104">
        <v>2.0</v>
      </c>
      <c r="AV43" s="104"/>
      <c r="AW43" s="104"/>
      <c r="AX43" s="104">
        <v>2.0</v>
      </c>
      <c r="AY43" s="104"/>
      <c r="AZ43" s="104"/>
      <c r="BA43" s="104">
        <v>2.0</v>
      </c>
      <c r="BB43" s="104"/>
      <c r="BC43" s="104">
        <v>12.0</v>
      </c>
      <c r="BD43" s="104">
        <v>500.0</v>
      </c>
      <c r="BE43" s="104">
        <f t="shared" si="33"/>
        <v>50</v>
      </c>
      <c r="BF43" s="104">
        <f t="shared" si="34"/>
        <v>15</v>
      </c>
      <c r="BG43" s="104">
        <f t="shared" si="35"/>
        <v>0</v>
      </c>
    </row>
    <row r="44" ht="64.5" customHeight="1">
      <c r="A44" s="362"/>
      <c r="B44" s="351"/>
      <c r="C44" s="360"/>
      <c r="D44" s="128" t="s">
        <v>420</v>
      </c>
      <c r="E44" s="332" t="s">
        <v>359</v>
      </c>
      <c r="F44" s="129" t="s">
        <v>89</v>
      </c>
      <c r="G44" s="333" t="s">
        <v>419</v>
      </c>
      <c r="H44" s="129">
        <v>2.0</v>
      </c>
      <c r="I44" s="129">
        <v>0.0</v>
      </c>
      <c r="J44" s="129" t="s">
        <v>86</v>
      </c>
      <c r="K44" s="335">
        <v>218.4</v>
      </c>
      <c r="L44" s="133"/>
      <c r="M44" s="133"/>
      <c r="N44" s="133"/>
      <c r="O44" s="133"/>
      <c r="P44" s="133"/>
      <c r="Q44" s="129"/>
      <c r="R44" s="132"/>
      <c r="S44" s="132"/>
      <c r="T44" s="132"/>
      <c r="U44" s="132"/>
      <c r="V44" s="132"/>
      <c r="W44" s="132"/>
      <c r="X44" s="132"/>
      <c r="Y44" s="134">
        <f t="shared" si="29"/>
        <v>0</v>
      </c>
      <c r="Z44" s="135" t="str">
        <f t="shared" si="30"/>
        <v>No</v>
      </c>
      <c r="AA44" s="136" t="str">
        <f t="shared" si="31"/>
        <v>No</v>
      </c>
      <c r="AB44" s="2"/>
      <c r="AC44" s="132">
        <v>2.0</v>
      </c>
      <c r="AD44" s="137">
        <f t="shared" si="32"/>
        <v>0</v>
      </c>
      <c r="AE44" s="104"/>
      <c r="AF44" s="104">
        <v>4.4</v>
      </c>
      <c r="AG44" s="104">
        <f t="shared" si="6"/>
        <v>0</v>
      </c>
      <c r="AH44" s="104">
        <f t="shared" si="7"/>
        <v>0</v>
      </c>
      <c r="AI44" s="104">
        <f t="shared" si="8"/>
        <v>0</v>
      </c>
      <c r="AJ44" s="104">
        <f t="shared" si="9"/>
        <v>0</v>
      </c>
      <c r="AK44" s="104">
        <f t="shared" si="10"/>
        <v>0</v>
      </c>
      <c r="AL44" s="104">
        <f t="shared" si="11"/>
        <v>0</v>
      </c>
      <c r="AM44" s="104">
        <f t="shared" si="12"/>
        <v>0</v>
      </c>
      <c r="AN44" s="104">
        <f t="shared" si="13"/>
        <v>0</v>
      </c>
      <c r="AO44" s="104">
        <f t="shared" si="14"/>
        <v>0</v>
      </c>
      <c r="AP44" s="104">
        <f t="shared" si="15"/>
        <v>0</v>
      </c>
      <c r="AQ44" s="104">
        <f t="shared" si="16"/>
        <v>0</v>
      </c>
      <c r="AR44" s="104">
        <f t="shared" si="17"/>
        <v>0</v>
      </c>
      <c r="AS44" s="104">
        <f t="shared" si="18"/>
        <v>0</v>
      </c>
      <c r="AT44" s="104">
        <f t="shared" si="19"/>
        <v>0</v>
      </c>
      <c r="AU44" s="104">
        <v>2.0</v>
      </c>
      <c r="AV44" s="104"/>
      <c r="AW44" s="104"/>
      <c r="AX44" s="104">
        <v>2.0</v>
      </c>
      <c r="AY44" s="104"/>
      <c r="AZ44" s="104"/>
      <c r="BA44" s="104">
        <v>2.0</v>
      </c>
      <c r="BB44" s="104"/>
      <c r="BC44" s="104">
        <v>6.0</v>
      </c>
      <c r="BD44" s="104">
        <v>200.0</v>
      </c>
      <c r="BE44" s="104">
        <f t="shared" si="33"/>
        <v>20</v>
      </c>
      <c r="BF44" s="104">
        <f t="shared" si="34"/>
        <v>6</v>
      </c>
      <c r="BG44" s="104">
        <f t="shared" si="35"/>
        <v>0</v>
      </c>
    </row>
    <row r="45" ht="64.5" hidden="1" customHeight="1">
      <c r="A45" s="337"/>
      <c r="B45" s="355" t="s">
        <v>46</v>
      </c>
      <c r="C45" s="363"/>
      <c r="D45" s="178" t="s">
        <v>421</v>
      </c>
      <c r="E45" s="356"/>
      <c r="F45" s="106" t="s">
        <v>89</v>
      </c>
      <c r="G45" s="261" t="s">
        <v>422</v>
      </c>
      <c r="H45" s="106">
        <v>1.0</v>
      </c>
      <c r="I45" s="106">
        <v>0.0</v>
      </c>
      <c r="J45" s="106" t="s">
        <v>86</v>
      </c>
      <c r="K45" s="357">
        <v>208.0</v>
      </c>
      <c r="L45" s="181"/>
      <c r="M45" s="181"/>
      <c r="N45" s="181"/>
      <c r="O45" s="181"/>
      <c r="P45" s="181"/>
      <c r="Q45" s="106"/>
      <c r="R45" s="182"/>
      <c r="S45" s="182"/>
      <c r="T45" s="182"/>
      <c r="U45" s="182"/>
      <c r="V45" s="182"/>
      <c r="W45" s="182"/>
      <c r="X45" s="182"/>
      <c r="Y45" s="140">
        <f t="shared" si="29"/>
        <v>0</v>
      </c>
      <c r="Z45" s="141" t="str">
        <f t="shared" si="30"/>
        <v>Yes</v>
      </c>
      <c r="AA45" s="142" t="str">
        <f t="shared" si="31"/>
        <v>No</v>
      </c>
      <c r="AB45" s="2"/>
      <c r="AC45" s="336"/>
      <c r="AD45" s="137">
        <f t="shared" si="32"/>
        <v>0</v>
      </c>
      <c r="AE45" s="104"/>
      <c r="AF45" s="104">
        <v>1.85</v>
      </c>
      <c r="AG45" s="104">
        <f t="shared" si="6"/>
        <v>0</v>
      </c>
      <c r="AH45" s="104">
        <f t="shared" si="7"/>
        <v>0</v>
      </c>
      <c r="AI45" s="104">
        <f t="shared" si="8"/>
        <v>0</v>
      </c>
      <c r="AJ45" s="104">
        <f t="shared" si="9"/>
        <v>0</v>
      </c>
      <c r="AK45" s="104">
        <f t="shared" si="10"/>
        <v>0</v>
      </c>
      <c r="AL45" s="104">
        <f t="shared" si="11"/>
        <v>0</v>
      </c>
      <c r="AM45" s="104">
        <f t="shared" si="12"/>
        <v>0</v>
      </c>
      <c r="AN45" s="104">
        <f t="shared" si="13"/>
        <v>0</v>
      </c>
      <c r="AO45" s="104">
        <f t="shared" si="14"/>
        <v>0</v>
      </c>
      <c r="AP45" s="104">
        <f t="shared" si="15"/>
        <v>0</v>
      </c>
      <c r="AQ45" s="104">
        <f t="shared" si="16"/>
        <v>0</v>
      </c>
      <c r="AR45" s="104">
        <f t="shared" si="17"/>
        <v>0</v>
      </c>
      <c r="AS45" s="104">
        <f t="shared" si="18"/>
        <v>0</v>
      </c>
      <c r="AT45" s="104">
        <f t="shared" si="19"/>
        <v>0</v>
      </c>
      <c r="AU45" s="322">
        <v>1.0</v>
      </c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</row>
    <row r="46" ht="64.5" hidden="1" customHeight="1">
      <c r="A46" s="337"/>
      <c r="B46" s="355" t="s">
        <v>46</v>
      </c>
      <c r="C46" s="363"/>
      <c r="D46" s="178" t="s">
        <v>423</v>
      </c>
      <c r="E46" s="356" t="s">
        <v>359</v>
      </c>
      <c r="F46" s="106" t="s">
        <v>89</v>
      </c>
      <c r="G46" s="261" t="s">
        <v>422</v>
      </c>
      <c r="H46" s="106">
        <v>1.0</v>
      </c>
      <c r="I46" s="106">
        <v>0.0</v>
      </c>
      <c r="J46" s="180" t="s">
        <v>86</v>
      </c>
      <c r="K46" s="357">
        <v>260.0</v>
      </c>
      <c r="L46" s="181"/>
      <c r="M46" s="181"/>
      <c r="N46" s="181"/>
      <c r="O46" s="181"/>
      <c r="P46" s="181"/>
      <c r="Q46" s="106"/>
      <c r="R46" s="182"/>
      <c r="S46" s="182"/>
      <c r="T46" s="182"/>
      <c r="U46" s="182"/>
      <c r="V46" s="182"/>
      <c r="W46" s="182"/>
      <c r="X46" s="182"/>
      <c r="Y46" s="140">
        <f t="shared" si="29"/>
        <v>0</v>
      </c>
      <c r="Z46" s="141" t="str">
        <f t="shared" si="30"/>
        <v>Yes</v>
      </c>
      <c r="AA46" s="142" t="str">
        <f t="shared" si="31"/>
        <v>No</v>
      </c>
      <c r="AB46" s="2"/>
      <c r="AC46" s="336"/>
      <c r="AD46" s="137">
        <f t="shared" si="32"/>
        <v>0</v>
      </c>
      <c r="AE46" s="104"/>
      <c r="AF46" s="104">
        <v>1.85</v>
      </c>
      <c r="AG46" s="104">
        <f t="shared" si="6"/>
        <v>0</v>
      </c>
      <c r="AH46" s="104">
        <f t="shared" si="7"/>
        <v>0</v>
      </c>
      <c r="AI46" s="104">
        <f t="shared" si="8"/>
        <v>0</v>
      </c>
      <c r="AJ46" s="104">
        <f t="shared" si="9"/>
        <v>0</v>
      </c>
      <c r="AK46" s="104">
        <f t="shared" si="10"/>
        <v>0</v>
      </c>
      <c r="AL46" s="104">
        <f t="shared" si="11"/>
        <v>0</v>
      </c>
      <c r="AM46" s="104">
        <f t="shared" si="12"/>
        <v>0</v>
      </c>
      <c r="AN46" s="104">
        <f t="shared" si="13"/>
        <v>0</v>
      </c>
      <c r="AO46" s="104">
        <f t="shared" si="14"/>
        <v>0</v>
      </c>
      <c r="AP46" s="104">
        <f t="shared" si="15"/>
        <v>0</v>
      </c>
      <c r="AQ46" s="104">
        <f t="shared" si="16"/>
        <v>0</v>
      </c>
      <c r="AR46" s="104">
        <f t="shared" si="17"/>
        <v>0</v>
      </c>
      <c r="AS46" s="104">
        <f t="shared" si="18"/>
        <v>0</v>
      </c>
      <c r="AT46" s="104">
        <f t="shared" si="19"/>
        <v>0</v>
      </c>
      <c r="AU46" s="322">
        <v>1.0</v>
      </c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</row>
    <row r="47" ht="64.5" hidden="1" customHeight="1">
      <c r="A47" s="337"/>
      <c r="B47" s="338" t="s">
        <v>46</v>
      </c>
      <c r="C47" s="364"/>
      <c r="D47" s="128" t="s">
        <v>424</v>
      </c>
      <c r="E47" s="332"/>
      <c r="F47" s="129" t="s">
        <v>72</v>
      </c>
      <c r="G47" s="333" t="s">
        <v>425</v>
      </c>
      <c r="H47" s="129">
        <v>3.0</v>
      </c>
      <c r="I47" s="129">
        <v>0.0</v>
      </c>
      <c r="J47" s="129" t="s">
        <v>86</v>
      </c>
      <c r="K47" s="335">
        <v>291.2</v>
      </c>
      <c r="L47" s="133"/>
      <c r="M47" s="133"/>
      <c r="N47" s="133"/>
      <c r="O47" s="133"/>
      <c r="P47" s="133"/>
      <c r="Q47" s="129"/>
      <c r="R47" s="132"/>
      <c r="S47" s="132"/>
      <c r="T47" s="132"/>
      <c r="U47" s="132"/>
      <c r="V47" s="132"/>
      <c r="W47" s="132"/>
      <c r="X47" s="132"/>
      <c r="Y47" s="134">
        <f t="shared" si="29"/>
        <v>0</v>
      </c>
      <c r="Z47" s="135" t="str">
        <f t="shared" si="30"/>
        <v>Yes</v>
      </c>
      <c r="AA47" s="136" t="str">
        <f t="shared" si="31"/>
        <v>No</v>
      </c>
      <c r="AB47" s="2"/>
      <c r="AC47" s="336"/>
      <c r="AD47" s="137">
        <f t="shared" si="32"/>
        <v>0</v>
      </c>
      <c r="AE47" s="104"/>
      <c r="AF47" s="104">
        <v>1.95</v>
      </c>
      <c r="AG47" s="104">
        <f t="shared" si="6"/>
        <v>0</v>
      </c>
      <c r="AH47" s="104">
        <f t="shared" si="7"/>
        <v>0</v>
      </c>
      <c r="AI47" s="104">
        <f t="shared" si="8"/>
        <v>0</v>
      </c>
      <c r="AJ47" s="104">
        <f t="shared" si="9"/>
        <v>0</v>
      </c>
      <c r="AK47" s="104">
        <f t="shared" si="10"/>
        <v>0</v>
      </c>
      <c r="AL47" s="104">
        <f t="shared" si="11"/>
        <v>0</v>
      </c>
      <c r="AM47" s="104">
        <f t="shared" si="12"/>
        <v>0</v>
      </c>
      <c r="AN47" s="104">
        <f t="shared" si="13"/>
        <v>0</v>
      </c>
      <c r="AO47" s="104">
        <f t="shared" si="14"/>
        <v>0</v>
      </c>
      <c r="AP47" s="104">
        <f t="shared" si="15"/>
        <v>0</v>
      </c>
      <c r="AQ47" s="104">
        <f t="shared" si="16"/>
        <v>0</v>
      </c>
      <c r="AR47" s="104">
        <f t="shared" si="17"/>
        <v>0</v>
      </c>
      <c r="AS47" s="104">
        <f t="shared" si="18"/>
        <v>0</v>
      </c>
      <c r="AT47" s="104">
        <f t="shared" si="19"/>
        <v>0</v>
      </c>
      <c r="AU47" s="322">
        <v>1.0</v>
      </c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</row>
    <row r="48" ht="64.5" hidden="1" customHeight="1">
      <c r="A48" s="337"/>
      <c r="B48" s="338" t="s">
        <v>46</v>
      </c>
      <c r="C48" s="364"/>
      <c r="D48" s="128" t="s">
        <v>426</v>
      </c>
      <c r="E48" s="332" t="s">
        <v>359</v>
      </c>
      <c r="F48" s="129" t="s">
        <v>72</v>
      </c>
      <c r="G48" s="333" t="s">
        <v>427</v>
      </c>
      <c r="H48" s="129">
        <v>3.0</v>
      </c>
      <c r="I48" s="129">
        <v>0.0</v>
      </c>
      <c r="J48" s="129" t="s">
        <v>86</v>
      </c>
      <c r="K48" s="335">
        <v>364.0</v>
      </c>
      <c r="L48" s="133"/>
      <c r="M48" s="133"/>
      <c r="N48" s="133"/>
      <c r="O48" s="133"/>
      <c r="P48" s="133"/>
      <c r="Q48" s="129"/>
      <c r="R48" s="132"/>
      <c r="S48" s="132"/>
      <c r="T48" s="132"/>
      <c r="U48" s="132"/>
      <c r="V48" s="132"/>
      <c r="W48" s="132"/>
      <c r="X48" s="132"/>
      <c r="Y48" s="134">
        <f t="shared" si="29"/>
        <v>0</v>
      </c>
      <c r="Z48" s="135" t="str">
        <f t="shared" si="30"/>
        <v>Yes</v>
      </c>
      <c r="AA48" s="136" t="str">
        <f t="shared" si="31"/>
        <v>No</v>
      </c>
      <c r="AB48" s="2"/>
      <c r="AC48" s="336"/>
      <c r="AD48" s="137">
        <f t="shared" si="32"/>
        <v>0</v>
      </c>
      <c r="AE48" s="104"/>
      <c r="AF48" s="104">
        <v>1.95</v>
      </c>
      <c r="AG48" s="104">
        <f t="shared" si="6"/>
        <v>0</v>
      </c>
      <c r="AH48" s="104">
        <f t="shared" si="7"/>
        <v>0</v>
      </c>
      <c r="AI48" s="104">
        <f t="shared" si="8"/>
        <v>0</v>
      </c>
      <c r="AJ48" s="104">
        <f t="shared" si="9"/>
        <v>0</v>
      </c>
      <c r="AK48" s="104">
        <f t="shared" si="10"/>
        <v>0</v>
      </c>
      <c r="AL48" s="104">
        <f t="shared" si="11"/>
        <v>0</v>
      </c>
      <c r="AM48" s="104">
        <f t="shared" si="12"/>
        <v>0</v>
      </c>
      <c r="AN48" s="104">
        <f t="shared" si="13"/>
        <v>0</v>
      </c>
      <c r="AO48" s="104">
        <f t="shared" si="14"/>
        <v>0</v>
      </c>
      <c r="AP48" s="104">
        <f t="shared" si="15"/>
        <v>0</v>
      </c>
      <c r="AQ48" s="104">
        <f t="shared" si="16"/>
        <v>0</v>
      </c>
      <c r="AR48" s="104">
        <f t="shared" si="17"/>
        <v>0</v>
      </c>
      <c r="AS48" s="104">
        <f t="shared" si="18"/>
        <v>0</v>
      </c>
      <c r="AT48" s="104">
        <f t="shared" si="19"/>
        <v>0</v>
      </c>
      <c r="AU48" s="322">
        <v>1.0</v>
      </c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</row>
    <row r="49" ht="64.5" customHeight="1">
      <c r="A49" s="337"/>
      <c r="B49" s="338"/>
      <c r="C49" s="353"/>
      <c r="D49" s="178" t="s">
        <v>428</v>
      </c>
      <c r="E49" s="356"/>
      <c r="F49" s="106" t="s">
        <v>258</v>
      </c>
      <c r="G49" s="261" t="s">
        <v>429</v>
      </c>
      <c r="H49" s="106">
        <v>7.0</v>
      </c>
      <c r="I49" s="106">
        <v>0.0</v>
      </c>
      <c r="J49" s="106" t="s">
        <v>86</v>
      </c>
      <c r="K49" s="357">
        <v>405.6</v>
      </c>
      <c r="L49" s="181"/>
      <c r="M49" s="181"/>
      <c r="N49" s="181"/>
      <c r="O49" s="181"/>
      <c r="P49" s="181"/>
      <c r="Q49" s="106"/>
      <c r="R49" s="182"/>
      <c r="S49" s="182"/>
      <c r="T49" s="182"/>
      <c r="U49" s="182"/>
      <c r="V49" s="182"/>
      <c r="W49" s="182"/>
      <c r="X49" s="182"/>
      <c r="Y49" s="140">
        <f t="shared" si="29"/>
        <v>0</v>
      </c>
      <c r="Z49" s="184" t="str">
        <f t="shared" si="30"/>
        <v>No</v>
      </c>
      <c r="AA49" s="185" t="str">
        <f t="shared" si="31"/>
        <v>No</v>
      </c>
      <c r="AB49" s="2"/>
      <c r="AC49" s="132">
        <v>7.0</v>
      </c>
      <c r="AD49" s="137">
        <f t="shared" si="32"/>
        <v>0</v>
      </c>
      <c r="AE49" s="104"/>
      <c r="AF49" s="104">
        <v>5.9</v>
      </c>
      <c r="AG49" s="104">
        <f t="shared" si="6"/>
        <v>0</v>
      </c>
      <c r="AH49" s="104">
        <f t="shared" si="7"/>
        <v>0</v>
      </c>
      <c r="AI49" s="104">
        <f t="shared" si="8"/>
        <v>0</v>
      </c>
      <c r="AJ49" s="104">
        <f t="shared" si="9"/>
        <v>0</v>
      </c>
      <c r="AK49" s="104">
        <f t="shared" si="10"/>
        <v>0</v>
      </c>
      <c r="AL49" s="104">
        <f t="shared" si="11"/>
        <v>0</v>
      </c>
      <c r="AM49" s="104">
        <f t="shared" si="12"/>
        <v>0</v>
      </c>
      <c r="AN49" s="104">
        <f t="shared" si="13"/>
        <v>0</v>
      </c>
      <c r="AO49" s="104">
        <f t="shared" si="14"/>
        <v>0</v>
      </c>
      <c r="AP49" s="104">
        <f t="shared" si="15"/>
        <v>0</v>
      </c>
      <c r="AQ49" s="104">
        <f t="shared" si="16"/>
        <v>0</v>
      </c>
      <c r="AR49" s="104">
        <f t="shared" si="17"/>
        <v>0</v>
      </c>
      <c r="AS49" s="104">
        <f t="shared" si="18"/>
        <v>0</v>
      </c>
      <c r="AT49" s="104">
        <f t="shared" si="19"/>
        <v>0</v>
      </c>
      <c r="AU49" s="104">
        <v>5.0</v>
      </c>
      <c r="AV49" s="104"/>
      <c r="AW49" s="104"/>
      <c r="AX49" s="104">
        <f t="shared" ref="AX49:AX50" si="36">H49</f>
        <v>7</v>
      </c>
      <c r="AY49" s="104"/>
      <c r="AZ49" s="104"/>
      <c r="BA49" s="104">
        <v>7.0</v>
      </c>
      <c r="BB49" s="104"/>
      <c r="BC49" s="104">
        <v>18.0</v>
      </c>
      <c r="BD49" s="104">
        <v>600.0</v>
      </c>
      <c r="BE49" s="104">
        <f t="shared" ref="BE49:BE50" si="37">BD49/10</f>
        <v>60</v>
      </c>
      <c r="BF49" s="104">
        <f t="shared" ref="BF49:BF50" si="38">(3/100)*BD49</f>
        <v>18</v>
      </c>
      <c r="BG49" s="104">
        <f t="shared" ref="BG49:BG50" si="39">AF49*SUM(L49:V49)</f>
        <v>0</v>
      </c>
    </row>
    <row r="50" ht="64.5" customHeight="1">
      <c r="A50" s="362"/>
      <c r="B50" s="365"/>
      <c r="C50" s="366"/>
      <c r="D50" s="169" t="s">
        <v>430</v>
      </c>
      <c r="E50" s="367" t="s">
        <v>359</v>
      </c>
      <c r="F50" s="145" t="s">
        <v>258</v>
      </c>
      <c r="G50" s="368" t="s">
        <v>429</v>
      </c>
      <c r="H50" s="145">
        <v>7.0</v>
      </c>
      <c r="I50" s="145">
        <v>0.0</v>
      </c>
      <c r="J50" s="145" t="s">
        <v>86</v>
      </c>
      <c r="K50" s="369">
        <v>540.8</v>
      </c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4"/>
      <c r="W50" s="174"/>
      <c r="X50" s="174"/>
      <c r="Y50" s="140">
        <f t="shared" si="29"/>
        <v>0</v>
      </c>
      <c r="Z50" s="184" t="str">
        <f t="shared" si="30"/>
        <v>No</v>
      </c>
      <c r="AA50" s="185" t="str">
        <f t="shared" si="31"/>
        <v>No</v>
      </c>
      <c r="AB50" s="2"/>
      <c r="AC50" s="151">
        <v>7.0</v>
      </c>
      <c r="AD50" s="155">
        <f t="shared" si="32"/>
        <v>0</v>
      </c>
      <c r="AE50" s="104"/>
      <c r="AF50" s="104">
        <v>6.4</v>
      </c>
      <c r="AG50" s="104">
        <f t="shared" si="6"/>
        <v>0</v>
      </c>
      <c r="AH50" s="104">
        <f t="shared" si="7"/>
        <v>0</v>
      </c>
      <c r="AI50" s="104">
        <f t="shared" si="8"/>
        <v>0</v>
      </c>
      <c r="AJ50" s="104">
        <f t="shared" si="9"/>
        <v>0</v>
      </c>
      <c r="AK50" s="104">
        <f t="shared" si="10"/>
        <v>0</v>
      </c>
      <c r="AL50" s="104">
        <f t="shared" si="11"/>
        <v>0</v>
      </c>
      <c r="AM50" s="104">
        <f t="shared" si="12"/>
        <v>0</v>
      </c>
      <c r="AN50" s="104">
        <f t="shared" si="13"/>
        <v>0</v>
      </c>
      <c r="AO50" s="104">
        <f t="shared" si="14"/>
        <v>0</v>
      </c>
      <c r="AP50" s="104">
        <f t="shared" si="15"/>
        <v>0</v>
      </c>
      <c r="AQ50" s="104">
        <f t="shared" si="16"/>
        <v>0</v>
      </c>
      <c r="AR50" s="104">
        <f t="shared" si="17"/>
        <v>0</v>
      </c>
      <c r="AS50" s="104">
        <f t="shared" si="18"/>
        <v>0</v>
      </c>
      <c r="AT50" s="104">
        <f t="shared" si="19"/>
        <v>0</v>
      </c>
      <c r="AU50" s="104">
        <v>5.0</v>
      </c>
      <c r="AV50" s="104"/>
      <c r="AW50" s="104"/>
      <c r="AX50" s="104">
        <f t="shared" si="36"/>
        <v>7</v>
      </c>
      <c r="AY50" s="104"/>
      <c r="AZ50" s="104"/>
      <c r="BA50" s="104">
        <v>7.0</v>
      </c>
      <c r="BB50" s="104"/>
      <c r="BC50" s="104">
        <v>9.0</v>
      </c>
      <c r="BD50" s="104">
        <v>250.0</v>
      </c>
      <c r="BE50" s="104">
        <f t="shared" si="37"/>
        <v>25</v>
      </c>
      <c r="BF50" s="104">
        <f t="shared" si="38"/>
        <v>7.5</v>
      </c>
      <c r="BG50" s="104">
        <f t="shared" si="39"/>
        <v>0</v>
      </c>
    </row>
    <row r="51" ht="64.5" hidden="1" customHeight="1">
      <c r="A51" s="337"/>
      <c r="B51" s="338" t="s">
        <v>46</v>
      </c>
      <c r="C51" s="364"/>
      <c r="D51" s="128" t="s">
        <v>431</v>
      </c>
      <c r="E51" s="332"/>
      <c r="F51" s="129" t="s">
        <v>360</v>
      </c>
      <c r="G51" s="333" t="s">
        <v>432</v>
      </c>
      <c r="H51" s="129">
        <v>1.0</v>
      </c>
      <c r="I51" s="129">
        <v>0.0</v>
      </c>
      <c r="J51" s="129" t="s">
        <v>86</v>
      </c>
      <c r="K51" s="335">
        <v>343.2</v>
      </c>
      <c r="L51" s="133"/>
      <c r="M51" s="133"/>
      <c r="N51" s="133"/>
      <c r="O51" s="133"/>
      <c r="P51" s="133"/>
      <c r="Q51" s="129"/>
      <c r="R51" s="132"/>
      <c r="S51" s="132"/>
      <c r="T51" s="132"/>
      <c r="U51" s="132"/>
      <c r="V51" s="132"/>
      <c r="W51" s="132"/>
      <c r="X51" s="132"/>
      <c r="Y51" s="134">
        <f t="shared" si="29"/>
        <v>0</v>
      </c>
      <c r="Z51" s="135" t="str">
        <f t="shared" si="30"/>
        <v>Yes</v>
      </c>
      <c r="AA51" s="136" t="str">
        <f t="shared" si="31"/>
        <v>No</v>
      </c>
      <c r="AB51" s="2"/>
      <c r="AC51" s="336"/>
      <c r="AD51" s="137">
        <f t="shared" si="32"/>
        <v>0</v>
      </c>
      <c r="AE51" s="104"/>
      <c r="AF51" s="104">
        <v>7.0</v>
      </c>
      <c r="AG51" s="104">
        <f t="shared" si="6"/>
        <v>0</v>
      </c>
      <c r="AH51" s="104">
        <f t="shared" si="7"/>
        <v>0</v>
      </c>
      <c r="AI51" s="104">
        <f t="shared" si="8"/>
        <v>0</v>
      </c>
      <c r="AJ51" s="104">
        <f t="shared" si="9"/>
        <v>0</v>
      </c>
      <c r="AK51" s="104">
        <f t="shared" si="10"/>
        <v>0</v>
      </c>
      <c r="AL51" s="104">
        <f t="shared" si="11"/>
        <v>0</v>
      </c>
      <c r="AM51" s="104">
        <f t="shared" si="12"/>
        <v>0</v>
      </c>
      <c r="AN51" s="104">
        <f t="shared" si="13"/>
        <v>0</v>
      </c>
      <c r="AO51" s="104">
        <f t="shared" si="14"/>
        <v>0</v>
      </c>
      <c r="AP51" s="104">
        <f t="shared" si="15"/>
        <v>0</v>
      </c>
      <c r="AQ51" s="104">
        <f t="shared" si="16"/>
        <v>0</v>
      </c>
      <c r="AR51" s="104">
        <f t="shared" si="17"/>
        <v>0</v>
      </c>
      <c r="AS51" s="104">
        <f t="shared" si="18"/>
        <v>0</v>
      </c>
      <c r="AT51" s="104">
        <f t="shared" si="19"/>
        <v>0</v>
      </c>
      <c r="AU51" s="322">
        <v>1.0</v>
      </c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</row>
    <row r="52" ht="64.5" hidden="1" customHeight="1">
      <c r="A52" s="337"/>
      <c r="B52" s="338" t="s">
        <v>46</v>
      </c>
      <c r="C52" s="364"/>
      <c r="D52" s="128" t="s">
        <v>433</v>
      </c>
      <c r="E52" s="332" t="s">
        <v>359</v>
      </c>
      <c r="F52" s="129" t="s">
        <v>360</v>
      </c>
      <c r="G52" s="333" t="s">
        <v>432</v>
      </c>
      <c r="H52" s="129">
        <v>1.0</v>
      </c>
      <c r="I52" s="129">
        <v>0.0</v>
      </c>
      <c r="J52" s="129" t="s">
        <v>86</v>
      </c>
      <c r="K52" s="335">
        <v>410.8</v>
      </c>
      <c r="L52" s="133"/>
      <c r="M52" s="133"/>
      <c r="N52" s="133"/>
      <c r="O52" s="133"/>
      <c r="P52" s="133"/>
      <c r="Q52" s="129"/>
      <c r="R52" s="132"/>
      <c r="S52" s="132"/>
      <c r="T52" s="132"/>
      <c r="U52" s="132"/>
      <c r="V52" s="132"/>
      <c r="W52" s="132"/>
      <c r="X52" s="132"/>
      <c r="Y52" s="134">
        <f t="shared" si="29"/>
        <v>0</v>
      </c>
      <c r="Z52" s="135" t="str">
        <f t="shared" si="30"/>
        <v>Yes</v>
      </c>
      <c r="AA52" s="136" t="str">
        <f t="shared" si="31"/>
        <v>No</v>
      </c>
      <c r="AB52" s="2"/>
      <c r="AC52" s="336"/>
      <c r="AD52" s="137">
        <f t="shared" si="32"/>
        <v>0</v>
      </c>
      <c r="AE52" s="104"/>
      <c r="AF52" s="104">
        <v>7.0</v>
      </c>
      <c r="AG52" s="104">
        <f t="shared" si="6"/>
        <v>0</v>
      </c>
      <c r="AH52" s="104">
        <f t="shared" si="7"/>
        <v>0</v>
      </c>
      <c r="AI52" s="104">
        <f t="shared" si="8"/>
        <v>0</v>
      </c>
      <c r="AJ52" s="104">
        <f t="shared" si="9"/>
        <v>0</v>
      </c>
      <c r="AK52" s="104">
        <f t="shared" si="10"/>
        <v>0</v>
      </c>
      <c r="AL52" s="104">
        <f t="shared" si="11"/>
        <v>0</v>
      </c>
      <c r="AM52" s="104">
        <f t="shared" si="12"/>
        <v>0</v>
      </c>
      <c r="AN52" s="104">
        <f t="shared" si="13"/>
        <v>0</v>
      </c>
      <c r="AO52" s="104">
        <f t="shared" si="14"/>
        <v>0</v>
      </c>
      <c r="AP52" s="104">
        <f t="shared" si="15"/>
        <v>0</v>
      </c>
      <c r="AQ52" s="104">
        <f t="shared" si="16"/>
        <v>0</v>
      </c>
      <c r="AR52" s="104">
        <f t="shared" si="17"/>
        <v>0</v>
      </c>
      <c r="AS52" s="104">
        <f t="shared" si="18"/>
        <v>0</v>
      </c>
      <c r="AT52" s="104">
        <f t="shared" si="19"/>
        <v>0</v>
      </c>
      <c r="AU52" s="322">
        <v>1.0</v>
      </c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</row>
    <row r="53" ht="64.5" hidden="1" customHeight="1">
      <c r="A53" s="337"/>
      <c r="B53" s="338" t="s">
        <v>46</v>
      </c>
      <c r="C53" s="364"/>
      <c r="D53" s="178" t="s">
        <v>434</v>
      </c>
      <c r="E53" s="356"/>
      <c r="F53" s="106" t="s">
        <v>246</v>
      </c>
      <c r="G53" s="261" t="s">
        <v>435</v>
      </c>
      <c r="H53" s="106">
        <v>1.0</v>
      </c>
      <c r="I53" s="106">
        <v>0.0</v>
      </c>
      <c r="J53" s="106" t="s">
        <v>86</v>
      </c>
      <c r="K53" s="357">
        <v>260.0</v>
      </c>
      <c r="L53" s="181"/>
      <c r="M53" s="181"/>
      <c r="N53" s="181"/>
      <c r="O53" s="181"/>
      <c r="P53" s="181"/>
      <c r="Q53" s="106"/>
      <c r="R53" s="182"/>
      <c r="S53" s="182"/>
      <c r="T53" s="182"/>
      <c r="U53" s="182"/>
      <c r="V53" s="182"/>
      <c r="W53" s="182"/>
      <c r="X53" s="182"/>
      <c r="Y53" s="140">
        <f t="shared" si="29"/>
        <v>0</v>
      </c>
      <c r="Z53" s="184" t="str">
        <f t="shared" si="30"/>
        <v>Yes</v>
      </c>
      <c r="AA53" s="185" t="str">
        <f t="shared" si="31"/>
        <v>No</v>
      </c>
      <c r="AB53" s="2"/>
      <c r="AC53" s="336"/>
      <c r="AD53" s="137">
        <f t="shared" si="32"/>
        <v>0</v>
      </c>
      <c r="AE53" s="104"/>
      <c r="AF53" s="104">
        <v>5.95</v>
      </c>
      <c r="AG53" s="104">
        <f t="shared" si="6"/>
        <v>0</v>
      </c>
      <c r="AH53" s="104">
        <f t="shared" si="7"/>
        <v>0</v>
      </c>
      <c r="AI53" s="104">
        <f t="shared" si="8"/>
        <v>0</v>
      </c>
      <c r="AJ53" s="104">
        <f t="shared" si="9"/>
        <v>0</v>
      </c>
      <c r="AK53" s="104">
        <f t="shared" si="10"/>
        <v>0</v>
      </c>
      <c r="AL53" s="104">
        <f t="shared" si="11"/>
        <v>0</v>
      </c>
      <c r="AM53" s="104">
        <f t="shared" si="12"/>
        <v>0</v>
      </c>
      <c r="AN53" s="104">
        <f t="shared" si="13"/>
        <v>0</v>
      </c>
      <c r="AO53" s="104">
        <f t="shared" si="14"/>
        <v>0</v>
      </c>
      <c r="AP53" s="104">
        <f t="shared" si="15"/>
        <v>0</v>
      </c>
      <c r="AQ53" s="104">
        <f t="shared" si="16"/>
        <v>0</v>
      </c>
      <c r="AR53" s="104">
        <f t="shared" si="17"/>
        <v>0</v>
      </c>
      <c r="AS53" s="104">
        <f t="shared" si="18"/>
        <v>0</v>
      </c>
      <c r="AT53" s="104">
        <f t="shared" si="19"/>
        <v>0</v>
      </c>
      <c r="AU53" s="322">
        <v>1.0</v>
      </c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</row>
    <row r="54" ht="64.5" hidden="1" customHeight="1">
      <c r="A54" s="337"/>
      <c r="B54" s="338" t="s">
        <v>46</v>
      </c>
      <c r="C54" s="364"/>
      <c r="D54" s="178" t="s">
        <v>436</v>
      </c>
      <c r="E54" s="356" t="s">
        <v>359</v>
      </c>
      <c r="F54" s="106" t="s">
        <v>246</v>
      </c>
      <c r="G54" s="261" t="s">
        <v>435</v>
      </c>
      <c r="H54" s="106">
        <v>1.0</v>
      </c>
      <c r="I54" s="106">
        <v>0.0</v>
      </c>
      <c r="J54" s="180" t="s">
        <v>86</v>
      </c>
      <c r="K54" s="357">
        <v>322.4</v>
      </c>
      <c r="L54" s="181"/>
      <c r="M54" s="181"/>
      <c r="N54" s="181"/>
      <c r="O54" s="181"/>
      <c r="P54" s="181"/>
      <c r="Q54" s="106"/>
      <c r="R54" s="182"/>
      <c r="S54" s="182"/>
      <c r="T54" s="182"/>
      <c r="U54" s="182"/>
      <c r="V54" s="182"/>
      <c r="W54" s="182"/>
      <c r="X54" s="182"/>
      <c r="Y54" s="140">
        <f t="shared" si="29"/>
        <v>0</v>
      </c>
      <c r="Z54" s="184" t="str">
        <f t="shared" si="30"/>
        <v>Yes</v>
      </c>
      <c r="AA54" s="185" t="str">
        <f t="shared" si="31"/>
        <v>No</v>
      </c>
      <c r="AB54" s="2"/>
      <c r="AC54" s="336"/>
      <c r="AD54" s="137">
        <f t="shared" si="32"/>
        <v>0</v>
      </c>
      <c r="AE54" s="104"/>
      <c r="AF54" s="104">
        <v>5.95</v>
      </c>
      <c r="AG54" s="104">
        <f t="shared" si="6"/>
        <v>0</v>
      </c>
      <c r="AH54" s="104">
        <f t="shared" si="7"/>
        <v>0</v>
      </c>
      <c r="AI54" s="104">
        <f t="shared" si="8"/>
        <v>0</v>
      </c>
      <c r="AJ54" s="104">
        <f t="shared" si="9"/>
        <v>0</v>
      </c>
      <c r="AK54" s="104">
        <f t="shared" si="10"/>
        <v>0</v>
      </c>
      <c r="AL54" s="104">
        <f t="shared" si="11"/>
        <v>0</v>
      </c>
      <c r="AM54" s="104">
        <f t="shared" si="12"/>
        <v>0</v>
      </c>
      <c r="AN54" s="104">
        <f t="shared" si="13"/>
        <v>0</v>
      </c>
      <c r="AO54" s="104">
        <f t="shared" si="14"/>
        <v>0</v>
      </c>
      <c r="AP54" s="104">
        <f t="shared" si="15"/>
        <v>0</v>
      </c>
      <c r="AQ54" s="104">
        <f t="shared" si="16"/>
        <v>0</v>
      </c>
      <c r="AR54" s="104">
        <f t="shared" si="17"/>
        <v>0</v>
      </c>
      <c r="AS54" s="104">
        <f t="shared" si="18"/>
        <v>0</v>
      </c>
      <c r="AT54" s="104">
        <f t="shared" si="19"/>
        <v>0</v>
      </c>
      <c r="AU54" s="322">
        <v>1.0</v>
      </c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</row>
    <row r="55" ht="64.5" hidden="1" customHeight="1">
      <c r="A55" s="337"/>
      <c r="B55" s="338" t="s">
        <v>46</v>
      </c>
      <c r="C55" s="364"/>
      <c r="D55" s="128" t="s">
        <v>437</v>
      </c>
      <c r="E55" s="332"/>
      <c r="F55" s="129" t="s">
        <v>246</v>
      </c>
      <c r="G55" s="333" t="s">
        <v>438</v>
      </c>
      <c r="H55" s="129">
        <v>1.0</v>
      </c>
      <c r="I55" s="129">
        <v>0.0</v>
      </c>
      <c r="J55" s="129" t="s">
        <v>86</v>
      </c>
      <c r="K55" s="335">
        <v>176.8</v>
      </c>
      <c r="L55" s="133"/>
      <c r="M55" s="133"/>
      <c r="N55" s="133"/>
      <c r="O55" s="133"/>
      <c r="P55" s="133"/>
      <c r="Q55" s="129"/>
      <c r="R55" s="132"/>
      <c r="S55" s="132"/>
      <c r="T55" s="132"/>
      <c r="U55" s="132"/>
      <c r="V55" s="132"/>
      <c r="W55" s="132"/>
      <c r="X55" s="132"/>
      <c r="Y55" s="134">
        <f t="shared" si="29"/>
        <v>0</v>
      </c>
      <c r="Z55" s="135" t="str">
        <f t="shared" si="30"/>
        <v>Yes</v>
      </c>
      <c r="AA55" s="136" t="str">
        <f t="shared" si="31"/>
        <v>No</v>
      </c>
      <c r="AB55" s="2"/>
      <c r="AC55" s="336"/>
      <c r="AD55" s="137">
        <f t="shared" si="32"/>
        <v>0</v>
      </c>
      <c r="AE55" s="104"/>
      <c r="AF55" s="104">
        <v>3.65</v>
      </c>
      <c r="AG55" s="104">
        <f t="shared" si="6"/>
        <v>0</v>
      </c>
      <c r="AH55" s="104">
        <f t="shared" si="7"/>
        <v>0</v>
      </c>
      <c r="AI55" s="104">
        <f t="shared" si="8"/>
        <v>0</v>
      </c>
      <c r="AJ55" s="104">
        <f t="shared" si="9"/>
        <v>0</v>
      </c>
      <c r="AK55" s="104">
        <f t="shared" si="10"/>
        <v>0</v>
      </c>
      <c r="AL55" s="104">
        <f t="shared" si="11"/>
        <v>0</v>
      </c>
      <c r="AM55" s="104">
        <f t="shared" si="12"/>
        <v>0</v>
      </c>
      <c r="AN55" s="104">
        <f t="shared" si="13"/>
        <v>0</v>
      </c>
      <c r="AO55" s="104">
        <f t="shared" si="14"/>
        <v>0</v>
      </c>
      <c r="AP55" s="104">
        <f t="shared" si="15"/>
        <v>0</v>
      </c>
      <c r="AQ55" s="104">
        <f t="shared" si="16"/>
        <v>0</v>
      </c>
      <c r="AR55" s="104">
        <f t="shared" si="17"/>
        <v>0</v>
      </c>
      <c r="AS55" s="104">
        <f t="shared" si="18"/>
        <v>0</v>
      </c>
      <c r="AT55" s="104">
        <f t="shared" si="19"/>
        <v>0</v>
      </c>
      <c r="AU55" s="322">
        <v>1.0</v>
      </c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</row>
    <row r="56" ht="64.5" hidden="1" customHeight="1">
      <c r="A56" s="337"/>
      <c r="B56" s="338" t="s">
        <v>46</v>
      </c>
      <c r="C56" s="364"/>
      <c r="D56" s="128" t="s">
        <v>439</v>
      </c>
      <c r="E56" s="332" t="s">
        <v>359</v>
      </c>
      <c r="F56" s="129" t="s">
        <v>246</v>
      </c>
      <c r="G56" s="333" t="s">
        <v>438</v>
      </c>
      <c r="H56" s="129">
        <v>1.0</v>
      </c>
      <c r="I56" s="129">
        <v>0.0</v>
      </c>
      <c r="J56" s="129" t="s">
        <v>86</v>
      </c>
      <c r="K56" s="335">
        <v>249.6</v>
      </c>
      <c r="L56" s="133"/>
      <c r="M56" s="133"/>
      <c r="N56" s="133"/>
      <c r="O56" s="133"/>
      <c r="P56" s="133"/>
      <c r="Q56" s="129"/>
      <c r="R56" s="132"/>
      <c r="S56" s="132"/>
      <c r="T56" s="132"/>
      <c r="U56" s="132"/>
      <c r="V56" s="132"/>
      <c r="W56" s="132"/>
      <c r="X56" s="132"/>
      <c r="Y56" s="134">
        <f t="shared" si="29"/>
        <v>0</v>
      </c>
      <c r="Z56" s="135" t="str">
        <f t="shared" si="30"/>
        <v>Yes</v>
      </c>
      <c r="AA56" s="136" t="str">
        <f t="shared" si="31"/>
        <v>No</v>
      </c>
      <c r="AB56" s="2"/>
      <c r="AC56" s="336"/>
      <c r="AD56" s="137">
        <f t="shared" si="32"/>
        <v>0</v>
      </c>
      <c r="AE56" s="104"/>
      <c r="AF56" s="104">
        <v>3.65</v>
      </c>
      <c r="AG56" s="104">
        <f t="shared" si="6"/>
        <v>0</v>
      </c>
      <c r="AH56" s="104">
        <f t="shared" si="7"/>
        <v>0</v>
      </c>
      <c r="AI56" s="104">
        <f t="shared" si="8"/>
        <v>0</v>
      </c>
      <c r="AJ56" s="104">
        <f t="shared" si="9"/>
        <v>0</v>
      </c>
      <c r="AK56" s="104">
        <f t="shared" si="10"/>
        <v>0</v>
      </c>
      <c r="AL56" s="104">
        <f t="shared" si="11"/>
        <v>0</v>
      </c>
      <c r="AM56" s="104">
        <f t="shared" si="12"/>
        <v>0</v>
      </c>
      <c r="AN56" s="104">
        <f t="shared" si="13"/>
        <v>0</v>
      </c>
      <c r="AO56" s="104">
        <f t="shared" si="14"/>
        <v>0</v>
      </c>
      <c r="AP56" s="104">
        <f t="shared" si="15"/>
        <v>0</v>
      </c>
      <c r="AQ56" s="104">
        <f t="shared" si="16"/>
        <v>0</v>
      </c>
      <c r="AR56" s="104">
        <f t="shared" si="17"/>
        <v>0</v>
      </c>
      <c r="AS56" s="104">
        <f t="shared" si="18"/>
        <v>0</v>
      </c>
      <c r="AT56" s="104">
        <f t="shared" si="19"/>
        <v>0</v>
      </c>
      <c r="AU56" s="322">
        <v>1.0</v>
      </c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</row>
    <row r="57" ht="64.5" customHeight="1">
      <c r="A57" s="337"/>
      <c r="B57" s="338"/>
      <c r="C57" s="353"/>
      <c r="D57" s="178" t="s">
        <v>440</v>
      </c>
      <c r="E57" s="356"/>
      <c r="F57" s="106" t="s">
        <v>246</v>
      </c>
      <c r="G57" s="261" t="s">
        <v>441</v>
      </c>
      <c r="H57" s="106">
        <v>2.0</v>
      </c>
      <c r="I57" s="106">
        <v>0.0</v>
      </c>
      <c r="J57" s="106" t="s">
        <v>86</v>
      </c>
      <c r="K57" s="357">
        <v>374.4</v>
      </c>
      <c r="L57" s="181"/>
      <c r="M57" s="181"/>
      <c r="N57" s="181"/>
      <c r="O57" s="181"/>
      <c r="P57" s="181"/>
      <c r="Q57" s="106"/>
      <c r="R57" s="182"/>
      <c r="S57" s="182"/>
      <c r="T57" s="182"/>
      <c r="U57" s="182"/>
      <c r="V57" s="182"/>
      <c r="W57" s="182"/>
      <c r="X57" s="182"/>
      <c r="Y57" s="140">
        <f t="shared" si="29"/>
        <v>0</v>
      </c>
      <c r="Z57" s="184" t="str">
        <f t="shared" si="30"/>
        <v>No</v>
      </c>
      <c r="AA57" s="185" t="str">
        <f t="shared" si="31"/>
        <v>No</v>
      </c>
      <c r="AB57" s="2"/>
      <c r="AC57" s="132">
        <v>2.5</v>
      </c>
      <c r="AD57" s="137">
        <f t="shared" si="32"/>
        <v>0</v>
      </c>
      <c r="AE57" s="104"/>
      <c r="AF57" s="104">
        <v>8.0</v>
      </c>
      <c r="AG57" s="104">
        <f t="shared" si="6"/>
        <v>0</v>
      </c>
      <c r="AH57" s="104">
        <f t="shared" si="7"/>
        <v>0</v>
      </c>
      <c r="AI57" s="104">
        <f t="shared" si="8"/>
        <v>0</v>
      </c>
      <c r="AJ57" s="104">
        <f t="shared" si="9"/>
        <v>0</v>
      </c>
      <c r="AK57" s="104">
        <f t="shared" si="10"/>
        <v>0</v>
      </c>
      <c r="AL57" s="104">
        <f t="shared" si="11"/>
        <v>0</v>
      </c>
      <c r="AM57" s="104">
        <f t="shared" si="12"/>
        <v>0</v>
      </c>
      <c r="AN57" s="104">
        <f t="shared" si="13"/>
        <v>0</v>
      </c>
      <c r="AO57" s="104">
        <f t="shared" si="14"/>
        <v>0</v>
      </c>
      <c r="AP57" s="104">
        <f t="shared" si="15"/>
        <v>0</v>
      </c>
      <c r="AQ57" s="104">
        <f t="shared" si="16"/>
        <v>0</v>
      </c>
      <c r="AR57" s="104">
        <f t="shared" si="17"/>
        <v>0</v>
      </c>
      <c r="AS57" s="104">
        <f t="shared" si="18"/>
        <v>0</v>
      </c>
      <c r="AT57" s="104">
        <f t="shared" si="19"/>
        <v>0</v>
      </c>
      <c r="AU57" s="104">
        <v>2.5</v>
      </c>
      <c r="AV57" s="104"/>
      <c r="AW57" s="104"/>
      <c r="AX57" s="104">
        <v>2.0</v>
      </c>
      <c r="AY57" s="104"/>
      <c r="AZ57" s="104"/>
      <c r="BA57" s="104">
        <v>2.0</v>
      </c>
      <c r="BB57" s="104"/>
      <c r="BC57" s="104">
        <v>10.0</v>
      </c>
      <c r="BD57" s="104">
        <v>500.0</v>
      </c>
      <c r="BE57" s="104">
        <f t="shared" ref="BE57:BE60" si="40">BD57/10</f>
        <v>50</v>
      </c>
      <c r="BF57" s="104">
        <f t="shared" ref="BF57:BF60" si="41">(3/100)*BD57</f>
        <v>15</v>
      </c>
      <c r="BG57" s="104">
        <f t="shared" ref="BG57:BG60" si="42">AF57*SUM(L57:V57)</f>
        <v>0</v>
      </c>
    </row>
    <row r="58" ht="64.5" customHeight="1">
      <c r="A58" s="337"/>
      <c r="B58" s="338"/>
      <c r="C58" s="353"/>
      <c r="D58" s="178" t="s">
        <v>442</v>
      </c>
      <c r="E58" s="356" t="s">
        <v>359</v>
      </c>
      <c r="F58" s="106" t="s">
        <v>246</v>
      </c>
      <c r="G58" s="261" t="s">
        <v>441</v>
      </c>
      <c r="H58" s="106">
        <v>2.0</v>
      </c>
      <c r="I58" s="106">
        <v>0.0</v>
      </c>
      <c r="J58" s="106" t="s">
        <v>86</v>
      </c>
      <c r="K58" s="357">
        <v>457.6</v>
      </c>
      <c r="L58" s="181"/>
      <c r="M58" s="181"/>
      <c r="N58" s="181"/>
      <c r="O58" s="181"/>
      <c r="P58" s="181"/>
      <c r="Q58" s="106"/>
      <c r="R58" s="182"/>
      <c r="S58" s="182"/>
      <c r="T58" s="182"/>
      <c r="U58" s="182"/>
      <c r="V58" s="182"/>
      <c r="W58" s="182"/>
      <c r="X58" s="182"/>
      <c r="Y58" s="140">
        <f t="shared" si="29"/>
        <v>0</v>
      </c>
      <c r="Z58" s="184" t="str">
        <f t="shared" si="30"/>
        <v>No</v>
      </c>
      <c r="AA58" s="185" t="str">
        <f t="shared" si="31"/>
        <v>No</v>
      </c>
      <c r="AB58" s="2"/>
      <c r="AC58" s="132">
        <v>2.5</v>
      </c>
      <c r="AD58" s="137">
        <f t="shared" si="32"/>
        <v>0</v>
      </c>
      <c r="AE58" s="104"/>
      <c r="AF58" s="104">
        <v>6.4</v>
      </c>
      <c r="AG58" s="104">
        <f t="shared" si="6"/>
        <v>0</v>
      </c>
      <c r="AH58" s="104">
        <f t="shared" si="7"/>
        <v>0</v>
      </c>
      <c r="AI58" s="104">
        <f t="shared" si="8"/>
        <v>0</v>
      </c>
      <c r="AJ58" s="104">
        <f t="shared" si="9"/>
        <v>0</v>
      </c>
      <c r="AK58" s="104">
        <f t="shared" si="10"/>
        <v>0</v>
      </c>
      <c r="AL58" s="104">
        <f t="shared" si="11"/>
        <v>0</v>
      </c>
      <c r="AM58" s="104">
        <f t="shared" si="12"/>
        <v>0</v>
      </c>
      <c r="AN58" s="104">
        <f t="shared" si="13"/>
        <v>0</v>
      </c>
      <c r="AO58" s="104">
        <f t="shared" si="14"/>
        <v>0</v>
      </c>
      <c r="AP58" s="104">
        <f t="shared" si="15"/>
        <v>0</v>
      </c>
      <c r="AQ58" s="104">
        <f t="shared" si="16"/>
        <v>0</v>
      </c>
      <c r="AR58" s="104">
        <f t="shared" si="17"/>
        <v>0</v>
      </c>
      <c r="AS58" s="104">
        <f t="shared" si="18"/>
        <v>0</v>
      </c>
      <c r="AT58" s="104">
        <f t="shared" si="19"/>
        <v>0</v>
      </c>
      <c r="AU58" s="104">
        <v>2.5</v>
      </c>
      <c r="AV58" s="104"/>
      <c r="AW58" s="104"/>
      <c r="AX58" s="104">
        <v>2.0</v>
      </c>
      <c r="AY58" s="104"/>
      <c r="AZ58" s="104"/>
      <c r="BA58" s="104">
        <v>2.0</v>
      </c>
      <c r="BB58" s="104"/>
      <c r="BC58" s="104">
        <v>5.0</v>
      </c>
      <c r="BD58" s="104">
        <v>200.0</v>
      </c>
      <c r="BE58" s="104">
        <f t="shared" si="40"/>
        <v>20</v>
      </c>
      <c r="BF58" s="104">
        <f t="shared" si="41"/>
        <v>6</v>
      </c>
      <c r="BG58" s="104">
        <f t="shared" si="42"/>
        <v>0</v>
      </c>
    </row>
    <row r="59" ht="64.5" customHeight="1">
      <c r="A59" s="337"/>
      <c r="B59" s="338"/>
      <c r="C59" s="353"/>
      <c r="D59" s="128" t="s">
        <v>443</v>
      </c>
      <c r="E59" s="332"/>
      <c r="F59" s="129" t="s">
        <v>246</v>
      </c>
      <c r="G59" s="333" t="s">
        <v>444</v>
      </c>
      <c r="H59" s="129">
        <v>2.0</v>
      </c>
      <c r="I59" s="129">
        <v>0.0</v>
      </c>
      <c r="J59" s="129" t="s">
        <v>86</v>
      </c>
      <c r="K59" s="335">
        <v>239.2</v>
      </c>
      <c r="L59" s="133"/>
      <c r="M59" s="133"/>
      <c r="N59" s="133"/>
      <c r="O59" s="133"/>
      <c r="P59" s="133"/>
      <c r="Q59" s="129"/>
      <c r="R59" s="132"/>
      <c r="S59" s="132"/>
      <c r="T59" s="132"/>
      <c r="U59" s="132"/>
      <c r="V59" s="132"/>
      <c r="W59" s="132"/>
      <c r="X59" s="132"/>
      <c r="Y59" s="134">
        <f t="shared" si="29"/>
        <v>0</v>
      </c>
      <c r="Z59" s="135" t="str">
        <f t="shared" si="30"/>
        <v>No</v>
      </c>
      <c r="AA59" s="136" t="str">
        <f t="shared" si="31"/>
        <v>No</v>
      </c>
      <c r="AB59" s="2"/>
      <c r="AC59" s="132">
        <v>2.0</v>
      </c>
      <c r="AD59" s="137">
        <f t="shared" si="32"/>
        <v>0</v>
      </c>
      <c r="AE59" s="104"/>
      <c r="AF59" s="104">
        <v>5.0</v>
      </c>
      <c r="AG59" s="104">
        <f t="shared" si="6"/>
        <v>0</v>
      </c>
      <c r="AH59" s="104">
        <f t="shared" si="7"/>
        <v>0</v>
      </c>
      <c r="AI59" s="104">
        <f t="shared" si="8"/>
        <v>0</v>
      </c>
      <c r="AJ59" s="104">
        <f t="shared" si="9"/>
        <v>0</v>
      </c>
      <c r="AK59" s="104">
        <f t="shared" si="10"/>
        <v>0</v>
      </c>
      <c r="AL59" s="104">
        <f t="shared" si="11"/>
        <v>0</v>
      </c>
      <c r="AM59" s="104">
        <f t="shared" si="12"/>
        <v>0</v>
      </c>
      <c r="AN59" s="104">
        <f t="shared" si="13"/>
        <v>0</v>
      </c>
      <c r="AO59" s="104">
        <f t="shared" si="14"/>
        <v>0</v>
      </c>
      <c r="AP59" s="104">
        <f t="shared" si="15"/>
        <v>0</v>
      </c>
      <c r="AQ59" s="104">
        <f t="shared" si="16"/>
        <v>0</v>
      </c>
      <c r="AR59" s="104">
        <f t="shared" si="17"/>
        <v>0</v>
      </c>
      <c r="AS59" s="104">
        <f t="shared" si="18"/>
        <v>0</v>
      </c>
      <c r="AT59" s="104">
        <f t="shared" si="19"/>
        <v>0</v>
      </c>
      <c r="AU59" s="104">
        <v>2.0</v>
      </c>
      <c r="AV59" s="104"/>
      <c r="AW59" s="104"/>
      <c r="AX59" s="104">
        <v>2.0</v>
      </c>
      <c r="AY59" s="104"/>
      <c r="AZ59" s="104"/>
      <c r="BA59" s="104">
        <v>2.0</v>
      </c>
      <c r="BB59" s="104"/>
      <c r="BC59" s="104">
        <v>10.0</v>
      </c>
      <c r="BD59" s="104">
        <v>500.0</v>
      </c>
      <c r="BE59" s="104">
        <f t="shared" si="40"/>
        <v>50</v>
      </c>
      <c r="BF59" s="104">
        <f t="shared" si="41"/>
        <v>15</v>
      </c>
      <c r="BG59" s="104">
        <f t="shared" si="42"/>
        <v>0</v>
      </c>
    </row>
    <row r="60" ht="64.5" customHeight="1">
      <c r="A60" s="337"/>
      <c r="B60" s="338"/>
      <c r="C60" s="353"/>
      <c r="D60" s="128" t="s">
        <v>445</v>
      </c>
      <c r="E60" s="332" t="s">
        <v>359</v>
      </c>
      <c r="F60" s="129" t="s">
        <v>246</v>
      </c>
      <c r="G60" s="333" t="s">
        <v>444</v>
      </c>
      <c r="H60" s="129">
        <v>2.0</v>
      </c>
      <c r="I60" s="129">
        <v>0.0</v>
      </c>
      <c r="J60" s="129" t="s">
        <v>86</v>
      </c>
      <c r="K60" s="335">
        <v>291.2</v>
      </c>
      <c r="L60" s="133"/>
      <c r="M60" s="133"/>
      <c r="N60" s="133"/>
      <c r="O60" s="133"/>
      <c r="P60" s="133"/>
      <c r="Q60" s="129"/>
      <c r="R60" s="132"/>
      <c r="S60" s="132"/>
      <c r="T60" s="132"/>
      <c r="U60" s="132"/>
      <c r="V60" s="132"/>
      <c r="W60" s="132"/>
      <c r="X60" s="132"/>
      <c r="Y60" s="134">
        <f t="shared" si="29"/>
        <v>0</v>
      </c>
      <c r="Z60" s="135" t="str">
        <f t="shared" si="30"/>
        <v>No</v>
      </c>
      <c r="AA60" s="136" t="str">
        <f t="shared" si="31"/>
        <v>No</v>
      </c>
      <c r="AB60" s="2"/>
      <c r="AC60" s="132">
        <v>2.0</v>
      </c>
      <c r="AD60" s="137">
        <f t="shared" si="32"/>
        <v>0</v>
      </c>
      <c r="AE60" s="104"/>
      <c r="AF60" s="104">
        <v>4.2</v>
      </c>
      <c r="AG60" s="104">
        <f t="shared" si="6"/>
        <v>0</v>
      </c>
      <c r="AH60" s="104">
        <f t="shared" si="7"/>
        <v>0</v>
      </c>
      <c r="AI60" s="104">
        <f t="shared" si="8"/>
        <v>0</v>
      </c>
      <c r="AJ60" s="104">
        <f t="shared" si="9"/>
        <v>0</v>
      </c>
      <c r="AK60" s="104">
        <f t="shared" si="10"/>
        <v>0</v>
      </c>
      <c r="AL60" s="104">
        <f t="shared" si="11"/>
        <v>0</v>
      </c>
      <c r="AM60" s="104">
        <f t="shared" si="12"/>
        <v>0</v>
      </c>
      <c r="AN60" s="104">
        <f t="shared" si="13"/>
        <v>0</v>
      </c>
      <c r="AO60" s="104">
        <f t="shared" si="14"/>
        <v>0</v>
      </c>
      <c r="AP60" s="104">
        <f t="shared" si="15"/>
        <v>0</v>
      </c>
      <c r="AQ60" s="104">
        <f t="shared" si="16"/>
        <v>0</v>
      </c>
      <c r="AR60" s="104">
        <f t="shared" si="17"/>
        <v>0</v>
      </c>
      <c r="AS60" s="104">
        <f t="shared" si="18"/>
        <v>0</v>
      </c>
      <c r="AT60" s="104">
        <f t="shared" si="19"/>
        <v>0</v>
      </c>
      <c r="AU60" s="104">
        <v>2.0</v>
      </c>
      <c r="AV60" s="104"/>
      <c r="AW60" s="104"/>
      <c r="AX60" s="104">
        <v>2.0</v>
      </c>
      <c r="AY60" s="104"/>
      <c r="AZ60" s="104"/>
      <c r="BA60" s="104">
        <v>2.0</v>
      </c>
      <c r="BB60" s="104"/>
      <c r="BC60" s="104">
        <v>5.0</v>
      </c>
      <c r="BD60" s="104">
        <v>200.0</v>
      </c>
      <c r="BE60" s="104">
        <f t="shared" si="40"/>
        <v>20</v>
      </c>
      <c r="BF60" s="104">
        <f t="shared" si="41"/>
        <v>6</v>
      </c>
      <c r="BG60" s="104">
        <f t="shared" si="42"/>
        <v>0</v>
      </c>
    </row>
    <row r="61" ht="64.5" hidden="1" customHeight="1">
      <c r="A61" s="337" t="s">
        <v>446</v>
      </c>
      <c r="B61" s="338" t="s">
        <v>46</v>
      </c>
      <c r="C61" s="364"/>
      <c r="D61" s="178" t="s">
        <v>447</v>
      </c>
      <c r="E61" s="356"/>
      <c r="F61" s="106" t="s">
        <v>246</v>
      </c>
      <c r="G61" s="261" t="s">
        <v>448</v>
      </c>
      <c r="H61" s="2">
        <v>1.0</v>
      </c>
      <c r="I61" s="106">
        <v>0.0</v>
      </c>
      <c r="J61" s="106" t="s">
        <v>86</v>
      </c>
      <c r="K61" s="357">
        <v>197.6</v>
      </c>
      <c r="L61" s="181"/>
      <c r="M61" s="181"/>
      <c r="N61" s="181"/>
      <c r="O61" s="181"/>
      <c r="P61" s="181"/>
      <c r="Q61" s="106"/>
      <c r="R61" s="182"/>
      <c r="S61" s="182"/>
      <c r="T61" s="182"/>
      <c r="U61" s="182"/>
      <c r="V61" s="182"/>
      <c r="W61" s="182"/>
      <c r="X61" s="182"/>
      <c r="Y61" s="140">
        <f t="shared" si="29"/>
        <v>0</v>
      </c>
      <c r="Z61" s="184" t="str">
        <f t="shared" si="30"/>
        <v>Yes</v>
      </c>
      <c r="AA61" s="185" t="str">
        <f t="shared" si="31"/>
        <v>No</v>
      </c>
      <c r="AB61" s="2"/>
      <c r="AC61" s="336"/>
      <c r="AD61" s="137">
        <f t="shared" si="32"/>
        <v>0</v>
      </c>
      <c r="AE61" s="104"/>
      <c r="AF61" s="104">
        <v>2.3</v>
      </c>
      <c r="AG61" s="104">
        <f t="shared" si="6"/>
        <v>0</v>
      </c>
      <c r="AH61" s="104">
        <f t="shared" si="7"/>
        <v>0</v>
      </c>
      <c r="AI61" s="104">
        <f t="shared" si="8"/>
        <v>0</v>
      </c>
      <c r="AJ61" s="104">
        <f t="shared" si="9"/>
        <v>0</v>
      </c>
      <c r="AK61" s="104">
        <f t="shared" si="10"/>
        <v>0</v>
      </c>
      <c r="AL61" s="104">
        <f t="shared" si="11"/>
        <v>0</v>
      </c>
      <c r="AM61" s="104">
        <f t="shared" si="12"/>
        <v>0</v>
      </c>
      <c r="AN61" s="104">
        <f t="shared" si="13"/>
        <v>0</v>
      </c>
      <c r="AO61" s="104">
        <f t="shared" si="14"/>
        <v>0</v>
      </c>
      <c r="AP61" s="104">
        <f t="shared" si="15"/>
        <v>0</v>
      </c>
      <c r="AQ61" s="104">
        <f t="shared" si="16"/>
        <v>0</v>
      </c>
      <c r="AR61" s="104">
        <f t="shared" si="17"/>
        <v>0</v>
      </c>
      <c r="AS61" s="104">
        <f t="shared" si="18"/>
        <v>0</v>
      </c>
      <c r="AT61" s="104">
        <f t="shared" si="19"/>
        <v>0</v>
      </c>
      <c r="AU61" s="322">
        <v>1.0</v>
      </c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</row>
    <row r="62" ht="64.5" hidden="1" customHeight="1">
      <c r="A62" s="337"/>
      <c r="B62" s="338" t="s">
        <v>46</v>
      </c>
      <c r="C62" s="364"/>
      <c r="D62" s="178" t="s">
        <v>449</v>
      </c>
      <c r="E62" s="356" t="s">
        <v>359</v>
      </c>
      <c r="F62" s="106" t="s">
        <v>246</v>
      </c>
      <c r="G62" s="261" t="s">
        <v>448</v>
      </c>
      <c r="H62" s="2">
        <v>1.0</v>
      </c>
      <c r="I62" s="106">
        <v>0.0</v>
      </c>
      <c r="J62" s="106" t="s">
        <v>86</v>
      </c>
      <c r="K62" s="357">
        <v>260.0</v>
      </c>
      <c r="L62" s="181"/>
      <c r="M62" s="181"/>
      <c r="N62" s="181"/>
      <c r="O62" s="181"/>
      <c r="P62" s="181"/>
      <c r="Q62" s="106"/>
      <c r="R62" s="182"/>
      <c r="S62" s="182"/>
      <c r="T62" s="182"/>
      <c r="U62" s="182"/>
      <c r="V62" s="182"/>
      <c r="W62" s="182"/>
      <c r="X62" s="182"/>
      <c r="Y62" s="140">
        <f t="shared" si="29"/>
        <v>0</v>
      </c>
      <c r="Z62" s="184" t="str">
        <f t="shared" si="30"/>
        <v>Yes</v>
      </c>
      <c r="AA62" s="185" t="str">
        <f t="shared" si="31"/>
        <v>No</v>
      </c>
      <c r="AB62" s="2"/>
      <c r="AC62" s="336"/>
      <c r="AD62" s="137">
        <f t="shared" si="32"/>
        <v>0</v>
      </c>
      <c r="AE62" s="104"/>
      <c r="AF62" s="104">
        <v>2.3</v>
      </c>
      <c r="AG62" s="104">
        <f t="shared" si="6"/>
        <v>0</v>
      </c>
      <c r="AH62" s="104">
        <f t="shared" si="7"/>
        <v>0</v>
      </c>
      <c r="AI62" s="104">
        <f t="shared" si="8"/>
        <v>0</v>
      </c>
      <c r="AJ62" s="104">
        <f t="shared" si="9"/>
        <v>0</v>
      </c>
      <c r="AK62" s="104">
        <f t="shared" si="10"/>
        <v>0</v>
      </c>
      <c r="AL62" s="104">
        <f t="shared" si="11"/>
        <v>0</v>
      </c>
      <c r="AM62" s="104">
        <f t="shared" si="12"/>
        <v>0</v>
      </c>
      <c r="AN62" s="104">
        <f t="shared" si="13"/>
        <v>0</v>
      </c>
      <c r="AO62" s="104">
        <f t="shared" si="14"/>
        <v>0</v>
      </c>
      <c r="AP62" s="104">
        <f t="shared" si="15"/>
        <v>0</v>
      </c>
      <c r="AQ62" s="104">
        <f t="shared" si="16"/>
        <v>0</v>
      </c>
      <c r="AR62" s="104">
        <f t="shared" si="17"/>
        <v>0</v>
      </c>
      <c r="AS62" s="104">
        <f t="shared" si="18"/>
        <v>0</v>
      </c>
      <c r="AT62" s="104">
        <f t="shared" si="19"/>
        <v>0</v>
      </c>
      <c r="AU62" s="322">
        <v>1.0</v>
      </c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</row>
    <row r="63" ht="64.5" hidden="1" customHeight="1">
      <c r="A63" s="337"/>
      <c r="B63" s="338" t="s">
        <v>46</v>
      </c>
      <c r="C63" s="364"/>
      <c r="D63" s="128" t="s">
        <v>450</v>
      </c>
      <c r="E63" s="332"/>
      <c r="F63" s="129" t="s">
        <v>89</v>
      </c>
      <c r="G63" s="333" t="s">
        <v>451</v>
      </c>
      <c r="H63" s="129">
        <v>1.0</v>
      </c>
      <c r="I63" s="129">
        <v>0.0</v>
      </c>
      <c r="J63" s="129" t="s">
        <v>86</v>
      </c>
      <c r="K63" s="335">
        <v>187.2</v>
      </c>
      <c r="L63" s="133"/>
      <c r="M63" s="133"/>
      <c r="N63" s="133"/>
      <c r="O63" s="133"/>
      <c r="P63" s="133"/>
      <c r="Q63" s="129"/>
      <c r="R63" s="132"/>
      <c r="S63" s="132"/>
      <c r="T63" s="132"/>
      <c r="U63" s="132"/>
      <c r="V63" s="132"/>
      <c r="W63" s="132"/>
      <c r="X63" s="132"/>
      <c r="Y63" s="134">
        <f t="shared" si="29"/>
        <v>0</v>
      </c>
      <c r="Z63" s="135" t="str">
        <f t="shared" si="30"/>
        <v>Yes</v>
      </c>
      <c r="AA63" s="136" t="str">
        <f t="shared" si="31"/>
        <v>No</v>
      </c>
      <c r="AB63" s="2"/>
      <c r="AC63" s="336"/>
      <c r="AD63" s="137">
        <f t="shared" si="32"/>
        <v>0</v>
      </c>
      <c r="AE63" s="104"/>
      <c r="AF63" s="104">
        <v>1.85</v>
      </c>
      <c r="AG63" s="104">
        <f t="shared" si="6"/>
        <v>0</v>
      </c>
      <c r="AH63" s="104">
        <f t="shared" si="7"/>
        <v>0</v>
      </c>
      <c r="AI63" s="104">
        <f t="shared" si="8"/>
        <v>0</v>
      </c>
      <c r="AJ63" s="104">
        <f t="shared" si="9"/>
        <v>0</v>
      </c>
      <c r="AK63" s="104">
        <f t="shared" si="10"/>
        <v>0</v>
      </c>
      <c r="AL63" s="104">
        <f t="shared" si="11"/>
        <v>0</v>
      </c>
      <c r="AM63" s="104">
        <f t="shared" si="12"/>
        <v>0</v>
      </c>
      <c r="AN63" s="104">
        <f t="shared" si="13"/>
        <v>0</v>
      </c>
      <c r="AO63" s="104">
        <f t="shared" si="14"/>
        <v>0</v>
      </c>
      <c r="AP63" s="104">
        <f t="shared" si="15"/>
        <v>0</v>
      </c>
      <c r="AQ63" s="104">
        <f t="shared" si="16"/>
        <v>0</v>
      </c>
      <c r="AR63" s="104">
        <f t="shared" si="17"/>
        <v>0</v>
      </c>
      <c r="AS63" s="104">
        <f t="shared" si="18"/>
        <v>0</v>
      </c>
      <c r="AT63" s="104">
        <f t="shared" si="19"/>
        <v>0</v>
      </c>
      <c r="AU63" s="322">
        <v>1.0</v>
      </c>
      <c r="AV63" s="104"/>
      <c r="AW63" s="104"/>
      <c r="AX63" s="104">
        <f t="shared" ref="AX63:AX70" si="43">H63</f>
        <v>1</v>
      </c>
      <c r="AY63" s="104"/>
      <c r="AZ63" s="104"/>
      <c r="BA63" s="104">
        <v>1.0</v>
      </c>
      <c r="BB63" s="104"/>
      <c r="BC63" s="104">
        <v>8.0</v>
      </c>
      <c r="BD63" s="104">
        <v>150.0</v>
      </c>
      <c r="BE63" s="104">
        <f t="shared" ref="BE63:BE98" si="44">BD63/10</f>
        <v>15</v>
      </c>
      <c r="BF63" s="104">
        <f t="shared" ref="BF63:BF98" si="45">(3/100)*BD63</f>
        <v>4.5</v>
      </c>
      <c r="BG63" s="104">
        <f t="shared" ref="BG63:BG103" si="46">AF63*SUM(L63:V63)</f>
        <v>0</v>
      </c>
    </row>
    <row r="64" ht="64.5" hidden="1" customHeight="1">
      <c r="A64" s="337"/>
      <c r="B64" s="338" t="s">
        <v>46</v>
      </c>
      <c r="C64" s="364"/>
      <c r="D64" s="128" t="s">
        <v>452</v>
      </c>
      <c r="E64" s="332" t="s">
        <v>359</v>
      </c>
      <c r="F64" s="129" t="s">
        <v>89</v>
      </c>
      <c r="G64" s="333" t="s">
        <v>451</v>
      </c>
      <c r="H64" s="129">
        <v>1.0</v>
      </c>
      <c r="I64" s="129">
        <v>0.0</v>
      </c>
      <c r="J64" s="129" t="s">
        <v>86</v>
      </c>
      <c r="K64" s="335">
        <v>239.2</v>
      </c>
      <c r="L64" s="133"/>
      <c r="M64" s="133"/>
      <c r="N64" s="133"/>
      <c r="O64" s="133"/>
      <c r="P64" s="133"/>
      <c r="Q64" s="129"/>
      <c r="R64" s="132"/>
      <c r="S64" s="132"/>
      <c r="T64" s="132"/>
      <c r="U64" s="132"/>
      <c r="V64" s="132"/>
      <c r="W64" s="132"/>
      <c r="X64" s="132"/>
      <c r="Y64" s="134">
        <f t="shared" si="29"/>
        <v>0</v>
      </c>
      <c r="Z64" s="135" t="str">
        <f t="shared" si="30"/>
        <v>Yes</v>
      </c>
      <c r="AA64" s="136" t="str">
        <f t="shared" si="31"/>
        <v>No</v>
      </c>
      <c r="AB64" s="2"/>
      <c r="AC64" s="336"/>
      <c r="AD64" s="137">
        <f t="shared" si="32"/>
        <v>0</v>
      </c>
      <c r="AE64" s="104"/>
      <c r="AF64" s="104">
        <v>1.85</v>
      </c>
      <c r="AG64" s="104">
        <f t="shared" si="6"/>
        <v>0</v>
      </c>
      <c r="AH64" s="104">
        <f t="shared" si="7"/>
        <v>0</v>
      </c>
      <c r="AI64" s="104">
        <f t="shared" si="8"/>
        <v>0</v>
      </c>
      <c r="AJ64" s="104">
        <f t="shared" si="9"/>
        <v>0</v>
      </c>
      <c r="AK64" s="104">
        <f t="shared" si="10"/>
        <v>0</v>
      </c>
      <c r="AL64" s="104">
        <f t="shared" si="11"/>
        <v>0</v>
      </c>
      <c r="AM64" s="104">
        <f t="shared" si="12"/>
        <v>0</v>
      </c>
      <c r="AN64" s="104">
        <f t="shared" si="13"/>
        <v>0</v>
      </c>
      <c r="AO64" s="104">
        <f t="shared" si="14"/>
        <v>0</v>
      </c>
      <c r="AP64" s="104">
        <f t="shared" si="15"/>
        <v>0</v>
      </c>
      <c r="AQ64" s="104">
        <f t="shared" si="16"/>
        <v>0</v>
      </c>
      <c r="AR64" s="104">
        <f t="shared" si="17"/>
        <v>0</v>
      </c>
      <c r="AS64" s="104">
        <f t="shared" si="18"/>
        <v>0</v>
      </c>
      <c r="AT64" s="104">
        <f t="shared" si="19"/>
        <v>0</v>
      </c>
      <c r="AU64" s="322">
        <v>1.0</v>
      </c>
      <c r="AV64" s="104"/>
      <c r="AW64" s="104"/>
      <c r="AX64" s="104">
        <f t="shared" si="43"/>
        <v>1</v>
      </c>
      <c r="AY64" s="104"/>
      <c r="AZ64" s="104"/>
      <c r="BA64" s="104">
        <v>1.0</v>
      </c>
      <c r="BB64" s="104"/>
      <c r="BC64" s="104">
        <v>4.0</v>
      </c>
      <c r="BD64" s="104">
        <v>50.0</v>
      </c>
      <c r="BE64" s="104">
        <f t="shared" si="44"/>
        <v>5</v>
      </c>
      <c r="BF64" s="104">
        <f t="shared" si="45"/>
        <v>1.5</v>
      </c>
      <c r="BG64" s="104">
        <f t="shared" si="46"/>
        <v>0</v>
      </c>
    </row>
    <row r="65" ht="64.5" customHeight="1">
      <c r="A65" s="337"/>
      <c r="B65" s="338"/>
      <c r="C65" s="353"/>
      <c r="D65" s="178" t="s">
        <v>453</v>
      </c>
      <c r="E65" s="356"/>
      <c r="F65" s="106" t="s">
        <v>89</v>
      </c>
      <c r="G65" s="261" t="s">
        <v>454</v>
      </c>
      <c r="H65" s="106">
        <v>1.0</v>
      </c>
      <c r="I65" s="106">
        <v>0.0</v>
      </c>
      <c r="J65" s="106" t="s">
        <v>86</v>
      </c>
      <c r="K65" s="357">
        <v>78.0</v>
      </c>
      <c r="L65" s="181"/>
      <c r="M65" s="181"/>
      <c r="N65" s="181"/>
      <c r="O65" s="181"/>
      <c r="P65" s="181"/>
      <c r="Q65" s="106"/>
      <c r="R65" s="182"/>
      <c r="S65" s="182"/>
      <c r="T65" s="182"/>
      <c r="U65" s="182"/>
      <c r="V65" s="182"/>
      <c r="W65" s="182"/>
      <c r="X65" s="182"/>
      <c r="Y65" s="140">
        <f t="shared" si="29"/>
        <v>0</v>
      </c>
      <c r="Z65" s="184" t="str">
        <f t="shared" si="30"/>
        <v>No</v>
      </c>
      <c r="AA65" s="185" t="str">
        <f t="shared" si="31"/>
        <v>No</v>
      </c>
      <c r="AB65" s="2"/>
      <c r="AC65" s="132">
        <v>1.0</v>
      </c>
      <c r="AD65" s="137">
        <f t="shared" si="32"/>
        <v>0</v>
      </c>
      <c r="AE65" s="104"/>
      <c r="AF65" s="104">
        <v>1.65</v>
      </c>
      <c r="AG65" s="104">
        <f t="shared" si="6"/>
        <v>0</v>
      </c>
      <c r="AH65" s="104">
        <f t="shared" si="7"/>
        <v>0</v>
      </c>
      <c r="AI65" s="104">
        <f t="shared" si="8"/>
        <v>0</v>
      </c>
      <c r="AJ65" s="104">
        <f t="shared" si="9"/>
        <v>0</v>
      </c>
      <c r="AK65" s="104">
        <f t="shared" si="10"/>
        <v>0</v>
      </c>
      <c r="AL65" s="104">
        <f t="shared" si="11"/>
        <v>0</v>
      </c>
      <c r="AM65" s="104">
        <f t="shared" si="12"/>
        <v>0</v>
      </c>
      <c r="AN65" s="104">
        <f t="shared" si="13"/>
        <v>0</v>
      </c>
      <c r="AO65" s="104">
        <f t="shared" si="14"/>
        <v>0</v>
      </c>
      <c r="AP65" s="104">
        <f t="shared" si="15"/>
        <v>0</v>
      </c>
      <c r="AQ65" s="104">
        <f t="shared" si="16"/>
        <v>0</v>
      </c>
      <c r="AR65" s="104">
        <f t="shared" si="17"/>
        <v>0</v>
      </c>
      <c r="AS65" s="104">
        <f t="shared" si="18"/>
        <v>0</v>
      </c>
      <c r="AT65" s="104">
        <f t="shared" si="19"/>
        <v>0</v>
      </c>
      <c r="AU65" s="104">
        <v>1.0</v>
      </c>
      <c r="AV65" s="104"/>
      <c r="AW65" s="104"/>
      <c r="AX65" s="104">
        <f t="shared" si="43"/>
        <v>1</v>
      </c>
      <c r="AY65" s="104"/>
      <c r="AZ65" s="104"/>
      <c r="BA65" s="104">
        <v>1.0</v>
      </c>
      <c r="BB65" s="104"/>
      <c r="BC65" s="104">
        <v>8.0</v>
      </c>
      <c r="BD65" s="104">
        <v>150.0</v>
      </c>
      <c r="BE65" s="104">
        <f t="shared" si="44"/>
        <v>15</v>
      </c>
      <c r="BF65" s="104">
        <f t="shared" si="45"/>
        <v>4.5</v>
      </c>
      <c r="BG65" s="104">
        <f t="shared" si="46"/>
        <v>0</v>
      </c>
    </row>
    <row r="66" ht="64.5" customHeight="1">
      <c r="A66" s="337"/>
      <c r="B66" s="338"/>
      <c r="C66" s="353"/>
      <c r="D66" s="178" t="s">
        <v>455</v>
      </c>
      <c r="E66" s="356" t="s">
        <v>359</v>
      </c>
      <c r="F66" s="106" t="s">
        <v>89</v>
      </c>
      <c r="G66" s="261" t="s">
        <v>454</v>
      </c>
      <c r="H66" s="106">
        <v>1.0</v>
      </c>
      <c r="I66" s="106">
        <v>0.0</v>
      </c>
      <c r="J66" s="106" t="s">
        <v>86</v>
      </c>
      <c r="K66" s="357">
        <v>98.8</v>
      </c>
      <c r="L66" s="181"/>
      <c r="M66" s="181"/>
      <c r="N66" s="181"/>
      <c r="O66" s="181"/>
      <c r="P66" s="181"/>
      <c r="Q66" s="106"/>
      <c r="R66" s="182"/>
      <c r="S66" s="182"/>
      <c r="T66" s="182"/>
      <c r="U66" s="182"/>
      <c r="V66" s="182"/>
      <c r="W66" s="182"/>
      <c r="X66" s="182"/>
      <c r="Y66" s="140">
        <f t="shared" si="29"/>
        <v>0</v>
      </c>
      <c r="Z66" s="184" t="str">
        <f t="shared" si="30"/>
        <v>No</v>
      </c>
      <c r="AA66" s="185" t="str">
        <f t="shared" si="31"/>
        <v>No</v>
      </c>
      <c r="AB66" s="2"/>
      <c r="AC66" s="132">
        <v>1.0</v>
      </c>
      <c r="AD66" s="137">
        <f t="shared" si="32"/>
        <v>0</v>
      </c>
      <c r="AE66" s="104"/>
      <c r="AF66" s="104">
        <v>1.4</v>
      </c>
      <c r="AG66" s="104">
        <f t="shared" si="6"/>
        <v>0</v>
      </c>
      <c r="AH66" s="104">
        <f t="shared" si="7"/>
        <v>0</v>
      </c>
      <c r="AI66" s="104">
        <f t="shared" si="8"/>
        <v>0</v>
      </c>
      <c r="AJ66" s="104">
        <f t="shared" si="9"/>
        <v>0</v>
      </c>
      <c r="AK66" s="104">
        <f t="shared" si="10"/>
        <v>0</v>
      </c>
      <c r="AL66" s="104">
        <f t="shared" si="11"/>
        <v>0</v>
      </c>
      <c r="AM66" s="104">
        <f t="shared" si="12"/>
        <v>0</v>
      </c>
      <c r="AN66" s="104">
        <f t="shared" si="13"/>
        <v>0</v>
      </c>
      <c r="AO66" s="104">
        <f t="shared" si="14"/>
        <v>0</v>
      </c>
      <c r="AP66" s="104">
        <f t="shared" si="15"/>
        <v>0</v>
      </c>
      <c r="AQ66" s="104">
        <f t="shared" si="16"/>
        <v>0</v>
      </c>
      <c r="AR66" s="104">
        <f t="shared" si="17"/>
        <v>0</v>
      </c>
      <c r="AS66" s="104">
        <f t="shared" si="18"/>
        <v>0</v>
      </c>
      <c r="AT66" s="104">
        <f t="shared" si="19"/>
        <v>0</v>
      </c>
      <c r="AU66" s="104">
        <v>1.0</v>
      </c>
      <c r="AV66" s="104"/>
      <c r="AW66" s="104"/>
      <c r="AX66" s="104">
        <f t="shared" si="43"/>
        <v>1</v>
      </c>
      <c r="AY66" s="104"/>
      <c r="AZ66" s="104"/>
      <c r="BA66" s="104">
        <v>1.0</v>
      </c>
      <c r="BB66" s="104"/>
      <c r="BC66" s="104">
        <v>4.0</v>
      </c>
      <c r="BD66" s="104">
        <v>50.0</v>
      </c>
      <c r="BE66" s="104">
        <f t="shared" si="44"/>
        <v>5</v>
      </c>
      <c r="BF66" s="104">
        <f t="shared" si="45"/>
        <v>1.5</v>
      </c>
      <c r="BG66" s="104">
        <f t="shared" si="46"/>
        <v>0</v>
      </c>
    </row>
    <row r="67" ht="64.5" customHeight="1">
      <c r="A67" s="337"/>
      <c r="B67" s="338"/>
      <c r="C67" s="353"/>
      <c r="D67" s="128" t="s">
        <v>456</v>
      </c>
      <c r="E67" s="332"/>
      <c r="F67" s="129" t="s">
        <v>89</v>
      </c>
      <c r="G67" s="333" t="s">
        <v>454</v>
      </c>
      <c r="H67" s="129">
        <v>3.0</v>
      </c>
      <c r="I67" s="129">
        <v>0.0</v>
      </c>
      <c r="J67" s="129" t="s">
        <v>86</v>
      </c>
      <c r="K67" s="335">
        <v>260.0</v>
      </c>
      <c r="L67" s="133"/>
      <c r="M67" s="133"/>
      <c r="N67" s="133"/>
      <c r="O67" s="133"/>
      <c r="P67" s="133"/>
      <c r="Q67" s="129"/>
      <c r="R67" s="132"/>
      <c r="S67" s="132"/>
      <c r="T67" s="132"/>
      <c r="U67" s="132"/>
      <c r="V67" s="132"/>
      <c r="W67" s="132"/>
      <c r="X67" s="132"/>
      <c r="Y67" s="134">
        <f t="shared" si="29"/>
        <v>0</v>
      </c>
      <c r="Z67" s="135" t="str">
        <f t="shared" si="30"/>
        <v>No</v>
      </c>
      <c r="AA67" s="136" t="str">
        <f t="shared" si="31"/>
        <v>No</v>
      </c>
      <c r="AB67" s="2"/>
      <c r="AC67" s="132">
        <v>3.0</v>
      </c>
      <c r="AD67" s="137">
        <f t="shared" si="32"/>
        <v>0</v>
      </c>
      <c r="AE67" s="104"/>
      <c r="AF67" s="104">
        <v>5.6</v>
      </c>
      <c r="AG67" s="104">
        <f t="shared" si="6"/>
        <v>0</v>
      </c>
      <c r="AH67" s="104">
        <f t="shared" si="7"/>
        <v>0</v>
      </c>
      <c r="AI67" s="104">
        <f t="shared" si="8"/>
        <v>0</v>
      </c>
      <c r="AJ67" s="104">
        <f t="shared" si="9"/>
        <v>0</v>
      </c>
      <c r="AK67" s="104">
        <f t="shared" si="10"/>
        <v>0</v>
      </c>
      <c r="AL67" s="104">
        <f t="shared" si="11"/>
        <v>0</v>
      </c>
      <c r="AM67" s="104">
        <f t="shared" si="12"/>
        <v>0</v>
      </c>
      <c r="AN67" s="104">
        <f t="shared" si="13"/>
        <v>0</v>
      </c>
      <c r="AO67" s="104">
        <f t="shared" si="14"/>
        <v>0</v>
      </c>
      <c r="AP67" s="104">
        <f t="shared" si="15"/>
        <v>0</v>
      </c>
      <c r="AQ67" s="104">
        <f t="shared" si="16"/>
        <v>0</v>
      </c>
      <c r="AR67" s="104">
        <f t="shared" si="17"/>
        <v>0</v>
      </c>
      <c r="AS67" s="104">
        <f t="shared" si="18"/>
        <v>0</v>
      </c>
      <c r="AT67" s="104">
        <f t="shared" si="19"/>
        <v>0</v>
      </c>
      <c r="AU67" s="104">
        <v>3.0</v>
      </c>
      <c r="AV67" s="104"/>
      <c r="AW67" s="104"/>
      <c r="AX67" s="104">
        <f t="shared" si="43"/>
        <v>3</v>
      </c>
      <c r="AY67" s="104"/>
      <c r="AZ67" s="104"/>
      <c r="BA67" s="104">
        <v>3.0</v>
      </c>
      <c r="BB67" s="104"/>
      <c r="BC67" s="104">
        <v>12.0</v>
      </c>
      <c r="BD67" s="104">
        <v>450.0</v>
      </c>
      <c r="BE67" s="104">
        <f t="shared" si="44"/>
        <v>45</v>
      </c>
      <c r="BF67" s="104">
        <f t="shared" si="45"/>
        <v>13.5</v>
      </c>
      <c r="BG67" s="104">
        <f t="shared" si="46"/>
        <v>0</v>
      </c>
    </row>
    <row r="68" ht="64.5" customHeight="1">
      <c r="A68" s="337"/>
      <c r="B68" s="338"/>
      <c r="C68" s="353"/>
      <c r="D68" s="128" t="s">
        <v>457</v>
      </c>
      <c r="E68" s="332" t="s">
        <v>359</v>
      </c>
      <c r="F68" s="129" t="s">
        <v>89</v>
      </c>
      <c r="G68" s="333" t="s">
        <v>454</v>
      </c>
      <c r="H68" s="129">
        <v>3.0</v>
      </c>
      <c r="I68" s="129">
        <v>0.0</v>
      </c>
      <c r="J68" s="129" t="s">
        <v>86</v>
      </c>
      <c r="K68" s="335">
        <v>332.8</v>
      </c>
      <c r="L68" s="133"/>
      <c r="M68" s="133"/>
      <c r="N68" s="133"/>
      <c r="O68" s="133"/>
      <c r="P68" s="133"/>
      <c r="Q68" s="129"/>
      <c r="R68" s="132"/>
      <c r="S68" s="132"/>
      <c r="T68" s="132"/>
      <c r="U68" s="132"/>
      <c r="V68" s="132"/>
      <c r="W68" s="132"/>
      <c r="X68" s="132"/>
      <c r="Y68" s="134">
        <f t="shared" si="29"/>
        <v>0</v>
      </c>
      <c r="Z68" s="135" t="str">
        <f t="shared" si="30"/>
        <v>No</v>
      </c>
      <c r="AA68" s="136" t="str">
        <f t="shared" si="31"/>
        <v>No</v>
      </c>
      <c r="AB68" s="2"/>
      <c r="AC68" s="132">
        <v>3.0</v>
      </c>
      <c r="AD68" s="137">
        <f t="shared" si="32"/>
        <v>0</v>
      </c>
      <c r="AE68" s="104"/>
      <c r="AF68" s="104">
        <v>4.7</v>
      </c>
      <c r="AG68" s="104">
        <f t="shared" si="6"/>
        <v>0</v>
      </c>
      <c r="AH68" s="104">
        <f t="shared" si="7"/>
        <v>0</v>
      </c>
      <c r="AI68" s="104">
        <f t="shared" si="8"/>
        <v>0</v>
      </c>
      <c r="AJ68" s="104">
        <f t="shared" si="9"/>
        <v>0</v>
      </c>
      <c r="AK68" s="104">
        <f t="shared" si="10"/>
        <v>0</v>
      </c>
      <c r="AL68" s="104">
        <f t="shared" si="11"/>
        <v>0</v>
      </c>
      <c r="AM68" s="104">
        <f t="shared" si="12"/>
        <v>0</v>
      </c>
      <c r="AN68" s="104">
        <f t="shared" si="13"/>
        <v>0</v>
      </c>
      <c r="AO68" s="104">
        <f t="shared" si="14"/>
        <v>0</v>
      </c>
      <c r="AP68" s="104">
        <f t="shared" si="15"/>
        <v>0</v>
      </c>
      <c r="AQ68" s="104">
        <f t="shared" si="16"/>
        <v>0</v>
      </c>
      <c r="AR68" s="104">
        <f t="shared" si="17"/>
        <v>0</v>
      </c>
      <c r="AS68" s="104">
        <f t="shared" si="18"/>
        <v>0</v>
      </c>
      <c r="AT68" s="104">
        <f t="shared" si="19"/>
        <v>0</v>
      </c>
      <c r="AU68" s="104">
        <v>3.0</v>
      </c>
      <c r="AV68" s="104"/>
      <c r="AW68" s="104"/>
      <c r="AX68" s="104">
        <f t="shared" si="43"/>
        <v>3</v>
      </c>
      <c r="AY68" s="104"/>
      <c r="AZ68" s="104"/>
      <c r="BA68" s="104">
        <v>3.0</v>
      </c>
      <c r="BB68" s="104"/>
      <c r="BC68" s="104">
        <v>6.0</v>
      </c>
      <c r="BD68" s="104">
        <v>200.0</v>
      </c>
      <c r="BE68" s="104">
        <f t="shared" si="44"/>
        <v>20</v>
      </c>
      <c r="BF68" s="104">
        <f t="shared" si="45"/>
        <v>6</v>
      </c>
      <c r="BG68" s="104">
        <f t="shared" si="46"/>
        <v>0</v>
      </c>
    </row>
    <row r="69" ht="64.5" hidden="1" customHeight="1">
      <c r="A69" s="337"/>
      <c r="B69" s="338" t="s">
        <v>46</v>
      </c>
      <c r="C69" s="364"/>
      <c r="D69" s="178" t="s">
        <v>458</v>
      </c>
      <c r="E69" s="356"/>
      <c r="F69" s="106" t="s">
        <v>459</v>
      </c>
      <c r="G69" s="261" t="s">
        <v>460</v>
      </c>
      <c r="H69" s="106">
        <v>5.0</v>
      </c>
      <c r="I69" s="106">
        <v>0.0</v>
      </c>
      <c r="J69" s="106" t="s">
        <v>86</v>
      </c>
      <c r="K69" s="357">
        <v>468.0</v>
      </c>
      <c r="L69" s="181"/>
      <c r="M69" s="181"/>
      <c r="N69" s="181"/>
      <c r="O69" s="181"/>
      <c r="P69" s="181"/>
      <c r="Q69" s="106"/>
      <c r="R69" s="182"/>
      <c r="S69" s="182"/>
      <c r="T69" s="182"/>
      <c r="U69" s="182"/>
      <c r="V69" s="182"/>
      <c r="W69" s="182"/>
      <c r="X69" s="182"/>
      <c r="Y69" s="140">
        <f t="shared" si="29"/>
        <v>0</v>
      </c>
      <c r="Z69" s="184" t="str">
        <f t="shared" si="30"/>
        <v>Yes</v>
      </c>
      <c r="AA69" s="185" t="str">
        <f t="shared" si="31"/>
        <v>No</v>
      </c>
      <c r="AB69" s="2"/>
      <c r="AC69" s="336"/>
      <c r="AD69" s="137">
        <f t="shared" si="32"/>
        <v>0</v>
      </c>
      <c r="AE69" s="104"/>
      <c r="AF69" s="104">
        <v>3.45</v>
      </c>
      <c r="AG69" s="104">
        <f t="shared" si="6"/>
        <v>0</v>
      </c>
      <c r="AH69" s="104">
        <f t="shared" si="7"/>
        <v>0</v>
      </c>
      <c r="AI69" s="104">
        <f t="shared" si="8"/>
        <v>0</v>
      </c>
      <c r="AJ69" s="104">
        <f t="shared" si="9"/>
        <v>0</v>
      </c>
      <c r="AK69" s="104">
        <f t="shared" si="10"/>
        <v>0</v>
      </c>
      <c r="AL69" s="104">
        <f t="shared" si="11"/>
        <v>0</v>
      </c>
      <c r="AM69" s="104">
        <f t="shared" si="12"/>
        <v>0</v>
      </c>
      <c r="AN69" s="104">
        <f t="shared" si="13"/>
        <v>0</v>
      </c>
      <c r="AO69" s="104">
        <f t="shared" si="14"/>
        <v>0</v>
      </c>
      <c r="AP69" s="104">
        <f t="shared" si="15"/>
        <v>0</v>
      </c>
      <c r="AQ69" s="104">
        <f t="shared" si="16"/>
        <v>0</v>
      </c>
      <c r="AR69" s="104">
        <f t="shared" si="17"/>
        <v>0</v>
      </c>
      <c r="AS69" s="104">
        <f t="shared" si="18"/>
        <v>0</v>
      </c>
      <c r="AT69" s="104">
        <f t="shared" si="19"/>
        <v>0</v>
      </c>
      <c r="AU69" s="322">
        <v>1.0</v>
      </c>
      <c r="AV69" s="104"/>
      <c r="AW69" s="104"/>
      <c r="AX69" s="104">
        <f t="shared" si="43"/>
        <v>5</v>
      </c>
      <c r="AY69" s="104"/>
      <c r="AZ69" s="104"/>
      <c r="BA69" s="104">
        <v>1.0</v>
      </c>
      <c r="BB69" s="104"/>
      <c r="BC69" s="104">
        <v>8.0</v>
      </c>
      <c r="BD69" s="104">
        <v>150.0</v>
      </c>
      <c r="BE69" s="104">
        <f t="shared" si="44"/>
        <v>15</v>
      </c>
      <c r="BF69" s="104">
        <f t="shared" si="45"/>
        <v>4.5</v>
      </c>
      <c r="BG69" s="104">
        <f t="shared" si="46"/>
        <v>0</v>
      </c>
    </row>
    <row r="70" ht="64.5" hidden="1" customHeight="1">
      <c r="A70" s="337"/>
      <c r="B70" s="341" t="s">
        <v>46</v>
      </c>
      <c r="C70" s="370"/>
      <c r="D70" s="169" t="s">
        <v>461</v>
      </c>
      <c r="E70" s="367" t="s">
        <v>359</v>
      </c>
      <c r="F70" s="145" t="s">
        <v>459</v>
      </c>
      <c r="G70" s="368" t="s">
        <v>460</v>
      </c>
      <c r="H70" s="145">
        <v>5.0</v>
      </c>
      <c r="I70" s="145">
        <v>0.0</v>
      </c>
      <c r="J70" s="145" t="s">
        <v>86</v>
      </c>
      <c r="K70" s="371">
        <v>561.6</v>
      </c>
      <c r="L70" s="173"/>
      <c r="M70" s="173"/>
      <c r="N70" s="173"/>
      <c r="O70" s="173"/>
      <c r="P70" s="173"/>
      <c r="Q70" s="145"/>
      <c r="R70" s="174"/>
      <c r="S70" s="174"/>
      <c r="T70" s="174"/>
      <c r="U70" s="174"/>
      <c r="V70" s="174"/>
      <c r="W70" s="174"/>
      <c r="X70" s="174"/>
      <c r="Y70" s="194">
        <f t="shared" si="29"/>
        <v>0</v>
      </c>
      <c r="Z70" s="176" t="str">
        <f t="shared" si="30"/>
        <v>Yes</v>
      </c>
      <c r="AA70" s="177" t="str">
        <f t="shared" si="31"/>
        <v>No</v>
      </c>
      <c r="AB70" s="2"/>
      <c r="AC70" s="336"/>
      <c r="AD70" s="155">
        <f t="shared" si="32"/>
        <v>0</v>
      </c>
      <c r="AE70" s="104"/>
      <c r="AF70" s="104">
        <v>3.45</v>
      </c>
      <c r="AG70" s="104">
        <f t="shared" si="6"/>
        <v>0</v>
      </c>
      <c r="AH70" s="104">
        <f t="shared" si="7"/>
        <v>0</v>
      </c>
      <c r="AI70" s="104">
        <f t="shared" si="8"/>
        <v>0</v>
      </c>
      <c r="AJ70" s="104">
        <f t="shared" si="9"/>
        <v>0</v>
      </c>
      <c r="AK70" s="104">
        <f t="shared" si="10"/>
        <v>0</v>
      </c>
      <c r="AL70" s="104">
        <f t="shared" si="11"/>
        <v>0</v>
      </c>
      <c r="AM70" s="104">
        <f t="shared" si="12"/>
        <v>0</v>
      </c>
      <c r="AN70" s="104">
        <f t="shared" si="13"/>
        <v>0</v>
      </c>
      <c r="AO70" s="104">
        <f t="shared" si="14"/>
        <v>0</v>
      </c>
      <c r="AP70" s="104">
        <f t="shared" si="15"/>
        <v>0</v>
      </c>
      <c r="AQ70" s="104">
        <f t="shared" si="16"/>
        <v>0</v>
      </c>
      <c r="AR70" s="104">
        <f t="shared" si="17"/>
        <v>0</v>
      </c>
      <c r="AS70" s="104">
        <f t="shared" si="18"/>
        <v>0</v>
      </c>
      <c r="AT70" s="104">
        <f t="shared" si="19"/>
        <v>0</v>
      </c>
      <c r="AU70" s="322">
        <v>1.0</v>
      </c>
      <c r="AV70" s="104"/>
      <c r="AW70" s="104"/>
      <c r="AX70" s="104">
        <f t="shared" si="43"/>
        <v>5</v>
      </c>
      <c r="AY70" s="104"/>
      <c r="AZ70" s="104"/>
      <c r="BA70" s="104">
        <v>1.0</v>
      </c>
      <c r="BB70" s="104"/>
      <c r="BC70" s="104">
        <v>4.0</v>
      </c>
      <c r="BD70" s="104">
        <v>50.0</v>
      </c>
      <c r="BE70" s="104">
        <f t="shared" si="44"/>
        <v>5</v>
      </c>
      <c r="BF70" s="104">
        <f t="shared" si="45"/>
        <v>1.5</v>
      </c>
      <c r="BG70" s="104">
        <f t="shared" si="46"/>
        <v>0</v>
      </c>
    </row>
    <row r="71" ht="24.0" customHeight="1">
      <c r="A71" s="2"/>
      <c r="B71" s="310"/>
      <c r="C71" s="227"/>
      <c r="D71" s="178"/>
      <c r="E71" s="311"/>
      <c r="F71" s="227"/>
      <c r="G71" s="261"/>
      <c r="H71" s="227"/>
      <c r="I71" s="227"/>
      <c r="J71" s="312"/>
      <c r="K71" s="346" t="s">
        <v>462</v>
      </c>
      <c r="L71" s="231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372"/>
      <c r="Z71" s="227"/>
      <c r="AA71" s="141"/>
      <c r="AB71" s="2"/>
      <c r="AC71" s="81"/>
      <c r="AD71" s="81"/>
      <c r="AE71" s="234"/>
      <c r="AF71" s="23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>
        <f t="shared" si="44"/>
        <v>0</v>
      </c>
      <c r="BF71" s="104">
        <f t="shared" si="45"/>
        <v>0</v>
      </c>
      <c r="BG71" s="104">
        <f t="shared" si="46"/>
        <v>0</v>
      </c>
    </row>
    <row r="72" ht="64.5" customHeight="1">
      <c r="A72" s="2"/>
      <c r="B72" s="314"/>
      <c r="C72" s="161"/>
      <c r="D72" s="197" t="s">
        <v>463</v>
      </c>
      <c r="E72" s="323"/>
      <c r="F72" s="198" t="s">
        <v>360</v>
      </c>
      <c r="G72" s="324" t="s">
        <v>464</v>
      </c>
      <c r="H72" s="198">
        <v>1.0</v>
      </c>
      <c r="I72" s="198">
        <v>0.0</v>
      </c>
      <c r="J72" s="325" t="s">
        <v>86</v>
      </c>
      <c r="K72" s="326">
        <v>301.6</v>
      </c>
      <c r="L72" s="125"/>
      <c r="M72" s="201"/>
      <c r="N72" s="198"/>
      <c r="O72" s="201"/>
      <c r="P72" s="198"/>
      <c r="Q72" s="201"/>
      <c r="R72" s="198"/>
      <c r="S72" s="201"/>
      <c r="T72" s="201"/>
      <c r="U72" s="198"/>
      <c r="V72" s="201"/>
      <c r="W72" s="198"/>
      <c r="X72" s="125"/>
      <c r="Y72" s="202">
        <f t="shared" ref="Y72:Y88" si="47">K72*L72+K72*M72+K72*N72+K72*O72+K72*P72+K72*Q72+K72*R72+K72*T72+K72*U72+K72*V72+K72*W72+K72*X72+K72*S72</f>
        <v>0</v>
      </c>
      <c r="Z72" s="203" t="str">
        <f t="shared" ref="Z72:Z88" si="48">IF(B72="New","Yes","No")</f>
        <v>No</v>
      </c>
      <c r="AA72" s="204" t="str">
        <f t="shared" ref="AA72:AA88" si="49">IF(SUM(L72:X72)&gt;0,"Yes","No")</f>
        <v>No</v>
      </c>
      <c r="AB72" s="2"/>
      <c r="AC72" s="125">
        <v>2.0</v>
      </c>
      <c r="AD72" s="126">
        <f t="shared" ref="AD72:AD88" si="50">AC72*L72+AC72*M72+AC72*N72+AC72*O72+AC72*P72+AC72*Q72+AC72*R72+AC72*T72+AC72*U72+AC72*V72+AC72*W72+AC72*X72+AC72*S72</f>
        <v>0</v>
      </c>
      <c r="AE72" s="104"/>
      <c r="AF72" s="104">
        <v>15.0</v>
      </c>
      <c r="AG72" s="104">
        <f t="shared" ref="AG72:AG88" si="51">SUM(L72:X72)*AF72</f>
        <v>0</v>
      </c>
      <c r="AH72" s="104">
        <f t="shared" ref="AH72:AH88" si="52">L72*H72</f>
        <v>0</v>
      </c>
      <c r="AI72" s="104">
        <f t="shared" ref="AI72:AI88" si="53">M72*H72</f>
        <v>0</v>
      </c>
      <c r="AJ72" s="104">
        <f t="shared" ref="AJ72:AJ88" si="54">N72*H72</f>
        <v>0</v>
      </c>
      <c r="AK72" s="104">
        <f t="shared" ref="AK72:AK88" si="55">O72*H72</f>
        <v>0</v>
      </c>
      <c r="AL72" s="104">
        <f t="shared" ref="AL72:AL88" si="56">P72*H72</f>
        <v>0</v>
      </c>
      <c r="AM72" s="104">
        <f t="shared" ref="AM72:AM88" si="57">Q72*H72</f>
        <v>0</v>
      </c>
      <c r="AN72" s="104">
        <f t="shared" ref="AN72:AN88" si="58">R72*H72</f>
        <v>0</v>
      </c>
      <c r="AO72" s="104">
        <f t="shared" ref="AO72:AO88" si="59">H72*S72</f>
        <v>0</v>
      </c>
      <c r="AP72" s="104">
        <f t="shared" ref="AP72:AP88" si="60">T72*H72</f>
        <v>0</v>
      </c>
      <c r="AQ72" s="104">
        <f t="shared" ref="AQ72:AQ88" si="61">U72*H72</f>
        <v>0</v>
      </c>
      <c r="AR72" s="104">
        <f t="shared" ref="AR72:AR88" si="62">V72*H72</f>
        <v>0</v>
      </c>
      <c r="AS72" s="104">
        <f t="shared" ref="AS72:AS88" si="63">W72*H72</f>
        <v>0</v>
      </c>
      <c r="AT72" s="104">
        <f t="shared" ref="AT72:AT88" si="64">X72*H72</f>
        <v>0</v>
      </c>
      <c r="AU72" s="104">
        <v>2.0</v>
      </c>
      <c r="AV72" s="104"/>
      <c r="AW72" s="104"/>
      <c r="AX72" s="104"/>
      <c r="AY72" s="104">
        <f t="shared" ref="AY72:AY88" si="65">H72</f>
        <v>1</v>
      </c>
      <c r="AZ72" s="104"/>
      <c r="BA72" s="104">
        <v>1.0</v>
      </c>
      <c r="BB72" s="104"/>
      <c r="BC72" s="104">
        <v>20.0</v>
      </c>
      <c r="BD72" s="104">
        <v>700.0</v>
      </c>
      <c r="BE72" s="104">
        <f t="shared" si="44"/>
        <v>70</v>
      </c>
      <c r="BF72" s="104">
        <f t="shared" si="45"/>
        <v>21</v>
      </c>
      <c r="BG72" s="104">
        <f t="shared" si="46"/>
        <v>0</v>
      </c>
    </row>
    <row r="73" ht="64.5" customHeight="1">
      <c r="A73" s="2"/>
      <c r="B73" s="327"/>
      <c r="C73" s="2"/>
      <c r="D73" s="48" t="s">
        <v>465</v>
      </c>
      <c r="E73" s="328"/>
      <c r="F73" s="2" t="s">
        <v>246</v>
      </c>
      <c r="G73" s="71" t="s">
        <v>466</v>
      </c>
      <c r="H73" s="2">
        <v>1.0</v>
      </c>
      <c r="I73" s="2">
        <v>0.0</v>
      </c>
      <c r="J73" s="329" t="s">
        <v>86</v>
      </c>
      <c r="K73" s="330">
        <v>270.4</v>
      </c>
      <c r="L73" s="62"/>
      <c r="M73" s="139"/>
      <c r="N73" s="2"/>
      <c r="O73" s="139"/>
      <c r="P73" s="2"/>
      <c r="Q73" s="139"/>
      <c r="R73" s="2"/>
      <c r="S73" s="139"/>
      <c r="T73" s="139"/>
      <c r="U73" s="2"/>
      <c r="V73" s="139"/>
      <c r="W73" s="2"/>
      <c r="X73" s="62"/>
      <c r="Y73" s="140">
        <f t="shared" si="47"/>
        <v>0</v>
      </c>
      <c r="Z73" s="141" t="str">
        <f t="shared" si="48"/>
        <v>No</v>
      </c>
      <c r="AA73" s="142" t="str">
        <f t="shared" si="49"/>
        <v>No</v>
      </c>
      <c r="AB73" s="2"/>
      <c r="AC73" s="132">
        <v>1.0</v>
      </c>
      <c r="AD73" s="137">
        <f t="shared" si="50"/>
        <v>0</v>
      </c>
      <c r="AE73" s="104"/>
      <c r="AF73" s="104">
        <v>5.6</v>
      </c>
      <c r="AG73" s="104">
        <f t="shared" si="51"/>
        <v>0</v>
      </c>
      <c r="AH73" s="104">
        <f t="shared" si="52"/>
        <v>0</v>
      </c>
      <c r="AI73" s="104">
        <f t="shared" si="53"/>
        <v>0</v>
      </c>
      <c r="AJ73" s="104">
        <f t="shared" si="54"/>
        <v>0</v>
      </c>
      <c r="AK73" s="104">
        <f t="shared" si="55"/>
        <v>0</v>
      </c>
      <c r="AL73" s="104">
        <f t="shared" si="56"/>
        <v>0</v>
      </c>
      <c r="AM73" s="104">
        <f t="shared" si="57"/>
        <v>0</v>
      </c>
      <c r="AN73" s="104">
        <f t="shared" si="58"/>
        <v>0</v>
      </c>
      <c r="AO73" s="104">
        <f t="shared" si="59"/>
        <v>0</v>
      </c>
      <c r="AP73" s="104">
        <f t="shared" si="60"/>
        <v>0</v>
      </c>
      <c r="AQ73" s="104">
        <f t="shared" si="61"/>
        <v>0</v>
      </c>
      <c r="AR73" s="104">
        <f t="shared" si="62"/>
        <v>0</v>
      </c>
      <c r="AS73" s="104">
        <f t="shared" si="63"/>
        <v>0</v>
      </c>
      <c r="AT73" s="104">
        <f t="shared" si="64"/>
        <v>0</v>
      </c>
      <c r="AU73" s="104">
        <v>1.0</v>
      </c>
      <c r="AV73" s="104"/>
      <c r="AW73" s="104"/>
      <c r="AX73" s="104"/>
      <c r="AY73" s="104">
        <f t="shared" si="65"/>
        <v>1</v>
      </c>
      <c r="AZ73" s="104"/>
      <c r="BA73" s="104">
        <v>1.0</v>
      </c>
      <c r="BB73" s="104"/>
      <c r="BC73" s="104">
        <v>20.0</v>
      </c>
      <c r="BD73" s="104">
        <v>700.0</v>
      </c>
      <c r="BE73" s="104">
        <f t="shared" si="44"/>
        <v>70</v>
      </c>
      <c r="BF73" s="104">
        <f t="shared" si="45"/>
        <v>21</v>
      </c>
      <c r="BG73" s="104">
        <f t="shared" si="46"/>
        <v>0</v>
      </c>
    </row>
    <row r="74" ht="64.5" customHeight="1">
      <c r="A74" s="2"/>
      <c r="B74" s="327"/>
      <c r="C74" s="2"/>
      <c r="D74" s="48" t="s">
        <v>467</v>
      </c>
      <c r="E74" s="328"/>
      <c r="F74" s="2" t="s">
        <v>246</v>
      </c>
      <c r="G74" s="71" t="s">
        <v>466</v>
      </c>
      <c r="H74" s="2">
        <v>1.0</v>
      </c>
      <c r="I74" s="2">
        <v>0.0</v>
      </c>
      <c r="J74" s="71" t="s">
        <v>468</v>
      </c>
      <c r="K74" s="330">
        <v>275.6</v>
      </c>
      <c r="L74" s="62"/>
      <c r="M74" s="139"/>
      <c r="N74" s="2"/>
      <c r="O74" s="139"/>
      <c r="P74" s="2"/>
      <c r="Q74" s="139"/>
      <c r="R74" s="2"/>
      <c r="S74" s="139"/>
      <c r="T74" s="139"/>
      <c r="U74" s="2"/>
      <c r="V74" s="139"/>
      <c r="W74" s="2"/>
      <c r="X74" s="62"/>
      <c r="Y74" s="140">
        <f t="shared" si="47"/>
        <v>0</v>
      </c>
      <c r="Z74" s="141" t="str">
        <f t="shared" si="48"/>
        <v>No</v>
      </c>
      <c r="AA74" s="142" t="str">
        <f t="shared" si="49"/>
        <v>No</v>
      </c>
      <c r="AB74" s="2"/>
      <c r="AC74" s="132">
        <v>1.0</v>
      </c>
      <c r="AD74" s="137">
        <f t="shared" si="50"/>
        <v>0</v>
      </c>
      <c r="AE74" s="104"/>
      <c r="AF74" s="104">
        <v>6.9</v>
      </c>
      <c r="AG74" s="104">
        <f t="shared" si="51"/>
        <v>0</v>
      </c>
      <c r="AH74" s="104">
        <f t="shared" si="52"/>
        <v>0</v>
      </c>
      <c r="AI74" s="104">
        <f t="shared" si="53"/>
        <v>0</v>
      </c>
      <c r="AJ74" s="104">
        <f t="shared" si="54"/>
        <v>0</v>
      </c>
      <c r="AK74" s="104">
        <f t="shared" si="55"/>
        <v>0</v>
      </c>
      <c r="AL74" s="104">
        <f t="shared" si="56"/>
        <v>0</v>
      </c>
      <c r="AM74" s="104">
        <f t="shared" si="57"/>
        <v>0</v>
      </c>
      <c r="AN74" s="104">
        <f t="shared" si="58"/>
        <v>0</v>
      </c>
      <c r="AO74" s="104">
        <f t="shared" si="59"/>
        <v>0</v>
      </c>
      <c r="AP74" s="104">
        <f t="shared" si="60"/>
        <v>0</v>
      </c>
      <c r="AQ74" s="104">
        <f t="shared" si="61"/>
        <v>0</v>
      </c>
      <c r="AR74" s="104">
        <f t="shared" si="62"/>
        <v>0</v>
      </c>
      <c r="AS74" s="104">
        <f t="shared" si="63"/>
        <v>0</v>
      </c>
      <c r="AT74" s="104">
        <f t="shared" si="64"/>
        <v>0</v>
      </c>
      <c r="AU74" s="104">
        <v>1.0</v>
      </c>
      <c r="AV74" s="104"/>
      <c r="AW74" s="104"/>
      <c r="AX74" s="104"/>
      <c r="AY74" s="104">
        <f t="shared" si="65"/>
        <v>1</v>
      </c>
      <c r="AZ74" s="104"/>
      <c r="BA74" s="104">
        <v>1.0</v>
      </c>
      <c r="BB74" s="104"/>
      <c r="BC74" s="104">
        <v>20.0</v>
      </c>
      <c r="BD74" s="104">
        <v>700.0</v>
      </c>
      <c r="BE74" s="104">
        <f t="shared" si="44"/>
        <v>70</v>
      </c>
      <c r="BF74" s="104">
        <f t="shared" si="45"/>
        <v>21</v>
      </c>
      <c r="BG74" s="104">
        <f t="shared" si="46"/>
        <v>0</v>
      </c>
    </row>
    <row r="75" ht="64.5" customHeight="1">
      <c r="A75" s="2"/>
      <c r="B75" s="327"/>
      <c r="C75" s="2"/>
      <c r="D75" s="128" t="s">
        <v>469</v>
      </c>
      <c r="E75" s="332"/>
      <c r="F75" s="129" t="s">
        <v>246</v>
      </c>
      <c r="G75" s="333" t="s">
        <v>470</v>
      </c>
      <c r="H75" s="129">
        <v>1.0</v>
      </c>
      <c r="I75" s="129">
        <v>0.0</v>
      </c>
      <c r="J75" s="334" t="s">
        <v>86</v>
      </c>
      <c r="K75" s="335">
        <v>208.0</v>
      </c>
      <c r="L75" s="132"/>
      <c r="M75" s="133"/>
      <c r="N75" s="129"/>
      <c r="O75" s="133"/>
      <c r="P75" s="129"/>
      <c r="Q75" s="133"/>
      <c r="R75" s="129"/>
      <c r="S75" s="133"/>
      <c r="T75" s="133"/>
      <c r="U75" s="129"/>
      <c r="V75" s="133"/>
      <c r="W75" s="129"/>
      <c r="X75" s="132"/>
      <c r="Y75" s="134">
        <f t="shared" si="47"/>
        <v>0</v>
      </c>
      <c r="Z75" s="135" t="str">
        <f t="shared" si="48"/>
        <v>No</v>
      </c>
      <c r="AA75" s="136" t="str">
        <f t="shared" si="49"/>
        <v>No</v>
      </c>
      <c r="AB75" s="2"/>
      <c r="AC75" s="132">
        <v>1.0</v>
      </c>
      <c r="AD75" s="137">
        <f t="shared" si="50"/>
        <v>0</v>
      </c>
      <c r="AE75" s="104"/>
      <c r="AF75" s="104">
        <f>6.6*1.1</f>
        <v>7.26</v>
      </c>
      <c r="AG75" s="104">
        <f t="shared" si="51"/>
        <v>0</v>
      </c>
      <c r="AH75" s="104">
        <f t="shared" si="52"/>
        <v>0</v>
      </c>
      <c r="AI75" s="104">
        <f t="shared" si="53"/>
        <v>0</v>
      </c>
      <c r="AJ75" s="104">
        <f t="shared" si="54"/>
        <v>0</v>
      </c>
      <c r="AK75" s="104">
        <f t="shared" si="55"/>
        <v>0</v>
      </c>
      <c r="AL75" s="104">
        <f t="shared" si="56"/>
        <v>0</v>
      </c>
      <c r="AM75" s="104">
        <f t="shared" si="57"/>
        <v>0</v>
      </c>
      <c r="AN75" s="104">
        <f t="shared" si="58"/>
        <v>0</v>
      </c>
      <c r="AO75" s="104">
        <f t="shared" si="59"/>
        <v>0</v>
      </c>
      <c r="AP75" s="104">
        <f t="shared" si="60"/>
        <v>0</v>
      </c>
      <c r="AQ75" s="104">
        <f t="shared" si="61"/>
        <v>0</v>
      </c>
      <c r="AR75" s="104">
        <f t="shared" si="62"/>
        <v>0</v>
      </c>
      <c r="AS75" s="104">
        <f t="shared" si="63"/>
        <v>0</v>
      </c>
      <c r="AT75" s="104">
        <f t="shared" si="64"/>
        <v>0</v>
      </c>
      <c r="AU75" s="104">
        <v>1.0</v>
      </c>
      <c r="AV75" s="104"/>
      <c r="AW75" s="104"/>
      <c r="AX75" s="104"/>
      <c r="AY75" s="104">
        <f t="shared" si="65"/>
        <v>1</v>
      </c>
      <c r="AZ75" s="104"/>
      <c r="BA75" s="104">
        <v>1.0</v>
      </c>
      <c r="BB75" s="104"/>
      <c r="BC75" s="104">
        <v>20.0</v>
      </c>
      <c r="BD75" s="104">
        <v>700.0</v>
      </c>
      <c r="BE75" s="104">
        <f t="shared" si="44"/>
        <v>70</v>
      </c>
      <c r="BF75" s="104">
        <f t="shared" si="45"/>
        <v>21</v>
      </c>
      <c r="BG75" s="104">
        <f t="shared" si="46"/>
        <v>0</v>
      </c>
    </row>
    <row r="76" ht="64.5" customHeight="1">
      <c r="A76" s="2"/>
      <c r="B76" s="327"/>
      <c r="C76" s="2"/>
      <c r="D76" s="48" t="s">
        <v>471</v>
      </c>
      <c r="E76" s="328"/>
      <c r="F76" s="2" t="s">
        <v>246</v>
      </c>
      <c r="G76" s="71" t="s">
        <v>472</v>
      </c>
      <c r="H76" s="2">
        <v>1.0</v>
      </c>
      <c r="I76" s="2">
        <v>0.0</v>
      </c>
      <c r="J76" s="329" t="s">
        <v>86</v>
      </c>
      <c r="K76" s="330">
        <v>197.6</v>
      </c>
      <c r="L76" s="62"/>
      <c r="M76" s="139"/>
      <c r="N76" s="2"/>
      <c r="O76" s="139"/>
      <c r="P76" s="2"/>
      <c r="Q76" s="139"/>
      <c r="R76" s="2"/>
      <c r="S76" s="139"/>
      <c r="T76" s="139"/>
      <c r="U76" s="2"/>
      <c r="V76" s="139"/>
      <c r="W76" s="2"/>
      <c r="X76" s="62"/>
      <c r="Y76" s="140">
        <f t="shared" si="47"/>
        <v>0</v>
      </c>
      <c r="Z76" s="141" t="str">
        <f t="shared" si="48"/>
        <v>No</v>
      </c>
      <c r="AA76" s="142" t="str">
        <f t="shared" si="49"/>
        <v>No</v>
      </c>
      <c r="AB76" s="2"/>
      <c r="AC76" s="132">
        <v>1.0</v>
      </c>
      <c r="AD76" s="137">
        <f t="shared" si="50"/>
        <v>0</v>
      </c>
      <c r="AE76" s="104"/>
      <c r="AF76" s="104">
        <f>4.4*1.1</f>
        <v>4.84</v>
      </c>
      <c r="AG76" s="104">
        <f t="shared" si="51"/>
        <v>0</v>
      </c>
      <c r="AH76" s="104">
        <f t="shared" si="52"/>
        <v>0</v>
      </c>
      <c r="AI76" s="104">
        <f t="shared" si="53"/>
        <v>0</v>
      </c>
      <c r="AJ76" s="104">
        <f t="shared" si="54"/>
        <v>0</v>
      </c>
      <c r="AK76" s="104">
        <f t="shared" si="55"/>
        <v>0</v>
      </c>
      <c r="AL76" s="104">
        <f t="shared" si="56"/>
        <v>0</v>
      </c>
      <c r="AM76" s="104">
        <f t="shared" si="57"/>
        <v>0</v>
      </c>
      <c r="AN76" s="104">
        <f t="shared" si="58"/>
        <v>0</v>
      </c>
      <c r="AO76" s="104">
        <f t="shared" si="59"/>
        <v>0</v>
      </c>
      <c r="AP76" s="104">
        <f t="shared" si="60"/>
        <v>0</v>
      </c>
      <c r="AQ76" s="104">
        <f t="shared" si="61"/>
        <v>0</v>
      </c>
      <c r="AR76" s="104">
        <f t="shared" si="62"/>
        <v>0</v>
      </c>
      <c r="AS76" s="104">
        <f t="shared" si="63"/>
        <v>0</v>
      </c>
      <c r="AT76" s="104">
        <f t="shared" si="64"/>
        <v>0</v>
      </c>
      <c r="AU76" s="104">
        <v>1.0</v>
      </c>
      <c r="AV76" s="104"/>
      <c r="AW76" s="104"/>
      <c r="AX76" s="104"/>
      <c r="AY76" s="104">
        <f t="shared" si="65"/>
        <v>1</v>
      </c>
      <c r="AZ76" s="104"/>
      <c r="BA76" s="104">
        <v>1.0</v>
      </c>
      <c r="BB76" s="104"/>
      <c r="BC76" s="104">
        <v>20.0</v>
      </c>
      <c r="BD76" s="104">
        <v>700.0</v>
      </c>
      <c r="BE76" s="104">
        <f t="shared" si="44"/>
        <v>70</v>
      </c>
      <c r="BF76" s="104">
        <f t="shared" si="45"/>
        <v>21</v>
      </c>
      <c r="BG76" s="104">
        <f t="shared" si="46"/>
        <v>0</v>
      </c>
    </row>
    <row r="77" ht="64.5" customHeight="1">
      <c r="A77" s="2"/>
      <c r="B77" s="327"/>
      <c r="C77" s="2"/>
      <c r="D77" s="128" t="s">
        <v>473</v>
      </c>
      <c r="E77" s="332"/>
      <c r="F77" s="129" t="s">
        <v>246</v>
      </c>
      <c r="G77" s="333" t="s">
        <v>474</v>
      </c>
      <c r="H77" s="129">
        <v>1.0</v>
      </c>
      <c r="I77" s="129">
        <v>0.0</v>
      </c>
      <c r="J77" s="334" t="s">
        <v>86</v>
      </c>
      <c r="K77" s="335">
        <v>187.2</v>
      </c>
      <c r="L77" s="132"/>
      <c r="M77" s="133"/>
      <c r="N77" s="129"/>
      <c r="O77" s="133"/>
      <c r="P77" s="129"/>
      <c r="Q77" s="133"/>
      <c r="R77" s="129"/>
      <c r="S77" s="133"/>
      <c r="T77" s="133"/>
      <c r="U77" s="129"/>
      <c r="V77" s="133"/>
      <c r="W77" s="129"/>
      <c r="X77" s="132"/>
      <c r="Y77" s="134">
        <f t="shared" si="47"/>
        <v>0</v>
      </c>
      <c r="Z77" s="135" t="str">
        <f t="shared" si="48"/>
        <v>No</v>
      </c>
      <c r="AA77" s="136" t="str">
        <f t="shared" si="49"/>
        <v>No</v>
      </c>
      <c r="AB77" s="2"/>
      <c r="AC77" s="132">
        <v>1.0</v>
      </c>
      <c r="AD77" s="137">
        <f t="shared" si="50"/>
        <v>0</v>
      </c>
      <c r="AE77" s="104"/>
      <c r="AF77" s="104">
        <v>3.3</v>
      </c>
      <c r="AG77" s="104">
        <f t="shared" si="51"/>
        <v>0</v>
      </c>
      <c r="AH77" s="104">
        <f t="shared" si="52"/>
        <v>0</v>
      </c>
      <c r="AI77" s="104">
        <f t="shared" si="53"/>
        <v>0</v>
      </c>
      <c r="AJ77" s="104">
        <f t="shared" si="54"/>
        <v>0</v>
      </c>
      <c r="AK77" s="104">
        <f t="shared" si="55"/>
        <v>0</v>
      </c>
      <c r="AL77" s="104">
        <f t="shared" si="56"/>
        <v>0</v>
      </c>
      <c r="AM77" s="104">
        <f t="shared" si="57"/>
        <v>0</v>
      </c>
      <c r="AN77" s="104">
        <f t="shared" si="58"/>
        <v>0</v>
      </c>
      <c r="AO77" s="104">
        <f t="shared" si="59"/>
        <v>0</v>
      </c>
      <c r="AP77" s="104">
        <f t="shared" si="60"/>
        <v>0</v>
      </c>
      <c r="AQ77" s="104">
        <f t="shared" si="61"/>
        <v>0</v>
      </c>
      <c r="AR77" s="104">
        <f t="shared" si="62"/>
        <v>0</v>
      </c>
      <c r="AS77" s="104">
        <f t="shared" si="63"/>
        <v>0</v>
      </c>
      <c r="AT77" s="104">
        <f t="shared" si="64"/>
        <v>0</v>
      </c>
      <c r="AU77" s="104">
        <v>1.0</v>
      </c>
      <c r="AV77" s="104"/>
      <c r="AW77" s="104"/>
      <c r="AX77" s="104"/>
      <c r="AY77" s="104">
        <f t="shared" si="65"/>
        <v>1</v>
      </c>
      <c r="AZ77" s="104"/>
      <c r="BA77" s="104">
        <v>1.0</v>
      </c>
      <c r="BB77" s="104"/>
      <c r="BC77" s="104">
        <v>20.0</v>
      </c>
      <c r="BD77" s="104">
        <v>700.0</v>
      </c>
      <c r="BE77" s="104">
        <f t="shared" si="44"/>
        <v>70</v>
      </c>
      <c r="BF77" s="104">
        <f t="shared" si="45"/>
        <v>21</v>
      </c>
      <c r="BG77" s="104">
        <f t="shared" si="46"/>
        <v>0</v>
      </c>
    </row>
    <row r="78" ht="64.5" customHeight="1">
      <c r="A78" s="2"/>
      <c r="B78" s="327"/>
      <c r="C78" s="2"/>
      <c r="D78" s="128" t="s">
        <v>475</v>
      </c>
      <c r="E78" s="332"/>
      <c r="F78" s="129" t="s">
        <v>246</v>
      </c>
      <c r="G78" s="333" t="s">
        <v>474</v>
      </c>
      <c r="H78" s="129">
        <v>1.0</v>
      </c>
      <c r="I78" s="129">
        <v>0.0</v>
      </c>
      <c r="J78" s="333" t="s">
        <v>468</v>
      </c>
      <c r="K78" s="335">
        <v>192.4</v>
      </c>
      <c r="L78" s="132"/>
      <c r="M78" s="133"/>
      <c r="N78" s="129"/>
      <c r="O78" s="133"/>
      <c r="P78" s="129"/>
      <c r="Q78" s="133"/>
      <c r="R78" s="129"/>
      <c r="S78" s="133"/>
      <c r="T78" s="133"/>
      <c r="U78" s="129"/>
      <c r="V78" s="133"/>
      <c r="W78" s="129"/>
      <c r="X78" s="132"/>
      <c r="Y78" s="134">
        <f t="shared" si="47"/>
        <v>0</v>
      </c>
      <c r="Z78" s="135" t="str">
        <f t="shared" si="48"/>
        <v>No</v>
      </c>
      <c r="AA78" s="136" t="str">
        <f t="shared" si="49"/>
        <v>No</v>
      </c>
      <c r="AB78" s="2"/>
      <c r="AC78" s="132">
        <v>1.0</v>
      </c>
      <c r="AD78" s="137">
        <f t="shared" si="50"/>
        <v>0</v>
      </c>
      <c r="AE78" s="104"/>
      <c r="AF78" s="104">
        <v>3.7</v>
      </c>
      <c r="AG78" s="104">
        <f t="shared" si="51"/>
        <v>0</v>
      </c>
      <c r="AH78" s="104">
        <f t="shared" si="52"/>
        <v>0</v>
      </c>
      <c r="AI78" s="104">
        <f t="shared" si="53"/>
        <v>0</v>
      </c>
      <c r="AJ78" s="104">
        <f t="shared" si="54"/>
        <v>0</v>
      </c>
      <c r="AK78" s="104">
        <f t="shared" si="55"/>
        <v>0</v>
      </c>
      <c r="AL78" s="104">
        <f t="shared" si="56"/>
        <v>0</v>
      </c>
      <c r="AM78" s="104">
        <f t="shared" si="57"/>
        <v>0</v>
      </c>
      <c r="AN78" s="104">
        <f t="shared" si="58"/>
        <v>0</v>
      </c>
      <c r="AO78" s="104">
        <f t="shared" si="59"/>
        <v>0</v>
      </c>
      <c r="AP78" s="104">
        <f t="shared" si="60"/>
        <v>0</v>
      </c>
      <c r="AQ78" s="104">
        <f t="shared" si="61"/>
        <v>0</v>
      </c>
      <c r="AR78" s="104">
        <f t="shared" si="62"/>
        <v>0</v>
      </c>
      <c r="AS78" s="104">
        <f t="shared" si="63"/>
        <v>0</v>
      </c>
      <c r="AT78" s="104">
        <f t="shared" si="64"/>
        <v>0</v>
      </c>
      <c r="AU78" s="104">
        <v>1.0</v>
      </c>
      <c r="AV78" s="104"/>
      <c r="AW78" s="104"/>
      <c r="AX78" s="104"/>
      <c r="AY78" s="104">
        <f t="shared" si="65"/>
        <v>1</v>
      </c>
      <c r="AZ78" s="104"/>
      <c r="BA78" s="104">
        <v>1.0</v>
      </c>
      <c r="BB78" s="104"/>
      <c r="BC78" s="104">
        <v>20.0</v>
      </c>
      <c r="BD78" s="104">
        <v>700.0</v>
      </c>
      <c r="BE78" s="104">
        <f t="shared" si="44"/>
        <v>70</v>
      </c>
      <c r="BF78" s="104">
        <f t="shared" si="45"/>
        <v>21</v>
      </c>
      <c r="BG78" s="104">
        <f t="shared" si="46"/>
        <v>0</v>
      </c>
    </row>
    <row r="79" ht="64.5" customHeight="1">
      <c r="A79" s="2"/>
      <c r="B79" s="327"/>
      <c r="C79" s="2"/>
      <c r="D79" s="48" t="s">
        <v>476</v>
      </c>
      <c r="E79" s="328"/>
      <c r="F79" s="2" t="s">
        <v>246</v>
      </c>
      <c r="G79" s="71" t="s">
        <v>477</v>
      </c>
      <c r="H79" s="2">
        <v>1.0</v>
      </c>
      <c r="I79" s="2">
        <v>0.0</v>
      </c>
      <c r="J79" s="329" t="s">
        <v>86</v>
      </c>
      <c r="K79" s="330">
        <v>176.8</v>
      </c>
      <c r="L79" s="62"/>
      <c r="M79" s="139"/>
      <c r="N79" s="2"/>
      <c r="O79" s="139"/>
      <c r="P79" s="2"/>
      <c r="Q79" s="139"/>
      <c r="R79" s="2"/>
      <c r="S79" s="139"/>
      <c r="T79" s="139"/>
      <c r="U79" s="2"/>
      <c r="V79" s="139"/>
      <c r="W79" s="2"/>
      <c r="X79" s="62"/>
      <c r="Y79" s="140">
        <f t="shared" si="47"/>
        <v>0</v>
      </c>
      <c r="Z79" s="141" t="str">
        <f t="shared" si="48"/>
        <v>No</v>
      </c>
      <c r="AA79" s="142" t="str">
        <f t="shared" si="49"/>
        <v>No</v>
      </c>
      <c r="AB79" s="2"/>
      <c r="AC79" s="132">
        <v>1.0</v>
      </c>
      <c r="AD79" s="137">
        <f t="shared" si="50"/>
        <v>0</v>
      </c>
      <c r="AE79" s="104"/>
      <c r="AF79" s="104">
        <v>2.6</v>
      </c>
      <c r="AG79" s="104">
        <f t="shared" si="51"/>
        <v>0</v>
      </c>
      <c r="AH79" s="104">
        <f t="shared" si="52"/>
        <v>0</v>
      </c>
      <c r="AI79" s="104">
        <f t="shared" si="53"/>
        <v>0</v>
      </c>
      <c r="AJ79" s="104">
        <f t="shared" si="54"/>
        <v>0</v>
      </c>
      <c r="AK79" s="104">
        <f t="shared" si="55"/>
        <v>0</v>
      </c>
      <c r="AL79" s="104">
        <f t="shared" si="56"/>
        <v>0</v>
      </c>
      <c r="AM79" s="104">
        <f t="shared" si="57"/>
        <v>0</v>
      </c>
      <c r="AN79" s="104">
        <f t="shared" si="58"/>
        <v>0</v>
      </c>
      <c r="AO79" s="104">
        <f t="shared" si="59"/>
        <v>0</v>
      </c>
      <c r="AP79" s="104">
        <f t="shared" si="60"/>
        <v>0</v>
      </c>
      <c r="AQ79" s="104">
        <f t="shared" si="61"/>
        <v>0</v>
      </c>
      <c r="AR79" s="104">
        <f t="shared" si="62"/>
        <v>0</v>
      </c>
      <c r="AS79" s="104">
        <f t="shared" si="63"/>
        <v>0</v>
      </c>
      <c r="AT79" s="104">
        <f t="shared" si="64"/>
        <v>0</v>
      </c>
      <c r="AU79" s="104">
        <v>1.0</v>
      </c>
      <c r="AV79" s="104"/>
      <c r="AW79" s="104"/>
      <c r="AX79" s="104"/>
      <c r="AY79" s="104">
        <f t="shared" si="65"/>
        <v>1</v>
      </c>
      <c r="AZ79" s="104"/>
      <c r="BA79" s="104">
        <v>1.0</v>
      </c>
      <c r="BB79" s="104"/>
      <c r="BC79" s="104">
        <v>20.0</v>
      </c>
      <c r="BD79" s="104">
        <v>700.0</v>
      </c>
      <c r="BE79" s="104">
        <f t="shared" si="44"/>
        <v>70</v>
      </c>
      <c r="BF79" s="104">
        <f t="shared" si="45"/>
        <v>21</v>
      </c>
      <c r="BG79" s="104">
        <f t="shared" si="46"/>
        <v>0</v>
      </c>
    </row>
    <row r="80" ht="64.5" customHeight="1">
      <c r="A80" s="2"/>
      <c r="B80" s="327"/>
      <c r="C80" s="2"/>
      <c r="D80" s="48" t="s">
        <v>478</v>
      </c>
      <c r="E80" s="328"/>
      <c r="F80" s="2" t="s">
        <v>246</v>
      </c>
      <c r="G80" s="71" t="s">
        <v>477</v>
      </c>
      <c r="H80" s="2">
        <v>1.0</v>
      </c>
      <c r="I80" s="2">
        <v>0.0</v>
      </c>
      <c r="J80" s="71" t="s">
        <v>468</v>
      </c>
      <c r="K80" s="330">
        <v>182.0</v>
      </c>
      <c r="L80" s="62"/>
      <c r="M80" s="139"/>
      <c r="N80" s="2"/>
      <c r="O80" s="139"/>
      <c r="P80" s="2"/>
      <c r="Q80" s="139"/>
      <c r="R80" s="2"/>
      <c r="S80" s="139"/>
      <c r="T80" s="139"/>
      <c r="U80" s="2"/>
      <c r="V80" s="139"/>
      <c r="W80" s="2"/>
      <c r="X80" s="62"/>
      <c r="Y80" s="140">
        <f t="shared" si="47"/>
        <v>0</v>
      </c>
      <c r="Z80" s="141" t="str">
        <f t="shared" si="48"/>
        <v>No</v>
      </c>
      <c r="AA80" s="142" t="str">
        <f t="shared" si="49"/>
        <v>No</v>
      </c>
      <c r="AB80" s="2"/>
      <c r="AC80" s="132">
        <v>1.0</v>
      </c>
      <c r="AD80" s="137">
        <f t="shared" si="50"/>
        <v>0</v>
      </c>
      <c r="AE80" s="104"/>
      <c r="AF80" s="104">
        <v>3.1</v>
      </c>
      <c r="AG80" s="104">
        <f t="shared" si="51"/>
        <v>0</v>
      </c>
      <c r="AH80" s="104">
        <f t="shared" si="52"/>
        <v>0</v>
      </c>
      <c r="AI80" s="104">
        <f t="shared" si="53"/>
        <v>0</v>
      </c>
      <c r="AJ80" s="104">
        <f t="shared" si="54"/>
        <v>0</v>
      </c>
      <c r="AK80" s="104">
        <f t="shared" si="55"/>
        <v>0</v>
      </c>
      <c r="AL80" s="104">
        <f t="shared" si="56"/>
        <v>0</v>
      </c>
      <c r="AM80" s="104">
        <f t="shared" si="57"/>
        <v>0</v>
      </c>
      <c r="AN80" s="104">
        <f t="shared" si="58"/>
        <v>0</v>
      </c>
      <c r="AO80" s="104">
        <f t="shared" si="59"/>
        <v>0</v>
      </c>
      <c r="AP80" s="104">
        <f t="shared" si="60"/>
        <v>0</v>
      </c>
      <c r="AQ80" s="104">
        <f t="shared" si="61"/>
        <v>0</v>
      </c>
      <c r="AR80" s="104">
        <f t="shared" si="62"/>
        <v>0</v>
      </c>
      <c r="AS80" s="104">
        <f t="shared" si="63"/>
        <v>0</v>
      </c>
      <c r="AT80" s="104">
        <f t="shared" si="64"/>
        <v>0</v>
      </c>
      <c r="AU80" s="104">
        <v>1.0</v>
      </c>
      <c r="AV80" s="104"/>
      <c r="AW80" s="104"/>
      <c r="AX80" s="104"/>
      <c r="AY80" s="104">
        <f t="shared" si="65"/>
        <v>1</v>
      </c>
      <c r="AZ80" s="104"/>
      <c r="BA80" s="104">
        <v>1.0</v>
      </c>
      <c r="BB80" s="104"/>
      <c r="BC80" s="104">
        <v>20.0</v>
      </c>
      <c r="BD80" s="104">
        <v>700.0</v>
      </c>
      <c r="BE80" s="104">
        <f t="shared" si="44"/>
        <v>70</v>
      </c>
      <c r="BF80" s="104">
        <f t="shared" si="45"/>
        <v>21</v>
      </c>
      <c r="BG80" s="104">
        <f t="shared" si="46"/>
        <v>0</v>
      </c>
    </row>
    <row r="81" ht="64.5" customHeight="1">
      <c r="A81" s="2"/>
      <c r="B81" s="327"/>
      <c r="C81" s="2"/>
      <c r="D81" s="128" t="s">
        <v>479</v>
      </c>
      <c r="E81" s="332"/>
      <c r="F81" s="129" t="s">
        <v>89</v>
      </c>
      <c r="G81" s="333" t="s">
        <v>480</v>
      </c>
      <c r="H81" s="129">
        <v>1.0</v>
      </c>
      <c r="I81" s="129">
        <v>0.0</v>
      </c>
      <c r="J81" s="334" t="s">
        <v>86</v>
      </c>
      <c r="K81" s="335">
        <v>145.6</v>
      </c>
      <c r="L81" s="132"/>
      <c r="M81" s="133"/>
      <c r="N81" s="129"/>
      <c r="O81" s="133"/>
      <c r="P81" s="129"/>
      <c r="Q81" s="133"/>
      <c r="R81" s="129"/>
      <c r="S81" s="133"/>
      <c r="T81" s="133"/>
      <c r="U81" s="129"/>
      <c r="V81" s="133"/>
      <c r="W81" s="129"/>
      <c r="X81" s="132"/>
      <c r="Y81" s="134">
        <f t="shared" si="47"/>
        <v>0</v>
      </c>
      <c r="Z81" s="135" t="str">
        <f t="shared" si="48"/>
        <v>No</v>
      </c>
      <c r="AA81" s="136" t="str">
        <f t="shared" si="49"/>
        <v>No</v>
      </c>
      <c r="AB81" s="2"/>
      <c r="AC81" s="132">
        <v>1.0</v>
      </c>
      <c r="AD81" s="137">
        <f t="shared" si="50"/>
        <v>0</v>
      </c>
      <c r="AE81" s="104"/>
      <c r="AF81" s="104">
        <v>1.4</v>
      </c>
      <c r="AG81" s="104">
        <f t="shared" si="51"/>
        <v>0</v>
      </c>
      <c r="AH81" s="104">
        <f t="shared" si="52"/>
        <v>0</v>
      </c>
      <c r="AI81" s="104">
        <f t="shared" si="53"/>
        <v>0</v>
      </c>
      <c r="AJ81" s="104">
        <f t="shared" si="54"/>
        <v>0</v>
      </c>
      <c r="AK81" s="104">
        <f t="shared" si="55"/>
        <v>0</v>
      </c>
      <c r="AL81" s="104">
        <f t="shared" si="56"/>
        <v>0</v>
      </c>
      <c r="AM81" s="104">
        <f t="shared" si="57"/>
        <v>0</v>
      </c>
      <c r="AN81" s="104">
        <f t="shared" si="58"/>
        <v>0</v>
      </c>
      <c r="AO81" s="104">
        <f t="shared" si="59"/>
        <v>0</v>
      </c>
      <c r="AP81" s="104">
        <f t="shared" si="60"/>
        <v>0</v>
      </c>
      <c r="AQ81" s="104">
        <f t="shared" si="61"/>
        <v>0</v>
      </c>
      <c r="AR81" s="104">
        <f t="shared" si="62"/>
        <v>0</v>
      </c>
      <c r="AS81" s="104">
        <f t="shared" si="63"/>
        <v>0</v>
      </c>
      <c r="AT81" s="104">
        <f t="shared" si="64"/>
        <v>0</v>
      </c>
      <c r="AU81" s="104">
        <v>1.0</v>
      </c>
      <c r="AV81" s="104"/>
      <c r="AW81" s="104"/>
      <c r="AX81" s="104"/>
      <c r="AY81" s="104">
        <f t="shared" si="65"/>
        <v>1</v>
      </c>
      <c r="AZ81" s="104"/>
      <c r="BA81" s="104">
        <v>1.0</v>
      </c>
      <c r="BB81" s="104"/>
      <c r="BC81" s="104">
        <v>20.0</v>
      </c>
      <c r="BD81" s="104">
        <v>700.0</v>
      </c>
      <c r="BE81" s="104">
        <f t="shared" si="44"/>
        <v>70</v>
      </c>
      <c r="BF81" s="104">
        <f t="shared" si="45"/>
        <v>21</v>
      </c>
      <c r="BG81" s="104">
        <f t="shared" si="46"/>
        <v>0</v>
      </c>
    </row>
    <row r="82" ht="64.5" customHeight="1">
      <c r="A82" s="2"/>
      <c r="B82" s="327"/>
      <c r="C82" s="2"/>
      <c r="D82" s="128" t="s">
        <v>481</v>
      </c>
      <c r="E82" s="332"/>
      <c r="F82" s="129" t="s">
        <v>89</v>
      </c>
      <c r="G82" s="333" t="s">
        <v>480</v>
      </c>
      <c r="H82" s="129">
        <v>1.0</v>
      </c>
      <c r="I82" s="129">
        <v>0.0</v>
      </c>
      <c r="J82" s="333" t="s">
        <v>468</v>
      </c>
      <c r="K82" s="335">
        <v>150.8</v>
      </c>
      <c r="L82" s="132"/>
      <c r="M82" s="133"/>
      <c r="N82" s="129"/>
      <c r="O82" s="133"/>
      <c r="P82" s="129"/>
      <c r="Q82" s="133"/>
      <c r="R82" s="129"/>
      <c r="S82" s="133"/>
      <c r="T82" s="133"/>
      <c r="U82" s="129"/>
      <c r="V82" s="133"/>
      <c r="W82" s="129"/>
      <c r="X82" s="132"/>
      <c r="Y82" s="134">
        <f t="shared" si="47"/>
        <v>0</v>
      </c>
      <c r="Z82" s="135" t="str">
        <f t="shared" si="48"/>
        <v>No</v>
      </c>
      <c r="AA82" s="136" t="str">
        <f t="shared" si="49"/>
        <v>No</v>
      </c>
      <c r="AB82" s="2"/>
      <c r="AC82" s="132">
        <v>1.0</v>
      </c>
      <c r="AD82" s="137">
        <f t="shared" si="50"/>
        <v>0</v>
      </c>
      <c r="AE82" s="104"/>
      <c r="AF82" s="104">
        <v>1.8</v>
      </c>
      <c r="AG82" s="104">
        <f t="shared" si="51"/>
        <v>0</v>
      </c>
      <c r="AH82" s="104">
        <f t="shared" si="52"/>
        <v>0</v>
      </c>
      <c r="AI82" s="104">
        <f t="shared" si="53"/>
        <v>0</v>
      </c>
      <c r="AJ82" s="104">
        <f t="shared" si="54"/>
        <v>0</v>
      </c>
      <c r="AK82" s="104">
        <f t="shared" si="55"/>
        <v>0</v>
      </c>
      <c r="AL82" s="104">
        <f t="shared" si="56"/>
        <v>0</v>
      </c>
      <c r="AM82" s="104">
        <f t="shared" si="57"/>
        <v>0</v>
      </c>
      <c r="AN82" s="104">
        <f t="shared" si="58"/>
        <v>0</v>
      </c>
      <c r="AO82" s="104">
        <f t="shared" si="59"/>
        <v>0</v>
      </c>
      <c r="AP82" s="104">
        <f t="shared" si="60"/>
        <v>0</v>
      </c>
      <c r="AQ82" s="104">
        <f t="shared" si="61"/>
        <v>0</v>
      </c>
      <c r="AR82" s="104">
        <f t="shared" si="62"/>
        <v>0</v>
      </c>
      <c r="AS82" s="104">
        <f t="shared" si="63"/>
        <v>0</v>
      </c>
      <c r="AT82" s="104">
        <f t="shared" si="64"/>
        <v>0</v>
      </c>
      <c r="AU82" s="104">
        <v>1.0</v>
      </c>
      <c r="AV82" s="104"/>
      <c r="AW82" s="104"/>
      <c r="AX82" s="104"/>
      <c r="AY82" s="104">
        <f t="shared" si="65"/>
        <v>1</v>
      </c>
      <c r="AZ82" s="104"/>
      <c r="BA82" s="104">
        <v>1.0</v>
      </c>
      <c r="BB82" s="104"/>
      <c r="BC82" s="104">
        <v>20.0</v>
      </c>
      <c r="BD82" s="104">
        <v>700.0</v>
      </c>
      <c r="BE82" s="104">
        <f t="shared" si="44"/>
        <v>70</v>
      </c>
      <c r="BF82" s="104">
        <f t="shared" si="45"/>
        <v>21</v>
      </c>
      <c r="BG82" s="104">
        <f t="shared" si="46"/>
        <v>0</v>
      </c>
    </row>
    <row r="83" ht="64.5" customHeight="1">
      <c r="A83" s="2"/>
      <c r="B83" s="327"/>
      <c r="C83" s="2"/>
      <c r="D83" s="48" t="s">
        <v>482</v>
      </c>
      <c r="E83" s="328"/>
      <c r="F83" s="2" t="s">
        <v>89</v>
      </c>
      <c r="G83" s="71" t="s">
        <v>483</v>
      </c>
      <c r="H83" s="2">
        <v>2.0</v>
      </c>
      <c r="I83" s="2">
        <v>0.0</v>
      </c>
      <c r="J83" s="329" t="s">
        <v>86</v>
      </c>
      <c r="K83" s="330">
        <v>291.2</v>
      </c>
      <c r="L83" s="62"/>
      <c r="M83" s="139"/>
      <c r="N83" s="2"/>
      <c r="O83" s="139"/>
      <c r="P83" s="2"/>
      <c r="Q83" s="139"/>
      <c r="R83" s="2"/>
      <c r="S83" s="139"/>
      <c r="T83" s="139"/>
      <c r="U83" s="2"/>
      <c r="V83" s="139"/>
      <c r="W83" s="2"/>
      <c r="X83" s="62"/>
      <c r="Y83" s="140">
        <f t="shared" si="47"/>
        <v>0</v>
      </c>
      <c r="Z83" s="141" t="str">
        <f t="shared" si="48"/>
        <v>No</v>
      </c>
      <c r="AA83" s="142" t="str">
        <f t="shared" si="49"/>
        <v>No</v>
      </c>
      <c r="AB83" s="2"/>
      <c r="AC83" s="132">
        <v>2.0</v>
      </c>
      <c r="AD83" s="137">
        <f t="shared" si="50"/>
        <v>0</v>
      </c>
      <c r="AE83" s="104"/>
      <c r="AF83" s="104">
        <v>2.7</v>
      </c>
      <c r="AG83" s="104">
        <f t="shared" si="51"/>
        <v>0</v>
      </c>
      <c r="AH83" s="104">
        <f t="shared" si="52"/>
        <v>0</v>
      </c>
      <c r="AI83" s="104">
        <f t="shared" si="53"/>
        <v>0</v>
      </c>
      <c r="AJ83" s="104">
        <f t="shared" si="54"/>
        <v>0</v>
      </c>
      <c r="AK83" s="104">
        <f t="shared" si="55"/>
        <v>0</v>
      </c>
      <c r="AL83" s="104">
        <f t="shared" si="56"/>
        <v>0</v>
      </c>
      <c r="AM83" s="104">
        <f t="shared" si="57"/>
        <v>0</v>
      </c>
      <c r="AN83" s="104">
        <f t="shared" si="58"/>
        <v>0</v>
      </c>
      <c r="AO83" s="104">
        <f t="shared" si="59"/>
        <v>0</v>
      </c>
      <c r="AP83" s="104">
        <f t="shared" si="60"/>
        <v>0</v>
      </c>
      <c r="AQ83" s="104">
        <f t="shared" si="61"/>
        <v>0</v>
      </c>
      <c r="AR83" s="104">
        <f t="shared" si="62"/>
        <v>0</v>
      </c>
      <c r="AS83" s="104">
        <f t="shared" si="63"/>
        <v>0</v>
      </c>
      <c r="AT83" s="104">
        <f t="shared" si="64"/>
        <v>0</v>
      </c>
      <c r="AU83" s="104">
        <v>2.0</v>
      </c>
      <c r="AV83" s="104"/>
      <c r="AW83" s="104"/>
      <c r="AX83" s="104"/>
      <c r="AY83" s="104">
        <f t="shared" si="65"/>
        <v>2</v>
      </c>
      <c r="AZ83" s="104"/>
      <c r="BA83" s="104">
        <v>1.0</v>
      </c>
      <c r="BB83" s="104"/>
      <c r="BC83" s="104">
        <v>20.0</v>
      </c>
      <c r="BD83" s="104">
        <v>700.0</v>
      </c>
      <c r="BE83" s="104">
        <f t="shared" si="44"/>
        <v>70</v>
      </c>
      <c r="BF83" s="104">
        <f t="shared" si="45"/>
        <v>21</v>
      </c>
      <c r="BG83" s="104">
        <f t="shared" si="46"/>
        <v>0</v>
      </c>
    </row>
    <row r="84" ht="64.5" customHeight="1">
      <c r="A84" s="2"/>
      <c r="B84" s="327"/>
      <c r="C84" s="2"/>
      <c r="D84" s="48" t="s">
        <v>484</v>
      </c>
      <c r="E84" s="328"/>
      <c r="F84" s="2" t="s">
        <v>89</v>
      </c>
      <c r="G84" s="71" t="s">
        <v>483</v>
      </c>
      <c r="H84" s="2">
        <v>2.0</v>
      </c>
      <c r="I84" s="2">
        <v>0.0</v>
      </c>
      <c r="J84" s="71" t="s">
        <v>468</v>
      </c>
      <c r="K84" s="330">
        <v>296.4</v>
      </c>
      <c r="L84" s="62"/>
      <c r="M84" s="139"/>
      <c r="N84" s="2"/>
      <c r="O84" s="139"/>
      <c r="P84" s="2"/>
      <c r="Q84" s="139"/>
      <c r="R84" s="2"/>
      <c r="S84" s="139"/>
      <c r="T84" s="139"/>
      <c r="U84" s="2"/>
      <c r="V84" s="139"/>
      <c r="W84" s="2"/>
      <c r="X84" s="62"/>
      <c r="Y84" s="140">
        <f t="shared" si="47"/>
        <v>0</v>
      </c>
      <c r="Z84" s="141" t="str">
        <f t="shared" si="48"/>
        <v>No</v>
      </c>
      <c r="AA84" s="142" t="str">
        <f t="shared" si="49"/>
        <v>No</v>
      </c>
      <c r="AB84" s="2"/>
      <c r="AC84" s="132">
        <v>2.0</v>
      </c>
      <c r="AD84" s="137">
        <f t="shared" si="50"/>
        <v>0</v>
      </c>
      <c r="AE84" s="104"/>
      <c r="AF84" s="104">
        <v>3.1</v>
      </c>
      <c r="AG84" s="104">
        <f t="shared" si="51"/>
        <v>0</v>
      </c>
      <c r="AH84" s="104">
        <f t="shared" si="52"/>
        <v>0</v>
      </c>
      <c r="AI84" s="104">
        <f t="shared" si="53"/>
        <v>0</v>
      </c>
      <c r="AJ84" s="104">
        <f t="shared" si="54"/>
        <v>0</v>
      </c>
      <c r="AK84" s="104">
        <f t="shared" si="55"/>
        <v>0</v>
      </c>
      <c r="AL84" s="104">
        <f t="shared" si="56"/>
        <v>0</v>
      </c>
      <c r="AM84" s="104">
        <f t="shared" si="57"/>
        <v>0</v>
      </c>
      <c r="AN84" s="104">
        <f t="shared" si="58"/>
        <v>0</v>
      </c>
      <c r="AO84" s="104">
        <f t="shared" si="59"/>
        <v>0</v>
      </c>
      <c r="AP84" s="104">
        <f t="shared" si="60"/>
        <v>0</v>
      </c>
      <c r="AQ84" s="104">
        <f t="shared" si="61"/>
        <v>0</v>
      </c>
      <c r="AR84" s="104">
        <f t="shared" si="62"/>
        <v>0</v>
      </c>
      <c r="AS84" s="104">
        <f t="shared" si="63"/>
        <v>0</v>
      </c>
      <c r="AT84" s="104">
        <f t="shared" si="64"/>
        <v>0</v>
      </c>
      <c r="AU84" s="104">
        <v>2.0</v>
      </c>
      <c r="AV84" s="104"/>
      <c r="AW84" s="104"/>
      <c r="AX84" s="104"/>
      <c r="AY84" s="104">
        <f t="shared" si="65"/>
        <v>2</v>
      </c>
      <c r="AZ84" s="104"/>
      <c r="BA84" s="104">
        <v>1.0</v>
      </c>
      <c r="BB84" s="104"/>
      <c r="BC84" s="104">
        <v>20.0</v>
      </c>
      <c r="BD84" s="104">
        <v>700.0</v>
      </c>
      <c r="BE84" s="104">
        <f t="shared" si="44"/>
        <v>70</v>
      </c>
      <c r="BF84" s="104">
        <f t="shared" si="45"/>
        <v>21</v>
      </c>
      <c r="BG84" s="104">
        <f t="shared" si="46"/>
        <v>0</v>
      </c>
    </row>
    <row r="85" ht="64.5" customHeight="1">
      <c r="A85" s="2"/>
      <c r="B85" s="327"/>
      <c r="C85" s="2"/>
      <c r="D85" s="128" t="s">
        <v>485</v>
      </c>
      <c r="E85" s="332"/>
      <c r="F85" s="129" t="s">
        <v>68</v>
      </c>
      <c r="G85" s="333" t="s">
        <v>486</v>
      </c>
      <c r="H85" s="129">
        <v>3.0</v>
      </c>
      <c r="I85" s="129">
        <v>0.0</v>
      </c>
      <c r="J85" s="334" t="s">
        <v>86</v>
      </c>
      <c r="K85" s="335">
        <v>306.8</v>
      </c>
      <c r="L85" s="132"/>
      <c r="M85" s="133"/>
      <c r="N85" s="129"/>
      <c r="O85" s="133"/>
      <c r="P85" s="129"/>
      <c r="Q85" s="133"/>
      <c r="R85" s="129"/>
      <c r="S85" s="133"/>
      <c r="T85" s="133"/>
      <c r="U85" s="129"/>
      <c r="V85" s="133"/>
      <c r="W85" s="129"/>
      <c r="X85" s="132"/>
      <c r="Y85" s="134">
        <f t="shared" si="47"/>
        <v>0</v>
      </c>
      <c r="Z85" s="135" t="str">
        <f t="shared" si="48"/>
        <v>No</v>
      </c>
      <c r="AA85" s="136" t="str">
        <f t="shared" si="49"/>
        <v>No</v>
      </c>
      <c r="AB85" s="2"/>
      <c r="AC85" s="132">
        <v>3.0</v>
      </c>
      <c r="AD85" s="137">
        <f t="shared" si="50"/>
        <v>0</v>
      </c>
      <c r="AE85" s="104"/>
      <c r="AF85" s="104">
        <v>3.0</v>
      </c>
      <c r="AG85" s="104">
        <f t="shared" si="51"/>
        <v>0</v>
      </c>
      <c r="AH85" s="104">
        <f t="shared" si="52"/>
        <v>0</v>
      </c>
      <c r="AI85" s="104">
        <f t="shared" si="53"/>
        <v>0</v>
      </c>
      <c r="AJ85" s="104">
        <f t="shared" si="54"/>
        <v>0</v>
      </c>
      <c r="AK85" s="104">
        <f t="shared" si="55"/>
        <v>0</v>
      </c>
      <c r="AL85" s="104">
        <f t="shared" si="56"/>
        <v>0</v>
      </c>
      <c r="AM85" s="104">
        <f t="shared" si="57"/>
        <v>0</v>
      </c>
      <c r="AN85" s="104">
        <f t="shared" si="58"/>
        <v>0</v>
      </c>
      <c r="AO85" s="104">
        <f t="shared" si="59"/>
        <v>0</v>
      </c>
      <c r="AP85" s="104">
        <f t="shared" si="60"/>
        <v>0</v>
      </c>
      <c r="AQ85" s="104">
        <f t="shared" si="61"/>
        <v>0</v>
      </c>
      <c r="AR85" s="104">
        <f t="shared" si="62"/>
        <v>0</v>
      </c>
      <c r="AS85" s="104">
        <f t="shared" si="63"/>
        <v>0</v>
      </c>
      <c r="AT85" s="104">
        <f t="shared" si="64"/>
        <v>0</v>
      </c>
      <c r="AU85" s="104">
        <v>3.0</v>
      </c>
      <c r="AV85" s="104"/>
      <c r="AW85" s="104"/>
      <c r="AX85" s="104"/>
      <c r="AY85" s="104">
        <f t="shared" si="65"/>
        <v>3</v>
      </c>
      <c r="AZ85" s="104"/>
      <c r="BA85" s="104">
        <v>1.0</v>
      </c>
      <c r="BB85" s="104"/>
      <c r="BC85" s="104">
        <v>20.0</v>
      </c>
      <c r="BD85" s="104">
        <v>700.0</v>
      </c>
      <c r="BE85" s="104">
        <f t="shared" si="44"/>
        <v>70</v>
      </c>
      <c r="BF85" s="104">
        <f t="shared" si="45"/>
        <v>21</v>
      </c>
      <c r="BG85" s="104">
        <f t="shared" si="46"/>
        <v>0</v>
      </c>
    </row>
    <row r="86" ht="64.5" customHeight="1">
      <c r="A86" s="2"/>
      <c r="B86" s="327"/>
      <c r="C86" s="2"/>
      <c r="D86" s="128" t="s">
        <v>487</v>
      </c>
      <c r="E86" s="332"/>
      <c r="F86" s="129" t="s">
        <v>68</v>
      </c>
      <c r="G86" s="333" t="s">
        <v>486</v>
      </c>
      <c r="H86" s="129">
        <v>3.0</v>
      </c>
      <c r="I86" s="129">
        <v>0.0</v>
      </c>
      <c r="J86" s="333" t="s">
        <v>468</v>
      </c>
      <c r="K86" s="335">
        <v>312.0</v>
      </c>
      <c r="L86" s="132"/>
      <c r="M86" s="133"/>
      <c r="N86" s="129"/>
      <c r="O86" s="133"/>
      <c r="P86" s="129"/>
      <c r="Q86" s="133"/>
      <c r="R86" s="129"/>
      <c r="S86" s="133"/>
      <c r="T86" s="133"/>
      <c r="U86" s="129"/>
      <c r="V86" s="133"/>
      <c r="W86" s="129"/>
      <c r="X86" s="132"/>
      <c r="Y86" s="134">
        <f t="shared" si="47"/>
        <v>0</v>
      </c>
      <c r="Z86" s="135" t="str">
        <f t="shared" si="48"/>
        <v>No</v>
      </c>
      <c r="AA86" s="136" t="str">
        <f t="shared" si="49"/>
        <v>No</v>
      </c>
      <c r="AB86" s="2"/>
      <c r="AC86" s="132">
        <v>3.0</v>
      </c>
      <c r="AD86" s="137">
        <f t="shared" si="50"/>
        <v>0</v>
      </c>
      <c r="AE86" s="104"/>
      <c r="AF86" s="104">
        <v>3.3</v>
      </c>
      <c r="AG86" s="104">
        <f t="shared" si="51"/>
        <v>0</v>
      </c>
      <c r="AH86" s="104">
        <f t="shared" si="52"/>
        <v>0</v>
      </c>
      <c r="AI86" s="104">
        <f t="shared" si="53"/>
        <v>0</v>
      </c>
      <c r="AJ86" s="104">
        <f t="shared" si="54"/>
        <v>0</v>
      </c>
      <c r="AK86" s="104">
        <f t="shared" si="55"/>
        <v>0</v>
      </c>
      <c r="AL86" s="104">
        <f t="shared" si="56"/>
        <v>0</v>
      </c>
      <c r="AM86" s="104">
        <f t="shared" si="57"/>
        <v>0</v>
      </c>
      <c r="AN86" s="104">
        <f t="shared" si="58"/>
        <v>0</v>
      </c>
      <c r="AO86" s="104">
        <f t="shared" si="59"/>
        <v>0</v>
      </c>
      <c r="AP86" s="104">
        <f t="shared" si="60"/>
        <v>0</v>
      </c>
      <c r="AQ86" s="104">
        <f t="shared" si="61"/>
        <v>0</v>
      </c>
      <c r="AR86" s="104">
        <f t="shared" si="62"/>
        <v>0</v>
      </c>
      <c r="AS86" s="104">
        <f t="shared" si="63"/>
        <v>0</v>
      </c>
      <c r="AT86" s="104">
        <f t="shared" si="64"/>
        <v>0</v>
      </c>
      <c r="AU86" s="104">
        <v>3.0</v>
      </c>
      <c r="AV86" s="104"/>
      <c r="AW86" s="104"/>
      <c r="AX86" s="104"/>
      <c r="AY86" s="104">
        <f t="shared" si="65"/>
        <v>3</v>
      </c>
      <c r="AZ86" s="104"/>
      <c r="BA86" s="104">
        <v>1.0</v>
      </c>
      <c r="BB86" s="104"/>
      <c r="BC86" s="104">
        <v>20.0</v>
      </c>
      <c r="BD86" s="104">
        <v>700.0</v>
      </c>
      <c r="BE86" s="104">
        <f t="shared" si="44"/>
        <v>70</v>
      </c>
      <c r="BF86" s="104">
        <f t="shared" si="45"/>
        <v>21</v>
      </c>
      <c r="BG86" s="104">
        <f t="shared" si="46"/>
        <v>0</v>
      </c>
    </row>
    <row r="87" ht="64.5" customHeight="1">
      <c r="A87" s="2"/>
      <c r="B87" s="327"/>
      <c r="C87" s="2"/>
      <c r="D87" s="48" t="s">
        <v>488</v>
      </c>
      <c r="E87" s="328"/>
      <c r="F87" s="2" t="s">
        <v>68</v>
      </c>
      <c r="G87" s="71" t="s">
        <v>489</v>
      </c>
      <c r="H87" s="2">
        <v>3.0</v>
      </c>
      <c r="I87" s="2">
        <v>0.0</v>
      </c>
      <c r="J87" s="329" t="s">
        <v>86</v>
      </c>
      <c r="K87" s="330">
        <v>301.6</v>
      </c>
      <c r="L87" s="62"/>
      <c r="M87" s="139"/>
      <c r="N87" s="2"/>
      <c r="O87" s="139"/>
      <c r="P87" s="2"/>
      <c r="Q87" s="139"/>
      <c r="R87" s="2"/>
      <c r="S87" s="139"/>
      <c r="T87" s="139"/>
      <c r="U87" s="2"/>
      <c r="V87" s="139"/>
      <c r="W87" s="2"/>
      <c r="X87" s="62"/>
      <c r="Y87" s="140">
        <f t="shared" si="47"/>
        <v>0</v>
      </c>
      <c r="Z87" s="141" t="str">
        <f t="shared" si="48"/>
        <v>No</v>
      </c>
      <c r="AA87" s="142" t="str">
        <f t="shared" si="49"/>
        <v>No</v>
      </c>
      <c r="AB87" s="2"/>
      <c r="AC87" s="132">
        <v>3.0</v>
      </c>
      <c r="AD87" s="137">
        <f t="shared" si="50"/>
        <v>0</v>
      </c>
      <c r="AE87" s="104"/>
      <c r="AF87" s="104">
        <v>1.9</v>
      </c>
      <c r="AG87" s="104">
        <f t="shared" si="51"/>
        <v>0</v>
      </c>
      <c r="AH87" s="104">
        <f t="shared" si="52"/>
        <v>0</v>
      </c>
      <c r="AI87" s="104">
        <f t="shared" si="53"/>
        <v>0</v>
      </c>
      <c r="AJ87" s="104">
        <f t="shared" si="54"/>
        <v>0</v>
      </c>
      <c r="AK87" s="104">
        <f t="shared" si="55"/>
        <v>0</v>
      </c>
      <c r="AL87" s="104">
        <f t="shared" si="56"/>
        <v>0</v>
      </c>
      <c r="AM87" s="104">
        <f t="shared" si="57"/>
        <v>0</v>
      </c>
      <c r="AN87" s="104">
        <f t="shared" si="58"/>
        <v>0</v>
      </c>
      <c r="AO87" s="104">
        <f t="shared" si="59"/>
        <v>0</v>
      </c>
      <c r="AP87" s="104">
        <f t="shared" si="60"/>
        <v>0</v>
      </c>
      <c r="AQ87" s="104">
        <f t="shared" si="61"/>
        <v>0</v>
      </c>
      <c r="AR87" s="104">
        <f t="shared" si="62"/>
        <v>0</v>
      </c>
      <c r="AS87" s="104">
        <f t="shared" si="63"/>
        <v>0</v>
      </c>
      <c r="AT87" s="104">
        <f t="shared" si="64"/>
        <v>0</v>
      </c>
      <c r="AU87" s="104">
        <v>1.0</v>
      </c>
      <c r="AV87" s="104"/>
      <c r="AW87" s="104"/>
      <c r="AX87" s="104"/>
      <c r="AY87" s="104">
        <f t="shared" si="65"/>
        <v>3</v>
      </c>
      <c r="AZ87" s="104"/>
      <c r="BA87" s="104">
        <v>1.0</v>
      </c>
      <c r="BB87" s="104"/>
      <c r="BC87" s="104">
        <v>20.0</v>
      </c>
      <c r="BD87" s="104">
        <v>700.0</v>
      </c>
      <c r="BE87" s="104">
        <f t="shared" si="44"/>
        <v>70</v>
      </c>
      <c r="BF87" s="104">
        <f t="shared" si="45"/>
        <v>21</v>
      </c>
      <c r="BG87" s="104">
        <f t="shared" si="46"/>
        <v>0</v>
      </c>
    </row>
    <row r="88" ht="64.5" customHeight="1">
      <c r="A88" s="2"/>
      <c r="B88" s="341"/>
      <c r="C88" s="189"/>
      <c r="D88" s="190" t="s">
        <v>490</v>
      </c>
      <c r="E88" s="373"/>
      <c r="F88" s="189" t="s">
        <v>68</v>
      </c>
      <c r="G88" s="92" t="s">
        <v>489</v>
      </c>
      <c r="H88" s="189">
        <v>3.0</v>
      </c>
      <c r="I88" s="189">
        <v>0.0</v>
      </c>
      <c r="J88" s="92" t="s">
        <v>468</v>
      </c>
      <c r="K88" s="374">
        <v>306.8</v>
      </c>
      <c r="L88" s="65"/>
      <c r="M88" s="193"/>
      <c r="N88" s="189"/>
      <c r="O88" s="193"/>
      <c r="P88" s="189"/>
      <c r="Q88" s="193"/>
      <c r="R88" s="189"/>
      <c r="S88" s="193"/>
      <c r="T88" s="193"/>
      <c r="U88" s="189"/>
      <c r="V88" s="193"/>
      <c r="W88" s="189"/>
      <c r="X88" s="65"/>
      <c r="Y88" s="194">
        <f t="shared" si="47"/>
        <v>0</v>
      </c>
      <c r="Z88" s="195" t="str">
        <f t="shared" si="48"/>
        <v>No</v>
      </c>
      <c r="AA88" s="196" t="str">
        <f t="shared" si="49"/>
        <v>No</v>
      </c>
      <c r="AB88" s="2"/>
      <c r="AC88" s="151">
        <v>3.0</v>
      </c>
      <c r="AD88" s="155">
        <f t="shared" si="50"/>
        <v>0</v>
      </c>
      <c r="AE88" s="104"/>
      <c r="AF88" s="104">
        <v>2.3</v>
      </c>
      <c r="AG88" s="104">
        <f t="shared" si="51"/>
        <v>0</v>
      </c>
      <c r="AH88" s="104">
        <f t="shared" si="52"/>
        <v>0</v>
      </c>
      <c r="AI88" s="104">
        <f t="shared" si="53"/>
        <v>0</v>
      </c>
      <c r="AJ88" s="104">
        <f t="shared" si="54"/>
        <v>0</v>
      </c>
      <c r="AK88" s="104">
        <f t="shared" si="55"/>
        <v>0</v>
      </c>
      <c r="AL88" s="104">
        <f t="shared" si="56"/>
        <v>0</v>
      </c>
      <c r="AM88" s="104">
        <f t="shared" si="57"/>
        <v>0</v>
      </c>
      <c r="AN88" s="104">
        <f t="shared" si="58"/>
        <v>0</v>
      </c>
      <c r="AO88" s="104">
        <f t="shared" si="59"/>
        <v>0</v>
      </c>
      <c r="AP88" s="104">
        <f t="shared" si="60"/>
        <v>0</v>
      </c>
      <c r="AQ88" s="104">
        <f t="shared" si="61"/>
        <v>0</v>
      </c>
      <c r="AR88" s="104">
        <f t="shared" si="62"/>
        <v>0</v>
      </c>
      <c r="AS88" s="104">
        <f t="shared" si="63"/>
        <v>0</v>
      </c>
      <c r="AT88" s="104">
        <f t="shared" si="64"/>
        <v>0</v>
      </c>
      <c r="AU88" s="104">
        <v>1.0</v>
      </c>
      <c r="AV88" s="104"/>
      <c r="AW88" s="104"/>
      <c r="AX88" s="104"/>
      <c r="AY88" s="104">
        <f t="shared" si="65"/>
        <v>3</v>
      </c>
      <c r="AZ88" s="104"/>
      <c r="BA88" s="104">
        <v>1.0</v>
      </c>
      <c r="BB88" s="104"/>
      <c r="BC88" s="104">
        <v>20.0</v>
      </c>
      <c r="BD88" s="104">
        <v>700.0</v>
      </c>
      <c r="BE88" s="104">
        <f t="shared" si="44"/>
        <v>70</v>
      </c>
      <c r="BF88" s="104">
        <f t="shared" si="45"/>
        <v>21</v>
      </c>
      <c r="BG88" s="104">
        <f t="shared" si="46"/>
        <v>0</v>
      </c>
    </row>
    <row r="89" ht="24.0" customHeight="1">
      <c r="A89" s="2"/>
      <c r="B89" s="310"/>
      <c r="C89" s="227"/>
      <c r="D89" s="178"/>
      <c r="E89" s="311"/>
      <c r="F89" s="227"/>
      <c r="G89" s="261"/>
      <c r="H89" s="227"/>
      <c r="I89" s="227"/>
      <c r="J89" s="312"/>
      <c r="K89" s="346" t="s">
        <v>491</v>
      </c>
      <c r="L89" s="231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375"/>
      <c r="Z89" s="227"/>
      <c r="AA89" s="141"/>
      <c r="AB89" s="2"/>
      <c r="AC89" s="81"/>
      <c r="AD89" s="2"/>
      <c r="AE89" s="234"/>
      <c r="AF89" s="23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>
        <f t="shared" si="44"/>
        <v>0</v>
      </c>
      <c r="BF89" s="104">
        <f t="shared" si="45"/>
        <v>0</v>
      </c>
      <c r="BG89" s="104">
        <f t="shared" si="46"/>
        <v>0</v>
      </c>
    </row>
    <row r="90" ht="64.5" customHeight="1">
      <c r="A90" s="2"/>
      <c r="B90" s="376"/>
      <c r="C90" s="350"/>
      <c r="D90" s="116" t="s">
        <v>492</v>
      </c>
      <c r="E90" s="377"/>
      <c r="F90" s="115" t="s">
        <v>360</v>
      </c>
      <c r="G90" s="317" t="s">
        <v>493</v>
      </c>
      <c r="H90" s="115">
        <v>1.0</v>
      </c>
      <c r="I90" s="115">
        <v>28.0</v>
      </c>
      <c r="J90" s="378" t="s">
        <v>86</v>
      </c>
      <c r="K90" s="379">
        <v>255.8</v>
      </c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1"/>
      <c r="Y90" s="164">
        <f t="shared" ref="Y90:Y102" si="66">K90*L90+K90*M90+K90*N90+K90*O90+K90*P90+K90*Q90+K90*R90+K90*T90+K90*U90+K90*V90+K90*W90+K90*X90+K90*S90</f>
        <v>0</v>
      </c>
      <c r="Z90" s="123" t="str">
        <f t="shared" ref="Z90:Z102" si="67">IF(B90="New","Yes","No")</f>
        <v>No</v>
      </c>
      <c r="AA90" s="124" t="str">
        <f t="shared" ref="AA90:AA108" si="68">IF(SUM(L90:X90)&gt;0,"Yes","No")</f>
        <v>No</v>
      </c>
      <c r="AB90" s="2"/>
      <c r="AC90" s="125">
        <v>5.0</v>
      </c>
      <c r="AD90" s="126">
        <f t="shared" ref="AD90:AD102" si="69">AC90*L90+AC90*M90+AC90*N90+AC90*O90+AC90*P90+AC90*Q90+AC90*R90+AC90*T90+AC90*U90+AC90*V90+AC90*W90+AC90*X90+AC90*S90</f>
        <v>0</v>
      </c>
      <c r="AE90" s="104"/>
      <c r="AF90" s="104">
        <v>10.0</v>
      </c>
      <c r="AG90" s="104">
        <f t="shared" ref="AG90:AG108" si="70">SUM(L90:X90)*AF90</f>
        <v>0</v>
      </c>
      <c r="AH90" s="104">
        <f t="shared" ref="AH90:AH108" si="71">L90*H90</f>
        <v>0</v>
      </c>
      <c r="AI90" s="104">
        <f t="shared" ref="AI90:AI108" si="72">M90*H90</f>
        <v>0</v>
      </c>
      <c r="AJ90" s="104">
        <f t="shared" ref="AJ90:AJ108" si="73">N90*H90</f>
        <v>0</v>
      </c>
      <c r="AK90" s="104">
        <f t="shared" ref="AK90:AK108" si="74">O90*H90</f>
        <v>0</v>
      </c>
      <c r="AL90" s="104">
        <f t="shared" ref="AL90:AL108" si="75">P90*H90</f>
        <v>0</v>
      </c>
      <c r="AM90" s="104">
        <f t="shared" ref="AM90:AM108" si="76">Q90*H90</f>
        <v>0</v>
      </c>
      <c r="AN90" s="104">
        <f t="shared" ref="AN90:AN108" si="77">R90*H90</f>
        <v>0</v>
      </c>
      <c r="AO90" s="104">
        <f t="shared" ref="AO90:AO108" si="78">H90*S90</f>
        <v>0</v>
      </c>
      <c r="AP90" s="104">
        <f t="shared" ref="AP90:AP108" si="79">T90*H90</f>
        <v>0</v>
      </c>
      <c r="AQ90" s="104">
        <f t="shared" ref="AQ90:AQ108" si="80">U90*H90</f>
        <v>0</v>
      </c>
      <c r="AR90" s="104">
        <f t="shared" ref="AR90:AR108" si="81">V90*H90</f>
        <v>0</v>
      </c>
      <c r="AS90" s="104">
        <f t="shared" ref="AS90:AS108" si="82">W90*H90</f>
        <v>0</v>
      </c>
      <c r="AT90" s="104">
        <f t="shared" ref="AT90:AT108" si="83">X90*H90</f>
        <v>0</v>
      </c>
      <c r="AU90" s="104">
        <v>5.0</v>
      </c>
      <c r="AV90" s="104"/>
      <c r="AW90" s="104"/>
      <c r="AX90" s="104"/>
      <c r="AY90" s="104">
        <f t="shared" ref="AY90:AY91" si="84">H90</f>
        <v>1</v>
      </c>
      <c r="AZ90" s="104"/>
      <c r="BA90" s="104">
        <v>1.0</v>
      </c>
      <c r="BB90" s="104"/>
      <c r="BC90" s="104">
        <v>20.0</v>
      </c>
      <c r="BD90" s="104">
        <v>800.0</v>
      </c>
      <c r="BE90" s="104">
        <f t="shared" si="44"/>
        <v>80</v>
      </c>
      <c r="BF90" s="104">
        <f t="shared" si="45"/>
        <v>24</v>
      </c>
      <c r="BG90" s="104">
        <f t="shared" si="46"/>
        <v>0</v>
      </c>
    </row>
    <row r="91" ht="64.5" customHeight="1">
      <c r="A91" s="2"/>
      <c r="B91" s="380"/>
      <c r="C91" s="353"/>
      <c r="D91" s="178" t="s">
        <v>494</v>
      </c>
      <c r="E91" s="328"/>
      <c r="F91" s="2" t="s">
        <v>360</v>
      </c>
      <c r="G91" s="261" t="s">
        <v>493</v>
      </c>
      <c r="H91" s="2">
        <v>1.0</v>
      </c>
      <c r="I91" s="2">
        <v>21.0</v>
      </c>
      <c r="J91" s="329" t="s">
        <v>86</v>
      </c>
      <c r="K91" s="381">
        <v>255.8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62"/>
      <c r="Y91" s="140">
        <f t="shared" si="66"/>
        <v>0</v>
      </c>
      <c r="Z91" s="141" t="str">
        <f t="shared" si="67"/>
        <v>No</v>
      </c>
      <c r="AA91" s="142" t="str">
        <f t="shared" si="68"/>
        <v>No</v>
      </c>
      <c r="AB91" s="2"/>
      <c r="AC91" s="132">
        <v>5.0</v>
      </c>
      <c r="AD91" s="137">
        <f t="shared" si="69"/>
        <v>0</v>
      </c>
      <c r="AE91" s="104"/>
      <c r="AF91" s="104">
        <v>10.0</v>
      </c>
      <c r="AG91" s="104">
        <f t="shared" si="70"/>
        <v>0</v>
      </c>
      <c r="AH91" s="104">
        <f t="shared" si="71"/>
        <v>0</v>
      </c>
      <c r="AI91" s="104">
        <f t="shared" si="72"/>
        <v>0</v>
      </c>
      <c r="AJ91" s="104">
        <f t="shared" si="73"/>
        <v>0</v>
      </c>
      <c r="AK91" s="104">
        <f t="shared" si="74"/>
        <v>0</v>
      </c>
      <c r="AL91" s="104">
        <f t="shared" si="75"/>
        <v>0</v>
      </c>
      <c r="AM91" s="104">
        <f t="shared" si="76"/>
        <v>0</v>
      </c>
      <c r="AN91" s="104">
        <f t="shared" si="77"/>
        <v>0</v>
      </c>
      <c r="AO91" s="104">
        <f t="shared" si="78"/>
        <v>0</v>
      </c>
      <c r="AP91" s="104">
        <f t="shared" si="79"/>
        <v>0</v>
      </c>
      <c r="AQ91" s="104">
        <f t="shared" si="80"/>
        <v>0</v>
      </c>
      <c r="AR91" s="104">
        <f t="shared" si="81"/>
        <v>0</v>
      </c>
      <c r="AS91" s="104">
        <f t="shared" si="82"/>
        <v>0</v>
      </c>
      <c r="AT91" s="104">
        <f t="shared" si="83"/>
        <v>0</v>
      </c>
      <c r="AU91" s="104">
        <v>5.0</v>
      </c>
      <c r="AV91" s="104"/>
      <c r="AW91" s="104"/>
      <c r="AX91" s="104"/>
      <c r="AY91" s="104">
        <f t="shared" si="84"/>
        <v>1</v>
      </c>
      <c r="AZ91" s="104"/>
      <c r="BA91" s="104">
        <v>1.0</v>
      </c>
      <c r="BB91" s="104"/>
      <c r="BC91" s="104">
        <v>20.0</v>
      </c>
      <c r="BD91" s="104">
        <v>800.0</v>
      </c>
      <c r="BE91" s="104">
        <f t="shared" si="44"/>
        <v>80</v>
      </c>
      <c r="BF91" s="104">
        <f t="shared" si="45"/>
        <v>24</v>
      </c>
      <c r="BG91" s="104">
        <f t="shared" si="46"/>
        <v>0</v>
      </c>
    </row>
    <row r="92" ht="64.5" customHeight="1">
      <c r="A92" s="2"/>
      <c r="B92" s="382"/>
      <c r="C92" s="360"/>
      <c r="D92" s="178" t="s">
        <v>495</v>
      </c>
      <c r="E92" s="356"/>
      <c r="F92" s="106" t="s">
        <v>360</v>
      </c>
      <c r="G92" s="261" t="s">
        <v>496</v>
      </c>
      <c r="H92" s="106">
        <v>4.0</v>
      </c>
      <c r="I92" s="106">
        <v>112.0</v>
      </c>
      <c r="J92" s="354" t="s">
        <v>86</v>
      </c>
      <c r="K92" s="383">
        <v>982.8</v>
      </c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2"/>
      <c r="Y92" s="140">
        <f t="shared" si="66"/>
        <v>0</v>
      </c>
      <c r="Z92" s="184" t="str">
        <f t="shared" si="67"/>
        <v>No</v>
      </c>
      <c r="AA92" s="185" t="str">
        <f t="shared" si="68"/>
        <v>No</v>
      </c>
      <c r="AB92" s="2"/>
      <c r="AC92" s="132">
        <v>4.0</v>
      </c>
      <c r="AD92" s="137">
        <f t="shared" si="69"/>
        <v>0</v>
      </c>
      <c r="AE92" s="104"/>
      <c r="AF92" s="104">
        <v>40.0</v>
      </c>
      <c r="AG92" s="104">
        <f t="shared" si="70"/>
        <v>0</v>
      </c>
      <c r="AH92" s="104">
        <f t="shared" si="71"/>
        <v>0</v>
      </c>
      <c r="AI92" s="104">
        <f t="shared" si="72"/>
        <v>0</v>
      </c>
      <c r="AJ92" s="104">
        <f t="shared" si="73"/>
        <v>0</v>
      </c>
      <c r="AK92" s="104">
        <f t="shared" si="74"/>
        <v>0</v>
      </c>
      <c r="AL92" s="104">
        <f t="shared" si="75"/>
        <v>0</v>
      </c>
      <c r="AM92" s="104">
        <f t="shared" si="76"/>
        <v>0</v>
      </c>
      <c r="AN92" s="104">
        <f t="shared" si="77"/>
        <v>0</v>
      </c>
      <c r="AO92" s="104">
        <f t="shared" si="78"/>
        <v>0</v>
      </c>
      <c r="AP92" s="104">
        <f t="shared" si="79"/>
        <v>0</v>
      </c>
      <c r="AQ92" s="104">
        <f t="shared" si="80"/>
        <v>0</v>
      </c>
      <c r="AR92" s="104">
        <f t="shared" si="81"/>
        <v>0</v>
      </c>
      <c r="AS92" s="104">
        <f t="shared" si="82"/>
        <v>0</v>
      </c>
      <c r="AT92" s="104">
        <f t="shared" si="83"/>
        <v>0</v>
      </c>
      <c r="AU92" s="104">
        <v>4.0</v>
      </c>
      <c r="AV92" s="104"/>
      <c r="AW92" s="104"/>
      <c r="AX92" s="104"/>
      <c r="AY92" s="104">
        <v>4.0</v>
      </c>
      <c r="AZ92" s="104"/>
      <c r="BA92" s="104">
        <v>4.0</v>
      </c>
      <c r="BB92" s="104"/>
      <c r="BC92" s="104">
        <v>80.0</v>
      </c>
      <c r="BD92" s="104">
        <v>3200.0</v>
      </c>
      <c r="BE92" s="104">
        <f t="shared" si="44"/>
        <v>320</v>
      </c>
      <c r="BF92" s="104">
        <f t="shared" si="45"/>
        <v>96</v>
      </c>
      <c r="BG92" s="104">
        <f t="shared" si="46"/>
        <v>0</v>
      </c>
    </row>
    <row r="93" ht="64.5" customHeight="1">
      <c r="A93" s="2"/>
      <c r="B93" s="380"/>
      <c r="C93" s="353"/>
      <c r="D93" s="128" t="s">
        <v>497</v>
      </c>
      <c r="E93" s="332"/>
      <c r="F93" s="129" t="s">
        <v>246</v>
      </c>
      <c r="G93" s="333" t="s">
        <v>498</v>
      </c>
      <c r="H93" s="129">
        <v>1.0</v>
      </c>
      <c r="I93" s="129">
        <v>28.0</v>
      </c>
      <c r="J93" s="334" t="s">
        <v>86</v>
      </c>
      <c r="K93" s="384">
        <v>298.4</v>
      </c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2"/>
      <c r="Y93" s="134">
        <f t="shared" si="66"/>
        <v>0</v>
      </c>
      <c r="Z93" s="135" t="str">
        <f t="shared" si="67"/>
        <v>No</v>
      </c>
      <c r="AA93" s="136" t="str">
        <f t="shared" si="68"/>
        <v>No</v>
      </c>
      <c r="AB93" s="2"/>
      <c r="AC93" s="132">
        <v>1.0</v>
      </c>
      <c r="AD93" s="137">
        <f t="shared" si="69"/>
        <v>0</v>
      </c>
      <c r="AE93" s="104"/>
      <c r="AF93" s="104">
        <v>12.0</v>
      </c>
      <c r="AG93" s="104">
        <f t="shared" si="70"/>
        <v>0</v>
      </c>
      <c r="AH93" s="104">
        <f t="shared" si="71"/>
        <v>0</v>
      </c>
      <c r="AI93" s="104">
        <f t="shared" si="72"/>
        <v>0</v>
      </c>
      <c r="AJ93" s="104">
        <f t="shared" si="73"/>
        <v>0</v>
      </c>
      <c r="AK93" s="104">
        <f t="shared" si="74"/>
        <v>0</v>
      </c>
      <c r="AL93" s="104">
        <f t="shared" si="75"/>
        <v>0</v>
      </c>
      <c r="AM93" s="104">
        <f t="shared" si="76"/>
        <v>0</v>
      </c>
      <c r="AN93" s="104">
        <f t="shared" si="77"/>
        <v>0</v>
      </c>
      <c r="AO93" s="104">
        <f t="shared" si="78"/>
        <v>0</v>
      </c>
      <c r="AP93" s="104">
        <f t="shared" si="79"/>
        <v>0</v>
      </c>
      <c r="AQ93" s="104">
        <f t="shared" si="80"/>
        <v>0</v>
      </c>
      <c r="AR93" s="104">
        <f t="shared" si="81"/>
        <v>0</v>
      </c>
      <c r="AS93" s="104">
        <f t="shared" si="82"/>
        <v>0</v>
      </c>
      <c r="AT93" s="104">
        <f t="shared" si="83"/>
        <v>0</v>
      </c>
      <c r="AU93" s="104">
        <v>1.0</v>
      </c>
      <c r="AV93" s="104"/>
      <c r="AW93" s="104"/>
      <c r="AX93" s="104"/>
      <c r="AY93" s="104">
        <f t="shared" ref="AY93:AY96" si="85">H93</f>
        <v>1</v>
      </c>
      <c r="AZ93" s="104"/>
      <c r="BA93" s="104">
        <v>1.0</v>
      </c>
      <c r="BB93" s="104"/>
      <c r="BC93" s="104">
        <v>20.0</v>
      </c>
      <c r="BD93" s="104">
        <v>800.0</v>
      </c>
      <c r="BE93" s="104">
        <f t="shared" si="44"/>
        <v>80</v>
      </c>
      <c r="BF93" s="104">
        <f t="shared" si="45"/>
        <v>24</v>
      </c>
      <c r="BG93" s="104">
        <f t="shared" si="46"/>
        <v>0</v>
      </c>
    </row>
    <row r="94" ht="64.5" customHeight="1">
      <c r="A94" s="2"/>
      <c r="B94" s="351"/>
      <c r="C94" s="352"/>
      <c r="D94" s="128" t="s">
        <v>499</v>
      </c>
      <c r="E94" s="332"/>
      <c r="F94" s="129" t="s">
        <v>246</v>
      </c>
      <c r="G94" s="333" t="s">
        <v>500</v>
      </c>
      <c r="H94" s="129">
        <v>4.0</v>
      </c>
      <c r="I94" s="129">
        <v>112.0</v>
      </c>
      <c r="J94" s="334" t="s">
        <v>86</v>
      </c>
      <c r="K94" s="384">
        <v>1108.2</v>
      </c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2"/>
      <c r="Y94" s="134">
        <f t="shared" si="66"/>
        <v>0</v>
      </c>
      <c r="Z94" s="135" t="str">
        <f t="shared" si="67"/>
        <v>No</v>
      </c>
      <c r="AA94" s="136" t="str">
        <f t="shared" si="68"/>
        <v>No</v>
      </c>
      <c r="AB94" s="2"/>
      <c r="AC94" s="132">
        <v>4.0</v>
      </c>
      <c r="AD94" s="137">
        <f t="shared" si="69"/>
        <v>0</v>
      </c>
      <c r="AE94" s="104"/>
      <c r="AF94" s="104">
        <v>48.0</v>
      </c>
      <c r="AG94" s="104">
        <f t="shared" si="70"/>
        <v>0</v>
      </c>
      <c r="AH94" s="104">
        <f t="shared" si="71"/>
        <v>0</v>
      </c>
      <c r="AI94" s="104">
        <f t="shared" si="72"/>
        <v>0</v>
      </c>
      <c r="AJ94" s="104">
        <f t="shared" si="73"/>
        <v>0</v>
      </c>
      <c r="AK94" s="104">
        <f t="shared" si="74"/>
        <v>0</v>
      </c>
      <c r="AL94" s="104">
        <f t="shared" si="75"/>
        <v>0</v>
      </c>
      <c r="AM94" s="104">
        <f t="shared" si="76"/>
        <v>0</v>
      </c>
      <c r="AN94" s="104">
        <f t="shared" si="77"/>
        <v>0</v>
      </c>
      <c r="AO94" s="104">
        <f t="shared" si="78"/>
        <v>0</v>
      </c>
      <c r="AP94" s="104">
        <f t="shared" si="79"/>
        <v>0</v>
      </c>
      <c r="AQ94" s="104">
        <f t="shared" si="80"/>
        <v>0</v>
      </c>
      <c r="AR94" s="104">
        <f t="shared" si="81"/>
        <v>0</v>
      </c>
      <c r="AS94" s="104">
        <f t="shared" si="82"/>
        <v>0</v>
      </c>
      <c r="AT94" s="104">
        <f t="shared" si="83"/>
        <v>0</v>
      </c>
      <c r="AU94" s="104">
        <v>4.0</v>
      </c>
      <c r="AV94" s="104"/>
      <c r="AW94" s="104"/>
      <c r="AX94" s="104"/>
      <c r="AY94" s="104">
        <f t="shared" si="85"/>
        <v>4</v>
      </c>
      <c r="AZ94" s="104"/>
      <c r="BA94" s="104">
        <v>4.0</v>
      </c>
      <c r="BB94" s="104"/>
      <c r="BC94" s="104">
        <v>80.0</v>
      </c>
      <c r="BD94" s="104">
        <v>3200.0</v>
      </c>
      <c r="BE94" s="104">
        <f t="shared" si="44"/>
        <v>320</v>
      </c>
      <c r="BF94" s="104">
        <f t="shared" si="45"/>
        <v>96</v>
      </c>
      <c r="BG94" s="104">
        <f t="shared" si="46"/>
        <v>0</v>
      </c>
    </row>
    <row r="95" ht="64.5" customHeight="1">
      <c r="A95" s="2"/>
      <c r="B95" s="385"/>
      <c r="C95" s="386"/>
      <c r="D95" s="178" t="s">
        <v>501</v>
      </c>
      <c r="E95" s="356"/>
      <c r="F95" s="106" t="s">
        <v>246</v>
      </c>
      <c r="G95" s="261" t="s">
        <v>502</v>
      </c>
      <c r="H95" s="106">
        <v>1.0</v>
      </c>
      <c r="I95" s="106">
        <v>0.0</v>
      </c>
      <c r="J95" s="354" t="s">
        <v>86</v>
      </c>
      <c r="K95" s="383">
        <v>254.8</v>
      </c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2"/>
      <c r="Y95" s="140">
        <f t="shared" si="66"/>
        <v>0</v>
      </c>
      <c r="Z95" s="184" t="str">
        <f t="shared" si="67"/>
        <v>No</v>
      </c>
      <c r="AA95" s="185" t="str">
        <f t="shared" si="68"/>
        <v>No</v>
      </c>
      <c r="AB95" s="2"/>
      <c r="AC95" s="132">
        <v>2.0</v>
      </c>
      <c r="AD95" s="137">
        <f t="shared" si="69"/>
        <v>0</v>
      </c>
      <c r="AE95" s="104"/>
      <c r="AF95" s="104">
        <v>8.0</v>
      </c>
      <c r="AG95" s="104">
        <f t="shared" si="70"/>
        <v>0</v>
      </c>
      <c r="AH95" s="104">
        <f t="shared" si="71"/>
        <v>0</v>
      </c>
      <c r="AI95" s="104">
        <f t="shared" si="72"/>
        <v>0</v>
      </c>
      <c r="AJ95" s="104">
        <f t="shared" si="73"/>
        <v>0</v>
      </c>
      <c r="AK95" s="104">
        <f t="shared" si="74"/>
        <v>0</v>
      </c>
      <c r="AL95" s="104">
        <f t="shared" si="75"/>
        <v>0</v>
      </c>
      <c r="AM95" s="104">
        <f t="shared" si="76"/>
        <v>0</v>
      </c>
      <c r="AN95" s="104">
        <f t="shared" si="77"/>
        <v>0</v>
      </c>
      <c r="AO95" s="104">
        <f t="shared" si="78"/>
        <v>0</v>
      </c>
      <c r="AP95" s="104">
        <f t="shared" si="79"/>
        <v>0</v>
      </c>
      <c r="AQ95" s="104">
        <f t="shared" si="80"/>
        <v>0</v>
      </c>
      <c r="AR95" s="104">
        <f t="shared" si="81"/>
        <v>0</v>
      </c>
      <c r="AS95" s="104">
        <f t="shared" si="82"/>
        <v>0</v>
      </c>
      <c r="AT95" s="104">
        <f t="shared" si="83"/>
        <v>0</v>
      </c>
      <c r="AU95" s="104">
        <v>2.0</v>
      </c>
      <c r="AV95" s="104"/>
      <c r="AW95" s="104"/>
      <c r="AX95" s="104"/>
      <c r="AY95" s="104">
        <f t="shared" si="85"/>
        <v>1</v>
      </c>
      <c r="AZ95" s="104"/>
      <c r="BA95" s="104">
        <v>1.0</v>
      </c>
      <c r="BB95" s="104"/>
      <c r="BC95" s="104">
        <v>15.0</v>
      </c>
      <c r="BD95" s="104">
        <v>600.0</v>
      </c>
      <c r="BE95" s="104">
        <f t="shared" si="44"/>
        <v>60</v>
      </c>
      <c r="BF95" s="104">
        <f t="shared" si="45"/>
        <v>18</v>
      </c>
      <c r="BG95" s="104">
        <f t="shared" si="46"/>
        <v>0</v>
      </c>
    </row>
    <row r="96" ht="64.5" customHeight="1">
      <c r="A96" s="2"/>
      <c r="B96" s="351"/>
      <c r="C96" s="387"/>
      <c r="D96" s="178" t="s">
        <v>503</v>
      </c>
      <c r="E96" s="356"/>
      <c r="F96" s="106" t="s">
        <v>246</v>
      </c>
      <c r="G96" s="261" t="s">
        <v>504</v>
      </c>
      <c r="H96" s="106">
        <v>4.0</v>
      </c>
      <c r="I96" s="106">
        <v>0.0</v>
      </c>
      <c r="J96" s="354" t="s">
        <v>86</v>
      </c>
      <c r="K96" s="383">
        <v>977.6</v>
      </c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2"/>
      <c r="Y96" s="140">
        <f t="shared" si="66"/>
        <v>0</v>
      </c>
      <c r="Z96" s="184" t="str">
        <f t="shared" si="67"/>
        <v>No</v>
      </c>
      <c r="AA96" s="185" t="str">
        <f t="shared" si="68"/>
        <v>No</v>
      </c>
      <c r="AB96" s="2"/>
      <c r="AC96" s="132">
        <v>8.0</v>
      </c>
      <c r="AD96" s="137">
        <f t="shared" si="69"/>
        <v>0</v>
      </c>
      <c r="AE96" s="104"/>
      <c r="AF96" s="104">
        <v>32.0</v>
      </c>
      <c r="AG96" s="104">
        <f t="shared" si="70"/>
        <v>0</v>
      </c>
      <c r="AH96" s="104">
        <f t="shared" si="71"/>
        <v>0</v>
      </c>
      <c r="AI96" s="104">
        <f t="shared" si="72"/>
        <v>0</v>
      </c>
      <c r="AJ96" s="104">
        <f t="shared" si="73"/>
        <v>0</v>
      </c>
      <c r="AK96" s="104">
        <f t="shared" si="74"/>
        <v>0</v>
      </c>
      <c r="AL96" s="104">
        <f t="shared" si="75"/>
        <v>0</v>
      </c>
      <c r="AM96" s="104">
        <f t="shared" si="76"/>
        <v>0</v>
      </c>
      <c r="AN96" s="104">
        <f t="shared" si="77"/>
        <v>0</v>
      </c>
      <c r="AO96" s="104">
        <f t="shared" si="78"/>
        <v>0</v>
      </c>
      <c r="AP96" s="104">
        <f t="shared" si="79"/>
        <v>0</v>
      </c>
      <c r="AQ96" s="104">
        <f t="shared" si="80"/>
        <v>0</v>
      </c>
      <c r="AR96" s="104">
        <f t="shared" si="81"/>
        <v>0</v>
      </c>
      <c r="AS96" s="104">
        <f t="shared" si="82"/>
        <v>0</v>
      </c>
      <c r="AT96" s="104">
        <f t="shared" si="83"/>
        <v>0</v>
      </c>
      <c r="AU96" s="104">
        <v>8.0</v>
      </c>
      <c r="AV96" s="104"/>
      <c r="AW96" s="104"/>
      <c r="AX96" s="104"/>
      <c r="AY96" s="104">
        <f t="shared" si="85"/>
        <v>4</v>
      </c>
      <c r="AZ96" s="104"/>
      <c r="BA96" s="104">
        <v>1.0</v>
      </c>
      <c r="BB96" s="104"/>
      <c r="BC96" s="104">
        <v>60.0</v>
      </c>
      <c r="BD96" s="104">
        <v>2400.0</v>
      </c>
      <c r="BE96" s="104">
        <f t="shared" si="44"/>
        <v>240</v>
      </c>
      <c r="BF96" s="104">
        <f t="shared" si="45"/>
        <v>72</v>
      </c>
      <c r="BG96" s="104">
        <f t="shared" si="46"/>
        <v>0</v>
      </c>
    </row>
    <row r="97" ht="64.5" customHeight="1">
      <c r="A97" s="2"/>
      <c r="B97" s="388"/>
      <c r="C97" s="359"/>
      <c r="D97" s="128" t="s">
        <v>505</v>
      </c>
      <c r="E97" s="332"/>
      <c r="F97" s="129" t="s">
        <v>246</v>
      </c>
      <c r="G97" s="333" t="s">
        <v>506</v>
      </c>
      <c r="H97" s="129">
        <v>1.0</v>
      </c>
      <c r="I97" s="129">
        <v>0.0</v>
      </c>
      <c r="J97" s="334" t="s">
        <v>86</v>
      </c>
      <c r="K97" s="384">
        <v>136.4</v>
      </c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2"/>
      <c r="Y97" s="134">
        <f t="shared" si="66"/>
        <v>0</v>
      </c>
      <c r="Z97" s="135" t="str">
        <f t="shared" si="67"/>
        <v>No</v>
      </c>
      <c r="AA97" s="136" t="str">
        <f t="shared" si="68"/>
        <v>No</v>
      </c>
      <c r="AB97" s="2"/>
      <c r="AC97" s="132">
        <v>1.0</v>
      </c>
      <c r="AD97" s="137">
        <f t="shared" si="69"/>
        <v>0</v>
      </c>
      <c r="AE97" s="104"/>
      <c r="AF97" s="104">
        <v>4.5</v>
      </c>
      <c r="AG97" s="104">
        <f t="shared" si="70"/>
        <v>0</v>
      </c>
      <c r="AH97" s="104">
        <f t="shared" si="71"/>
        <v>0</v>
      </c>
      <c r="AI97" s="104">
        <f t="shared" si="72"/>
        <v>0</v>
      </c>
      <c r="AJ97" s="104">
        <f t="shared" si="73"/>
        <v>0</v>
      </c>
      <c r="AK97" s="104">
        <f t="shared" si="74"/>
        <v>0</v>
      </c>
      <c r="AL97" s="104">
        <f t="shared" si="75"/>
        <v>0</v>
      </c>
      <c r="AM97" s="104">
        <f t="shared" si="76"/>
        <v>0</v>
      </c>
      <c r="AN97" s="104">
        <f t="shared" si="77"/>
        <v>0</v>
      </c>
      <c r="AO97" s="104">
        <f t="shared" si="78"/>
        <v>0</v>
      </c>
      <c r="AP97" s="104">
        <f t="shared" si="79"/>
        <v>0</v>
      </c>
      <c r="AQ97" s="104">
        <f t="shared" si="80"/>
        <v>0</v>
      </c>
      <c r="AR97" s="104">
        <f t="shared" si="81"/>
        <v>0</v>
      </c>
      <c r="AS97" s="104">
        <f t="shared" si="82"/>
        <v>0</v>
      </c>
      <c r="AT97" s="104">
        <f t="shared" si="83"/>
        <v>0</v>
      </c>
      <c r="AU97" s="104">
        <v>1.0</v>
      </c>
      <c r="AV97" s="104"/>
      <c r="AW97" s="104"/>
      <c r="AX97" s="104">
        <v>1.0</v>
      </c>
      <c r="AY97" s="104"/>
      <c r="AZ97" s="104"/>
      <c r="BA97" s="104">
        <v>1.0</v>
      </c>
      <c r="BB97" s="104"/>
      <c r="BC97" s="104">
        <v>12.0</v>
      </c>
      <c r="BD97" s="104">
        <v>450.0</v>
      </c>
      <c r="BE97" s="104">
        <f t="shared" si="44"/>
        <v>45</v>
      </c>
      <c r="BF97" s="104">
        <f t="shared" si="45"/>
        <v>13.5</v>
      </c>
      <c r="BG97" s="104">
        <f t="shared" si="46"/>
        <v>0</v>
      </c>
    </row>
    <row r="98" ht="64.5" customHeight="1">
      <c r="A98" s="2"/>
      <c r="B98" s="382"/>
      <c r="C98" s="360"/>
      <c r="D98" s="128" t="s">
        <v>507</v>
      </c>
      <c r="E98" s="332"/>
      <c r="F98" s="129" t="s">
        <v>246</v>
      </c>
      <c r="G98" s="333" t="s">
        <v>508</v>
      </c>
      <c r="H98" s="129">
        <v>4.0</v>
      </c>
      <c r="I98" s="129">
        <v>0.0</v>
      </c>
      <c r="J98" s="334" t="s">
        <v>86</v>
      </c>
      <c r="K98" s="384">
        <v>528.4</v>
      </c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2"/>
      <c r="Y98" s="134">
        <f t="shared" si="66"/>
        <v>0</v>
      </c>
      <c r="Z98" s="135" t="str">
        <f t="shared" si="67"/>
        <v>No</v>
      </c>
      <c r="AA98" s="136" t="str">
        <f t="shared" si="68"/>
        <v>No</v>
      </c>
      <c r="AB98" s="2"/>
      <c r="AC98" s="132">
        <v>4.0</v>
      </c>
      <c r="AD98" s="137">
        <f t="shared" si="69"/>
        <v>0</v>
      </c>
      <c r="AE98" s="104"/>
      <c r="AF98" s="104">
        <v>18.0</v>
      </c>
      <c r="AG98" s="104">
        <f t="shared" si="70"/>
        <v>0</v>
      </c>
      <c r="AH98" s="104">
        <f t="shared" si="71"/>
        <v>0</v>
      </c>
      <c r="AI98" s="104">
        <f t="shared" si="72"/>
        <v>0</v>
      </c>
      <c r="AJ98" s="104">
        <f t="shared" si="73"/>
        <v>0</v>
      </c>
      <c r="AK98" s="104">
        <f t="shared" si="74"/>
        <v>0</v>
      </c>
      <c r="AL98" s="104">
        <f t="shared" si="75"/>
        <v>0</v>
      </c>
      <c r="AM98" s="104">
        <f t="shared" si="76"/>
        <v>0</v>
      </c>
      <c r="AN98" s="104">
        <f t="shared" si="77"/>
        <v>0</v>
      </c>
      <c r="AO98" s="104">
        <f t="shared" si="78"/>
        <v>0</v>
      </c>
      <c r="AP98" s="104">
        <f t="shared" si="79"/>
        <v>0</v>
      </c>
      <c r="AQ98" s="104">
        <f t="shared" si="80"/>
        <v>0</v>
      </c>
      <c r="AR98" s="104">
        <f t="shared" si="81"/>
        <v>0</v>
      </c>
      <c r="AS98" s="104">
        <f t="shared" si="82"/>
        <v>0</v>
      </c>
      <c r="AT98" s="104">
        <f t="shared" si="83"/>
        <v>0</v>
      </c>
      <c r="AU98" s="104">
        <v>4.0</v>
      </c>
      <c r="AV98" s="104"/>
      <c r="AW98" s="104"/>
      <c r="AX98" s="104">
        <v>4.0</v>
      </c>
      <c r="AY98" s="104"/>
      <c r="AZ98" s="104"/>
      <c r="BA98" s="104">
        <v>4.0</v>
      </c>
      <c r="BB98" s="104"/>
      <c r="BC98" s="104">
        <v>48.0</v>
      </c>
      <c r="BD98" s="104">
        <v>1800.0</v>
      </c>
      <c r="BE98" s="104">
        <f t="shared" si="44"/>
        <v>180</v>
      </c>
      <c r="BF98" s="104">
        <f t="shared" si="45"/>
        <v>54</v>
      </c>
      <c r="BG98" s="104">
        <f t="shared" si="46"/>
        <v>0</v>
      </c>
    </row>
    <row r="99" ht="64.5" customHeight="1">
      <c r="A99" s="2"/>
      <c r="B99" s="327"/>
      <c r="C99" s="389"/>
      <c r="D99" s="178" t="s">
        <v>509</v>
      </c>
      <c r="E99" s="328" t="s">
        <v>359</v>
      </c>
      <c r="F99" s="106" t="s">
        <v>246</v>
      </c>
      <c r="G99" s="261" t="s">
        <v>510</v>
      </c>
      <c r="H99" s="106">
        <v>1.0</v>
      </c>
      <c r="I99" s="106"/>
      <c r="J99" s="354" t="s">
        <v>86</v>
      </c>
      <c r="K99" s="383">
        <v>140.4</v>
      </c>
      <c r="L99" s="181"/>
      <c r="M99" s="139"/>
      <c r="N99" s="139"/>
      <c r="O99" s="139"/>
      <c r="P99" s="139"/>
      <c r="Q99" s="139"/>
      <c r="R99" s="181"/>
      <c r="S99" s="181"/>
      <c r="T99" s="181"/>
      <c r="U99" s="181"/>
      <c r="V99" s="181"/>
      <c r="W99" s="181"/>
      <c r="X99" s="182"/>
      <c r="Y99" s="140">
        <f t="shared" si="66"/>
        <v>0</v>
      </c>
      <c r="Z99" s="141" t="str">
        <f t="shared" si="67"/>
        <v>No</v>
      </c>
      <c r="AA99" s="142" t="str">
        <f t="shared" si="68"/>
        <v>No</v>
      </c>
      <c r="AB99" s="2"/>
      <c r="AC99" s="132">
        <v>1.0</v>
      </c>
      <c r="AD99" s="137">
        <f t="shared" si="69"/>
        <v>0</v>
      </c>
      <c r="AE99" s="104"/>
      <c r="AF99" s="104">
        <v>1.61</v>
      </c>
      <c r="AG99" s="104">
        <f t="shared" si="70"/>
        <v>0</v>
      </c>
      <c r="AH99" s="104">
        <f t="shared" si="71"/>
        <v>0</v>
      </c>
      <c r="AI99" s="104">
        <f t="shared" si="72"/>
        <v>0</v>
      </c>
      <c r="AJ99" s="104">
        <f t="shared" si="73"/>
        <v>0</v>
      </c>
      <c r="AK99" s="104">
        <f t="shared" si="74"/>
        <v>0</v>
      </c>
      <c r="AL99" s="104">
        <f t="shared" si="75"/>
        <v>0</v>
      </c>
      <c r="AM99" s="104">
        <f t="shared" si="76"/>
        <v>0</v>
      </c>
      <c r="AN99" s="104">
        <f t="shared" si="77"/>
        <v>0</v>
      </c>
      <c r="AO99" s="104">
        <f t="shared" si="78"/>
        <v>0</v>
      </c>
      <c r="AP99" s="104">
        <f t="shared" si="79"/>
        <v>0</v>
      </c>
      <c r="AQ99" s="104">
        <f t="shared" si="80"/>
        <v>0</v>
      </c>
      <c r="AR99" s="104">
        <f t="shared" si="81"/>
        <v>0</v>
      </c>
      <c r="AS99" s="104">
        <f t="shared" si="82"/>
        <v>0</v>
      </c>
      <c r="AT99" s="104">
        <f t="shared" si="83"/>
        <v>0</v>
      </c>
      <c r="AU99" s="104">
        <v>1.0</v>
      </c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>
        <f t="shared" si="46"/>
        <v>0</v>
      </c>
    </row>
    <row r="100" ht="64.5" customHeight="1">
      <c r="A100" s="2"/>
      <c r="B100" s="382"/>
      <c r="C100" s="360"/>
      <c r="D100" s="128" t="s">
        <v>511</v>
      </c>
      <c r="E100" s="332"/>
      <c r="F100" s="129" t="s">
        <v>89</v>
      </c>
      <c r="G100" s="333" t="s">
        <v>512</v>
      </c>
      <c r="H100" s="129">
        <v>1.0</v>
      </c>
      <c r="I100" s="129">
        <v>0.0</v>
      </c>
      <c r="J100" s="334" t="s">
        <v>86</v>
      </c>
      <c r="K100" s="384">
        <v>114.4</v>
      </c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2"/>
      <c r="Y100" s="134">
        <f t="shared" si="66"/>
        <v>0</v>
      </c>
      <c r="Z100" s="135" t="str">
        <f t="shared" si="67"/>
        <v>No</v>
      </c>
      <c r="AA100" s="136" t="str">
        <f t="shared" si="68"/>
        <v>No</v>
      </c>
      <c r="AB100" s="2"/>
      <c r="AC100" s="132">
        <v>1.0</v>
      </c>
      <c r="AD100" s="137">
        <f t="shared" si="69"/>
        <v>0</v>
      </c>
      <c r="AE100" s="104"/>
      <c r="AF100" s="104">
        <v>1.6</v>
      </c>
      <c r="AG100" s="104">
        <f t="shared" si="70"/>
        <v>0</v>
      </c>
      <c r="AH100" s="104">
        <f t="shared" si="71"/>
        <v>0</v>
      </c>
      <c r="AI100" s="104">
        <f t="shared" si="72"/>
        <v>0</v>
      </c>
      <c r="AJ100" s="104">
        <f t="shared" si="73"/>
        <v>0</v>
      </c>
      <c r="AK100" s="104">
        <f t="shared" si="74"/>
        <v>0</v>
      </c>
      <c r="AL100" s="104">
        <f t="shared" si="75"/>
        <v>0</v>
      </c>
      <c r="AM100" s="104">
        <f t="shared" si="76"/>
        <v>0</v>
      </c>
      <c r="AN100" s="104">
        <f t="shared" si="77"/>
        <v>0</v>
      </c>
      <c r="AO100" s="104">
        <f t="shared" si="78"/>
        <v>0</v>
      </c>
      <c r="AP100" s="104">
        <f t="shared" si="79"/>
        <v>0</v>
      </c>
      <c r="AQ100" s="104">
        <f t="shared" si="80"/>
        <v>0</v>
      </c>
      <c r="AR100" s="104">
        <f t="shared" si="81"/>
        <v>0</v>
      </c>
      <c r="AS100" s="104">
        <f t="shared" si="82"/>
        <v>0</v>
      </c>
      <c r="AT100" s="104">
        <f t="shared" si="83"/>
        <v>0</v>
      </c>
      <c r="AU100" s="104">
        <v>1.0</v>
      </c>
      <c r="AV100" s="104"/>
      <c r="AW100" s="104"/>
      <c r="AX100" s="104">
        <v>1.0</v>
      </c>
      <c r="AY100" s="104"/>
      <c r="AZ100" s="104"/>
      <c r="BA100" s="104">
        <v>4.0</v>
      </c>
      <c r="BB100" s="104"/>
      <c r="BC100" s="104">
        <v>8.0</v>
      </c>
      <c r="BD100" s="104">
        <v>150.0</v>
      </c>
      <c r="BE100" s="104">
        <f t="shared" ref="BE100:BE103" si="86">BD100/10</f>
        <v>15</v>
      </c>
      <c r="BF100" s="104">
        <f t="shared" ref="BF100:BF103" si="87">(3/100)*BD100</f>
        <v>4.5</v>
      </c>
      <c r="BG100" s="104">
        <f t="shared" si="46"/>
        <v>0</v>
      </c>
    </row>
    <row r="101" ht="64.5" customHeight="1">
      <c r="A101" s="2"/>
      <c r="B101" s="382"/>
      <c r="C101" s="360"/>
      <c r="D101" s="128" t="s">
        <v>513</v>
      </c>
      <c r="E101" s="332"/>
      <c r="F101" s="129" t="s">
        <v>89</v>
      </c>
      <c r="G101" s="333" t="s">
        <v>514</v>
      </c>
      <c r="H101" s="129">
        <v>4.0</v>
      </c>
      <c r="I101" s="129">
        <v>0.0</v>
      </c>
      <c r="J101" s="334" t="s">
        <v>86</v>
      </c>
      <c r="K101" s="384">
        <v>426.4</v>
      </c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2"/>
      <c r="Y101" s="134">
        <f t="shared" si="66"/>
        <v>0</v>
      </c>
      <c r="Z101" s="135" t="str">
        <f t="shared" si="67"/>
        <v>No</v>
      </c>
      <c r="AA101" s="136" t="str">
        <f t="shared" si="68"/>
        <v>No</v>
      </c>
      <c r="AB101" s="2"/>
      <c r="AC101" s="132">
        <v>4.0</v>
      </c>
      <c r="AD101" s="137">
        <f t="shared" si="69"/>
        <v>0</v>
      </c>
      <c r="AE101" s="104"/>
      <c r="AF101" s="104">
        <v>6.4</v>
      </c>
      <c r="AG101" s="104">
        <f t="shared" si="70"/>
        <v>0</v>
      </c>
      <c r="AH101" s="104">
        <f t="shared" si="71"/>
        <v>0</v>
      </c>
      <c r="AI101" s="104">
        <f t="shared" si="72"/>
        <v>0</v>
      </c>
      <c r="AJ101" s="104">
        <f t="shared" si="73"/>
        <v>0</v>
      </c>
      <c r="AK101" s="104">
        <f t="shared" si="74"/>
        <v>0</v>
      </c>
      <c r="AL101" s="104">
        <f t="shared" si="75"/>
        <v>0</v>
      </c>
      <c r="AM101" s="104">
        <f t="shared" si="76"/>
        <v>0</v>
      </c>
      <c r="AN101" s="104">
        <f t="shared" si="77"/>
        <v>0</v>
      </c>
      <c r="AO101" s="104">
        <f t="shared" si="78"/>
        <v>0</v>
      </c>
      <c r="AP101" s="104">
        <f t="shared" si="79"/>
        <v>0</v>
      </c>
      <c r="AQ101" s="104">
        <f t="shared" si="80"/>
        <v>0</v>
      </c>
      <c r="AR101" s="104">
        <f t="shared" si="81"/>
        <v>0</v>
      </c>
      <c r="AS101" s="104">
        <f t="shared" si="82"/>
        <v>0</v>
      </c>
      <c r="AT101" s="104">
        <f t="shared" si="83"/>
        <v>0</v>
      </c>
      <c r="AU101" s="104">
        <v>4.0</v>
      </c>
      <c r="AV101" s="104"/>
      <c r="AW101" s="104"/>
      <c r="AX101" s="104">
        <v>4.0</v>
      </c>
      <c r="AY101" s="104"/>
      <c r="AZ101" s="104"/>
      <c r="BA101" s="104">
        <v>4.0</v>
      </c>
      <c r="BB101" s="104"/>
      <c r="BC101" s="104">
        <v>32.0</v>
      </c>
      <c r="BD101" s="104">
        <v>600.0</v>
      </c>
      <c r="BE101" s="104">
        <f t="shared" si="86"/>
        <v>60</v>
      </c>
      <c r="BF101" s="104">
        <f t="shared" si="87"/>
        <v>18</v>
      </c>
      <c r="BG101" s="104">
        <f t="shared" si="46"/>
        <v>0</v>
      </c>
    </row>
    <row r="102" ht="64.5" customHeight="1">
      <c r="A102" s="2"/>
      <c r="B102" s="341"/>
      <c r="C102" s="390"/>
      <c r="D102" s="169" t="s">
        <v>515</v>
      </c>
      <c r="E102" s="373" t="s">
        <v>359</v>
      </c>
      <c r="F102" s="145" t="s">
        <v>89</v>
      </c>
      <c r="G102" s="368" t="s">
        <v>516</v>
      </c>
      <c r="H102" s="145">
        <v>3.0</v>
      </c>
      <c r="I102" s="145">
        <v>0.0</v>
      </c>
      <c r="J102" s="391" t="s">
        <v>86</v>
      </c>
      <c r="K102" s="371">
        <v>405.6</v>
      </c>
      <c r="L102" s="173"/>
      <c r="M102" s="193"/>
      <c r="N102" s="193"/>
      <c r="O102" s="193"/>
      <c r="P102" s="193"/>
      <c r="Q102" s="193"/>
      <c r="R102" s="173"/>
      <c r="S102" s="173"/>
      <c r="T102" s="173"/>
      <c r="U102" s="173"/>
      <c r="V102" s="173"/>
      <c r="W102" s="173"/>
      <c r="X102" s="174"/>
      <c r="Y102" s="140">
        <f t="shared" si="66"/>
        <v>0</v>
      </c>
      <c r="Z102" s="176" t="str">
        <f t="shared" si="67"/>
        <v>No</v>
      </c>
      <c r="AA102" s="177" t="str">
        <f t="shared" si="68"/>
        <v>No</v>
      </c>
      <c r="AB102" s="2"/>
      <c r="AC102" s="151">
        <v>3.0</v>
      </c>
      <c r="AD102" s="155">
        <f t="shared" si="69"/>
        <v>0</v>
      </c>
      <c r="AE102" s="104"/>
      <c r="AF102" s="104">
        <v>1.83</v>
      </c>
      <c r="AG102" s="104">
        <f t="shared" si="70"/>
        <v>0</v>
      </c>
      <c r="AH102" s="104">
        <f t="shared" si="71"/>
        <v>0</v>
      </c>
      <c r="AI102" s="104">
        <f t="shared" si="72"/>
        <v>0</v>
      </c>
      <c r="AJ102" s="104">
        <f t="shared" si="73"/>
        <v>0</v>
      </c>
      <c r="AK102" s="104">
        <f t="shared" si="74"/>
        <v>0</v>
      </c>
      <c r="AL102" s="104">
        <f t="shared" si="75"/>
        <v>0</v>
      </c>
      <c r="AM102" s="104">
        <f t="shared" si="76"/>
        <v>0</v>
      </c>
      <c r="AN102" s="104">
        <f t="shared" si="77"/>
        <v>0</v>
      </c>
      <c r="AO102" s="104">
        <f t="shared" si="78"/>
        <v>0</v>
      </c>
      <c r="AP102" s="104">
        <f t="shared" si="79"/>
        <v>0</v>
      </c>
      <c r="AQ102" s="104">
        <f t="shared" si="80"/>
        <v>0</v>
      </c>
      <c r="AR102" s="104">
        <f t="shared" si="81"/>
        <v>0</v>
      </c>
      <c r="AS102" s="104">
        <f t="shared" si="82"/>
        <v>0</v>
      </c>
      <c r="AT102" s="104">
        <f t="shared" si="83"/>
        <v>0</v>
      </c>
      <c r="AU102" s="104">
        <v>2.0</v>
      </c>
      <c r="AV102" s="104"/>
      <c r="AW102" s="104"/>
      <c r="AX102" s="104">
        <v>4.0</v>
      </c>
      <c r="AY102" s="104"/>
      <c r="AZ102" s="104"/>
      <c r="BA102" s="104">
        <v>4.0</v>
      </c>
      <c r="BB102" s="104"/>
      <c r="BC102" s="104">
        <v>32.0</v>
      </c>
      <c r="BD102" s="104">
        <v>600.0</v>
      </c>
      <c r="BE102" s="104">
        <f t="shared" si="86"/>
        <v>60</v>
      </c>
      <c r="BF102" s="104">
        <f t="shared" si="87"/>
        <v>18</v>
      </c>
      <c r="BG102" s="104">
        <f t="shared" si="46"/>
        <v>0</v>
      </c>
    </row>
    <row r="103" ht="24.75" customHeight="1">
      <c r="A103" s="2"/>
      <c r="B103" s="310"/>
      <c r="C103" s="227"/>
      <c r="D103" s="178"/>
      <c r="E103" s="311"/>
      <c r="F103" s="227"/>
      <c r="G103" s="261"/>
      <c r="H103" s="227"/>
      <c r="I103" s="227"/>
      <c r="J103" s="312"/>
      <c r="K103" s="346" t="s">
        <v>517</v>
      </c>
      <c r="L103" s="231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347"/>
      <c r="Z103" s="227"/>
      <c r="AA103" s="233" t="str">
        <f t="shared" si="68"/>
        <v>No</v>
      </c>
      <c r="AB103" s="2"/>
      <c r="AC103" s="81"/>
      <c r="AD103" s="2"/>
      <c r="AE103" s="234"/>
      <c r="AF103" s="234"/>
      <c r="AG103" s="104">
        <f t="shared" si="70"/>
        <v>0</v>
      </c>
      <c r="AH103" s="104">
        <f t="shared" si="71"/>
        <v>0</v>
      </c>
      <c r="AI103" s="104">
        <f t="shared" si="72"/>
        <v>0</v>
      </c>
      <c r="AJ103" s="104">
        <f t="shared" si="73"/>
        <v>0</v>
      </c>
      <c r="AK103" s="104">
        <f t="shared" si="74"/>
        <v>0</v>
      </c>
      <c r="AL103" s="104">
        <f t="shared" si="75"/>
        <v>0</v>
      </c>
      <c r="AM103" s="104">
        <f t="shared" si="76"/>
        <v>0</v>
      </c>
      <c r="AN103" s="104">
        <f t="shared" si="77"/>
        <v>0</v>
      </c>
      <c r="AO103" s="104">
        <f t="shared" si="78"/>
        <v>0</v>
      </c>
      <c r="AP103" s="104">
        <f t="shared" si="79"/>
        <v>0</v>
      </c>
      <c r="AQ103" s="104">
        <f t="shared" si="80"/>
        <v>0</v>
      </c>
      <c r="AR103" s="104">
        <f t="shared" si="81"/>
        <v>0</v>
      </c>
      <c r="AS103" s="104">
        <f t="shared" si="82"/>
        <v>0</v>
      </c>
      <c r="AT103" s="104">
        <f t="shared" si="83"/>
        <v>0</v>
      </c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>
        <f t="shared" si="86"/>
        <v>0</v>
      </c>
      <c r="BF103" s="104">
        <f t="shared" si="87"/>
        <v>0</v>
      </c>
      <c r="BG103" s="104">
        <f t="shared" si="46"/>
        <v>0</v>
      </c>
    </row>
    <row r="104" ht="64.5" customHeight="1">
      <c r="A104" s="2"/>
      <c r="B104" s="314"/>
      <c r="C104" s="115"/>
      <c r="D104" s="197" t="s">
        <v>518</v>
      </c>
      <c r="E104" s="323"/>
      <c r="F104" s="198" t="s">
        <v>246</v>
      </c>
      <c r="G104" s="324" t="s">
        <v>519</v>
      </c>
      <c r="H104" s="198">
        <v>1.0</v>
      </c>
      <c r="I104" s="198">
        <v>0.0</v>
      </c>
      <c r="J104" s="325" t="s">
        <v>86</v>
      </c>
      <c r="K104" s="326">
        <v>130.0</v>
      </c>
      <c r="L104" s="201"/>
      <c r="M104" s="201"/>
      <c r="N104" s="201"/>
      <c r="O104" s="201"/>
      <c r="P104" s="201"/>
      <c r="Q104" s="198"/>
      <c r="R104" s="125"/>
      <c r="S104" s="125"/>
      <c r="T104" s="125"/>
      <c r="U104" s="125"/>
      <c r="V104" s="125"/>
      <c r="W104" s="125"/>
      <c r="X104" s="125"/>
      <c r="Y104" s="134">
        <f t="shared" ref="Y104:Y108" si="88">K104*L104+K104*M104+K104*N104+K104*O104+K104*P104+K104*Q104+K104*R104+K104*T104+K104*U104+K104*V104+K104*W104+K104*X104+K104*S104</f>
        <v>0</v>
      </c>
      <c r="Z104" s="203" t="str">
        <f t="shared" ref="Z104:Z108" si="89">IF(B104="New","Yes","No")</f>
        <v>No</v>
      </c>
      <c r="AA104" s="204" t="str">
        <f t="shared" si="68"/>
        <v>No</v>
      </c>
      <c r="AB104" s="2"/>
      <c r="AC104" s="125">
        <v>1.0</v>
      </c>
      <c r="AD104" s="126">
        <f t="shared" ref="AD104:AD108" si="90">AC104*L104+AC104*M104+AC104*N104+AC104*O104+AC104*P104+AC104*Q104+AC104*R104+AC104*T104+AC104*U104+AC104*V104+AC104*W104+AC104*X104+AC104*S104</f>
        <v>0</v>
      </c>
      <c r="AE104" s="104"/>
      <c r="AF104" s="104">
        <v>2.0</v>
      </c>
      <c r="AG104" s="104">
        <f t="shared" si="70"/>
        <v>0</v>
      </c>
      <c r="AH104" s="104">
        <f t="shared" si="71"/>
        <v>0</v>
      </c>
      <c r="AI104" s="104">
        <f t="shared" si="72"/>
        <v>0</v>
      </c>
      <c r="AJ104" s="104">
        <f t="shared" si="73"/>
        <v>0</v>
      </c>
      <c r="AK104" s="104">
        <f t="shared" si="74"/>
        <v>0</v>
      </c>
      <c r="AL104" s="104">
        <f t="shared" si="75"/>
        <v>0</v>
      </c>
      <c r="AM104" s="104">
        <f t="shared" si="76"/>
        <v>0</v>
      </c>
      <c r="AN104" s="104">
        <f t="shared" si="77"/>
        <v>0</v>
      </c>
      <c r="AO104" s="104">
        <f t="shared" si="78"/>
        <v>0</v>
      </c>
      <c r="AP104" s="104">
        <f t="shared" si="79"/>
        <v>0</v>
      </c>
      <c r="AQ104" s="104">
        <f t="shared" si="80"/>
        <v>0</v>
      </c>
      <c r="AR104" s="104">
        <f t="shared" si="81"/>
        <v>0</v>
      </c>
      <c r="AS104" s="104">
        <f t="shared" si="82"/>
        <v>0</v>
      </c>
      <c r="AT104" s="104">
        <f t="shared" si="83"/>
        <v>0</v>
      </c>
      <c r="AU104" s="104">
        <v>1.0</v>
      </c>
      <c r="AV104" s="104"/>
      <c r="AW104" s="104"/>
      <c r="AX104" s="104">
        <v>1.0</v>
      </c>
      <c r="AY104" s="104"/>
      <c r="AZ104" s="104"/>
      <c r="BA104" s="104">
        <v>1.0</v>
      </c>
      <c r="BB104" s="104"/>
      <c r="BC104" s="104"/>
      <c r="BD104" s="104"/>
      <c r="BE104" s="104"/>
      <c r="BF104" s="104"/>
      <c r="BG104" s="104"/>
    </row>
    <row r="105" ht="64.5" customHeight="1">
      <c r="A105" s="2"/>
      <c r="B105" s="327"/>
      <c r="C105" s="2"/>
      <c r="D105" s="178" t="s">
        <v>520</v>
      </c>
      <c r="E105" s="356"/>
      <c r="F105" s="106" t="s">
        <v>246</v>
      </c>
      <c r="G105" s="261" t="s">
        <v>521</v>
      </c>
      <c r="H105" s="106">
        <v>2.0</v>
      </c>
      <c r="I105" s="106">
        <v>0.0</v>
      </c>
      <c r="J105" s="354" t="s">
        <v>86</v>
      </c>
      <c r="K105" s="357">
        <v>202.8</v>
      </c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40">
        <f t="shared" si="88"/>
        <v>0</v>
      </c>
      <c r="Z105" s="184" t="str">
        <f t="shared" si="89"/>
        <v>No</v>
      </c>
      <c r="AA105" s="185" t="str">
        <f t="shared" si="68"/>
        <v>No</v>
      </c>
      <c r="AB105" s="2"/>
      <c r="AC105" s="132">
        <v>2.0</v>
      </c>
      <c r="AD105" s="137">
        <f t="shared" si="90"/>
        <v>0</v>
      </c>
      <c r="AE105" s="104"/>
      <c r="AF105" s="104">
        <v>3.4</v>
      </c>
      <c r="AG105" s="104">
        <f t="shared" si="70"/>
        <v>0</v>
      </c>
      <c r="AH105" s="104">
        <f t="shared" si="71"/>
        <v>0</v>
      </c>
      <c r="AI105" s="104">
        <f t="shared" si="72"/>
        <v>0</v>
      </c>
      <c r="AJ105" s="104">
        <f t="shared" si="73"/>
        <v>0</v>
      </c>
      <c r="AK105" s="104">
        <f t="shared" si="74"/>
        <v>0</v>
      </c>
      <c r="AL105" s="104">
        <f t="shared" si="75"/>
        <v>0</v>
      </c>
      <c r="AM105" s="104">
        <f t="shared" si="76"/>
        <v>0</v>
      </c>
      <c r="AN105" s="104">
        <f t="shared" si="77"/>
        <v>0</v>
      </c>
      <c r="AO105" s="104">
        <f t="shared" si="78"/>
        <v>0</v>
      </c>
      <c r="AP105" s="104">
        <f t="shared" si="79"/>
        <v>0</v>
      </c>
      <c r="AQ105" s="104">
        <f t="shared" si="80"/>
        <v>0</v>
      </c>
      <c r="AR105" s="104">
        <f t="shared" si="81"/>
        <v>0</v>
      </c>
      <c r="AS105" s="104">
        <f t="shared" si="82"/>
        <v>0</v>
      </c>
      <c r="AT105" s="104">
        <f t="shared" si="83"/>
        <v>0</v>
      </c>
      <c r="AU105" s="104">
        <v>2.0</v>
      </c>
      <c r="AV105" s="104"/>
      <c r="AW105" s="104"/>
      <c r="AX105" s="104">
        <v>2.0</v>
      </c>
      <c r="AY105" s="104"/>
      <c r="AZ105" s="104"/>
      <c r="BA105" s="104">
        <v>2.0</v>
      </c>
      <c r="BB105" s="104"/>
      <c r="BC105" s="104"/>
      <c r="BD105" s="104"/>
      <c r="BE105" s="104"/>
      <c r="BF105" s="104"/>
      <c r="BG105" s="104"/>
    </row>
    <row r="106" ht="64.5" customHeight="1">
      <c r="A106" s="2"/>
      <c r="B106" s="327"/>
      <c r="C106" s="106"/>
      <c r="D106" s="128" t="s">
        <v>522</v>
      </c>
      <c r="E106" s="332"/>
      <c r="F106" s="129" t="s">
        <v>246</v>
      </c>
      <c r="G106" s="333" t="s">
        <v>523</v>
      </c>
      <c r="H106" s="129">
        <v>2.0</v>
      </c>
      <c r="I106" s="129">
        <v>0.0</v>
      </c>
      <c r="J106" s="334" t="s">
        <v>86</v>
      </c>
      <c r="K106" s="335">
        <v>202.8</v>
      </c>
      <c r="L106" s="133"/>
      <c r="M106" s="133"/>
      <c r="N106" s="133"/>
      <c r="O106" s="133"/>
      <c r="P106" s="133"/>
      <c r="Q106" s="129"/>
      <c r="R106" s="132"/>
      <c r="S106" s="132"/>
      <c r="T106" s="132"/>
      <c r="U106" s="132"/>
      <c r="V106" s="132"/>
      <c r="W106" s="132"/>
      <c r="X106" s="132"/>
      <c r="Y106" s="134">
        <f t="shared" si="88"/>
        <v>0</v>
      </c>
      <c r="Z106" s="135" t="str">
        <f t="shared" si="89"/>
        <v>No</v>
      </c>
      <c r="AA106" s="136" t="str">
        <f t="shared" si="68"/>
        <v>No</v>
      </c>
      <c r="AB106" s="2"/>
      <c r="AC106" s="132">
        <v>2.0</v>
      </c>
      <c r="AD106" s="137">
        <f t="shared" si="90"/>
        <v>0</v>
      </c>
      <c r="AE106" s="104"/>
      <c r="AF106" s="104">
        <v>3.3</v>
      </c>
      <c r="AG106" s="104">
        <f t="shared" si="70"/>
        <v>0</v>
      </c>
      <c r="AH106" s="104">
        <f t="shared" si="71"/>
        <v>0</v>
      </c>
      <c r="AI106" s="104">
        <f t="shared" si="72"/>
        <v>0</v>
      </c>
      <c r="AJ106" s="104">
        <f t="shared" si="73"/>
        <v>0</v>
      </c>
      <c r="AK106" s="104">
        <f t="shared" si="74"/>
        <v>0</v>
      </c>
      <c r="AL106" s="104">
        <f t="shared" si="75"/>
        <v>0</v>
      </c>
      <c r="AM106" s="104">
        <f t="shared" si="76"/>
        <v>0</v>
      </c>
      <c r="AN106" s="104">
        <f t="shared" si="77"/>
        <v>0</v>
      </c>
      <c r="AO106" s="104">
        <f t="shared" si="78"/>
        <v>0</v>
      </c>
      <c r="AP106" s="104">
        <f t="shared" si="79"/>
        <v>0</v>
      </c>
      <c r="AQ106" s="104">
        <f t="shared" si="80"/>
        <v>0</v>
      </c>
      <c r="AR106" s="104">
        <f t="shared" si="81"/>
        <v>0</v>
      </c>
      <c r="AS106" s="104">
        <f t="shared" si="82"/>
        <v>0</v>
      </c>
      <c r="AT106" s="104">
        <f t="shared" si="83"/>
        <v>0</v>
      </c>
      <c r="AU106" s="104">
        <v>2.0</v>
      </c>
      <c r="AV106" s="104"/>
      <c r="AW106" s="104"/>
      <c r="AX106" s="104">
        <v>2.0</v>
      </c>
      <c r="AY106" s="104"/>
      <c r="AZ106" s="104"/>
      <c r="BA106" s="104">
        <v>2.0</v>
      </c>
      <c r="BB106" s="104"/>
      <c r="BC106" s="104"/>
      <c r="BD106" s="104"/>
      <c r="BE106" s="104"/>
      <c r="BF106" s="104"/>
      <c r="BG106" s="104"/>
    </row>
    <row r="107" ht="64.5" customHeight="1">
      <c r="A107" s="2"/>
      <c r="B107" s="327"/>
      <c r="C107" s="2"/>
      <c r="D107" s="178" t="s">
        <v>524</v>
      </c>
      <c r="E107" s="328"/>
      <c r="F107" s="2" t="s">
        <v>89</v>
      </c>
      <c r="G107" s="261" t="s">
        <v>525</v>
      </c>
      <c r="H107" s="2">
        <v>2.0</v>
      </c>
      <c r="I107" s="2">
        <v>0.0</v>
      </c>
      <c r="J107" s="329" t="s">
        <v>86</v>
      </c>
      <c r="K107" s="330">
        <v>192.4</v>
      </c>
      <c r="L107" s="139"/>
      <c r="M107" s="139"/>
      <c r="N107" s="139"/>
      <c r="O107" s="139"/>
      <c r="P107" s="139"/>
      <c r="Q107" s="2"/>
      <c r="R107" s="62"/>
      <c r="S107" s="62"/>
      <c r="T107" s="62"/>
      <c r="U107" s="62"/>
      <c r="V107" s="62"/>
      <c r="W107" s="62"/>
      <c r="X107" s="62"/>
      <c r="Y107" s="140">
        <f t="shared" si="88"/>
        <v>0</v>
      </c>
      <c r="Z107" s="141" t="str">
        <f t="shared" si="89"/>
        <v>No</v>
      </c>
      <c r="AA107" s="185" t="str">
        <f t="shared" si="68"/>
        <v>No</v>
      </c>
      <c r="AB107" s="2"/>
      <c r="AC107" s="132">
        <v>2.0</v>
      </c>
      <c r="AD107" s="137">
        <f t="shared" si="90"/>
        <v>0</v>
      </c>
      <c r="AE107" s="104"/>
      <c r="AF107" s="104">
        <v>2.8</v>
      </c>
      <c r="AG107" s="104">
        <f t="shared" si="70"/>
        <v>0</v>
      </c>
      <c r="AH107" s="104">
        <f t="shared" si="71"/>
        <v>0</v>
      </c>
      <c r="AI107" s="104">
        <f t="shared" si="72"/>
        <v>0</v>
      </c>
      <c r="AJ107" s="104">
        <f t="shared" si="73"/>
        <v>0</v>
      </c>
      <c r="AK107" s="104">
        <f t="shared" si="74"/>
        <v>0</v>
      </c>
      <c r="AL107" s="104">
        <f t="shared" si="75"/>
        <v>0</v>
      </c>
      <c r="AM107" s="104">
        <f t="shared" si="76"/>
        <v>0</v>
      </c>
      <c r="AN107" s="104">
        <f t="shared" si="77"/>
        <v>0</v>
      </c>
      <c r="AO107" s="104">
        <f t="shared" si="78"/>
        <v>0</v>
      </c>
      <c r="AP107" s="104">
        <f t="shared" si="79"/>
        <v>0</v>
      </c>
      <c r="AQ107" s="104">
        <f t="shared" si="80"/>
        <v>0</v>
      </c>
      <c r="AR107" s="104">
        <f t="shared" si="81"/>
        <v>0</v>
      </c>
      <c r="AS107" s="104">
        <f t="shared" si="82"/>
        <v>0</v>
      </c>
      <c r="AT107" s="104">
        <f t="shared" si="83"/>
        <v>0</v>
      </c>
      <c r="AU107" s="104">
        <v>2.0</v>
      </c>
      <c r="AV107" s="104"/>
      <c r="AW107" s="104"/>
      <c r="AX107" s="104">
        <f t="shared" ref="AX107:AX108" si="91">H107</f>
        <v>2</v>
      </c>
      <c r="AY107" s="104"/>
      <c r="AZ107" s="104"/>
      <c r="BA107" s="104">
        <v>2.0</v>
      </c>
      <c r="BB107" s="104"/>
      <c r="BC107" s="104"/>
      <c r="BD107" s="104"/>
      <c r="BE107" s="104"/>
      <c r="BF107" s="104"/>
      <c r="BG107" s="104"/>
    </row>
    <row r="108" ht="64.5" customHeight="1">
      <c r="A108" s="2"/>
      <c r="B108" s="341"/>
      <c r="C108" s="189"/>
      <c r="D108" s="146" t="s">
        <v>526</v>
      </c>
      <c r="E108" s="342"/>
      <c r="F108" s="147" t="s">
        <v>89</v>
      </c>
      <c r="G108" s="343" t="s">
        <v>527</v>
      </c>
      <c r="H108" s="147">
        <v>2.0</v>
      </c>
      <c r="I108" s="147">
        <v>0.0</v>
      </c>
      <c r="J108" s="344" t="s">
        <v>86</v>
      </c>
      <c r="K108" s="345">
        <v>182.0</v>
      </c>
      <c r="L108" s="150"/>
      <c r="M108" s="150"/>
      <c r="N108" s="150"/>
      <c r="O108" s="150"/>
      <c r="P108" s="150"/>
      <c r="Q108" s="147"/>
      <c r="R108" s="151"/>
      <c r="S108" s="151"/>
      <c r="T108" s="151"/>
      <c r="U108" s="151"/>
      <c r="V108" s="151"/>
      <c r="W108" s="151"/>
      <c r="X108" s="151"/>
      <c r="Y108" s="152">
        <f t="shared" si="88"/>
        <v>0</v>
      </c>
      <c r="Z108" s="153" t="str">
        <f t="shared" si="89"/>
        <v>No</v>
      </c>
      <c r="AA108" s="154" t="str">
        <f t="shared" si="68"/>
        <v>No</v>
      </c>
      <c r="AB108" s="2"/>
      <c r="AC108" s="151">
        <v>2.0</v>
      </c>
      <c r="AD108" s="155">
        <f t="shared" si="90"/>
        <v>0</v>
      </c>
      <c r="AE108" s="104"/>
      <c r="AF108" s="104">
        <v>1.7</v>
      </c>
      <c r="AG108" s="104">
        <f t="shared" si="70"/>
        <v>0</v>
      </c>
      <c r="AH108" s="104">
        <f t="shared" si="71"/>
        <v>0</v>
      </c>
      <c r="AI108" s="104">
        <f t="shared" si="72"/>
        <v>0</v>
      </c>
      <c r="AJ108" s="104">
        <f t="shared" si="73"/>
        <v>0</v>
      </c>
      <c r="AK108" s="104">
        <f t="shared" si="74"/>
        <v>0</v>
      </c>
      <c r="AL108" s="104">
        <f t="shared" si="75"/>
        <v>0</v>
      </c>
      <c r="AM108" s="104">
        <f t="shared" si="76"/>
        <v>0</v>
      </c>
      <c r="AN108" s="104">
        <f t="shared" si="77"/>
        <v>0</v>
      </c>
      <c r="AO108" s="104">
        <f t="shared" si="78"/>
        <v>0</v>
      </c>
      <c r="AP108" s="104">
        <f t="shared" si="79"/>
        <v>0</v>
      </c>
      <c r="AQ108" s="104">
        <f t="shared" si="80"/>
        <v>0</v>
      </c>
      <c r="AR108" s="104">
        <f t="shared" si="81"/>
        <v>0</v>
      </c>
      <c r="AS108" s="104">
        <f t="shared" si="82"/>
        <v>0</v>
      </c>
      <c r="AT108" s="104">
        <f t="shared" si="83"/>
        <v>0</v>
      </c>
      <c r="AU108" s="104">
        <v>2.0</v>
      </c>
      <c r="AV108" s="104"/>
      <c r="AW108" s="104"/>
      <c r="AX108" s="104">
        <f t="shared" si="91"/>
        <v>2</v>
      </c>
      <c r="AY108" s="104"/>
      <c r="AZ108" s="104"/>
      <c r="BA108" s="104">
        <v>2.0</v>
      </c>
      <c r="BB108" s="104"/>
      <c r="BC108" s="104"/>
      <c r="BD108" s="104"/>
      <c r="BE108" s="104"/>
      <c r="BF108" s="104"/>
      <c r="BG108" s="104"/>
    </row>
    <row r="109" ht="24.75" customHeight="1">
      <c r="A109" s="2"/>
      <c r="B109" s="338"/>
      <c r="C109" s="2"/>
      <c r="D109" s="178"/>
      <c r="E109" s="328"/>
      <c r="F109" s="2"/>
      <c r="G109" s="261"/>
      <c r="H109" s="2"/>
      <c r="I109" s="2"/>
      <c r="J109" s="329"/>
      <c r="K109" s="346" t="s">
        <v>528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347"/>
      <c r="Z109" s="141"/>
      <c r="AA109" s="141"/>
      <c r="AB109" s="2"/>
      <c r="AC109" s="2"/>
      <c r="AD109" s="2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</row>
    <row r="110" ht="64.5" customHeight="1">
      <c r="A110" s="392" t="s">
        <v>400</v>
      </c>
      <c r="B110" s="349"/>
      <c r="C110" s="393"/>
      <c r="D110" s="197" t="s">
        <v>529</v>
      </c>
      <c r="E110" s="323"/>
      <c r="F110" s="198" t="s">
        <v>360</v>
      </c>
      <c r="G110" s="324" t="s">
        <v>530</v>
      </c>
      <c r="H110" s="198">
        <v>1.0</v>
      </c>
      <c r="I110" s="198">
        <v>0.0</v>
      </c>
      <c r="J110" s="325" t="s">
        <v>86</v>
      </c>
      <c r="K110" s="326">
        <v>393.2</v>
      </c>
      <c r="L110" s="201"/>
      <c r="M110" s="201"/>
      <c r="N110" s="201"/>
      <c r="O110" s="201"/>
      <c r="P110" s="201"/>
      <c r="Q110" s="198"/>
      <c r="R110" s="125"/>
      <c r="S110" s="125"/>
      <c r="T110" s="125"/>
      <c r="U110" s="125"/>
      <c r="V110" s="125"/>
      <c r="W110" s="125"/>
      <c r="X110" s="125"/>
      <c r="Y110" s="134">
        <f t="shared" ref="Y110:Y125" si="92">K110*L110+K110*M110+K110*N110+K110*O110+K110*P110+K110*Q110+K110*R110+K110*T110+K110*U110+K110*V110+K110*W110+K110*X110+K110*S110</f>
        <v>0</v>
      </c>
      <c r="Z110" s="203" t="str">
        <f t="shared" ref="Z110:Z125" si="93">IF(B110="New","Yes","No")</f>
        <v>No</v>
      </c>
      <c r="AA110" s="204" t="str">
        <f t="shared" ref="AA110:AA125" si="94">IF(SUM(L110:X110)&gt;0,"Yes","No")</f>
        <v>No</v>
      </c>
      <c r="AB110" s="2"/>
      <c r="AC110" s="125">
        <v>3.0</v>
      </c>
      <c r="AD110" s="126">
        <f t="shared" ref="AD110:AD125" si="95">AC110*L110+AC110*M110+AC110*N110+AC110*O110+AC110*P110+AC110*Q110+AC110*R110+AC110*T110+AC110*U110+AC110*V110+AC110*W110+AC110*X110+AC110*S110</f>
        <v>0</v>
      </c>
      <c r="AE110" s="104"/>
      <c r="AF110" s="104">
        <v>11.0</v>
      </c>
      <c r="AG110" s="104">
        <f t="shared" ref="AG110:AG125" si="96">SUM(L110:X110)*AF110</f>
        <v>0</v>
      </c>
      <c r="AH110" s="104">
        <f t="shared" ref="AH110:AH125" si="97">L110*H110</f>
        <v>0</v>
      </c>
      <c r="AI110" s="104">
        <f t="shared" ref="AI110:AI125" si="98">M110*H110</f>
        <v>0</v>
      </c>
      <c r="AJ110" s="104">
        <f t="shared" ref="AJ110:AJ125" si="99">N110*H110</f>
        <v>0</v>
      </c>
      <c r="AK110" s="104">
        <f t="shared" ref="AK110:AK125" si="100">O110*H110</f>
        <v>0</v>
      </c>
      <c r="AL110" s="104">
        <f t="shared" ref="AL110:AL125" si="101">P110*H110</f>
        <v>0</v>
      </c>
      <c r="AM110" s="104">
        <f t="shared" ref="AM110:AM125" si="102">Q110*H110</f>
        <v>0</v>
      </c>
      <c r="AN110" s="104">
        <f t="shared" ref="AN110:AN125" si="103">R110*H110</f>
        <v>0</v>
      </c>
      <c r="AO110" s="104">
        <f t="shared" ref="AO110:AO125" si="104">H110*S110</f>
        <v>0</v>
      </c>
      <c r="AP110" s="104">
        <f t="shared" ref="AP110:AP125" si="105">T110*H110</f>
        <v>0</v>
      </c>
      <c r="AQ110" s="104">
        <f t="shared" ref="AQ110:AQ125" si="106">U110*H110</f>
        <v>0</v>
      </c>
      <c r="AR110" s="104">
        <f t="shared" ref="AR110:AR125" si="107">V110*H110</f>
        <v>0</v>
      </c>
      <c r="AS110" s="104">
        <f t="shared" ref="AS110:AS125" si="108">W110*H110</f>
        <v>0</v>
      </c>
      <c r="AT110" s="104">
        <f t="shared" ref="AT110:AT125" si="109">X110*H110</f>
        <v>0</v>
      </c>
      <c r="AU110" s="104">
        <v>3.0</v>
      </c>
      <c r="AV110" s="104"/>
      <c r="AW110" s="104"/>
      <c r="AX110" s="104"/>
      <c r="AY110" s="104">
        <v>1.0</v>
      </c>
      <c r="AZ110" s="104"/>
      <c r="BA110" s="104">
        <v>1.0</v>
      </c>
      <c r="BB110" s="104"/>
      <c r="BC110" s="104">
        <v>15.0</v>
      </c>
      <c r="BD110" s="104">
        <v>500.0</v>
      </c>
      <c r="BE110" s="104">
        <f t="shared" ref="BE110:BE111" si="110">BD110/10</f>
        <v>50</v>
      </c>
      <c r="BF110" s="104">
        <f t="shared" ref="BF110:BF111" si="111">(3/100)*BD110</f>
        <v>15</v>
      </c>
      <c r="BG110" s="104">
        <f t="shared" ref="BG110:BG154" si="112">AF110*SUM(L110:V110)</f>
        <v>0</v>
      </c>
    </row>
    <row r="111" ht="64.5" customHeight="1">
      <c r="A111" s="394"/>
      <c r="B111" s="355"/>
      <c r="C111" s="352"/>
      <c r="D111" s="128" t="s">
        <v>531</v>
      </c>
      <c r="E111" s="332" t="s">
        <v>359</v>
      </c>
      <c r="F111" s="129" t="s">
        <v>360</v>
      </c>
      <c r="G111" s="333" t="s">
        <v>530</v>
      </c>
      <c r="H111" s="129">
        <v>1.0</v>
      </c>
      <c r="I111" s="129">
        <v>0.0</v>
      </c>
      <c r="J111" s="334" t="s">
        <v>86</v>
      </c>
      <c r="K111" s="335">
        <v>457.6</v>
      </c>
      <c r="L111" s="133"/>
      <c r="M111" s="133"/>
      <c r="N111" s="133"/>
      <c r="O111" s="133"/>
      <c r="P111" s="133"/>
      <c r="Q111" s="129"/>
      <c r="R111" s="132"/>
      <c r="S111" s="132"/>
      <c r="T111" s="132"/>
      <c r="U111" s="132"/>
      <c r="V111" s="132"/>
      <c r="W111" s="132"/>
      <c r="X111" s="132"/>
      <c r="Y111" s="134">
        <f t="shared" si="92"/>
        <v>0</v>
      </c>
      <c r="Z111" s="135" t="str">
        <f t="shared" si="93"/>
        <v>No</v>
      </c>
      <c r="AA111" s="136" t="str">
        <f t="shared" si="94"/>
        <v>No</v>
      </c>
      <c r="AB111" s="2"/>
      <c r="AC111" s="132">
        <v>3.0</v>
      </c>
      <c r="AD111" s="137">
        <f t="shared" si="95"/>
        <v>0</v>
      </c>
      <c r="AE111" s="104"/>
      <c r="AF111" s="104">
        <v>11.0</v>
      </c>
      <c r="AG111" s="104">
        <f t="shared" si="96"/>
        <v>0</v>
      </c>
      <c r="AH111" s="104">
        <f t="shared" si="97"/>
        <v>0</v>
      </c>
      <c r="AI111" s="104">
        <f t="shared" si="98"/>
        <v>0</v>
      </c>
      <c r="AJ111" s="104">
        <f t="shared" si="99"/>
        <v>0</v>
      </c>
      <c r="AK111" s="104">
        <f t="shared" si="100"/>
        <v>0</v>
      </c>
      <c r="AL111" s="104">
        <f t="shared" si="101"/>
        <v>0</v>
      </c>
      <c r="AM111" s="104">
        <f t="shared" si="102"/>
        <v>0</v>
      </c>
      <c r="AN111" s="104">
        <f t="shared" si="103"/>
        <v>0</v>
      </c>
      <c r="AO111" s="104">
        <f t="shared" si="104"/>
        <v>0</v>
      </c>
      <c r="AP111" s="104">
        <f t="shared" si="105"/>
        <v>0</v>
      </c>
      <c r="AQ111" s="104">
        <f t="shared" si="106"/>
        <v>0</v>
      </c>
      <c r="AR111" s="104">
        <f t="shared" si="107"/>
        <v>0</v>
      </c>
      <c r="AS111" s="104">
        <f t="shared" si="108"/>
        <v>0</v>
      </c>
      <c r="AT111" s="104">
        <f t="shared" si="109"/>
        <v>0</v>
      </c>
      <c r="AU111" s="104">
        <v>3.0</v>
      </c>
      <c r="AV111" s="104"/>
      <c r="AW111" s="104"/>
      <c r="AX111" s="104"/>
      <c r="AY111" s="104">
        <v>1.0</v>
      </c>
      <c r="AZ111" s="104"/>
      <c r="BA111" s="104">
        <v>1.0</v>
      </c>
      <c r="BB111" s="104"/>
      <c r="BC111" s="104">
        <v>15.0</v>
      </c>
      <c r="BD111" s="104">
        <v>350.0</v>
      </c>
      <c r="BE111" s="104">
        <f t="shared" si="110"/>
        <v>35</v>
      </c>
      <c r="BF111" s="104">
        <f t="shared" si="111"/>
        <v>10.5</v>
      </c>
      <c r="BG111" s="104">
        <f t="shared" si="112"/>
        <v>0</v>
      </c>
    </row>
    <row r="112" ht="64.5" customHeight="1">
      <c r="A112" s="394"/>
      <c r="B112" s="358"/>
      <c r="C112" s="395"/>
      <c r="D112" s="178" t="s">
        <v>532</v>
      </c>
      <c r="E112" s="356"/>
      <c r="F112" s="106" t="s">
        <v>246</v>
      </c>
      <c r="G112" s="261" t="s">
        <v>533</v>
      </c>
      <c r="H112" s="106">
        <v>1.0</v>
      </c>
      <c r="I112" s="106">
        <v>0.0</v>
      </c>
      <c r="J112" s="354" t="s">
        <v>86</v>
      </c>
      <c r="K112" s="357">
        <v>249.6</v>
      </c>
      <c r="L112" s="139"/>
      <c r="M112" s="181"/>
      <c r="N112" s="181"/>
      <c r="O112" s="181"/>
      <c r="P112" s="181"/>
      <c r="Q112" s="106"/>
      <c r="R112" s="182"/>
      <c r="S112" s="182"/>
      <c r="T112" s="182"/>
      <c r="U112" s="182"/>
      <c r="V112" s="182"/>
      <c r="W112" s="182"/>
      <c r="X112" s="182"/>
      <c r="Y112" s="140">
        <f t="shared" si="92"/>
        <v>0</v>
      </c>
      <c r="Z112" s="184" t="str">
        <f t="shared" si="93"/>
        <v>No</v>
      </c>
      <c r="AA112" s="185" t="str">
        <f t="shared" si="94"/>
        <v>No</v>
      </c>
      <c r="AB112" s="2"/>
      <c r="AC112" s="132">
        <v>2.0</v>
      </c>
      <c r="AD112" s="137">
        <f t="shared" si="95"/>
        <v>0</v>
      </c>
      <c r="AE112" s="104"/>
      <c r="AF112" s="104">
        <v>8.5</v>
      </c>
      <c r="AG112" s="104">
        <f t="shared" si="96"/>
        <v>0</v>
      </c>
      <c r="AH112" s="104">
        <f t="shared" si="97"/>
        <v>0</v>
      </c>
      <c r="AI112" s="104">
        <f t="shared" si="98"/>
        <v>0</v>
      </c>
      <c r="AJ112" s="104">
        <f t="shared" si="99"/>
        <v>0</v>
      </c>
      <c r="AK112" s="104">
        <f t="shared" si="100"/>
        <v>0</v>
      </c>
      <c r="AL112" s="104">
        <f t="shared" si="101"/>
        <v>0</v>
      </c>
      <c r="AM112" s="104">
        <f t="shared" si="102"/>
        <v>0</v>
      </c>
      <c r="AN112" s="104">
        <f t="shared" si="103"/>
        <v>0</v>
      </c>
      <c r="AO112" s="104">
        <f t="shared" si="104"/>
        <v>0</v>
      </c>
      <c r="AP112" s="104">
        <f t="shared" si="105"/>
        <v>0</v>
      </c>
      <c r="AQ112" s="104">
        <f t="shared" si="106"/>
        <v>0</v>
      </c>
      <c r="AR112" s="104">
        <f t="shared" si="107"/>
        <v>0</v>
      </c>
      <c r="AS112" s="104">
        <f t="shared" si="108"/>
        <v>0</v>
      </c>
      <c r="AT112" s="104">
        <f t="shared" si="109"/>
        <v>0</v>
      </c>
      <c r="AU112" s="104">
        <v>2.0</v>
      </c>
      <c r="AV112" s="104"/>
      <c r="AW112" s="104"/>
      <c r="AX112" s="104">
        <v>1.0</v>
      </c>
      <c r="AY112" s="104"/>
      <c r="AZ112" s="104"/>
      <c r="BA112" s="104">
        <v>1.0</v>
      </c>
      <c r="BB112" s="104"/>
      <c r="BC112" s="104"/>
      <c r="BD112" s="104"/>
      <c r="BE112" s="104"/>
      <c r="BF112" s="104"/>
      <c r="BG112" s="104">
        <f t="shared" si="112"/>
        <v>0</v>
      </c>
    </row>
    <row r="113" ht="64.5" customHeight="1">
      <c r="A113" s="394"/>
      <c r="B113" s="351"/>
      <c r="C113" s="352"/>
      <c r="D113" s="178" t="s">
        <v>534</v>
      </c>
      <c r="E113" s="356" t="s">
        <v>359</v>
      </c>
      <c r="F113" s="106" t="s">
        <v>246</v>
      </c>
      <c r="G113" s="261" t="s">
        <v>535</v>
      </c>
      <c r="H113" s="106">
        <v>1.0</v>
      </c>
      <c r="I113" s="106">
        <v>0.0</v>
      </c>
      <c r="J113" s="354" t="s">
        <v>86</v>
      </c>
      <c r="K113" s="357">
        <v>301.6</v>
      </c>
      <c r="L113" s="181"/>
      <c r="M113" s="181"/>
      <c r="N113" s="181"/>
      <c r="O113" s="181"/>
      <c r="P113" s="181"/>
      <c r="Q113" s="106"/>
      <c r="R113" s="182"/>
      <c r="S113" s="182"/>
      <c r="T113" s="182"/>
      <c r="U113" s="182"/>
      <c r="V113" s="182"/>
      <c r="W113" s="182"/>
      <c r="X113" s="182"/>
      <c r="Y113" s="140">
        <f t="shared" si="92"/>
        <v>0</v>
      </c>
      <c r="Z113" s="184" t="str">
        <f t="shared" si="93"/>
        <v>No</v>
      </c>
      <c r="AA113" s="185" t="str">
        <f t="shared" si="94"/>
        <v>No</v>
      </c>
      <c r="AB113" s="2"/>
      <c r="AC113" s="132">
        <v>2.0</v>
      </c>
      <c r="AD113" s="137">
        <f t="shared" si="95"/>
        <v>0</v>
      </c>
      <c r="AE113" s="104"/>
      <c r="AF113" s="104">
        <v>8.5</v>
      </c>
      <c r="AG113" s="104">
        <f t="shared" si="96"/>
        <v>0</v>
      </c>
      <c r="AH113" s="104">
        <f t="shared" si="97"/>
        <v>0</v>
      </c>
      <c r="AI113" s="104">
        <f t="shared" si="98"/>
        <v>0</v>
      </c>
      <c r="AJ113" s="104">
        <f t="shared" si="99"/>
        <v>0</v>
      </c>
      <c r="AK113" s="104">
        <f t="shared" si="100"/>
        <v>0</v>
      </c>
      <c r="AL113" s="104">
        <f t="shared" si="101"/>
        <v>0</v>
      </c>
      <c r="AM113" s="104">
        <f t="shared" si="102"/>
        <v>0</v>
      </c>
      <c r="AN113" s="104">
        <f t="shared" si="103"/>
        <v>0</v>
      </c>
      <c r="AO113" s="104">
        <f t="shared" si="104"/>
        <v>0</v>
      </c>
      <c r="AP113" s="104">
        <f t="shared" si="105"/>
        <v>0</v>
      </c>
      <c r="AQ113" s="104">
        <f t="shared" si="106"/>
        <v>0</v>
      </c>
      <c r="AR113" s="104">
        <f t="shared" si="107"/>
        <v>0</v>
      </c>
      <c r="AS113" s="104">
        <f t="shared" si="108"/>
        <v>0</v>
      </c>
      <c r="AT113" s="104">
        <f t="shared" si="109"/>
        <v>0</v>
      </c>
      <c r="AU113" s="104">
        <v>2.0</v>
      </c>
      <c r="AV113" s="104"/>
      <c r="AW113" s="104"/>
      <c r="AX113" s="104">
        <v>1.0</v>
      </c>
      <c r="AY113" s="104"/>
      <c r="AZ113" s="104"/>
      <c r="BA113" s="104">
        <v>1.0</v>
      </c>
      <c r="BB113" s="104"/>
      <c r="BC113" s="104"/>
      <c r="BD113" s="104"/>
      <c r="BE113" s="104"/>
      <c r="BF113" s="104"/>
      <c r="BG113" s="104">
        <f t="shared" si="112"/>
        <v>0</v>
      </c>
    </row>
    <row r="114" ht="64.5" customHeight="1">
      <c r="A114" s="394"/>
      <c r="B114" s="338"/>
      <c r="C114" s="396"/>
      <c r="D114" s="128" t="s">
        <v>536</v>
      </c>
      <c r="E114" s="332"/>
      <c r="F114" s="129" t="s">
        <v>246</v>
      </c>
      <c r="G114" s="333" t="s">
        <v>537</v>
      </c>
      <c r="H114" s="129">
        <v>1.0</v>
      </c>
      <c r="I114" s="129">
        <v>0.0</v>
      </c>
      <c r="J114" s="334" t="s">
        <v>86</v>
      </c>
      <c r="K114" s="335">
        <v>239.2</v>
      </c>
      <c r="L114" s="133"/>
      <c r="M114" s="133"/>
      <c r="N114" s="133"/>
      <c r="O114" s="133"/>
      <c r="P114" s="133"/>
      <c r="Q114" s="129"/>
      <c r="R114" s="132"/>
      <c r="S114" s="132"/>
      <c r="T114" s="132"/>
      <c r="U114" s="132"/>
      <c r="V114" s="132"/>
      <c r="W114" s="132"/>
      <c r="X114" s="132"/>
      <c r="Y114" s="134">
        <f t="shared" si="92"/>
        <v>0</v>
      </c>
      <c r="Z114" s="135" t="str">
        <f t="shared" si="93"/>
        <v>No</v>
      </c>
      <c r="AA114" s="136" t="str">
        <f t="shared" si="94"/>
        <v>No</v>
      </c>
      <c r="AB114" s="2"/>
      <c r="AC114" s="132">
        <v>1.0</v>
      </c>
      <c r="AD114" s="137">
        <f t="shared" si="95"/>
        <v>0</v>
      </c>
      <c r="AE114" s="104"/>
      <c r="AF114" s="104">
        <v>8.0</v>
      </c>
      <c r="AG114" s="104">
        <f t="shared" si="96"/>
        <v>0</v>
      </c>
      <c r="AH114" s="104">
        <f t="shared" si="97"/>
        <v>0</v>
      </c>
      <c r="AI114" s="104">
        <f t="shared" si="98"/>
        <v>0</v>
      </c>
      <c r="AJ114" s="104">
        <f t="shared" si="99"/>
        <v>0</v>
      </c>
      <c r="AK114" s="104">
        <f t="shared" si="100"/>
        <v>0</v>
      </c>
      <c r="AL114" s="104">
        <f t="shared" si="101"/>
        <v>0</v>
      </c>
      <c r="AM114" s="104">
        <f t="shared" si="102"/>
        <v>0</v>
      </c>
      <c r="AN114" s="104">
        <f t="shared" si="103"/>
        <v>0</v>
      </c>
      <c r="AO114" s="104">
        <f t="shared" si="104"/>
        <v>0</v>
      </c>
      <c r="AP114" s="104">
        <f t="shared" si="105"/>
        <v>0</v>
      </c>
      <c r="AQ114" s="104">
        <f t="shared" si="106"/>
        <v>0</v>
      </c>
      <c r="AR114" s="104">
        <f t="shared" si="107"/>
        <v>0</v>
      </c>
      <c r="AS114" s="104">
        <f t="shared" si="108"/>
        <v>0</v>
      </c>
      <c r="AT114" s="104">
        <f t="shared" si="109"/>
        <v>0</v>
      </c>
      <c r="AU114" s="104">
        <v>1.0</v>
      </c>
      <c r="AV114" s="104"/>
      <c r="AW114" s="104"/>
      <c r="AX114" s="104"/>
      <c r="AY114" s="104">
        <v>1.0</v>
      </c>
      <c r="AZ114" s="104"/>
      <c r="BA114" s="104">
        <v>1.0</v>
      </c>
      <c r="BB114" s="104"/>
      <c r="BC114" s="104">
        <v>10.0</v>
      </c>
      <c r="BD114" s="104">
        <v>300.0</v>
      </c>
      <c r="BE114" s="104">
        <f t="shared" ref="BE114:BE154" si="113">BD114/10</f>
        <v>30</v>
      </c>
      <c r="BF114" s="104">
        <f t="shared" ref="BF114:BF154" si="114">(3/100)*BD114</f>
        <v>9</v>
      </c>
      <c r="BG114" s="104">
        <f t="shared" si="112"/>
        <v>0</v>
      </c>
    </row>
    <row r="115" ht="64.5" customHeight="1">
      <c r="A115" s="394"/>
      <c r="B115" s="355"/>
      <c r="C115" s="397"/>
      <c r="D115" s="128" t="s">
        <v>538</v>
      </c>
      <c r="E115" s="332" t="s">
        <v>359</v>
      </c>
      <c r="F115" s="129" t="s">
        <v>246</v>
      </c>
      <c r="G115" s="333" t="s">
        <v>537</v>
      </c>
      <c r="H115" s="129">
        <v>1.0</v>
      </c>
      <c r="I115" s="129">
        <v>0.0</v>
      </c>
      <c r="J115" s="334" t="s">
        <v>86</v>
      </c>
      <c r="K115" s="335">
        <v>291.2</v>
      </c>
      <c r="L115" s="133"/>
      <c r="M115" s="133"/>
      <c r="N115" s="133"/>
      <c r="O115" s="133"/>
      <c r="P115" s="133"/>
      <c r="Q115" s="129"/>
      <c r="R115" s="132"/>
      <c r="S115" s="132"/>
      <c r="T115" s="132"/>
      <c r="U115" s="132"/>
      <c r="V115" s="132"/>
      <c r="W115" s="132"/>
      <c r="X115" s="132"/>
      <c r="Y115" s="134">
        <f t="shared" si="92"/>
        <v>0</v>
      </c>
      <c r="Z115" s="135" t="str">
        <f t="shared" si="93"/>
        <v>No</v>
      </c>
      <c r="AA115" s="136" t="str">
        <f t="shared" si="94"/>
        <v>No</v>
      </c>
      <c r="AB115" s="2"/>
      <c r="AC115" s="132">
        <v>1.0</v>
      </c>
      <c r="AD115" s="137">
        <f t="shared" si="95"/>
        <v>0</v>
      </c>
      <c r="AE115" s="104"/>
      <c r="AF115" s="104">
        <v>8.0</v>
      </c>
      <c r="AG115" s="104">
        <f t="shared" si="96"/>
        <v>0</v>
      </c>
      <c r="AH115" s="104">
        <f t="shared" si="97"/>
        <v>0</v>
      </c>
      <c r="AI115" s="104">
        <f t="shared" si="98"/>
        <v>0</v>
      </c>
      <c r="AJ115" s="104">
        <f t="shared" si="99"/>
        <v>0</v>
      </c>
      <c r="AK115" s="104">
        <f t="shared" si="100"/>
        <v>0</v>
      </c>
      <c r="AL115" s="104">
        <f t="shared" si="101"/>
        <v>0</v>
      </c>
      <c r="AM115" s="104">
        <f t="shared" si="102"/>
        <v>0</v>
      </c>
      <c r="AN115" s="104">
        <f t="shared" si="103"/>
        <v>0</v>
      </c>
      <c r="AO115" s="104">
        <f t="shared" si="104"/>
        <v>0</v>
      </c>
      <c r="AP115" s="104">
        <f t="shared" si="105"/>
        <v>0</v>
      </c>
      <c r="AQ115" s="104">
        <f t="shared" si="106"/>
        <v>0</v>
      </c>
      <c r="AR115" s="104">
        <f t="shared" si="107"/>
        <v>0</v>
      </c>
      <c r="AS115" s="104">
        <f t="shared" si="108"/>
        <v>0</v>
      </c>
      <c r="AT115" s="104">
        <f t="shared" si="109"/>
        <v>0</v>
      </c>
      <c r="AU115" s="104">
        <v>1.0</v>
      </c>
      <c r="AV115" s="104"/>
      <c r="AW115" s="104"/>
      <c r="AX115" s="104"/>
      <c r="AY115" s="104">
        <v>1.0</v>
      </c>
      <c r="AZ115" s="104"/>
      <c r="BA115" s="104">
        <v>1.0</v>
      </c>
      <c r="BB115" s="104"/>
      <c r="BC115" s="104">
        <v>8.0</v>
      </c>
      <c r="BD115" s="104">
        <v>180.0</v>
      </c>
      <c r="BE115" s="104">
        <f t="shared" si="113"/>
        <v>18</v>
      </c>
      <c r="BF115" s="104">
        <f t="shared" si="114"/>
        <v>5.4</v>
      </c>
      <c r="BG115" s="104">
        <f t="shared" si="112"/>
        <v>0</v>
      </c>
    </row>
    <row r="116" ht="64.5" customHeight="1">
      <c r="A116" s="394"/>
      <c r="B116" s="358"/>
      <c r="C116" s="395"/>
      <c r="D116" s="178" t="s">
        <v>539</v>
      </c>
      <c r="E116" s="356"/>
      <c r="F116" s="106" t="s">
        <v>459</v>
      </c>
      <c r="G116" s="261" t="s">
        <v>540</v>
      </c>
      <c r="H116" s="106">
        <v>5.0</v>
      </c>
      <c r="I116" s="106">
        <v>0.0</v>
      </c>
      <c r="J116" s="354" t="s">
        <v>86</v>
      </c>
      <c r="K116" s="357">
        <v>332.8</v>
      </c>
      <c r="L116" s="139"/>
      <c r="M116" s="181"/>
      <c r="N116" s="181"/>
      <c r="O116" s="181"/>
      <c r="P116" s="181"/>
      <c r="Q116" s="106"/>
      <c r="R116" s="182"/>
      <c r="S116" s="182"/>
      <c r="T116" s="182"/>
      <c r="U116" s="182"/>
      <c r="V116" s="182"/>
      <c r="W116" s="182"/>
      <c r="X116" s="182"/>
      <c r="Y116" s="140">
        <f t="shared" si="92"/>
        <v>0</v>
      </c>
      <c r="Z116" s="184" t="str">
        <f t="shared" si="93"/>
        <v>No</v>
      </c>
      <c r="AA116" s="185" t="str">
        <f t="shared" si="94"/>
        <v>No</v>
      </c>
      <c r="AB116" s="2"/>
      <c r="AC116" s="132">
        <v>5.0</v>
      </c>
      <c r="AD116" s="137">
        <f t="shared" si="95"/>
        <v>0</v>
      </c>
      <c r="AE116" s="104"/>
      <c r="AF116" s="104">
        <v>5.5</v>
      </c>
      <c r="AG116" s="104">
        <f t="shared" si="96"/>
        <v>0</v>
      </c>
      <c r="AH116" s="104">
        <f t="shared" si="97"/>
        <v>0</v>
      </c>
      <c r="AI116" s="104">
        <f t="shared" si="98"/>
        <v>0</v>
      </c>
      <c r="AJ116" s="104">
        <f t="shared" si="99"/>
        <v>0</v>
      </c>
      <c r="AK116" s="104">
        <f t="shared" si="100"/>
        <v>0</v>
      </c>
      <c r="AL116" s="104">
        <f t="shared" si="101"/>
        <v>0</v>
      </c>
      <c r="AM116" s="104">
        <f t="shared" si="102"/>
        <v>0</v>
      </c>
      <c r="AN116" s="104">
        <f t="shared" si="103"/>
        <v>0</v>
      </c>
      <c r="AO116" s="104">
        <f t="shared" si="104"/>
        <v>0</v>
      </c>
      <c r="AP116" s="104">
        <f t="shared" si="105"/>
        <v>0</v>
      </c>
      <c r="AQ116" s="104">
        <f t="shared" si="106"/>
        <v>0</v>
      </c>
      <c r="AR116" s="104">
        <f t="shared" si="107"/>
        <v>0</v>
      </c>
      <c r="AS116" s="104">
        <f t="shared" si="108"/>
        <v>0</v>
      </c>
      <c r="AT116" s="104">
        <f t="shared" si="109"/>
        <v>0</v>
      </c>
      <c r="AU116" s="104">
        <v>5.0</v>
      </c>
      <c r="AV116" s="104"/>
      <c r="AW116" s="104"/>
      <c r="AX116" s="104">
        <f t="shared" ref="AX116:AX117" si="115">H116</f>
        <v>5</v>
      </c>
      <c r="AY116" s="104"/>
      <c r="AZ116" s="104"/>
      <c r="BA116" s="104">
        <v>5.0</v>
      </c>
      <c r="BB116" s="104"/>
      <c r="BC116" s="104">
        <v>4.0</v>
      </c>
      <c r="BD116" s="104">
        <v>80.0</v>
      </c>
      <c r="BE116" s="104">
        <f t="shared" si="113"/>
        <v>8</v>
      </c>
      <c r="BF116" s="104">
        <f t="shared" si="114"/>
        <v>2.4</v>
      </c>
      <c r="BG116" s="104">
        <f t="shared" si="112"/>
        <v>0</v>
      </c>
    </row>
    <row r="117" ht="64.5" customHeight="1">
      <c r="A117" s="398"/>
      <c r="B117" s="341"/>
      <c r="C117" s="399"/>
      <c r="D117" s="169" t="s">
        <v>541</v>
      </c>
      <c r="E117" s="367" t="s">
        <v>359</v>
      </c>
      <c r="F117" s="145" t="s">
        <v>459</v>
      </c>
      <c r="G117" s="368" t="s">
        <v>540</v>
      </c>
      <c r="H117" s="145">
        <v>5.0</v>
      </c>
      <c r="I117" s="145">
        <v>0.0</v>
      </c>
      <c r="J117" s="391" t="s">
        <v>86</v>
      </c>
      <c r="K117" s="369">
        <v>436.8</v>
      </c>
      <c r="L117" s="173"/>
      <c r="M117" s="173"/>
      <c r="N117" s="173"/>
      <c r="O117" s="173"/>
      <c r="P117" s="173"/>
      <c r="Q117" s="145"/>
      <c r="R117" s="174"/>
      <c r="S117" s="174"/>
      <c r="T117" s="174"/>
      <c r="U117" s="174"/>
      <c r="V117" s="174"/>
      <c r="W117" s="174"/>
      <c r="X117" s="174"/>
      <c r="Y117" s="140">
        <f t="shared" si="92"/>
        <v>0</v>
      </c>
      <c r="Z117" s="184" t="str">
        <f t="shared" si="93"/>
        <v>No</v>
      </c>
      <c r="AA117" s="185" t="str">
        <f t="shared" si="94"/>
        <v>No</v>
      </c>
      <c r="AB117" s="2"/>
      <c r="AC117" s="132">
        <v>5.0</v>
      </c>
      <c r="AD117" s="137">
        <f t="shared" si="95"/>
        <v>0</v>
      </c>
      <c r="AE117" s="104"/>
      <c r="AF117" s="104">
        <v>8.5</v>
      </c>
      <c r="AG117" s="104">
        <f t="shared" si="96"/>
        <v>0</v>
      </c>
      <c r="AH117" s="104">
        <f t="shared" si="97"/>
        <v>0</v>
      </c>
      <c r="AI117" s="104">
        <f t="shared" si="98"/>
        <v>0</v>
      </c>
      <c r="AJ117" s="104">
        <f t="shared" si="99"/>
        <v>0</v>
      </c>
      <c r="AK117" s="104">
        <f t="shared" si="100"/>
        <v>0</v>
      </c>
      <c r="AL117" s="104">
        <f t="shared" si="101"/>
        <v>0</v>
      </c>
      <c r="AM117" s="104">
        <f t="shared" si="102"/>
        <v>0</v>
      </c>
      <c r="AN117" s="104">
        <f t="shared" si="103"/>
        <v>0</v>
      </c>
      <c r="AO117" s="104">
        <f t="shared" si="104"/>
        <v>0</v>
      </c>
      <c r="AP117" s="104">
        <f t="shared" si="105"/>
        <v>0</v>
      </c>
      <c r="AQ117" s="104">
        <f t="shared" si="106"/>
        <v>0</v>
      </c>
      <c r="AR117" s="104">
        <f t="shared" si="107"/>
        <v>0</v>
      </c>
      <c r="AS117" s="104">
        <f t="shared" si="108"/>
        <v>0</v>
      </c>
      <c r="AT117" s="104">
        <f t="shared" si="109"/>
        <v>0</v>
      </c>
      <c r="AU117" s="104">
        <v>5.0</v>
      </c>
      <c r="AV117" s="104"/>
      <c r="AW117" s="104"/>
      <c r="AX117" s="104">
        <f t="shared" si="115"/>
        <v>5</v>
      </c>
      <c r="AY117" s="104"/>
      <c r="AZ117" s="104"/>
      <c r="BA117" s="104">
        <v>5.0</v>
      </c>
      <c r="BB117" s="104"/>
      <c r="BC117" s="104">
        <v>8.0</v>
      </c>
      <c r="BD117" s="104">
        <v>300.0</v>
      </c>
      <c r="BE117" s="104">
        <f t="shared" si="113"/>
        <v>30</v>
      </c>
      <c r="BF117" s="104">
        <f t="shared" si="114"/>
        <v>9</v>
      </c>
      <c r="BG117" s="104">
        <f t="shared" si="112"/>
        <v>0</v>
      </c>
    </row>
    <row r="118" ht="64.5" customHeight="1">
      <c r="A118" s="392" t="s">
        <v>446</v>
      </c>
      <c r="B118" s="349"/>
      <c r="C118" s="393"/>
      <c r="D118" s="197" t="s">
        <v>542</v>
      </c>
      <c r="E118" s="323"/>
      <c r="F118" s="198" t="s">
        <v>360</v>
      </c>
      <c r="G118" s="324" t="s">
        <v>543</v>
      </c>
      <c r="H118" s="198">
        <v>1.0</v>
      </c>
      <c r="I118" s="198">
        <v>0.0</v>
      </c>
      <c r="J118" s="325" t="s">
        <v>86</v>
      </c>
      <c r="K118" s="326">
        <v>372.4</v>
      </c>
      <c r="L118" s="201"/>
      <c r="M118" s="201"/>
      <c r="N118" s="201"/>
      <c r="O118" s="201"/>
      <c r="P118" s="201"/>
      <c r="Q118" s="198"/>
      <c r="R118" s="125"/>
      <c r="S118" s="125"/>
      <c r="T118" s="125"/>
      <c r="U118" s="125"/>
      <c r="V118" s="125"/>
      <c r="W118" s="125"/>
      <c r="X118" s="125"/>
      <c r="Y118" s="202">
        <f t="shared" si="92"/>
        <v>0</v>
      </c>
      <c r="Z118" s="203" t="str">
        <f t="shared" si="93"/>
        <v>No</v>
      </c>
      <c r="AA118" s="204" t="str">
        <f t="shared" si="94"/>
        <v>No</v>
      </c>
      <c r="AB118" s="2"/>
      <c r="AC118" s="132">
        <v>2.0</v>
      </c>
      <c r="AD118" s="137">
        <f t="shared" si="95"/>
        <v>0</v>
      </c>
      <c r="AE118" s="104"/>
      <c r="AF118" s="104">
        <v>10.0</v>
      </c>
      <c r="AG118" s="104">
        <f t="shared" si="96"/>
        <v>0</v>
      </c>
      <c r="AH118" s="104">
        <f t="shared" si="97"/>
        <v>0</v>
      </c>
      <c r="AI118" s="104">
        <f t="shared" si="98"/>
        <v>0</v>
      </c>
      <c r="AJ118" s="104">
        <f t="shared" si="99"/>
        <v>0</v>
      </c>
      <c r="AK118" s="104">
        <f t="shared" si="100"/>
        <v>0</v>
      </c>
      <c r="AL118" s="104">
        <f t="shared" si="101"/>
        <v>0</v>
      </c>
      <c r="AM118" s="104">
        <f t="shared" si="102"/>
        <v>0</v>
      </c>
      <c r="AN118" s="104">
        <f t="shared" si="103"/>
        <v>0</v>
      </c>
      <c r="AO118" s="104">
        <f t="shared" si="104"/>
        <v>0</v>
      </c>
      <c r="AP118" s="104">
        <f t="shared" si="105"/>
        <v>0</v>
      </c>
      <c r="AQ118" s="104">
        <f t="shared" si="106"/>
        <v>0</v>
      </c>
      <c r="AR118" s="104">
        <f t="shared" si="107"/>
        <v>0</v>
      </c>
      <c r="AS118" s="104">
        <f t="shared" si="108"/>
        <v>0</v>
      </c>
      <c r="AT118" s="104">
        <f t="shared" si="109"/>
        <v>0</v>
      </c>
      <c r="AU118" s="104">
        <v>2.0</v>
      </c>
      <c r="AV118" s="104"/>
      <c r="AW118" s="104"/>
      <c r="AX118" s="104"/>
      <c r="AY118" s="104">
        <v>1.0</v>
      </c>
      <c r="AZ118" s="104"/>
      <c r="BA118" s="104">
        <v>1.0</v>
      </c>
      <c r="BB118" s="104"/>
      <c r="BC118" s="104">
        <v>15.0</v>
      </c>
      <c r="BD118" s="104">
        <v>500.0</v>
      </c>
      <c r="BE118" s="104">
        <f t="shared" si="113"/>
        <v>50</v>
      </c>
      <c r="BF118" s="104">
        <f t="shared" si="114"/>
        <v>15</v>
      </c>
      <c r="BG118" s="104">
        <f t="shared" si="112"/>
        <v>0</v>
      </c>
    </row>
    <row r="119" ht="64.5" customHeight="1">
      <c r="A119" s="394"/>
      <c r="B119" s="355"/>
      <c r="C119" s="352"/>
      <c r="D119" s="128" t="s">
        <v>544</v>
      </c>
      <c r="E119" s="332" t="s">
        <v>359</v>
      </c>
      <c r="F119" s="129" t="s">
        <v>360</v>
      </c>
      <c r="G119" s="333" t="s">
        <v>543</v>
      </c>
      <c r="H119" s="129">
        <v>1.0</v>
      </c>
      <c r="I119" s="129">
        <v>0.0</v>
      </c>
      <c r="J119" s="334" t="s">
        <v>86</v>
      </c>
      <c r="K119" s="335">
        <v>436.8</v>
      </c>
      <c r="L119" s="133"/>
      <c r="M119" s="133"/>
      <c r="N119" s="133"/>
      <c r="O119" s="133"/>
      <c r="P119" s="133"/>
      <c r="Q119" s="129"/>
      <c r="R119" s="132"/>
      <c r="S119" s="132"/>
      <c r="T119" s="132"/>
      <c r="U119" s="132"/>
      <c r="V119" s="132"/>
      <c r="W119" s="132"/>
      <c r="X119" s="132"/>
      <c r="Y119" s="134">
        <f t="shared" si="92"/>
        <v>0</v>
      </c>
      <c r="Z119" s="135" t="str">
        <f t="shared" si="93"/>
        <v>No</v>
      </c>
      <c r="AA119" s="136" t="str">
        <f t="shared" si="94"/>
        <v>No</v>
      </c>
      <c r="AB119" s="2"/>
      <c r="AC119" s="132">
        <v>2.0</v>
      </c>
      <c r="AD119" s="137">
        <f t="shared" si="95"/>
        <v>0</v>
      </c>
      <c r="AE119" s="104"/>
      <c r="AF119" s="104">
        <v>10.0</v>
      </c>
      <c r="AG119" s="104">
        <f t="shared" si="96"/>
        <v>0</v>
      </c>
      <c r="AH119" s="104">
        <f t="shared" si="97"/>
        <v>0</v>
      </c>
      <c r="AI119" s="104">
        <f t="shared" si="98"/>
        <v>0</v>
      </c>
      <c r="AJ119" s="104">
        <f t="shared" si="99"/>
        <v>0</v>
      </c>
      <c r="AK119" s="104">
        <f t="shared" si="100"/>
        <v>0</v>
      </c>
      <c r="AL119" s="104">
        <f t="shared" si="101"/>
        <v>0</v>
      </c>
      <c r="AM119" s="104">
        <f t="shared" si="102"/>
        <v>0</v>
      </c>
      <c r="AN119" s="104">
        <f t="shared" si="103"/>
        <v>0</v>
      </c>
      <c r="AO119" s="104">
        <f t="shared" si="104"/>
        <v>0</v>
      </c>
      <c r="AP119" s="104">
        <f t="shared" si="105"/>
        <v>0</v>
      </c>
      <c r="AQ119" s="104">
        <f t="shared" si="106"/>
        <v>0</v>
      </c>
      <c r="AR119" s="104">
        <f t="shared" si="107"/>
        <v>0</v>
      </c>
      <c r="AS119" s="104">
        <f t="shared" si="108"/>
        <v>0</v>
      </c>
      <c r="AT119" s="104">
        <f t="shared" si="109"/>
        <v>0</v>
      </c>
      <c r="AU119" s="104">
        <v>2.0</v>
      </c>
      <c r="AV119" s="104"/>
      <c r="AW119" s="104"/>
      <c r="AX119" s="104"/>
      <c r="AY119" s="104">
        <v>1.0</v>
      </c>
      <c r="AZ119" s="104"/>
      <c r="BA119" s="104">
        <v>1.0</v>
      </c>
      <c r="BB119" s="104"/>
      <c r="BC119" s="104">
        <v>15.0</v>
      </c>
      <c r="BD119" s="104">
        <v>350.0</v>
      </c>
      <c r="BE119" s="104">
        <f t="shared" si="113"/>
        <v>35</v>
      </c>
      <c r="BF119" s="104">
        <f t="shared" si="114"/>
        <v>10.5</v>
      </c>
      <c r="BG119" s="104">
        <f t="shared" si="112"/>
        <v>0</v>
      </c>
    </row>
    <row r="120" ht="64.5" customHeight="1">
      <c r="A120" s="394"/>
      <c r="B120" s="358"/>
      <c r="C120" s="395"/>
      <c r="D120" s="178" t="s">
        <v>545</v>
      </c>
      <c r="E120" s="356"/>
      <c r="F120" s="106" t="s">
        <v>246</v>
      </c>
      <c r="G120" s="261" t="s">
        <v>546</v>
      </c>
      <c r="H120" s="106">
        <v>1.0</v>
      </c>
      <c r="I120" s="106">
        <v>0.0</v>
      </c>
      <c r="J120" s="354" t="s">
        <v>86</v>
      </c>
      <c r="K120" s="357">
        <v>171.6</v>
      </c>
      <c r="L120" s="181"/>
      <c r="M120" s="181"/>
      <c r="N120" s="181"/>
      <c r="O120" s="181"/>
      <c r="P120" s="139"/>
      <c r="Q120" s="106"/>
      <c r="R120" s="182"/>
      <c r="S120" s="182"/>
      <c r="T120" s="182"/>
      <c r="U120" s="182"/>
      <c r="V120" s="182"/>
      <c r="W120" s="182"/>
      <c r="X120" s="182"/>
      <c r="Y120" s="140">
        <f t="shared" si="92"/>
        <v>0</v>
      </c>
      <c r="Z120" s="184" t="str">
        <f t="shared" si="93"/>
        <v>No</v>
      </c>
      <c r="AA120" s="185" t="str">
        <f t="shared" si="94"/>
        <v>No</v>
      </c>
      <c r="AB120" s="2"/>
      <c r="AC120" s="132">
        <v>1.0</v>
      </c>
      <c r="AD120" s="137">
        <f t="shared" si="95"/>
        <v>0</v>
      </c>
      <c r="AE120" s="104"/>
      <c r="AF120" s="104">
        <v>5.5</v>
      </c>
      <c r="AG120" s="104">
        <f t="shared" si="96"/>
        <v>0</v>
      </c>
      <c r="AH120" s="104">
        <f t="shared" si="97"/>
        <v>0</v>
      </c>
      <c r="AI120" s="104">
        <f t="shared" si="98"/>
        <v>0</v>
      </c>
      <c r="AJ120" s="104">
        <f t="shared" si="99"/>
        <v>0</v>
      </c>
      <c r="AK120" s="104">
        <f t="shared" si="100"/>
        <v>0</v>
      </c>
      <c r="AL120" s="104">
        <f t="shared" si="101"/>
        <v>0</v>
      </c>
      <c r="AM120" s="104">
        <f t="shared" si="102"/>
        <v>0</v>
      </c>
      <c r="AN120" s="104">
        <f t="shared" si="103"/>
        <v>0</v>
      </c>
      <c r="AO120" s="104">
        <f t="shared" si="104"/>
        <v>0</v>
      </c>
      <c r="AP120" s="104">
        <f t="shared" si="105"/>
        <v>0</v>
      </c>
      <c r="AQ120" s="104">
        <f t="shared" si="106"/>
        <v>0</v>
      </c>
      <c r="AR120" s="104">
        <f t="shared" si="107"/>
        <v>0</v>
      </c>
      <c r="AS120" s="104">
        <f t="shared" si="108"/>
        <v>0</v>
      </c>
      <c r="AT120" s="104">
        <f t="shared" si="109"/>
        <v>0</v>
      </c>
      <c r="AU120" s="104">
        <v>1.0</v>
      </c>
      <c r="AV120" s="104"/>
      <c r="AW120" s="104"/>
      <c r="AX120" s="104">
        <f t="shared" ref="AX120:AX125" si="116">H120</f>
        <v>1</v>
      </c>
      <c r="AY120" s="104"/>
      <c r="AZ120" s="104"/>
      <c r="BA120" s="104">
        <v>1.0</v>
      </c>
      <c r="BB120" s="104"/>
      <c r="BC120" s="104">
        <v>6.0</v>
      </c>
      <c r="BD120" s="104">
        <v>180.0</v>
      </c>
      <c r="BE120" s="104">
        <f t="shared" si="113"/>
        <v>18</v>
      </c>
      <c r="BF120" s="104">
        <f t="shared" si="114"/>
        <v>5.4</v>
      </c>
      <c r="BG120" s="104">
        <f t="shared" si="112"/>
        <v>0</v>
      </c>
    </row>
    <row r="121" ht="64.5" customHeight="1">
      <c r="A121" s="394"/>
      <c r="B121" s="355"/>
      <c r="C121" s="352"/>
      <c r="D121" s="178" t="s">
        <v>547</v>
      </c>
      <c r="E121" s="356" t="s">
        <v>359</v>
      </c>
      <c r="F121" s="106" t="s">
        <v>246</v>
      </c>
      <c r="G121" s="261" t="s">
        <v>546</v>
      </c>
      <c r="H121" s="106">
        <v>1.0</v>
      </c>
      <c r="I121" s="106">
        <v>0.0</v>
      </c>
      <c r="J121" s="354" t="s">
        <v>86</v>
      </c>
      <c r="K121" s="357">
        <v>197.6</v>
      </c>
      <c r="L121" s="181"/>
      <c r="M121" s="181"/>
      <c r="N121" s="181"/>
      <c r="O121" s="181"/>
      <c r="P121" s="181"/>
      <c r="Q121" s="106"/>
      <c r="R121" s="182"/>
      <c r="S121" s="182"/>
      <c r="T121" s="182"/>
      <c r="U121" s="182"/>
      <c r="V121" s="182"/>
      <c r="W121" s="182"/>
      <c r="X121" s="182"/>
      <c r="Y121" s="140">
        <f t="shared" si="92"/>
        <v>0</v>
      </c>
      <c r="Z121" s="184" t="str">
        <f t="shared" si="93"/>
        <v>No</v>
      </c>
      <c r="AA121" s="185" t="str">
        <f t="shared" si="94"/>
        <v>No</v>
      </c>
      <c r="AB121" s="2"/>
      <c r="AC121" s="132">
        <v>1.0</v>
      </c>
      <c r="AD121" s="137">
        <f t="shared" si="95"/>
        <v>0</v>
      </c>
      <c r="AE121" s="104"/>
      <c r="AF121" s="104">
        <v>5.5</v>
      </c>
      <c r="AG121" s="104">
        <f t="shared" si="96"/>
        <v>0</v>
      </c>
      <c r="AH121" s="104">
        <f t="shared" si="97"/>
        <v>0</v>
      </c>
      <c r="AI121" s="104">
        <f t="shared" si="98"/>
        <v>0</v>
      </c>
      <c r="AJ121" s="104">
        <f t="shared" si="99"/>
        <v>0</v>
      </c>
      <c r="AK121" s="104">
        <f t="shared" si="100"/>
        <v>0</v>
      </c>
      <c r="AL121" s="104">
        <f t="shared" si="101"/>
        <v>0</v>
      </c>
      <c r="AM121" s="104">
        <f t="shared" si="102"/>
        <v>0</v>
      </c>
      <c r="AN121" s="104">
        <f t="shared" si="103"/>
        <v>0</v>
      </c>
      <c r="AO121" s="104">
        <f t="shared" si="104"/>
        <v>0</v>
      </c>
      <c r="AP121" s="104">
        <f t="shared" si="105"/>
        <v>0</v>
      </c>
      <c r="AQ121" s="104">
        <f t="shared" si="106"/>
        <v>0</v>
      </c>
      <c r="AR121" s="104">
        <f t="shared" si="107"/>
        <v>0</v>
      </c>
      <c r="AS121" s="104">
        <f t="shared" si="108"/>
        <v>0</v>
      </c>
      <c r="AT121" s="104">
        <f t="shared" si="109"/>
        <v>0</v>
      </c>
      <c r="AU121" s="104">
        <v>1.0</v>
      </c>
      <c r="AV121" s="104"/>
      <c r="AW121" s="104"/>
      <c r="AX121" s="104">
        <f t="shared" si="116"/>
        <v>1</v>
      </c>
      <c r="AY121" s="104"/>
      <c r="AZ121" s="104"/>
      <c r="BA121" s="104">
        <v>1.0</v>
      </c>
      <c r="BB121" s="104"/>
      <c r="BC121" s="104">
        <v>4.0</v>
      </c>
      <c r="BD121" s="104">
        <v>80.0</v>
      </c>
      <c r="BE121" s="104">
        <f t="shared" si="113"/>
        <v>8</v>
      </c>
      <c r="BF121" s="104">
        <f t="shared" si="114"/>
        <v>2.4</v>
      </c>
      <c r="BG121" s="104">
        <f t="shared" si="112"/>
        <v>0</v>
      </c>
    </row>
    <row r="122" ht="64.5" customHeight="1">
      <c r="A122" s="394"/>
      <c r="B122" s="358"/>
      <c r="C122" s="400"/>
      <c r="D122" s="128" t="s">
        <v>548</v>
      </c>
      <c r="E122" s="332"/>
      <c r="F122" s="129" t="s">
        <v>89</v>
      </c>
      <c r="G122" s="333" t="s">
        <v>549</v>
      </c>
      <c r="H122" s="129">
        <v>1.0</v>
      </c>
      <c r="I122" s="129">
        <v>0.0</v>
      </c>
      <c r="J122" s="334" t="s">
        <v>86</v>
      </c>
      <c r="K122" s="335">
        <v>78.0</v>
      </c>
      <c r="L122" s="133"/>
      <c r="M122" s="133"/>
      <c r="N122" s="133"/>
      <c r="O122" s="133"/>
      <c r="P122" s="133"/>
      <c r="Q122" s="129"/>
      <c r="R122" s="132"/>
      <c r="S122" s="132"/>
      <c r="T122" s="132"/>
      <c r="U122" s="132"/>
      <c r="V122" s="132"/>
      <c r="W122" s="132"/>
      <c r="X122" s="132"/>
      <c r="Y122" s="134">
        <f t="shared" si="92"/>
        <v>0</v>
      </c>
      <c r="Z122" s="135" t="str">
        <f t="shared" si="93"/>
        <v>No</v>
      </c>
      <c r="AA122" s="136" t="str">
        <f t="shared" si="94"/>
        <v>No</v>
      </c>
      <c r="AB122" s="2"/>
      <c r="AC122" s="132">
        <v>1.0</v>
      </c>
      <c r="AD122" s="137">
        <f t="shared" si="95"/>
        <v>0</v>
      </c>
      <c r="AE122" s="104"/>
      <c r="AF122" s="104">
        <v>2.0</v>
      </c>
      <c r="AG122" s="104">
        <f t="shared" si="96"/>
        <v>0</v>
      </c>
      <c r="AH122" s="104">
        <f t="shared" si="97"/>
        <v>0</v>
      </c>
      <c r="AI122" s="104">
        <f t="shared" si="98"/>
        <v>0</v>
      </c>
      <c r="AJ122" s="104">
        <f t="shared" si="99"/>
        <v>0</v>
      </c>
      <c r="AK122" s="104">
        <f t="shared" si="100"/>
        <v>0</v>
      </c>
      <c r="AL122" s="104">
        <f t="shared" si="101"/>
        <v>0</v>
      </c>
      <c r="AM122" s="104">
        <f t="shared" si="102"/>
        <v>0</v>
      </c>
      <c r="AN122" s="104">
        <f t="shared" si="103"/>
        <v>0</v>
      </c>
      <c r="AO122" s="104">
        <f t="shared" si="104"/>
        <v>0</v>
      </c>
      <c r="AP122" s="104">
        <f t="shared" si="105"/>
        <v>0</v>
      </c>
      <c r="AQ122" s="104">
        <f t="shared" si="106"/>
        <v>0</v>
      </c>
      <c r="AR122" s="104">
        <f t="shared" si="107"/>
        <v>0</v>
      </c>
      <c r="AS122" s="104">
        <f t="shared" si="108"/>
        <v>0</v>
      </c>
      <c r="AT122" s="104">
        <f t="shared" si="109"/>
        <v>0</v>
      </c>
      <c r="AU122" s="104">
        <v>1.0</v>
      </c>
      <c r="AV122" s="104"/>
      <c r="AW122" s="104"/>
      <c r="AX122" s="104">
        <f t="shared" si="116"/>
        <v>1</v>
      </c>
      <c r="AY122" s="104"/>
      <c r="AZ122" s="104"/>
      <c r="BA122" s="104">
        <v>1.0</v>
      </c>
      <c r="BB122" s="104"/>
      <c r="BC122" s="104">
        <v>10.0</v>
      </c>
      <c r="BD122" s="104">
        <v>80.0</v>
      </c>
      <c r="BE122" s="104">
        <f t="shared" si="113"/>
        <v>8</v>
      </c>
      <c r="BF122" s="104">
        <f t="shared" si="114"/>
        <v>2.4</v>
      </c>
      <c r="BG122" s="104">
        <f t="shared" si="112"/>
        <v>0</v>
      </c>
    </row>
    <row r="123" ht="64.5" customHeight="1">
      <c r="A123" s="394"/>
      <c r="B123" s="355"/>
      <c r="C123" s="397"/>
      <c r="D123" s="128" t="s">
        <v>550</v>
      </c>
      <c r="E123" s="332" t="s">
        <v>359</v>
      </c>
      <c r="F123" s="129" t="s">
        <v>89</v>
      </c>
      <c r="G123" s="333" t="s">
        <v>549</v>
      </c>
      <c r="H123" s="129">
        <v>1.0</v>
      </c>
      <c r="I123" s="129">
        <v>0.0</v>
      </c>
      <c r="J123" s="334" t="s">
        <v>86</v>
      </c>
      <c r="K123" s="335">
        <v>98.8</v>
      </c>
      <c r="L123" s="133"/>
      <c r="M123" s="133"/>
      <c r="N123" s="133"/>
      <c r="O123" s="133"/>
      <c r="P123" s="133"/>
      <c r="Q123" s="129"/>
      <c r="R123" s="132"/>
      <c r="S123" s="132"/>
      <c r="T123" s="132"/>
      <c r="U123" s="132"/>
      <c r="V123" s="132"/>
      <c r="W123" s="132"/>
      <c r="X123" s="132"/>
      <c r="Y123" s="134">
        <f t="shared" si="92"/>
        <v>0</v>
      </c>
      <c r="Z123" s="135" t="str">
        <f t="shared" si="93"/>
        <v>No</v>
      </c>
      <c r="AA123" s="136" t="str">
        <f t="shared" si="94"/>
        <v>No</v>
      </c>
      <c r="AB123" s="2"/>
      <c r="AC123" s="132">
        <v>1.0</v>
      </c>
      <c r="AD123" s="137">
        <f t="shared" si="95"/>
        <v>0</v>
      </c>
      <c r="AE123" s="104"/>
      <c r="AF123" s="104">
        <v>2.0</v>
      </c>
      <c r="AG123" s="104">
        <f t="shared" si="96"/>
        <v>0</v>
      </c>
      <c r="AH123" s="104">
        <f t="shared" si="97"/>
        <v>0</v>
      </c>
      <c r="AI123" s="104">
        <f t="shared" si="98"/>
        <v>0</v>
      </c>
      <c r="AJ123" s="104">
        <f t="shared" si="99"/>
        <v>0</v>
      </c>
      <c r="AK123" s="104">
        <f t="shared" si="100"/>
        <v>0</v>
      </c>
      <c r="AL123" s="104">
        <f t="shared" si="101"/>
        <v>0</v>
      </c>
      <c r="AM123" s="104">
        <f t="shared" si="102"/>
        <v>0</v>
      </c>
      <c r="AN123" s="104">
        <f t="shared" si="103"/>
        <v>0</v>
      </c>
      <c r="AO123" s="104">
        <f t="shared" si="104"/>
        <v>0</v>
      </c>
      <c r="AP123" s="104">
        <f t="shared" si="105"/>
        <v>0</v>
      </c>
      <c r="AQ123" s="104">
        <f t="shared" si="106"/>
        <v>0</v>
      </c>
      <c r="AR123" s="104">
        <f t="shared" si="107"/>
        <v>0</v>
      </c>
      <c r="AS123" s="104">
        <f t="shared" si="108"/>
        <v>0</v>
      </c>
      <c r="AT123" s="104">
        <f t="shared" si="109"/>
        <v>0</v>
      </c>
      <c r="AU123" s="104">
        <v>1.0</v>
      </c>
      <c r="AV123" s="104"/>
      <c r="AW123" s="104"/>
      <c r="AX123" s="104">
        <f t="shared" si="116"/>
        <v>1</v>
      </c>
      <c r="AY123" s="104"/>
      <c r="AZ123" s="104"/>
      <c r="BA123" s="104">
        <v>1.0</v>
      </c>
      <c r="BB123" s="104"/>
      <c r="BC123" s="104">
        <v>6.0</v>
      </c>
      <c r="BD123" s="104">
        <v>60.0</v>
      </c>
      <c r="BE123" s="104">
        <f t="shared" si="113"/>
        <v>6</v>
      </c>
      <c r="BF123" s="104">
        <f t="shared" si="114"/>
        <v>1.8</v>
      </c>
      <c r="BG123" s="104">
        <f t="shared" si="112"/>
        <v>0</v>
      </c>
    </row>
    <row r="124" ht="64.5" customHeight="1">
      <c r="A124" s="394"/>
      <c r="B124" s="338"/>
      <c r="C124" s="389"/>
      <c r="D124" s="178" t="s">
        <v>551</v>
      </c>
      <c r="E124" s="356"/>
      <c r="F124" s="106" t="s">
        <v>68</v>
      </c>
      <c r="G124" s="261" t="s">
        <v>552</v>
      </c>
      <c r="H124" s="106">
        <v>1.0</v>
      </c>
      <c r="I124" s="106">
        <v>0.0</v>
      </c>
      <c r="J124" s="354" t="s">
        <v>86</v>
      </c>
      <c r="K124" s="357">
        <v>71.8</v>
      </c>
      <c r="L124" s="181"/>
      <c r="M124" s="181"/>
      <c r="N124" s="139"/>
      <c r="O124" s="181"/>
      <c r="P124" s="181"/>
      <c r="Q124" s="106"/>
      <c r="R124" s="182"/>
      <c r="S124" s="182"/>
      <c r="T124" s="62"/>
      <c r="U124" s="182"/>
      <c r="V124" s="182"/>
      <c r="W124" s="182"/>
      <c r="X124" s="182"/>
      <c r="Y124" s="140">
        <f t="shared" si="92"/>
        <v>0</v>
      </c>
      <c r="Z124" s="184" t="str">
        <f t="shared" si="93"/>
        <v>No</v>
      </c>
      <c r="AA124" s="185" t="str">
        <f t="shared" si="94"/>
        <v>No</v>
      </c>
      <c r="AB124" s="2"/>
      <c r="AC124" s="132">
        <v>1.0</v>
      </c>
      <c r="AD124" s="137">
        <f t="shared" si="95"/>
        <v>0</v>
      </c>
      <c r="AE124" s="104"/>
      <c r="AF124" s="104">
        <v>1.0</v>
      </c>
      <c r="AG124" s="104">
        <f t="shared" si="96"/>
        <v>0</v>
      </c>
      <c r="AH124" s="104">
        <f t="shared" si="97"/>
        <v>0</v>
      </c>
      <c r="AI124" s="104">
        <f t="shared" si="98"/>
        <v>0</v>
      </c>
      <c r="AJ124" s="104">
        <f t="shared" si="99"/>
        <v>0</v>
      </c>
      <c r="AK124" s="104">
        <f t="shared" si="100"/>
        <v>0</v>
      </c>
      <c r="AL124" s="104">
        <f t="shared" si="101"/>
        <v>0</v>
      </c>
      <c r="AM124" s="104">
        <f t="shared" si="102"/>
        <v>0</v>
      </c>
      <c r="AN124" s="104">
        <f t="shared" si="103"/>
        <v>0</v>
      </c>
      <c r="AO124" s="104">
        <f t="shared" si="104"/>
        <v>0</v>
      </c>
      <c r="AP124" s="104">
        <f t="shared" si="105"/>
        <v>0</v>
      </c>
      <c r="AQ124" s="104">
        <f t="shared" si="106"/>
        <v>0</v>
      </c>
      <c r="AR124" s="104">
        <f t="shared" si="107"/>
        <v>0</v>
      </c>
      <c r="AS124" s="104">
        <f t="shared" si="108"/>
        <v>0</v>
      </c>
      <c r="AT124" s="104">
        <f t="shared" si="109"/>
        <v>0</v>
      </c>
      <c r="AU124" s="104">
        <v>1.0</v>
      </c>
      <c r="AV124" s="104"/>
      <c r="AW124" s="104"/>
      <c r="AX124" s="104">
        <f t="shared" si="116"/>
        <v>1</v>
      </c>
      <c r="AY124" s="104"/>
      <c r="AZ124" s="104"/>
      <c r="BA124" s="104">
        <v>1.0</v>
      </c>
      <c r="BB124" s="104"/>
      <c r="BC124" s="104">
        <v>5.0</v>
      </c>
      <c r="BD124" s="104">
        <v>50.0</v>
      </c>
      <c r="BE124" s="104">
        <f t="shared" si="113"/>
        <v>5</v>
      </c>
      <c r="BF124" s="104">
        <f t="shared" si="114"/>
        <v>1.5</v>
      </c>
      <c r="BG124" s="104">
        <f t="shared" si="112"/>
        <v>0</v>
      </c>
    </row>
    <row r="125" ht="64.5" customHeight="1">
      <c r="A125" s="398"/>
      <c r="B125" s="365"/>
      <c r="C125" s="390"/>
      <c r="D125" s="169" t="s">
        <v>553</v>
      </c>
      <c r="E125" s="367" t="s">
        <v>359</v>
      </c>
      <c r="F125" s="145" t="s">
        <v>68</v>
      </c>
      <c r="G125" s="368" t="s">
        <v>552</v>
      </c>
      <c r="H125" s="145">
        <v>1.0</v>
      </c>
      <c r="I125" s="145">
        <v>0.0</v>
      </c>
      <c r="J125" s="391" t="s">
        <v>86</v>
      </c>
      <c r="K125" s="369">
        <v>93.6</v>
      </c>
      <c r="L125" s="173"/>
      <c r="M125" s="173"/>
      <c r="N125" s="193"/>
      <c r="O125" s="173"/>
      <c r="P125" s="173"/>
      <c r="Q125" s="145"/>
      <c r="R125" s="174"/>
      <c r="S125" s="174"/>
      <c r="T125" s="174"/>
      <c r="U125" s="174"/>
      <c r="V125" s="174"/>
      <c r="W125" s="174"/>
      <c r="X125" s="174"/>
      <c r="Y125" s="140">
        <f t="shared" si="92"/>
        <v>0</v>
      </c>
      <c r="Z125" s="176" t="str">
        <f t="shared" si="93"/>
        <v>No</v>
      </c>
      <c r="AA125" s="177" t="str">
        <f t="shared" si="94"/>
        <v>No</v>
      </c>
      <c r="AB125" s="2"/>
      <c r="AC125" s="151">
        <v>1.0</v>
      </c>
      <c r="AD125" s="155">
        <f t="shared" si="95"/>
        <v>0</v>
      </c>
      <c r="AE125" s="104"/>
      <c r="AF125" s="104">
        <v>1.0</v>
      </c>
      <c r="AG125" s="104">
        <f t="shared" si="96"/>
        <v>0</v>
      </c>
      <c r="AH125" s="104">
        <f t="shared" si="97"/>
        <v>0</v>
      </c>
      <c r="AI125" s="104">
        <f t="shared" si="98"/>
        <v>0</v>
      </c>
      <c r="AJ125" s="104">
        <f t="shared" si="99"/>
        <v>0</v>
      </c>
      <c r="AK125" s="104">
        <f t="shared" si="100"/>
        <v>0</v>
      </c>
      <c r="AL125" s="104">
        <f t="shared" si="101"/>
        <v>0</v>
      </c>
      <c r="AM125" s="104">
        <f t="shared" si="102"/>
        <v>0</v>
      </c>
      <c r="AN125" s="104">
        <f t="shared" si="103"/>
        <v>0</v>
      </c>
      <c r="AO125" s="104">
        <f t="shared" si="104"/>
        <v>0</v>
      </c>
      <c r="AP125" s="104">
        <f t="shared" si="105"/>
        <v>0</v>
      </c>
      <c r="AQ125" s="104">
        <f t="shared" si="106"/>
        <v>0</v>
      </c>
      <c r="AR125" s="104">
        <f t="shared" si="107"/>
        <v>0</v>
      </c>
      <c r="AS125" s="104">
        <f t="shared" si="108"/>
        <v>0</v>
      </c>
      <c r="AT125" s="104">
        <f t="shared" si="109"/>
        <v>0</v>
      </c>
      <c r="AU125" s="104">
        <v>1.0</v>
      </c>
      <c r="AV125" s="104"/>
      <c r="AW125" s="104"/>
      <c r="AX125" s="104">
        <f t="shared" si="116"/>
        <v>1</v>
      </c>
      <c r="AY125" s="104"/>
      <c r="AZ125" s="104"/>
      <c r="BA125" s="104">
        <v>1.0</v>
      </c>
      <c r="BB125" s="104"/>
      <c r="BC125" s="104">
        <v>4.0</v>
      </c>
      <c r="BD125" s="104">
        <v>40.0</v>
      </c>
      <c r="BE125" s="104">
        <f t="shared" si="113"/>
        <v>4</v>
      </c>
      <c r="BF125" s="104">
        <f t="shared" si="114"/>
        <v>1.2</v>
      </c>
      <c r="BG125" s="104">
        <f t="shared" si="112"/>
        <v>0</v>
      </c>
    </row>
    <row r="126" ht="24.75" customHeight="1">
      <c r="A126" s="2"/>
      <c r="B126" s="310"/>
      <c r="C126" s="227"/>
      <c r="D126" s="178"/>
      <c r="E126" s="311"/>
      <c r="F126" s="227"/>
      <c r="G126" s="261"/>
      <c r="H126" s="227"/>
      <c r="I126" s="227"/>
      <c r="J126" s="312"/>
      <c r="K126" s="346" t="s">
        <v>554</v>
      </c>
      <c r="L126" s="231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347"/>
      <c r="Z126" s="227"/>
      <c r="AA126" s="141"/>
      <c r="AB126" s="2"/>
      <c r="AC126" s="81"/>
      <c r="AD126" s="2"/>
      <c r="AE126" s="234"/>
      <c r="AF126" s="23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>
        <f t="shared" si="113"/>
        <v>0</v>
      </c>
      <c r="BF126" s="104">
        <f t="shared" si="114"/>
        <v>0</v>
      </c>
      <c r="BG126" s="104">
        <f t="shared" si="112"/>
        <v>0</v>
      </c>
    </row>
    <row r="127" ht="64.5" customHeight="1">
      <c r="A127" s="392" t="s">
        <v>400</v>
      </c>
      <c r="B127" s="401"/>
      <c r="C127" s="402"/>
      <c r="D127" s="197" t="s">
        <v>555</v>
      </c>
      <c r="E127" s="323"/>
      <c r="F127" s="198" t="s">
        <v>360</v>
      </c>
      <c r="G127" s="324" t="s">
        <v>556</v>
      </c>
      <c r="H127" s="198">
        <v>1.0</v>
      </c>
      <c r="I127" s="198">
        <v>0.0</v>
      </c>
      <c r="J127" s="325" t="s">
        <v>86</v>
      </c>
      <c r="K127" s="326">
        <v>364.0</v>
      </c>
      <c r="L127" s="201"/>
      <c r="M127" s="201"/>
      <c r="N127" s="201"/>
      <c r="O127" s="201"/>
      <c r="P127" s="201"/>
      <c r="Q127" s="198"/>
      <c r="R127" s="125"/>
      <c r="S127" s="125"/>
      <c r="T127" s="125"/>
      <c r="U127" s="125"/>
      <c r="V127" s="125"/>
      <c r="W127" s="125"/>
      <c r="X127" s="125"/>
      <c r="Y127" s="134">
        <f t="shared" ref="Y127:Y136" si="117">K127*L127+K127*M127+K127*N127+K127*O127+K127*P127+K127*Q127+K127*R127+K127*T127+K127*U127+K127*V127+K127*W127+K127*X127+K127*S127</f>
        <v>0</v>
      </c>
      <c r="Z127" s="203" t="str">
        <f t="shared" ref="Z127:Z136" si="118">IF(B127="New","Yes","No")</f>
        <v>No</v>
      </c>
      <c r="AA127" s="204" t="str">
        <f t="shared" ref="AA127:AA136" si="119">IF(SUM(L127:X127)&gt;0,"Yes","No")</f>
        <v>No</v>
      </c>
      <c r="AB127" s="2"/>
      <c r="AC127" s="125">
        <v>5.0</v>
      </c>
      <c r="AD127" s="126">
        <f t="shared" ref="AD127:AD136" si="120">AC127*L127+AC127*M127+AC127*N127+AC127*O127+AC127*P127+AC127*Q127+AC127*R127+AC127*T127+AC127*U127+AC127*V127+AC127*W127+AC127*X127+AC127*S127</f>
        <v>0</v>
      </c>
      <c r="AE127" s="104"/>
      <c r="AF127" s="104">
        <v>18.5</v>
      </c>
      <c r="AG127" s="104">
        <f t="shared" ref="AG127:AG136" si="121">SUM(L127:X127)*AF127</f>
        <v>0</v>
      </c>
      <c r="AH127" s="104">
        <f t="shared" ref="AH127:AH136" si="122">L127*H127</f>
        <v>0</v>
      </c>
      <c r="AI127" s="104">
        <f t="shared" ref="AI127:AI136" si="123">M127*H127</f>
        <v>0</v>
      </c>
      <c r="AJ127" s="104">
        <f t="shared" ref="AJ127:AJ136" si="124">N127*H127</f>
        <v>0</v>
      </c>
      <c r="AK127" s="104">
        <f t="shared" ref="AK127:AK136" si="125">O127*H127</f>
        <v>0</v>
      </c>
      <c r="AL127" s="104">
        <f t="shared" ref="AL127:AL136" si="126">P127*H127</f>
        <v>0</v>
      </c>
      <c r="AM127" s="104">
        <f t="shared" ref="AM127:AM136" si="127">Q127*H127</f>
        <v>0</v>
      </c>
      <c r="AN127" s="104">
        <f t="shared" ref="AN127:AN136" si="128">R127*H127</f>
        <v>0</v>
      </c>
      <c r="AO127" s="104">
        <f t="shared" ref="AO127:AO136" si="129">H127*S127</f>
        <v>0</v>
      </c>
      <c r="AP127" s="104">
        <f t="shared" ref="AP127:AP136" si="130">T127*H127</f>
        <v>0</v>
      </c>
      <c r="AQ127" s="104">
        <f t="shared" ref="AQ127:AQ136" si="131">U127*H127</f>
        <v>0</v>
      </c>
      <c r="AR127" s="104">
        <f t="shared" ref="AR127:AR136" si="132">V127*H127</f>
        <v>0</v>
      </c>
      <c r="AS127" s="104">
        <f t="shared" ref="AS127:AS136" si="133">W127*H127</f>
        <v>0</v>
      </c>
      <c r="AT127" s="104">
        <f t="shared" ref="AT127:AT136" si="134">X127*H127</f>
        <v>0</v>
      </c>
      <c r="AU127" s="104">
        <v>5.0</v>
      </c>
      <c r="AV127" s="104"/>
      <c r="AW127" s="104"/>
      <c r="AX127" s="104">
        <v>0.0</v>
      </c>
      <c r="AY127" s="104">
        <v>1.0</v>
      </c>
      <c r="AZ127" s="104">
        <v>0.0</v>
      </c>
      <c r="BA127" s="104">
        <v>1.0</v>
      </c>
      <c r="BB127" s="104">
        <v>0.0</v>
      </c>
      <c r="BC127" s="104">
        <v>20.0</v>
      </c>
      <c r="BD127" s="104">
        <v>800.0</v>
      </c>
      <c r="BE127" s="104">
        <f t="shared" si="113"/>
        <v>80</v>
      </c>
      <c r="BF127" s="104">
        <f t="shared" si="114"/>
        <v>24</v>
      </c>
      <c r="BG127" s="104">
        <f t="shared" si="112"/>
        <v>0</v>
      </c>
    </row>
    <row r="128" ht="64.5" customHeight="1">
      <c r="A128" s="394"/>
      <c r="B128" s="403"/>
      <c r="C128" s="353"/>
      <c r="D128" s="178" t="s">
        <v>557</v>
      </c>
      <c r="E128" s="328"/>
      <c r="F128" s="2" t="s">
        <v>558</v>
      </c>
      <c r="G128" s="261" t="s">
        <v>559</v>
      </c>
      <c r="H128" s="2">
        <v>7.0</v>
      </c>
      <c r="I128" s="2">
        <v>0.0</v>
      </c>
      <c r="J128" s="329" t="s">
        <v>560</v>
      </c>
      <c r="K128" s="330">
        <v>509.6</v>
      </c>
      <c r="L128" s="139"/>
      <c r="M128" s="139"/>
      <c r="N128" s="139"/>
      <c r="O128" s="139"/>
      <c r="P128" s="139"/>
      <c r="Q128" s="2"/>
      <c r="R128" s="62"/>
      <c r="S128" s="62"/>
      <c r="T128" s="62"/>
      <c r="U128" s="62"/>
      <c r="V128" s="62"/>
      <c r="W128" s="62"/>
      <c r="X128" s="62"/>
      <c r="Y128" s="140">
        <f t="shared" si="117"/>
        <v>0</v>
      </c>
      <c r="Z128" s="141" t="str">
        <f t="shared" si="118"/>
        <v>No</v>
      </c>
      <c r="AA128" s="142" t="str">
        <f t="shared" si="119"/>
        <v>No</v>
      </c>
      <c r="AB128" s="2"/>
      <c r="AC128" s="132">
        <v>7.0</v>
      </c>
      <c r="AD128" s="137">
        <f t="shared" si="120"/>
        <v>0</v>
      </c>
      <c r="AE128" s="104"/>
      <c r="AF128" s="104">
        <v>11.1</v>
      </c>
      <c r="AG128" s="104">
        <f t="shared" si="121"/>
        <v>0</v>
      </c>
      <c r="AH128" s="104">
        <f t="shared" si="122"/>
        <v>0</v>
      </c>
      <c r="AI128" s="104">
        <f t="shared" si="123"/>
        <v>0</v>
      </c>
      <c r="AJ128" s="104">
        <f t="shared" si="124"/>
        <v>0</v>
      </c>
      <c r="AK128" s="104">
        <f t="shared" si="125"/>
        <v>0</v>
      </c>
      <c r="AL128" s="104">
        <f t="shared" si="126"/>
        <v>0</v>
      </c>
      <c r="AM128" s="104">
        <f t="shared" si="127"/>
        <v>0</v>
      </c>
      <c r="AN128" s="104">
        <f t="shared" si="128"/>
        <v>0</v>
      </c>
      <c r="AO128" s="104">
        <f t="shared" si="129"/>
        <v>0</v>
      </c>
      <c r="AP128" s="104">
        <f t="shared" si="130"/>
        <v>0</v>
      </c>
      <c r="AQ128" s="104">
        <f t="shared" si="131"/>
        <v>0</v>
      </c>
      <c r="AR128" s="104">
        <f t="shared" si="132"/>
        <v>0</v>
      </c>
      <c r="AS128" s="104">
        <f t="shared" si="133"/>
        <v>0</v>
      </c>
      <c r="AT128" s="104">
        <f t="shared" si="134"/>
        <v>0</v>
      </c>
      <c r="AU128" s="104">
        <v>5.0</v>
      </c>
      <c r="AV128" s="104"/>
      <c r="AW128" s="104"/>
      <c r="AX128" s="104">
        <v>7.0</v>
      </c>
      <c r="AY128" s="104"/>
      <c r="AZ128" s="104">
        <v>2.0</v>
      </c>
      <c r="BA128" s="104">
        <v>5.0</v>
      </c>
      <c r="BB128" s="104"/>
      <c r="BC128" s="104">
        <v>20.0</v>
      </c>
      <c r="BD128" s="104">
        <v>700.0</v>
      </c>
      <c r="BE128" s="104">
        <f t="shared" si="113"/>
        <v>70</v>
      </c>
      <c r="BF128" s="104">
        <f t="shared" si="114"/>
        <v>21</v>
      </c>
      <c r="BG128" s="104">
        <f t="shared" si="112"/>
        <v>0</v>
      </c>
    </row>
    <row r="129" ht="64.5" customHeight="1">
      <c r="A129" s="394"/>
      <c r="B129" s="355"/>
      <c r="C129" s="352"/>
      <c r="D129" s="178" t="s">
        <v>561</v>
      </c>
      <c r="E129" s="356" t="s">
        <v>359</v>
      </c>
      <c r="F129" s="106" t="s">
        <v>558</v>
      </c>
      <c r="G129" s="261" t="s">
        <v>559</v>
      </c>
      <c r="H129" s="106">
        <v>7.0</v>
      </c>
      <c r="I129" s="106">
        <v>0.0</v>
      </c>
      <c r="J129" s="329" t="s">
        <v>560</v>
      </c>
      <c r="K129" s="357">
        <v>613.6</v>
      </c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2"/>
      <c r="W129" s="182"/>
      <c r="X129" s="182"/>
      <c r="Y129" s="140">
        <f t="shared" si="117"/>
        <v>0</v>
      </c>
      <c r="Z129" s="184" t="str">
        <f t="shared" si="118"/>
        <v>No</v>
      </c>
      <c r="AA129" s="185" t="str">
        <f t="shared" si="119"/>
        <v>No</v>
      </c>
      <c r="AB129" s="2"/>
      <c r="AC129" s="132">
        <v>7.0</v>
      </c>
      <c r="AD129" s="137">
        <f t="shared" si="120"/>
        <v>0</v>
      </c>
      <c r="AE129" s="104"/>
      <c r="AF129" s="104">
        <v>10.0</v>
      </c>
      <c r="AG129" s="104">
        <f t="shared" si="121"/>
        <v>0</v>
      </c>
      <c r="AH129" s="104">
        <f t="shared" si="122"/>
        <v>0</v>
      </c>
      <c r="AI129" s="104">
        <f t="shared" si="123"/>
        <v>0</v>
      </c>
      <c r="AJ129" s="104">
        <f t="shared" si="124"/>
        <v>0</v>
      </c>
      <c r="AK129" s="104">
        <f t="shared" si="125"/>
        <v>0</v>
      </c>
      <c r="AL129" s="104">
        <f t="shared" si="126"/>
        <v>0</v>
      </c>
      <c r="AM129" s="104">
        <f t="shared" si="127"/>
        <v>0</v>
      </c>
      <c r="AN129" s="104">
        <f t="shared" si="128"/>
        <v>0</v>
      </c>
      <c r="AO129" s="104">
        <f t="shared" si="129"/>
        <v>0</v>
      </c>
      <c r="AP129" s="104">
        <f t="shared" si="130"/>
        <v>0</v>
      </c>
      <c r="AQ129" s="104">
        <f t="shared" si="131"/>
        <v>0</v>
      </c>
      <c r="AR129" s="104">
        <f t="shared" si="132"/>
        <v>0</v>
      </c>
      <c r="AS129" s="104">
        <f t="shared" si="133"/>
        <v>0</v>
      </c>
      <c r="AT129" s="104">
        <f t="shared" si="134"/>
        <v>0</v>
      </c>
      <c r="AU129" s="104">
        <v>5.0</v>
      </c>
      <c r="AV129" s="104"/>
      <c r="AW129" s="104"/>
      <c r="AX129" s="104">
        <v>7.0</v>
      </c>
      <c r="AY129" s="104"/>
      <c r="AZ129" s="104">
        <v>1.0</v>
      </c>
      <c r="BA129" s="104">
        <v>6.0</v>
      </c>
      <c r="BB129" s="104"/>
      <c r="BC129" s="104">
        <v>10.0</v>
      </c>
      <c r="BD129" s="104">
        <v>300.0</v>
      </c>
      <c r="BE129" s="104">
        <f t="shared" si="113"/>
        <v>30</v>
      </c>
      <c r="BF129" s="104">
        <f t="shared" si="114"/>
        <v>9</v>
      </c>
      <c r="BG129" s="104">
        <f t="shared" si="112"/>
        <v>0</v>
      </c>
    </row>
    <row r="130" ht="64.5" customHeight="1">
      <c r="A130" s="394"/>
      <c r="B130" s="404"/>
      <c r="C130" s="359"/>
      <c r="D130" s="128" t="s">
        <v>562</v>
      </c>
      <c r="E130" s="332"/>
      <c r="F130" s="129" t="s">
        <v>258</v>
      </c>
      <c r="G130" s="333" t="s">
        <v>563</v>
      </c>
      <c r="H130" s="129">
        <v>5.0</v>
      </c>
      <c r="I130" s="129">
        <v>0.0</v>
      </c>
      <c r="J130" s="333" t="s">
        <v>560</v>
      </c>
      <c r="K130" s="335">
        <v>364.0</v>
      </c>
      <c r="L130" s="133"/>
      <c r="M130" s="133"/>
      <c r="N130" s="133"/>
      <c r="O130" s="133"/>
      <c r="P130" s="133"/>
      <c r="Q130" s="129"/>
      <c r="R130" s="132"/>
      <c r="S130" s="132"/>
      <c r="T130" s="132"/>
      <c r="U130" s="132"/>
      <c r="V130" s="132"/>
      <c r="W130" s="132"/>
      <c r="X130" s="132"/>
      <c r="Y130" s="134">
        <f t="shared" si="117"/>
        <v>0</v>
      </c>
      <c r="Z130" s="135" t="str">
        <f t="shared" si="118"/>
        <v>No</v>
      </c>
      <c r="AA130" s="136" t="str">
        <f t="shared" si="119"/>
        <v>No</v>
      </c>
      <c r="AB130" s="2"/>
      <c r="AC130" s="132">
        <v>5.0</v>
      </c>
      <c r="AD130" s="137">
        <f t="shared" si="120"/>
        <v>0</v>
      </c>
      <c r="AE130" s="104"/>
      <c r="AF130" s="104">
        <v>5.5</v>
      </c>
      <c r="AG130" s="104">
        <f t="shared" si="121"/>
        <v>0</v>
      </c>
      <c r="AH130" s="104">
        <f t="shared" si="122"/>
        <v>0</v>
      </c>
      <c r="AI130" s="104">
        <f t="shared" si="123"/>
        <v>0</v>
      </c>
      <c r="AJ130" s="104">
        <f t="shared" si="124"/>
        <v>0</v>
      </c>
      <c r="AK130" s="104">
        <f t="shared" si="125"/>
        <v>0</v>
      </c>
      <c r="AL130" s="104">
        <f t="shared" si="126"/>
        <v>0</v>
      </c>
      <c r="AM130" s="104">
        <f t="shared" si="127"/>
        <v>0</v>
      </c>
      <c r="AN130" s="104">
        <f t="shared" si="128"/>
        <v>0</v>
      </c>
      <c r="AO130" s="104">
        <f t="shared" si="129"/>
        <v>0</v>
      </c>
      <c r="AP130" s="104">
        <f t="shared" si="130"/>
        <v>0</v>
      </c>
      <c r="AQ130" s="104">
        <f t="shared" si="131"/>
        <v>0</v>
      </c>
      <c r="AR130" s="104">
        <f t="shared" si="132"/>
        <v>0</v>
      </c>
      <c r="AS130" s="104">
        <f t="shared" si="133"/>
        <v>0</v>
      </c>
      <c r="AT130" s="104">
        <f t="shared" si="134"/>
        <v>0</v>
      </c>
      <c r="AU130" s="104">
        <v>3.0</v>
      </c>
      <c r="AV130" s="104"/>
      <c r="AW130" s="104"/>
      <c r="AX130" s="104">
        <f t="shared" ref="AX130:AX131" si="135">H130</f>
        <v>5</v>
      </c>
      <c r="AY130" s="104"/>
      <c r="AZ130" s="104">
        <v>1.0</v>
      </c>
      <c r="BA130" s="104">
        <v>4.0</v>
      </c>
      <c r="BB130" s="104"/>
      <c r="BC130" s="104">
        <v>15.0</v>
      </c>
      <c r="BD130" s="104">
        <v>500.0</v>
      </c>
      <c r="BE130" s="104">
        <f t="shared" si="113"/>
        <v>50</v>
      </c>
      <c r="BF130" s="104">
        <f t="shared" si="114"/>
        <v>15</v>
      </c>
      <c r="BG130" s="104">
        <f t="shared" si="112"/>
        <v>0</v>
      </c>
    </row>
    <row r="131" ht="64.5" customHeight="1">
      <c r="A131" s="398"/>
      <c r="B131" s="365"/>
      <c r="C131" s="366"/>
      <c r="D131" s="146" t="s">
        <v>564</v>
      </c>
      <c r="E131" s="342" t="s">
        <v>359</v>
      </c>
      <c r="F131" s="147" t="s">
        <v>258</v>
      </c>
      <c r="G131" s="343" t="s">
        <v>563</v>
      </c>
      <c r="H131" s="147">
        <v>5.0</v>
      </c>
      <c r="I131" s="147">
        <v>0.0</v>
      </c>
      <c r="J131" s="344" t="s">
        <v>560</v>
      </c>
      <c r="K131" s="345">
        <v>468.0</v>
      </c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1"/>
      <c r="W131" s="151"/>
      <c r="X131" s="151"/>
      <c r="Y131" s="152">
        <f t="shared" si="117"/>
        <v>0</v>
      </c>
      <c r="Z131" s="153" t="str">
        <f t="shared" si="118"/>
        <v>No</v>
      </c>
      <c r="AA131" s="154" t="str">
        <f t="shared" si="119"/>
        <v>No</v>
      </c>
      <c r="AB131" s="2"/>
      <c r="AC131" s="151">
        <v>5.0</v>
      </c>
      <c r="AD131" s="155">
        <f t="shared" si="120"/>
        <v>0</v>
      </c>
      <c r="AE131" s="104"/>
      <c r="AF131" s="104">
        <v>5.5</v>
      </c>
      <c r="AG131" s="104">
        <f t="shared" si="121"/>
        <v>0</v>
      </c>
      <c r="AH131" s="104">
        <f t="shared" si="122"/>
        <v>0</v>
      </c>
      <c r="AI131" s="104">
        <f t="shared" si="123"/>
        <v>0</v>
      </c>
      <c r="AJ131" s="104">
        <f t="shared" si="124"/>
        <v>0</v>
      </c>
      <c r="AK131" s="104">
        <f t="shared" si="125"/>
        <v>0</v>
      </c>
      <c r="AL131" s="104">
        <f t="shared" si="126"/>
        <v>0</v>
      </c>
      <c r="AM131" s="104">
        <f t="shared" si="127"/>
        <v>0</v>
      </c>
      <c r="AN131" s="104">
        <f t="shared" si="128"/>
        <v>0</v>
      </c>
      <c r="AO131" s="104">
        <f t="shared" si="129"/>
        <v>0</v>
      </c>
      <c r="AP131" s="104">
        <f t="shared" si="130"/>
        <v>0</v>
      </c>
      <c r="AQ131" s="104">
        <f t="shared" si="131"/>
        <v>0</v>
      </c>
      <c r="AR131" s="104">
        <f t="shared" si="132"/>
        <v>0</v>
      </c>
      <c r="AS131" s="104">
        <f t="shared" si="133"/>
        <v>0</v>
      </c>
      <c r="AT131" s="104">
        <f t="shared" si="134"/>
        <v>0</v>
      </c>
      <c r="AU131" s="104">
        <v>3.0</v>
      </c>
      <c r="AV131" s="104"/>
      <c r="AW131" s="104"/>
      <c r="AX131" s="104">
        <f t="shared" si="135"/>
        <v>5</v>
      </c>
      <c r="AY131" s="104"/>
      <c r="AZ131" s="104">
        <v>1.0</v>
      </c>
      <c r="BA131" s="104">
        <v>4.0</v>
      </c>
      <c r="BB131" s="104"/>
      <c r="BC131" s="104">
        <v>8.0</v>
      </c>
      <c r="BD131" s="104">
        <v>200.0</v>
      </c>
      <c r="BE131" s="104">
        <f t="shared" si="113"/>
        <v>20</v>
      </c>
      <c r="BF131" s="104">
        <f t="shared" si="114"/>
        <v>6</v>
      </c>
      <c r="BG131" s="104">
        <f t="shared" si="112"/>
        <v>0</v>
      </c>
    </row>
    <row r="132" ht="64.5" customHeight="1">
      <c r="A132" s="392" t="s">
        <v>446</v>
      </c>
      <c r="B132" s="405"/>
      <c r="C132" s="161"/>
      <c r="D132" s="160" t="s">
        <v>565</v>
      </c>
      <c r="E132" s="316"/>
      <c r="F132" s="161" t="s">
        <v>360</v>
      </c>
      <c r="G132" s="339" t="s">
        <v>566</v>
      </c>
      <c r="H132" s="161">
        <v>1.0</v>
      </c>
      <c r="I132" s="161">
        <v>12.0</v>
      </c>
      <c r="J132" s="318" t="s">
        <v>86</v>
      </c>
      <c r="K132" s="340">
        <v>204.6</v>
      </c>
      <c r="L132" s="163"/>
      <c r="M132" s="163"/>
      <c r="N132" s="163"/>
      <c r="O132" s="163"/>
      <c r="P132" s="163"/>
      <c r="Q132" s="161"/>
      <c r="R132" s="57"/>
      <c r="S132" s="57"/>
      <c r="T132" s="57"/>
      <c r="U132" s="57"/>
      <c r="V132" s="57"/>
      <c r="W132" s="57"/>
      <c r="X132" s="57"/>
      <c r="Y132" s="164">
        <f t="shared" si="117"/>
        <v>0</v>
      </c>
      <c r="Z132" s="165" t="str">
        <f t="shared" si="118"/>
        <v>No</v>
      </c>
      <c r="AA132" s="166" t="str">
        <f t="shared" si="119"/>
        <v>No</v>
      </c>
      <c r="AB132" s="2"/>
      <c r="AC132" s="125">
        <v>4.0</v>
      </c>
      <c r="AD132" s="126">
        <f t="shared" si="120"/>
        <v>0</v>
      </c>
      <c r="AE132" s="104"/>
      <c r="AF132" s="104">
        <v>10.0</v>
      </c>
      <c r="AG132" s="104">
        <f t="shared" si="121"/>
        <v>0</v>
      </c>
      <c r="AH132" s="104">
        <f t="shared" si="122"/>
        <v>0</v>
      </c>
      <c r="AI132" s="104">
        <f t="shared" si="123"/>
        <v>0</v>
      </c>
      <c r="AJ132" s="104">
        <f t="shared" si="124"/>
        <v>0</v>
      </c>
      <c r="AK132" s="104">
        <f t="shared" si="125"/>
        <v>0</v>
      </c>
      <c r="AL132" s="104">
        <f t="shared" si="126"/>
        <v>0</v>
      </c>
      <c r="AM132" s="104">
        <f t="shared" si="127"/>
        <v>0</v>
      </c>
      <c r="AN132" s="104">
        <f t="shared" si="128"/>
        <v>0</v>
      </c>
      <c r="AO132" s="104">
        <f t="shared" si="129"/>
        <v>0</v>
      </c>
      <c r="AP132" s="104">
        <f t="shared" si="130"/>
        <v>0</v>
      </c>
      <c r="AQ132" s="104">
        <f t="shared" si="131"/>
        <v>0</v>
      </c>
      <c r="AR132" s="104">
        <f t="shared" si="132"/>
        <v>0</v>
      </c>
      <c r="AS132" s="104">
        <f t="shared" si="133"/>
        <v>0</v>
      </c>
      <c r="AT132" s="104">
        <f t="shared" si="134"/>
        <v>0</v>
      </c>
      <c r="AU132" s="104">
        <v>4.0</v>
      </c>
      <c r="AV132" s="104"/>
      <c r="AW132" s="104"/>
      <c r="AX132" s="104"/>
      <c r="AY132" s="104">
        <f>H132</f>
        <v>1</v>
      </c>
      <c r="AZ132" s="104"/>
      <c r="BA132" s="104">
        <v>1.0</v>
      </c>
      <c r="BB132" s="104"/>
      <c r="BC132" s="104">
        <v>15.0</v>
      </c>
      <c r="BD132" s="104">
        <v>500.0</v>
      </c>
      <c r="BE132" s="104">
        <f t="shared" si="113"/>
        <v>50</v>
      </c>
      <c r="BF132" s="104">
        <f t="shared" si="114"/>
        <v>15</v>
      </c>
      <c r="BG132" s="104">
        <f t="shared" si="112"/>
        <v>0</v>
      </c>
    </row>
    <row r="133" ht="64.5" customHeight="1">
      <c r="A133" s="394"/>
      <c r="B133" s="338"/>
      <c r="C133" s="2"/>
      <c r="D133" s="128" t="s">
        <v>567</v>
      </c>
      <c r="E133" s="332"/>
      <c r="F133" s="129" t="s">
        <v>246</v>
      </c>
      <c r="G133" s="333" t="s">
        <v>441</v>
      </c>
      <c r="H133" s="129">
        <v>1.0</v>
      </c>
      <c r="I133" s="129">
        <v>0.0</v>
      </c>
      <c r="J133" s="334" t="s">
        <v>86</v>
      </c>
      <c r="K133" s="335">
        <v>124.8</v>
      </c>
      <c r="L133" s="133"/>
      <c r="M133" s="133"/>
      <c r="N133" s="133"/>
      <c r="O133" s="133"/>
      <c r="P133" s="133"/>
      <c r="Q133" s="129"/>
      <c r="R133" s="132"/>
      <c r="S133" s="132"/>
      <c r="T133" s="132"/>
      <c r="U133" s="132"/>
      <c r="V133" s="132"/>
      <c r="W133" s="132"/>
      <c r="X133" s="132"/>
      <c r="Y133" s="134">
        <f t="shared" si="117"/>
        <v>0</v>
      </c>
      <c r="Z133" s="135" t="str">
        <f t="shared" si="118"/>
        <v>No</v>
      </c>
      <c r="AA133" s="136" t="str">
        <f t="shared" si="119"/>
        <v>No</v>
      </c>
      <c r="AB133" s="2"/>
      <c r="AC133" s="132">
        <v>1.0</v>
      </c>
      <c r="AD133" s="137">
        <f t="shared" si="120"/>
        <v>0</v>
      </c>
      <c r="AE133" s="104"/>
      <c r="AF133" s="104">
        <v>3.0</v>
      </c>
      <c r="AG133" s="104">
        <f t="shared" si="121"/>
        <v>0</v>
      </c>
      <c r="AH133" s="104">
        <f t="shared" si="122"/>
        <v>0</v>
      </c>
      <c r="AI133" s="104">
        <f t="shared" si="123"/>
        <v>0</v>
      </c>
      <c r="AJ133" s="104">
        <f t="shared" si="124"/>
        <v>0</v>
      </c>
      <c r="AK133" s="104">
        <f t="shared" si="125"/>
        <v>0</v>
      </c>
      <c r="AL133" s="104">
        <f t="shared" si="126"/>
        <v>0</v>
      </c>
      <c r="AM133" s="104">
        <f t="shared" si="127"/>
        <v>0</v>
      </c>
      <c r="AN133" s="104">
        <f t="shared" si="128"/>
        <v>0</v>
      </c>
      <c r="AO133" s="104">
        <f t="shared" si="129"/>
        <v>0</v>
      </c>
      <c r="AP133" s="104">
        <f t="shared" si="130"/>
        <v>0</v>
      </c>
      <c r="AQ133" s="104">
        <f t="shared" si="131"/>
        <v>0</v>
      </c>
      <c r="AR133" s="104">
        <f t="shared" si="132"/>
        <v>0</v>
      </c>
      <c r="AS133" s="104">
        <f t="shared" si="133"/>
        <v>0</v>
      </c>
      <c r="AT133" s="104">
        <f t="shared" si="134"/>
        <v>0</v>
      </c>
      <c r="AU133" s="104">
        <v>1.0</v>
      </c>
      <c r="AV133" s="104"/>
      <c r="AW133" s="104"/>
      <c r="AX133" s="104">
        <v>1.0</v>
      </c>
      <c r="AY133" s="104"/>
      <c r="AZ133" s="104"/>
      <c r="BA133" s="104">
        <v>1.0</v>
      </c>
      <c r="BB133" s="104"/>
      <c r="BC133" s="104">
        <v>20.0</v>
      </c>
      <c r="BD133" s="104">
        <v>300.0</v>
      </c>
      <c r="BE133" s="104">
        <f t="shared" si="113"/>
        <v>30</v>
      </c>
      <c r="BF133" s="104">
        <f t="shared" si="114"/>
        <v>9</v>
      </c>
      <c r="BG133" s="104">
        <f t="shared" si="112"/>
        <v>0</v>
      </c>
    </row>
    <row r="134" ht="64.5" customHeight="1">
      <c r="A134" s="394"/>
      <c r="B134" s="338"/>
      <c r="C134" s="2"/>
      <c r="D134" s="48" t="s">
        <v>568</v>
      </c>
      <c r="E134" s="328"/>
      <c r="F134" s="2" t="s">
        <v>246</v>
      </c>
      <c r="G134" s="71" t="s">
        <v>444</v>
      </c>
      <c r="H134" s="2">
        <v>1.0</v>
      </c>
      <c r="I134" s="2">
        <v>0.0</v>
      </c>
      <c r="J134" s="329" t="s">
        <v>86</v>
      </c>
      <c r="K134" s="330">
        <v>104.0</v>
      </c>
      <c r="L134" s="139"/>
      <c r="M134" s="139"/>
      <c r="N134" s="139"/>
      <c r="O134" s="139"/>
      <c r="P134" s="139"/>
      <c r="Q134" s="2"/>
      <c r="R134" s="62"/>
      <c r="S134" s="62"/>
      <c r="T134" s="62"/>
      <c r="U134" s="62"/>
      <c r="V134" s="62"/>
      <c r="W134" s="62"/>
      <c r="X134" s="62"/>
      <c r="Y134" s="140">
        <f t="shared" si="117"/>
        <v>0</v>
      </c>
      <c r="Z134" s="141" t="str">
        <f t="shared" si="118"/>
        <v>No</v>
      </c>
      <c r="AA134" s="142" t="str">
        <f t="shared" si="119"/>
        <v>No</v>
      </c>
      <c r="AB134" s="2"/>
      <c r="AC134" s="132">
        <v>1.0</v>
      </c>
      <c r="AD134" s="137">
        <f t="shared" si="120"/>
        <v>0</v>
      </c>
      <c r="AE134" s="104"/>
      <c r="AF134" s="104">
        <v>2.5</v>
      </c>
      <c r="AG134" s="104">
        <f t="shared" si="121"/>
        <v>0</v>
      </c>
      <c r="AH134" s="104">
        <f t="shared" si="122"/>
        <v>0</v>
      </c>
      <c r="AI134" s="104">
        <f t="shared" si="123"/>
        <v>0</v>
      </c>
      <c r="AJ134" s="104">
        <f t="shared" si="124"/>
        <v>0</v>
      </c>
      <c r="AK134" s="104">
        <f t="shared" si="125"/>
        <v>0</v>
      </c>
      <c r="AL134" s="104">
        <f t="shared" si="126"/>
        <v>0</v>
      </c>
      <c r="AM134" s="104">
        <f t="shared" si="127"/>
        <v>0</v>
      </c>
      <c r="AN134" s="104">
        <f t="shared" si="128"/>
        <v>0</v>
      </c>
      <c r="AO134" s="104">
        <f t="shared" si="129"/>
        <v>0</v>
      </c>
      <c r="AP134" s="104">
        <f t="shared" si="130"/>
        <v>0</v>
      </c>
      <c r="AQ134" s="104">
        <f t="shared" si="131"/>
        <v>0</v>
      </c>
      <c r="AR134" s="104">
        <f t="shared" si="132"/>
        <v>0</v>
      </c>
      <c r="AS134" s="104">
        <f t="shared" si="133"/>
        <v>0</v>
      </c>
      <c r="AT134" s="104">
        <f t="shared" si="134"/>
        <v>0</v>
      </c>
      <c r="AU134" s="104">
        <v>1.0</v>
      </c>
      <c r="AV134" s="104"/>
      <c r="AW134" s="104"/>
      <c r="AX134" s="104">
        <v>1.0</v>
      </c>
      <c r="AY134" s="104"/>
      <c r="AZ134" s="104"/>
      <c r="BA134" s="104">
        <v>1.0</v>
      </c>
      <c r="BB134" s="104"/>
      <c r="BC134" s="104">
        <v>15.0</v>
      </c>
      <c r="BD134" s="104">
        <v>200.0</v>
      </c>
      <c r="BE134" s="104">
        <f t="shared" si="113"/>
        <v>20</v>
      </c>
      <c r="BF134" s="104">
        <f t="shared" si="114"/>
        <v>6</v>
      </c>
      <c r="BG134" s="104">
        <f t="shared" si="112"/>
        <v>0</v>
      </c>
    </row>
    <row r="135" ht="64.5" customHeight="1">
      <c r="A135" s="394"/>
      <c r="B135" s="403"/>
      <c r="C135" s="2"/>
      <c r="D135" s="128" t="s">
        <v>569</v>
      </c>
      <c r="E135" s="332"/>
      <c r="F135" s="129" t="s">
        <v>89</v>
      </c>
      <c r="G135" s="333" t="s">
        <v>570</v>
      </c>
      <c r="H135" s="129">
        <v>1.0</v>
      </c>
      <c r="I135" s="129">
        <v>0.0</v>
      </c>
      <c r="J135" s="334" t="s">
        <v>86</v>
      </c>
      <c r="K135" s="335">
        <v>72.5</v>
      </c>
      <c r="L135" s="133"/>
      <c r="M135" s="133"/>
      <c r="N135" s="133"/>
      <c r="O135" s="133"/>
      <c r="P135" s="133"/>
      <c r="Q135" s="129"/>
      <c r="R135" s="132"/>
      <c r="S135" s="132"/>
      <c r="T135" s="132"/>
      <c r="U135" s="132"/>
      <c r="V135" s="132"/>
      <c r="W135" s="132"/>
      <c r="X135" s="132"/>
      <c r="Y135" s="134">
        <f t="shared" si="117"/>
        <v>0</v>
      </c>
      <c r="Z135" s="135" t="str">
        <f t="shared" si="118"/>
        <v>No</v>
      </c>
      <c r="AA135" s="136" t="str">
        <f t="shared" si="119"/>
        <v>No</v>
      </c>
      <c r="AB135" s="2"/>
      <c r="AC135" s="132">
        <v>1.0</v>
      </c>
      <c r="AD135" s="137">
        <f t="shared" si="120"/>
        <v>0</v>
      </c>
      <c r="AE135" s="104"/>
      <c r="AF135" s="104">
        <v>1.35</v>
      </c>
      <c r="AG135" s="104">
        <f t="shared" si="121"/>
        <v>0</v>
      </c>
      <c r="AH135" s="104">
        <f t="shared" si="122"/>
        <v>0</v>
      </c>
      <c r="AI135" s="104">
        <f t="shared" si="123"/>
        <v>0</v>
      </c>
      <c r="AJ135" s="104">
        <f t="shared" si="124"/>
        <v>0</v>
      </c>
      <c r="AK135" s="104">
        <f t="shared" si="125"/>
        <v>0</v>
      </c>
      <c r="AL135" s="104">
        <f t="shared" si="126"/>
        <v>0</v>
      </c>
      <c r="AM135" s="104">
        <f t="shared" si="127"/>
        <v>0</v>
      </c>
      <c r="AN135" s="104">
        <f t="shared" si="128"/>
        <v>0</v>
      </c>
      <c r="AO135" s="104">
        <f t="shared" si="129"/>
        <v>0</v>
      </c>
      <c r="AP135" s="104">
        <f t="shared" si="130"/>
        <v>0</v>
      </c>
      <c r="AQ135" s="104">
        <f t="shared" si="131"/>
        <v>0</v>
      </c>
      <c r="AR135" s="104">
        <f t="shared" si="132"/>
        <v>0</v>
      </c>
      <c r="AS135" s="104">
        <f t="shared" si="133"/>
        <v>0</v>
      </c>
      <c r="AT135" s="104">
        <f t="shared" si="134"/>
        <v>0</v>
      </c>
      <c r="AU135" s="104">
        <v>1.0</v>
      </c>
      <c r="AV135" s="104"/>
      <c r="AW135" s="104"/>
      <c r="AX135" s="104">
        <f t="shared" ref="AX135:AX136" si="136">H135</f>
        <v>1</v>
      </c>
      <c r="AY135" s="104"/>
      <c r="AZ135" s="104"/>
      <c r="BA135" s="104">
        <v>1.0</v>
      </c>
      <c r="BB135" s="104"/>
      <c r="BC135" s="104">
        <v>5.0</v>
      </c>
      <c r="BD135" s="104">
        <v>150.0</v>
      </c>
      <c r="BE135" s="104">
        <f t="shared" si="113"/>
        <v>15</v>
      </c>
      <c r="BF135" s="104">
        <f t="shared" si="114"/>
        <v>4.5</v>
      </c>
      <c r="BG135" s="104">
        <f t="shared" si="112"/>
        <v>0</v>
      </c>
    </row>
    <row r="136" ht="64.5" customHeight="1">
      <c r="A136" s="398"/>
      <c r="B136" s="406"/>
      <c r="C136" s="189"/>
      <c r="D136" s="190" t="s">
        <v>571</v>
      </c>
      <c r="E136" s="373"/>
      <c r="F136" s="189" t="s">
        <v>89</v>
      </c>
      <c r="G136" s="92" t="s">
        <v>454</v>
      </c>
      <c r="H136" s="189">
        <v>1.0</v>
      </c>
      <c r="I136" s="189">
        <v>0.0</v>
      </c>
      <c r="J136" s="407" t="s">
        <v>86</v>
      </c>
      <c r="K136" s="374">
        <v>68.2</v>
      </c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140">
        <f t="shared" si="117"/>
        <v>0</v>
      </c>
      <c r="Z136" s="195" t="str">
        <f t="shared" si="118"/>
        <v>No</v>
      </c>
      <c r="AA136" s="196" t="str">
        <f t="shared" si="119"/>
        <v>No</v>
      </c>
      <c r="AB136" s="2"/>
      <c r="AC136" s="151">
        <v>1.0</v>
      </c>
      <c r="AD136" s="155">
        <f t="shared" si="120"/>
        <v>0</v>
      </c>
      <c r="AE136" s="104"/>
      <c r="AF136" s="104">
        <v>1.2</v>
      </c>
      <c r="AG136" s="104">
        <f t="shared" si="121"/>
        <v>0</v>
      </c>
      <c r="AH136" s="104">
        <f t="shared" si="122"/>
        <v>0</v>
      </c>
      <c r="AI136" s="104">
        <f t="shared" si="123"/>
        <v>0</v>
      </c>
      <c r="AJ136" s="104">
        <f t="shared" si="124"/>
        <v>0</v>
      </c>
      <c r="AK136" s="104">
        <f t="shared" si="125"/>
        <v>0</v>
      </c>
      <c r="AL136" s="104">
        <f t="shared" si="126"/>
        <v>0</v>
      </c>
      <c r="AM136" s="104">
        <f t="shared" si="127"/>
        <v>0</v>
      </c>
      <c r="AN136" s="104">
        <f t="shared" si="128"/>
        <v>0</v>
      </c>
      <c r="AO136" s="104">
        <f t="shared" si="129"/>
        <v>0</v>
      </c>
      <c r="AP136" s="104">
        <f t="shared" si="130"/>
        <v>0</v>
      </c>
      <c r="AQ136" s="104">
        <f t="shared" si="131"/>
        <v>0</v>
      </c>
      <c r="AR136" s="104">
        <f t="shared" si="132"/>
        <v>0</v>
      </c>
      <c r="AS136" s="104">
        <f t="shared" si="133"/>
        <v>0</v>
      </c>
      <c r="AT136" s="104">
        <f t="shared" si="134"/>
        <v>0</v>
      </c>
      <c r="AU136" s="104">
        <v>1.0</v>
      </c>
      <c r="AV136" s="104"/>
      <c r="AW136" s="104"/>
      <c r="AX136" s="104">
        <f t="shared" si="136"/>
        <v>1</v>
      </c>
      <c r="AY136" s="104"/>
      <c r="AZ136" s="104"/>
      <c r="BA136" s="104">
        <v>1.0</v>
      </c>
      <c r="BB136" s="104"/>
      <c r="BC136" s="104">
        <v>5.0</v>
      </c>
      <c r="BD136" s="104">
        <v>150.0</v>
      </c>
      <c r="BE136" s="104">
        <f t="shared" si="113"/>
        <v>15</v>
      </c>
      <c r="BF136" s="104">
        <f t="shared" si="114"/>
        <v>4.5</v>
      </c>
      <c r="BG136" s="104">
        <f t="shared" si="112"/>
        <v>0</v>
      </c>
    </row>
    <row r="137" ht="24.75" customHeight="1">
      <c r="A137" s="2"/>
      <c r="B137" s="310"/>
      <c r="C137" s="227"/>
      <c r="D137" s="178"/>
      <c r="E137" s="311"/>
      <c r="F137" s="227"/>
      <c r="G137" s="261"/>
      <c r="H137" s="227"/>
      <c r="I137" s="227"/>
      <c r="J137" s="312"/>
      <c r="K137" s="346" t="s">
        <v>572</v>
      </c>
      <c r="L137" s="231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347"/>
      <c r="Z137" s="227"/>
      <c r="AA137" s="141"/>
      <c r="AB137" s="2"/>
      <c r="AC137" s="81"/>
      <c r="AD137" s="2"/>
      <c r="AE137" s="234"/>
      <c r="AF137" s="23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>
        <f t="shared" si="113"/>
        <v>0</v>
      </c>
      <c r="BF137" s="104">
        <f t="shared" si="114"/>
        <v>0</v>
      </c>
      <c r="BG137" s="104">
        <f t="shared" si="112"/>
        <v>0</v>
      </c>
    </row>
    <row r="138" ht="64.5" customHeight="1">
      <c r="A138" s="392" t="s">
        <v>573</v>
      </c>
      <c r="B138" s="314"/>
      <c r="C138" s="393"/>
      <c r="D138" s="197" t="s">
        <v>574</v>
      </c>
      <c r="E138" s="323"/>
      <c r="F138" s="198" t="s">
        <v>360</v>
      </c>
      <c r="G138" s="324" t="s">
        <v>575</v>
      </c>
      <c r="H138" s="198">
        <v>2.0</v>
      </c>
      <c r="I138" s="198">
        <v>0.0</v>
      </c>
      <c r="J138" s="325" t="s">
        <v>86</v>
      </c>
      <c r="K138" s="326">
        <v>348.4</v>
      </c>
      <c r="L138" s="201"/>
      <c r="M138" s="201"/>
      <c r="N138" s="201"/>
      <c r="O138" s="201"/>
      <c r="P138" s="201"/>
      <c r="Q138" s="198"/>
      <c r="R138" s="125"/>
      <c r="S138" s="125"/>
      <c r="T138" s="125"/>
      <c r="U138" s="125"/>
      <c r="V138" s="125"/>
      <c r="W138" s="125"/>
      <c r="X138" s="125"/>
      <c r="Y138" s="134">
        <f t="shared" ref="Y138:Y154" si="137">K138*L138+K138*M138+K138*N138+K138*O138+K138*P138+K138*Q138+K138*R138+K138*T138+K138*U138+K138*V138+K138*W138+K138*X138+K138*S138</f>
        <v>0</v>
      </c>
      <c r="Z138" s="203" t="str">
        <f t="shared" ref="Z138:Z154" si="138">IF(B138="New","Yes","No")</f>
        <v>No</v>
      </c>
      <c r="AA138" s="204" t="str">
        <f t="shared" ref="AA138:AA154" si="139">IF(SUM(L138:X138)&gt;0,"Yes","No")</f>
        <v>No</v>
      </c>
      <c r="AB138" s="2"/>
      <c r="AC138" s="125">
        <v>3.0</v>
      </c>
      <c r="AD138" s="126">
        <f t="shared" ref="AD138:AD154" si="140">AC138*L138+AC138*M138+AC138*N138+AC138*O138+AC138*P138+AC138*Q138+AC138*R138+AC138*T138+AC138*U138+AC138*V138+AC138*W138+AC138*X138+AC138*S138</f>
        <v>0</v>
      </c>
      <c r="AE138" s="104"/>
      <c r="AF138" s="104">
        <v>16.5</v>
      </c>
      <c r="AG138" s="104">
        <f t="shared" ref="AG138:AG154" si="141">SUM(L138:X138)*AF138</f>
        <v>0</v>
      </c>
      <c r="AH138" s="104">
        <f t="shared" ref="AH138:AH164" si="142">L138*H138</f>
        <v>0</v>
      </c>
      <c r="AI138" s="104">
        <f t="shared" ref="AI138:AI164" si="143">M138*H138</f>
        <v>0</v>
      </c>
      <c r="AJ138" s="104">
        <f t="shared" ref="AJ138:AJ164" si="144">N138*H138</f>
        <v>0</v>
      </c>
      <c r="AK138" s="104">
        <f t="shared" ref="AK138:AK164" si="145">O138*H138</f>
        <v>0</v>
      </c>
      <c r="AL138" s="104">
        <f t="shared" ref="AL138:AL164" si="146">P138*H138</f>
        <v>0</v>
      </c>
      <c r="AM138" s="104">
        <f t="shared" ref="AM138:AM164" si="147">Q138*H138</f>
        <v>0</v>
      </c>
      <c r="AN138" s="104">
        <f t="shared" ref="AN138:AN164" si="148">R138*H138</f>
        <v>0</v>
      </c>
      <c r="AO138" s="104">
        <f t="shared" ref="AO138:AO164" si="149">H138*S138</f>
        <v>0</v>
      </c>
      <c r="AP138" s="104">
        <f t="shared" ref="AP138:AP164" si="150">T138*H138</f>
        <v>0</v>
      </c>
      <c r="AQ138" s="104">
        <f t="shared" ref="AQ138:AQ164" si="151">U138*H138</f>
        <v>0</v>
      </c>
      <c r="AR138" s="104">
        <f t="shared" ref="AR138:AR164" si="152">V138*H138</f>
        <v>0</v>
      </c>
      <c r="AS138" s="104">
        <f t="shared" ref="AS138:AS154" si="153">W138*H138</f>
        <v>0</v>
      </c>
      <c r="AT138" s="104">
        <f t="shared" ref="AT138:AT154" si="154">X138*H138</f>
        <v>0</v>
      </c>
      <c r="AU138" s="104">
        <v>3.0</v>
      </c>
      <c r="AV138" s="104"/>
      <c r="AW138" s="104"/>
      <c r="AX138" s="104">
        <v>1.0</v>
      </c>
      <c r="AY138" s="104">
        <v>1.0</v>
      </c>
      <c r="AZ138" s="104"/>
      <c r="BA138" s="104">
        <v>1.0</v>
      </c>
      <c r="BB138" s="104"/>
      <c r="BC138" s="104">
        <v>20.0</v>
      </c>
      <c r="BD138" s="104">
        <v>300.0</v>
      </c>
      <c r="BE138" s="104">
        <f t="shared" si="113"/>
        <v>30</v>
      </c>
      <c r="BF138" s="104">
        <f t="shared" si="114"/>
        <v>9</v>
      </c>
      <c r="BG138" s="104">
        <f t="shared" si="112"/>
        <v>0</v>
      </c>
    </row>
    <row r="139" ht="64.5" customHeight="1">
      <c r="A139" s="394"/>
      <c r="B139" s="351"/>
      <c r="C139" s="352"/>
      <c r="D139" s="128" t="s">
        <v>576</v>
      </c>
      <c r="E139" s="332" t="s">
        <v>359</v>
      </c>
      <c r="F139" s="129" t="s">
        <v>360</v>
      </c>
      <c r="G139" s="333" t="s">
        <v>575</v>
      </c>
      <c r="H139" s="129">
        <v>4.0</v>
      </c>
      <c r="I139" s="129">
        <v>0.0</v>
      </c>
      <c r="J139" s="334" t="s">
        <v>86</v>
      </c>
      <c r="K139" s="335">
        <v>468.0</v>
      </c>
      <c r="L139" s="133"/>
      <c r="M139" s="133"/>
      <c r="N139" s="133"/>
      <c r="O139" s="133"/>
      <c r="P139" s="133"/>
      <c r="Q139" s="129"/>
      <c r="R139" s="132"/>
      <c r="S139" s="132"/>
      <c r="T139" s="132"/>
      <c r="U139" s="132"/>
      <c r="V139" s="132"/>
      <c r="W139" s="132"/>
      <c r="X139" s="132"/>
      <c r="Y139" s="134">
        <f t="shared" si="137"/>
        <v>0</v>
      </c>
      <c r="Z139" s="135" t="str">
        <f t="shared" si="138"/>
        <v>No</v>
      </c>
      <c r="AA139" s="136" t="str">
        <f t="shared" si="139"/>
        <v>No</v>
      </c>
      <c r="AB139" s="2"/>
      <c r="AC139" s="132">
        <v>5.0</v>
      </c>
      <c r="AD139" s="137">
        <f t="shared" si="140"/>
        <v>0</v>
      </c>
      <c r="AE139" s="104"/>
      <c r="AF139" s="104">
        <v>22.5</v>
      </c>
      <c r="AG139" s="104">
        <f t="shared" si="141"/>
        <v>0</v>
      </c>
      <c r="AH139" s="104">
        <f t="shared" si="142"/>
        <v>0</v>
      </c>
      <c r="AI139" s="104">
        <f t="shared" si="143"/>
        <v>0</v>
      </c>
      <c r="AJ139" s="104">
        <f t="shared" si="144"/>
        <v>0</v>
      </c>
      <c r="AK139" s="104">
        <f t="shared" si="145"/>
        <v>0</v>
      </c>
      <c r="AL139" s="104">
        <f t="shared" si="146"/>
        <v>0</v>
      </c>
      <c r="AM139" s="104">
        <f t="shared" si="147"/>
        <v>0</v>
      </c>
      <c r="AN139" s="104">
        <f t="shared" si="148"/>
        <v>0</v>
      </c>
      <c r="AO139" s="104">
        <f t="shared" si="149"/>
        <v>0</v>
      </c>
      <c r="AP139" s="104">
        <f t="shared" si="150"/>
        <v>0</v>
      </c>
      <c r="AQ139" s="104">
        <f t="shared" si="151"/>
        <v>0</v>
      </c>
      <c r="AR139" s="104">
        <f t="shared" si="152"/>
        <v>0</v>
      </c>
      <c r="AS139" s="104">
        <f t="shared" si="153"/>
        <v>0</v>
      </c>
      <c r="AT139" s="104">
        <f t="shared" si="154"/>
        <v>0</v>
      </c>
      <c r="AU139" s="104">
        <v>5.0</v>
      </c>
      <c r="AV139" s="104"/>
      <c r="AW139" s="104"/>
      <c r="AX139" s="104">
        <v>3.0</v>
      </c>
      <c r="AY139" s="104">
        <v>1.0</v>
      </c>
      <c r="AZ139" s="104"/>
      <c r="BA139" s="104">
        <v>1.0</v>
      </c>
      <c r="BB139" s="104"/>
      <c r="BC139" s="104">
        <v>5.0</v>
      </c>
      <c r="BD139" s="104">
        <v>100.0</v>
      </c>
      <c r="BE139" s="104">
        <f t="shared" si="113"/>
        <v>10</v>
      </c>
      <c r="BF139" s="104">
        <f t="shared" si="114"/>
        <v>3</v>
      </c>
      <c r="BG139" s="104">
        <f t="shared" si="112"/>
        <v>0</v>
      </c>
    </row>
    <row r="140" ht="64.5" customHeight="1">
      <c r="A140" s="394"/>
      <c r="B140" s="385"/>
      <c r="C140" s="395"/>
      <c r="D140" s="48" t="s">
        <v>577</v>
      </c>
      <c r="E140" s="328"/>
      <c r="F140" s="2" t="s">
        <v>360</v>
      </c>
      <c r="G140" s="71" t="s">
        <v>578</v>
      </c>
      <c r="H140" s="2">
        <v>2.0</v>
      </c>
      <c r="I140" s="2">
        <v>8.0</v>
      </c>
      <c r="J140" s="329" t="s">
        <v>86</v>
      </c>
      <c r="K140" s="330">
        <v>306.9</v>
      </c>
      <c r="L140" s="139"/>
      <c r="M140" s="139"/>
      <c r="N140" s="139"/>
      <c r="O140" s="139"/>
      <c r="P140" s="139"/>
      <c r="Q140" s="2"/>
      <c r="R140" s="62"/>
      <c r="S140" s="62"/>
      <c r="T140" s="62"/>
      <c r="U140" s="62"/>
      <c r="V140" s="62"/>
      <c r="W140" s="62"/>
      <c r="X140" s="62"/>
      <c r="Y140" s="140">
        <f t="shared" si="137"/>
        <v>0</v>
      </c>
      <c r="Z140" s="141" t="str">
        <f t="shared" si="138"/>
        <v>No</v>
      </c>
      <c r="AA140" s="142" t="str">
        <f t="shared" si="139"/>
        <v>No</v>
      </c>
      <c r="AB140" s="2"/>
      <c r="AC140" s="132">
        <v>3.0</v>
      </c>
      <c r="AD140" s="137">
        <f t="shared" si="140"/>
        <v>0</v>
      </c>
      <c r="AE140" s="104"/>
      <c r="AF140" s="104">
        <v>15.5</v>
      </c>
      <c r="AG140" s="104">
        <f t="shared" si="141"/>
        <v>0</v>
      </c>
      <c r="AH140" s="104">
        <f t="shared" si="142"/>
        <v>0</v>
      </c>
      <c r="AI140" s="104">
        <f t="shared" si="143"/>
        <v>0</v>
      </c>
      <c r="AJ140" s="104">
        <f t="shared" si="144"/>
        <v>0</v>
      </c>
      <c r="AK140" s="104">
        <f t="shared" si="145"/>
        <v>0</v>
      </c>
      <c r="AL140" s="104">
        <f t="shared" si="146"/>
        <v>0</v>
      </c>
      <c r="AM140" s="104">
        <f t="shared" si="147"/>
        <v>0</v>
      </c>
      <c r="AN140" s="104">
        <f t="shared" si="148"/>
        <v>0</v>
      </c>
      <c r="AO140" s="104">
        <f t="shared" si="149"/>
        <v>0</v>
      </c>
      <c r="AP140" s="104">
        <f t="shared" si="150"/>
        <v>0</v>
      </c>
      <c r="AQ140" s="104">
        <f t="shared" si="151"/>
        <v>0</v>
      </c>
      <c r="AR140" s="104">
        <f t="shared" si="152"/>
        <v>0</v>
      </c>
      <c r="AS140" s="104">
        <f t="shared" si="153"/>
        <v>0</v>
      </c>
      <c r="AT140" s="104">
        <f t="shared" si="154"/>
        <v>0</v>
      </c>
      <c r="AU140" s="104">
        <v>3.0</v>
      </c>
      <c r="AV140" s="104"/>
      <c r="AW140" s="104"/>
      <c r="AX140" s="104">
        <v>1.0</v>
      </c>
      <c r="AY140" s="104">
        <v>1.0</v>
      </c>
      <c r="AZ140" s="104"/>
      <c r="BA140" s="104">
        <v>1.0</v>
      </c>
      <c r="BB140" s="104"/>
      <c r="BC140" s="104">
        <v>20.0</v>
      </c>
      <c r="BD140" s="104">
        <v>300.0</v>
      </c>
      <c r="BE140" s="104">
        <f t="shared" si="113"/>
        <v>30</v>
      </c>
      <c r="BF140" s="104">
        <f t="shared" si="114"/>
        <v>9</v>
      </c>
      <c r="BG140" s="104">
        <f t="shared" si="112"/>
        <v>0</v>
      </c>
    </row>
    <row r="141" ht="64.5" customHeight="1">
      <c r="A141" s="394"/>
      <c r="B141" s="351"/>
      <c r="C141" s="352"/>
      <c r="D141" s="48" t="s">
        <v>579</v>
      </c>
      <c r="E141" s="328" t="s">
        <v>359</v>
      </c>
      <c r="F141" s="2" t="s">
        <v>360</v>
      </c>
      <c r="G141" s="71" t="s">
        <v>578</v>
      </c>
      <c r="H141" s="2">
        <v>4.0</v>
      </c>
      <c r="I141" s="2">
        <v>0.0</v>
      </c>
      <c r="J141" s="329" t="s">
        <v>86</v>
      </c>
      <c r="K141" s="330">
        <v>447.2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62"/>
      <c r="W141" s="62"/>
      <c r="X141" s="62"/>
      <c r="Y141" s="140">
        <f t="shared" si="137"/>
        <v>0</v>
      </c>
      <c r="Z141" s="141" t="str">
        <f t="shared" si="138"/>
        <v>No</v>
      </c>
      <c r="AA141" s="142" t="str">
        <f t="shared" si="139"/>
        <v>No</v>
      </c>
      <c r="AB141" s="2"/>
      <c r="AC141" s="132">
        <v>5.0</v>
      </c>
      <c r="AD141" s="137">
        <f t="shared" si="140"/>
        <v>0</v>
      </c>
      <c r="AE141" s="104"/>
      <c r="AF141" s="104">
        <v>22.5</v>
      </c>
      <c r="AG141" s="104">
        <f t="shared" si="141"/>
        <v>0</v>
      </c>
      <c r="AH141" s="104">
        <f t="shared" si="142"/>
        <v>0</v>
      </c>
      <c r="AI141" s="104">
        <f t="shared" si="143"/>
        <v>0</v>
      </c>
      <c r="AJ141" s="104">
        <f t="shared" si="144"/>
        <v>0</v>
      </c>
      <c r="AK141" s="104">
        <f t="shared" si="145"/>
        <v>0</v>
      </c>
      <c r="AL141" s="104">
        <f t="shared" si="146"/>
        <v>0</v>
      </c>
      <c r="AM141" s="104">
        <f t="shared" si="147"/>
        <v>0</v>
      </c>
      <c r="AN141" s="104">
        <f t="shared" si="148"/>
        <v>0</v>
      </c>
      <c r="AO141" s="104">
        <f t="shared" si="149"/>
        <v>0</v>
      </c>
      <c r="AP141" s="104">
        <f t="shared" si="150"/>
        <v>0</v>
      </c>
      <c r="AQ141" s="104">
        <f t="shared" si="151"/>
        <v>0</v>
      </c>
      <c r="AR141" s="104">
        <f t="shared" si="152"/>
        <v>0</v>
      </c>
      <c r="AS141" s="104">
        <f t="shared" si="153"/>
        <v>0</v>
      </c>
      <c r="AT141" s="104">
        <f t="shared" si="154"/>
        <v>0</v>
      </c>
      <c r="AU141" s="104">
        <v>5.0</v>
      </c>
      <c r="AV141" s="104"/>
      <c r="AW141" s="104"/>
      <c r="AX141" s="104">
        <v>3.0</v>
      </c>
      <c r="AY141" s="104">
        <v>1.0</v>
      </c>
      <c r="AZ141" s="104"/>
      <c r="BA141" s="104">
        <v>1.0</v>
      </c>
      <c r="BB141" s="104"/>
      <c r="BC141" s="104">
        <v>5.0</v>
      </c>
      <c r="BD141" s="104">
        <v>200.0</v>
      </c>
      <c r="BE141" s="104">
        <f t="shared" si="113"/>
        <v>20</v>
      </c>
      <c r="BF141" s="104">
        <f t="shared" si="114"/>
        <v>6</v>
      </c>
      <c r="BG141" s="104">
        <f t="shared" si="112"/>
        <v>0</v>
      </c>
    </row>
    <row r="142" ht="64.5" customHeight="1">
      <c r="A142" s="394"/>
      <c r="B142" s="385"/>
      <c r="C142" s="395"/>
      <c r="D142" s="128" t="s">
        <v>580</v>
      </c>
      <c r="E142" s="332"/>
      <c r="F142" s="129" t="s">
        <v>246</v>
      </c>
      <c r="G142" s="333" t="s">
        <v>581</v>
      </c>
      <c r="H142" s="129">
        <v>2.0</v>
      </c>
      <c r="I142" s="129">
        <v>0.0</v>
      </c>
      <c r="J142" s="334" t="s">
        <v>86</v>
      </c>
      <c r="K142" s="335">
        <v>280.8</v>
      </c>
      <c r="L142" s="133"/>
      <c r="M142" s="133"/>
      <c r="N142" s="133"/>
      <c r="O142" s="133"/>
      <c r="P142" s="133"/>
      <c r="Q142" s="129"/>
      <c r="R142" s="132"/>
      <c r="S142" s="132"/>
      <c r="T142" s="132"/>
      <c r="U142" s="132"/>
      <c r="V142" s="132"/>
      <c r="W142" s="132"/>
      <c r="X142" s="132"/>
      <c r="Y142" s="134">
        <f t="shared" si="137"/>
        <v>0</v>
      </c>
      <c r="Z142" s="135" t="str">
        <f t="shared" si="138"/>
        <v>No</v>
      </c>
      <c r="AA142" s="136" t="str">
        <f t="shared" si="139"/>
        <v>No</v>
      </c>
      <c r="AB142" s="2"/>
      <c r="AC142" s="132">
        <v>3.0</v>
      </c>
      <c r="AD142" s="137">
        <f t="shared" si="140"/>
        <v>0</v>
      </c>
      <c r="AE142" s="104"/>
      <c r="AF142" s="104">
        <v>11.0</v>
      </c>
      <c r="AG142" s="104">
        <f t="shared" si="141"/>
        <v>0</v>
      </c>
      <c r="AH142" s="104">
        <f t="shared" si="142"/>
        <v>0</v>
      </c>
      <c r="AI142" s="104">
        <f t="shared" si="143"/>
        <v>0</v>
      </c>
      <c r="AJ142" s="104">
        <f t="shared" si="144"/>
        <v>0</v>
      </c>
      <c r="AK142" s="104">
        <f t="shared" si="145"/>
        <v>0</v>
      </c>
      <c r="AL142" s="104">
        <f t="shared" si="146"/>
        <v>0</v>
      </c>
      <c r="AM142" s="104">
        <f t="shared" si="147"/>
        <v>0</v>
      </c>
      <c r="AN142" s="104">
        <f t="shared" si="148"/>
        <v>0</v>
      </c>
      <c r="AO142" s="104">
        <f t="shared" si="149"/>
        <v>0</v>
      </c>
      <c r="AP142" s="104">
        <f t="shared" si="150"/>
        <v>0</v>
      </c>
      <c r="AQ142" s="104">
        <f t="shared" si="151"/>
        <v>0</v>
      </c>
      <c r="AR142" s="104">
        <f t="shared" si="152"/>
        <v>0</v>
      </c>
      <c r="AS142" s="104">
        <f t="shared" si="153"/>
        <v>0</v>
      </c>
      <c r="AT142" s="104">
        <f t="shared" si="154"/>
        <v>0</v>
      </c>
      <c r="AU142" s="104">
        <v>3.0</v>
      </c>
      <c r="AV142" s="104"/>
      <c r="AW142" s="104"/>
      <c r="AX142" s="104">
        <v>1.0</v>
      </c>
      <c r="AY142" s="104">
        <v>1.0</v>
      </c>
      <c r="AZ142" s="104"/>
      <c r="BA142" s="104">
        <v>1.0</v>
      </c>
      <c r="BB142" s="104"/>
      <c r="BC142" s="104">
        <v>20.0</v>
      </c>
      <c r="BD142" s="104">
        <v>300.0</v>
      </c>
      <c r="BE142" s="104">
        <f t="shared" si="113"/>
        <v>30</v>
      </c>
      <c r="BF142" s="104">
        <f t="shared" si="114"/>
        <v>9</v>
      </c>
      <c r="BG142" s="104">
        <f t="shared" si="112"/>
        <v>0</v>
      </c>
    </row>
    <row r="143" ht="64.5" customHeight="1">
      <c r="A143" s="394"/>
      <c r="B143" s="351"/>
      <c r="C143" s="352"/>
      <c r="D143" s="128" t="s">
        <v>582</v>
      </c>
      <c r="E143" s="332" t="s">
        <v>359</v>
      </c>
      <c r="F143" s="129" t="s">
        <v>246</v>
      </c>
      <c r="G143" s="333" t="s">
        <v>581</v>
      </c>
      <c r="H143" s="129">
        <v>4.0</v>
      </c>
      <c r="I143" s="129">
        <v>0.0</v>
      </c>
      <c r="J143" s="334" t="s">
        <v>86</v>
      </c>
      <c r="K143" s="335">
        <v>405.6</v>
      </c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2"/>
      <c r="W143" s="132"/>
      <c r="X143" s="132"/>
      <c r="Y143" s="134">
        <f t="shared" si="137"/>
        <v>0</v>
      </c>
      <c r="Z143" s="135" t="str">
        <f t="shared" si="138"/>
        <v>No</v>
      </c>
      <c r="AA143" s="136" t="str">
        <f t="shared" si="139"/>
        <v>No</v>
      </c>
      <c r="AB143" s="2"/>
      <c r="AC143" s="132">
        <v>5.0</v>
      </c>
      <c r="AD143" s="137">
        <f t="shared" si="140"/>
        <v>0</v>
      </c>
      <c r="AE143" s="104"/>
      <c r="AF143" s="104">
        <v>18.0</v>
      </c>
      <c r="AG143" s="104">
        <f t="shared" si="141"/>
        <v>0</v>
      </c>
      <c r="AH143" s="104">
        <f t="shared" si="142"/>
        <v>0</v>
      </c>
      <c r="AI143" s="104">
        <f t="shared" si="143"/>
        <v>0</v>
      </c>
      <c r="AJ143" s="104">
        <f t="shared" si="144"/>
        <v>0</v>
      </c>
      <c r="AK143" s="104">
        <f t="shared" si="145"/>
        <v>0</v>
      </c>
      <c r="AL143" s="104">
        <f t="shared" si="146"/>
        <v>0</v>
      </c>
      <c r="AM143" s="104">
        <f t="shared" si="147"/>
        <v>0</v>
      </c>
      <c r="AN143" s="104">
        <f t="shared" si="148"/>
        <v>0</v>
      </c>
      <c r="AO143" s="104">
        <f t="shared" si="149"/>
        <v>0</v>
      </c>
      <c r="AP143" s="104">
        <f t="shared" si="150"/>
        <v>0</v>
      </c>
      <c r="AQ143" s="104">
        <f t="shared" si="151"/>
        <v>0</v>
      </c>
      <c r="AR143" s="104">
        <f t="shared" si="152"/>
        <v>0</v>
      </c>
      <c r="AS143" s="104">
        <f t="shared" si="153"/>
        <v>0</v>
      </c>
      <c r="AT143" s="104">
        <f t="shared" si="154"/>
        <v>0</v>
      </c>
      <c r="AU143" s="104">
        <v>5.0</v>
      </c>
      <c r="AV143" s="104"/>
      <c r="AW143" s="104"/>
      <c r="AX143" s="104">
        <v>3.0</v>
      </c>
      <c r="AY143" s="104">
        <v>1.0</v>
      </c>
      <c r="AZ143" s="104"/>
      <c r="BA143" s="104">
        <v>1.0</v>
      </c>
      <c r="BB143" s="104"/>
      <c r="BC143" s="104">
        <v>5.0</v>
      </c>
      <c r="BD143" s="104">
        <v>200.0</v>
      </c>
      <c r="BE143" s="104">
        <f t="shared" si="113"/>
        <v>20</v>
      </c>
      <c r="BF143" s="104">
        <f t="shared" si="114"/>
        <v>6</v>
      </c>
      <c r="BG143" s="104">
        <f t="shared" si="112"/>
        <v>0</v>
      </c>
    </row>
    <row r="144" ht="64.5" customHeight="1">
      <c r="A144" s="398"/>
      <c r="B144" s="341"/>
      <c r="C144" s="408"/>
      <c r="D144" s="190" t="s">
        <v>583</v>
      </c>
      <c r="E144" s="373"/>
      <c r="F144" s="189" t="s">
        <v>89</v>
      </c>
      <c r="G144" s="92" t="s">
        <v>584</v>
      </c>
      <c r="H144" s="189">
        <v>10.0</v>
      </c>
      <c r="I144" s="189">
        <v>0.0</v>
      </c>
      <c r="J144" s="407" t="s">
        <v>86</v>
      </c>
      <c r="K144" s="374">
        <v>551.2</v>
      </c>
      <c r="L144" s="193"/>
      <c r="M144" s="193"/>
      <c r="N144" s="193"/>
      <c r="O144" s="193"/>
      <c r="P144" s="193"/>
      <c r="Q144" s="189"/>
      <c r="R144" s="65"/>
      <c r="S144" s="65"/>
      <c r="T144" s="65"/>
      <c r="U144" s="65"/>
      <c r="V144" s="65"/>
      <c r="W144" s="65"/>
      <c r="X144" s="65"/>
      <c r="Y144" s="194">
        <f t="shared" si="137"/>
        <v>0</v>
      </c>
      <c r="Z144" s="195" t="str">
        <f t="shared" si="138"/>
        <v>No</v>
      </c>
      <c r="AA144" s="196" t="str">
        <f t="shared" si="139"/>
        <v>No</v>
      </c>
      <c r="AB144" s="2"/>
      <c r="AC144" s="151">
        <v>10.0</v>
      </c>
      <c r="AD144" s="155">
        <f t="shared" si="140"/>
        <v>0</v>
      </c>
      <c r="AE144" s="104"/>
      <c r="AF144" s="104">
        <v>35.0</v>
      </c>
      <c r="AG144" s="104">
        <f t="shared" si="141"/>
        <v>0</v>
      </c>
      <c r="AH144" s="104">
        <f t="shared" si="142"/>
        <v>0</v>
      </c>
      <c r="AI144" s="104">
        <f t="shared" si="143"/>
        <v>0</v>
      </c>
      <c r="AJ144" s="104">
        <f t="shared" si="144"/>
        <v>0</v>
      </c>
      <c r="AK144" s="104">
        <f t="shared" si="145"/>
        <v>0</v>
      </c>
      <c r="AL144" s="104">
        <f t="shared" si="146"/>
        <v>0</v>
      </c>
      <c r="AM144" s="104">
        <f t="shared" si="147"/>
        <v>0</v>
      </c>
      <c r="AN144" s="104">
        <f t="shared" si="148"/>
        <v>0</v>
      </c>
      <c r="AO144" s="104">
        <f t="shared" si="149"/>
        <v>0</v>
      </c>
      <c r="AP144" s="104">
        <f t="shared" si="150"/>
        <v>0</v>
      </c>
      <c r="AQ144" s="104">
        <f t="shared" si="151"/>
        <v>0</v>
      </c>
      <c r="AR144" s="104">
        <f t="shared" si="152"/>
        <v>0</v>
      </c>
      <c r="AS144" s="104">
        <f t="shared" si="153"/>
        <v>0</v>
      </c>
      <c r="AT144" s="104">
        <f t="shared" si="154"/>
        <v>0</v>
      </c>
      <c r="AU144" s="104">
        <v>10.0</v>
      </c>
      <c r="AV144" s="104"/>
      <c r="AW144" s="104"/>
      <c r="AX144" s="104">
        <v>10.0</v>
      </c>
      <c r="AY144" s="104"/>
      <c r="AZ144" s="104"/>
      <c r="BA144" s="104">
        <v>1.0</v>
      </c>
      <c r="BB144" s="104"/>
      <c r="BC144" s="104">
        <v>20.0</v>
      </c>
      <c r="BD144" s="104">
        <v>300.0</v>
      </c>
      <c r="BE144" s="104">
        <f t="shared" si="113"/>
        <v>30</v>
      </c>
      <c r="BF144" s="104">
        <f t="shared" si="114"/>
        <v>9</v>
      </c>
      <c r="BG144" s="104">
        <f t="shared" si="112"/>
        <v>0</v>
      </c>
    </row>
    <row r="145" ht="64.5" customHeight="1">
      <c r="A145" s="409" t="s">
        <v>585</v>
      </c>
      <c r="B145" s="314"/>
      <c r="C145" s="115"/>
      <c r="D145" s="197" t="s">
        <v>586</v>
      </c>
      <c r="E145" s="323"/>
      <c r="F145" s="198" t="s">
        <v>360</v>
      </c>
      <c r="G145" s="324" t="s">
        <v>587</v>
      </c>
      <c r="H145" s="198">
        <v>1.0</v>
      </c>
      <c r="I145" s="198">
        <v>0.0</v>
      </c>
      <c r="J145" s="325" t="s">
        <v>86</v>
      </c>
      <c r="K145" s="326">
        <v>468.9</v>
      </c>
      <c r="L145" s="201"/>
      <c r="M145" s="201"/>
      <c r="N145" s="201"/>
      <c r="O145" s="201"/>
      <c r="P145" s="201"/>
      <c r="Q145" s="198"/>
      <c r="R145" s="125"/>
      <c r="S145" s="125"/>
      <c r="T145" s="125"/>
      <c r="U145" s="125"/>
      <c r="V145" s="125"/>
      <c r="W145" s="125"/>
      <c r="X145" s="125"/>
      <c r="Y145" s="134">
        <f t="shared" si="137"/>
        <v>0</v>
      </c>
      <c r="Z145" s="135" t="str">
        <f t="shared" si="138"/>
        <v>No</v>
      </c>
      <c r="AA145" s="136" t="str">
        <f t="shared" si="139"/>
        <v>No</v>
      </c>
      <c r="AB145" s="2"/>
      <c r="AC145" s="125">
        <v>5.0</v>
      </c>
      <c r="AD145" s="126">
        <f t="shared" si="140"/>
        <v>0</v>
      </c>
      <c r="AE145" s="104"/>
      <c r="AF145" s="104">
        <v>11.0</v>
      </c>
      <c r="AG145" s="104">
        <f t="shared" si="141"/>
        <v>0</v>
      </c>
      <c r="AH145" s="104">
        <f t="shared" si="142"/>
        <v>0</v>
      </c>
      <c r="AI145" s="104">
        <f t="shared" si="143"/>
        <v>0</v>
      </c>
      <c r="AJ145" s="104">
        <f t="shared" si="144"/>
        <v>0</v>
      </c>
      <c r="AK145" s="104">
        <f t="shared" si="145"/>
        <v>0</v>
      </c>
      <c r="AL145" s="104">
        <f t="shared" si="146"/>
        <v>0</v>
      </c>
      <c r="AM145" s="104">
        <f t="shared" si="147"/>
        <v>0</v>
      </c>
      <c r="AN145" s="104">
        <f t="shared" si="148"/>
        <v>0</v>
      </c>
      <c r="AO145" s="104">
        <f t="shared" si="149"/>
        <v>0</v>
      </c>
      <c r="AP145" s="104">
        <f t="shared" si="150"/>
        <v>0</v>
      </c>
      <c r="AQ145" s="104">
        <f t="shared" si="151"/>
        <v>0</v>
      </c>
      <c r="AR145" s="104">
        <f t="shared" si="152"/>
        <v>0</v>
      </c>
      <c r="AS145" s="104">
        <f t="shared" si="153"/>
        <v>0</v>
      </c>
      <c r="AT145" s="104">
        <f t="shared" si="154"/>
        <v>0</v>
      </c>
      <c r="AU145" s="104">
        <v>5.0</v>
      </c>
      <c r="AV145" s="104"/>
      <c r="AW145" s="104"/>
      <c r="AX145" s="104"/>
      <c r="AY145" s="104">
        <f t="shared" ref="AY145:AY148" si="155">H145</f>
        <v>1</v>
      </c>
      <c r="AZ145" s="104"/>
      <c r="BA145" s="104">
        <v>1.0</v>
      </c>
      <c r="BB145" s="104"/>
      <c r="BC145" s="104">
        <v>30.0</v>
      </c>
      <c r="BD145" s="104">
        <v>500.0</v>
      </c>
      <c r="BE145" s="104">
        <f t="shared" si="113"/>
        <v>50</v>
      </c>
      <c r="BF145" s="104">
        <f t="shared" si="114"/>
        <v>15</v>
      </c>
      <c r="BG145" s="104">
        <f t="shared" si="112"/>
        <v>0</v>
      </c>
    </row>
    <row r="146" ht="64.5" customHeight="1">
      <c r="A146" s="394"/>
      <c r="B146" s="327"/>
      <c r="C146" s="106"/>
      <c r="D146" s="128" t="s">
        <v>588</v>
      </c>
      <c r="E146" s="410" t="s">
        <v>589</v>
      </c>
      <c r="F146" s="129" t="s">
        <v>360</v>
      </c>
      <c r="G146" s="333" t="s">
        <v>587</v>
      </c>
      <c r="H146" s="129">
        <v>1.0</v>
      </c>
      <c r="I146" s="129">
        <v>16.0</v>
      </c>
      <c r="J146" s="334" t="s">
        <v>86</v>
      </c>
      <c r="K146" s="335">
        <v>483.6</v>
      </c>
      <c r="L146" s="133"/>
      <c r="M146" s="133"/>
      <c r="N146" s="133"/>
      <c r="O146" s="133"/>
      <c r="P146" s="133"/>
      <c r="Q146" s="129"/>
      <c r="R146" s="132"/>
      <c r="S146" s="132"/>
      <c r="T146" s="132"/>
      <c r="U146" s="132"/>
      <c r="V146" s="132"/>
      <c r="W146" s="132"/>
      <c r="X146" s="132"/>
      <c r="Y146" s="134">
        <f t="shared" si="137"/>
        <v>0</v>
      </c>
      <c r="Z146" s="135" t="str">
        <f t="shared" si="138"/>
        <v>No</v>
      </c>
      <c r="AA146" s="136" t="str">
        <f t="shared" si="139"/>
        <v>No</v>
      </c>
      <c r="AB146" s="2"/>
      <c r="AC146" s="132">
        <v>5.0</v>
      </c>
      <c r="AD146" s="137">
        <f t="shared" si="140"/>
        <v>0</v>
      </c>
      <c r="AE146" s="104"/>
      <c r="AF146" s="104">
        <v>11.5</v>
      </c>
      <c r="AG146" s="104">
        <f t="shared" si="141"/>
        <v>0</v>
      </c>
      <c r="AH146" s="104">
        <f t="shared" si="142"/>
        <v>0</v>
      </c>
      <c r="AI146" s="104">
        <f t="shared" si="143"/>
        <v>0</v>
      </c>
      <c r="AJ146" s="104">
        <f t="shared" si="144"/>
        <v>0</v>
      </c>
      <c r="AK146" s="104">
        <f t="shared" si="145"/>
        <v>0</v>
      </c>
      <c r="AL146" s="104">
        <f t="shared" si="146"/>
        <v>0</v>
      </c>
      <c r="AM146" s="104">
        <f t="shared" si="147"/>
        <v>0</v>
      </c>
      <c r="AN146" s="104">
        <f t="shared" si="148"/>
        <v>0</v>
      </c>
      <c r="AO146" s="104">
        <f t="shared" si="149"/>
        <v>0</v>
      </c>
      <c r="AP146" s="104">
        <f t="shared" si="150"/>
        <v>0</v>
      </c>
      <c r="AQ146" s="104">
        <f t="shared" si="151"/>
        <v>0</v>
      </c>
      <c r="AR146" s="104">
        <f t="shared" si="152"/>
        <v>0</v>
      </c>
      <c r="AS146" s="104">
        <f t="shared" si="153"/>
        <v>0</v>
      </c>
      <c r="AT146" s="104">
        <f t="shared" si="154"/>
        <v>0</v>
      </c>
      <c r="AU146" s="104">
        <v>5.0</v>
      </c>
      <c r="AV146" s="104"/>
      <c r="AW146" s="104"/>
      <c r="AX146" s="104"/>
      <c r="AY146" s="104">
        <f t="shared" si="155"/>
        <v>1</v>
      </c>
      <c r="AZ146" s="104"/>
      <c r="BA146" s="104">
        <v>1.0</v>
      </c>
      <c r="BB146" s="104"/>
      <c r="BC146" s="104">
        <v>30.0</v>
      </c>
      <c r="BD146" s="104">
        <v>500.0</v>
      </c>
      <c r="BE146" s="104">
        <f t="shared" si="113"/>
        <v>50</v>
      </c>
      <c r="BF146" s="104">
        <f t="shared" si="114"/>
        <v>15</v>
      </c>
      <c r="BG146" s="104">
        <f t="shared" si="112"/>
        <v>0</v>
      </c>
    </row>
    <row r="147" ht="64.5" customHeight="1">
      <c r="A147" s="394"/>
      <c r="B147" s="327"/>
      <c r="C147" s="106"/>
      <c r="D147" s="48" t="s">
        <v>590</v>
      </c>
      <c r="E147" s="328"/>
      <c r="F147" s="2" t="s">
        <v>246</v>
      </c>
      <c r="G147" s="71" t="s">
        <v>591</v>
      </c>
      <c r="H147" s="2">
        <v>1.0</v>
      </c>
      <c r="I147" s="2">
        <v>0.0</v>
      </c>
      <c r="J147" s="329" t="s">
        <v>86</v>
      </c>
      <c r="K147" s="330">
        <v>202.8</v>
      </c>
      <c r="L147" s="139"/>
      <c r="M147" s="139"/>
      <c r="N147" s="139"/>
      <c r="O147" s="139"/>
      <c r="P147" s="139"/>
      <c r="Q147" s="2"/>
      <c r="R147" s="62"/>
      <c r="S147" s="62"/>
      <c r="T147" s="62"/>
      <c r="U147" s="62"/>
      <c r="V147" s="62"/>
      <c r="W147" s="62"/>
      <c r="X147" s="62"/>
      <c r="Y147" s="140">
        <f t="shared" si="137"/>
        <v>0</v>
      </c>
      <c r="Z147" s="141" t="str">
        <f t="shared" si="138"/>
        <v>No</v>
      </c>
      <c r="AA147" s="142" t="str">
        <f t="shared" si="139"/>
        <v>No</v>
      </c>
      <c r="AB147" s="2"/>
      <c r="AC147" s="132">
        <v>1.0</v>
      </c>
      <c r="AD147" s="137">
        <f t="shared" si="140"/>
        <v>0</v>
      </c>
      <c r="AE147" s="104"/>
      <c r="AF147" s="104">
        <v>6.8</v>
      </c>
      <c r="AG147" s="104">
        <f t="shared" si="141"/>
        <v>0</v>
      </c>
      <c r="AH147" s="104">
        <f t="shared" si="142"/>
        <v>0</v>
      </c>
      <c r="AI147" s="104">
        <f t="shared" si="143"/>
        <v>0</v>
      </c>
      <c r="AJ147" s="104">
        <f t="shared" si="144"/>
        <v>0</v>
      </c>
      <c r="AK147" s="104">
        <f t="shared" si="145"/>
        <v>0</v>
      </c>
      <c r="AL147" s="104">
        <f t="shared" si="146"/>
        <v>0</v>
      </c>
      <c r="AM147" s="104">
        <f t="shared" si="147"/>
        <v>0</v>
      </c>
      <c r="AN147" s="104">
        <f t="shared" si="148"/>
        <v>0</v>
      </c>
      <c r="AO147" s="104">
        <f t="shared" si="149"/>
        <v>0</v>
      </c>
      <c r="AP147" s="104">
        <f t="shared" si="150"/>
        <v>0</v>
      </c>
      <c r="AQ147" s="104">
        <f t="shared" si="151"/>
        <v>0</v>
      </c>
      <c r="AR147" s="104">
        <f t="shared" si="152"/>
        <v>0</v>
      </c>
      <c r="AS147" s="104">
        <f t="shared" si="153"/>
        <v>0</v>
      </c>
      <c r="AT147" s="104">
        <f t="shared" si="154"/>
        <v>0</v>
      </c>
      <c r="AU147" s="104">
        <v>1.0</v>
      </c>
      <c r="AV147" s="104"/>
      <c r="AW147" s="104"/>
      <c r="AX147" s="104"/>
      <c r="AY147" s="104">
        <f t="shared" si="155"/>
        <v>1</v>
      </c>
      <c r="AZ147" s="104"/>
      <c r="BA147" s="104">
        <v>1.0</v>
      </c>
      <c r="BB147" s="104"/>
      <c r="BC147" s="104">
        <v>30.0</v>
      </c>
      <c r="BD147" s="104">
        <v>500.0</v>
      </c>
      <c r="BE147" s="104">
        <f t="shared" si="113"/>
        <v>50</v>
      </c>
      <c r="BF147" s="104">
        <f t="shared" si="114"/>
        <v>15</v>
      </c>
      <c r="BG147" s="104">
        <f t="shared" si="112"/>
        <v>0</v>
      </c>
    </row>
    <row r="148" ht="64.5" customHeight="1">
      <c r="A148" s="394"/>
      <c r="B148" s="327"/>
      <c r="C148" s="106"/>
      <c r="D148" s="48" t="s">
        <v>592</v>
      </c>
      <c r="E148" s="411" t="s">
        <v>589</v>
      </c>
      <c r="F148" s="2" t="s">
        <v>246</v>
      </c>
      <c r="G148" s="71" t="s">
        <v>591</v>
      </c>
      <c r="H148" s="2">
        <v>1.0</v>
      </c>
      <c r="I148" s="2">
        <v>1.0</v>
      </c>
      <c r="J148" s="329" t="s">
        <v>86</v>
      </c>
      <c r="K148" s="330">
        <v>213.2</v>
      </c>
      <c r="L148" s="139"/>
      <c r="M148" s="139"/>
      <c r="N148" s="139"/>
      <c r="O148" s="139"/>
      <c r="P148" s="139"/>
      <c r="Q148" s="2"/>
      <c r="R148" s="62"/>
      <c r="S148" s="62"/>
      <c r="T148" s="62"/>
      <c r="U148" s="62"/>
      <c r="V148" s="62"/>
      <c r="W148" s="62"/>
      <c r="X148" s="62"/>
      <c r="Y148" s="140">
        <f t="shared" si="137"/>
        <v>0</v>
      </c>
      <c r="Z148" s="141" t="str">
        <f t="shared" si="138"/>
        <v>No</v>
      </c>
      <c r="AA148" s="142" t="str">
        <f t="shared" si="139"/>
        <v>No</v>
      </c>
      <c r="AB148" s="2"/>
      <c r="AC148" s="132">
        <v>1.0</v>
      </c>
      <c r="AD148" s="137">
        <f t="shared" si="140"/>
        <v>0</v>
      </c>
      <c r="AE148" s="104"/>
      <c r="AF148" s="104">
        <v>6.8</v>
      </c>
      <c r="AG148" s="104">
        <f t="shared" si="141"/>
        <v>0</v>
      </c>
      <c r="AH148" s="104">
        <f t="shared" si="142"/>
        <v>0</v>
      </c>
      <c r="AI148" s="104">
        <f t="shared" si="143"/>
        <v>0</v>
      </c>
      <c r="AJ148" s="104">
        <f t="shared" si="144"/>
        <v>0</v>
      </c>
      <c r="AK148" s="104">
        <f t="shared" si="145"/>
        <v>0</v>
      </c>
      <c r="AL148" s="104">
        <f t="shared" si="146"/>
        <v>0</v>
      </c>
      <c r="AM148" s="104">
        <f t="shared" si="147"/>
        <v>0</v>
      </c>
      <c r="AN148" s="104">
        <f t="shared" si="148"/>
        <v>0</v>
      </c>
      <c r="AO148" s="104">
        <f t="shared" si="149"/>
        <v>0</v>
      </c>
      <c r="AP148" s="104">
        <f t="shared" si="150"/>
        <v>0</v>
      </c>
      <c r="AQ148" s="104">
        <f t="shared" si="151"/>
        <v>0</v>
      </c>
      <c r="AR148" s="104">
        <f t="shared" si="152"/>
        <v>0</v>
      </c>
      <c r="AS148" s="104">
        <f t="shared" si="153"/>
        <v>0</v>
      </c>
      <c r="AT148" s="104">
        <f t="shared" si="154"/>
        <v>0</v>
      </c>
      <c r="AU148" s="104">
        <v>1.0</v>
      </c>
      <c r="AV148" s="104"/>
      <c r="AW148" s="104"/>
      <c r="AX148" s="104"/>
      <c r="AY148" s="104">
        <f t="shared" si="155"/>
        <v>1</v>
      </c>
      <c r="AZ148" s="104"/>
      <c r="BA148" s="104">
        <v>1.0</v>
      </c>
      <c r="BB148" s="104"/>
      <c r="BC148" s="104">
        <v>30.0</v>
      </c>
      <c r="BD148" s="104">
        <v>500.0</v>
      </c>
      <c r="BE148" s="104">
        <f t="shared" si="113"/>
        <v>50</v>
      </c>
      <c r="BF148" s="104">
        <f t="shared" si="114"/>
        <v>15</v>
      </c>
      <c r="BG148" s="104">
        <f t="shared" si="112"/>
        <v>0</v>
      </c>
    </row>
    <row r="149" ht="64.5" customHeight="1">
      <c r="A149" s="394"/>
      <c r="B149" s="127"/>
      <c r="C149" s="2"/>
      <c r="D149" s="128" t="s">
        <v>593</v>
      </c>
      <c r="E149" s="332"/>
      <c r="F149" s="129" t="s">
        <v>246</v>
      </c>
      <c r="G149" s="333" t="s">
        <v>594</v>
      </c>
      <c r="H149" s="129">
        <v>1.0</v>
      </c>
      <c r="I149" s="129">
        <v>0.0</v>
      </c>
      <c r="J149" s="334" t="s">
        <v>86</v>
      </c>
      <c r="K149" s="335">
        <v>197.6</v>
      </c>
      <c r="L149" s="133"/>
      <c r="M149" s="133"/>
      <c r="N149" s="133"/>
      <c r="O149" s="133"/>
      <c r="P149" s="133"/>
      <c r="Q149" s="129"/>
      <c r="R149" s="132"/>
      <c r="S149" s="132"/>
      <c r="T149" s="132"/>
      <c r="U149" s="132"/>
      <c r="V149" s="132"/>
      <c r="W149" s="132"/>
      <c r="X149" s="132"/>
      <c r="Y149" s="134">
        <f t="shared" si="137"/>
        <v>0</v>
      </c>
      <c r="Z149" s="135" t="str">
        <f t="shared" si="138"/>
        <v>No</v>
      </c>
      <c r="AA149" s="136" t="str">
        <f t="shared" si="139"/>
        <v>No</v>
      </c>
      <c r="AB149" s="2"/>
      <c r="AC149" s="132">
        <v>1.0</v>
      </c>
      <c r="AD149" s="137">
        <f t="shared" si="140"/>
        <v>0</v>
      </c>
      <c r="AE149" s="104"/>
      <c r="AF149" s="104">
        <v>5.0</v>
      </c>
      <c r="AG149" s="104">
        <f t="shared" si="141"/>
        <v>0</v>
      </c>
      <c r="AH149" s="104">
        <f t="shared" si="142"/>
        <v>0</v>
      </c>
      <c r="AI149" s="104">
        <f t="shared" si="143"/>
        <v>0</v>
      </c>
      <c r="AJ149" s="104">
        <f t="shared" si="144"/>
        <v>0</v>
      </c>
      <c r="AK149" s="104">
        <f t="shared" si="145"/>
        <v>0</v>
      </c>
      <c r="AL149" s="104">
        <f t="shared" si="146"/>
        <v>0</v>
      </c>
      <c r="AM149" s="104">
        <f t="shared" si="147"/>
        <v>0</v>
      </c>
      <c r="AN149" s="104">
        <f t="shared" si="148"/>
        <v>0</v>
      </c>
      <c r="AO149" s="104">
        <f t="shared" si="149"/>
        <v>0</v>
      </c>
      <c r="AP149" s="104">
        <f t="shared" si="150"/>
        <v>0</v>
      </c>
      <c r="AQ149" s="104">
        <f t="shared" si="151"/>
        <v>0</v>
      </c>
      <c r="AR149" s="104">
        <f t="shared" si="152"/>
        <v>0</v>
      </c>
      <c r="AS149" s="104">
        <f t="shared" si="153"/>
        <v>0</v>
      </c>
      <c r="AT149" s="104">
        <f t="shared" si="154"/>
        <v>0</v>
      </c>
      <c r="AU149" s="104">
        <v>1.0</v>
      </c>
      <c r="AV149" s="104"/>
      <c r="AW149" s="104"/>
      <c r="AX149" s="104">
        <v>1.0</v>
      </c>
      <c r="AY149" s="104"/>
      <c r="AZ149" s="104"/>
      <c r="BA149" s="104">
        <v>1.0</v>
      </c>
      <c r="BB149" s="104"/>
      <c r="BC149" s="104">
        <v>30.0</v>
      </c>
      <c r="BD149" s="104">
        <v>500.0</v>
      </c>
      <c r="BE149" s="104">
        <f t="shared" si="113"/>
        <v>50</v>
      </c>
      <c r="BF149" s="104">
        <f t="shared" si="114"/>
        <v>15</v>
      </c>
      <c r="BG149" s="104">
        <f t="shared" si="112"/>
        <v>0</v>
      </c>
    </row>
    <row r="150" ht="64.5" customHeight="1">
      <c r="A150" s="394"/>
      <c r="B150" s="127"/>
      <c r="C150" s="2"/>
      <c r="D150" s="128" t="s">
        <v>595</v>
      </c>
      <c r="E150" s="410" t="s">
        <v>589</v>
      </c>
      <c r="F150" s="129" t="s">
        <v>246</v>
      </c>
      <c r="G150" s="333" t="s">
        <v>594</v>
      </c>
      <c r="H150" s="129">
        <v>1.0</v>
      </c>
      <c r="I150" s="129">
        <v>1.0</v>
      </c>
      <c r="J150" s="334" t="s">
        <v>86</v>
      </c>
      <c r="K150" s="335">
        <v>208.0</v>
      </c>
      <c r="L150" s="133"/>
      <c r="M150" s="133"/>
      <c r="N150" s="133"/>
      <c r="O150" s="133"/>
      <c r="P150" s="133"/>
      <c r="Q150" s="129"/>
      <c r="R150" s="132"/>
      <c r="S150" s="132"/>
      <c r="T150" s="132"/>
      <c r="U150" s="132"/>
      <c r="V150" s="132"/>
      <c r="W150" s="132"/>
      <c r="X150" s="132"/>
      <c r="Y150" s="134">
        <f t="shared" si="137"/>
        <v>0</v>
      </c>
      <c r="Z150" s="135" t="str">
        <f t="shared" si="138"/>
        <v>No</v>
      </c>
      <c r="AA150" s="136" t="str">
        <f t="shared" si="139"/>
        <v>No</v>
      </c>
      <c r="AB150" s="2"/>
      <c r="AC150" s="132">
        <v>1.0</v>
      </c>
      <c r="AD150" s="137">
        <f t="shared" si="140"/>
        <v>0</v>
      </c>
      <c r="AE150" s="104"/>
      <c r="AF150" s="104">
        <v>5.0</v>
      </c>
      <c r="AG150" s="104">
        <f t="shared" si="141"/>
        <v>0</v>
      </c>
      <c r="AH150" s="104">
        <f t="shared" si="142"/>
        <v>0</v>
      </c>
      <c r="AI150" s="104">
        <f t="shared" si="143"/>
        <v>0</v>
      </c>
      <c r="AJ150" s="104">
        <f t="shared" si="144"/>
        <v>0</v>
      </c>
      <c r="AK150" s="104">
        <f t="shared" si="145"/>
        <v>0</v>
      </c>
      <c r="AL150" s="104">
        <f t="shared" si="146"/>
        <v>0</v>
      </c>
      <c r="AM150" s="104">
        <f t="shared" si="147"/>
        <v>0</v>
      </c>
      <c r="AN150" s="104">
        <f t="shared" si="148"/>
        <v>0</v>
      </c>
      <c r="AO150" s="104">
        <f t="shared" si="149"/>
        <v>0</v>
      </c>
      <c r="AP150" s="104">
        <f t="shared" si="150"/>
        <v>0</v>
      </c>
      <c r="AQ150" s="104">
        <f t="shared" si="151"/>
        <v>0</v>
      </c>
      <c r="AR150" s="104">
        <f t="shared" si="152"/>
        <v>0</v>
      </c>
      <c r="AS150" s="104">
        <f t="shared" si="153"/>
        <v>0</v>
      </c>
      <c r="AT150" s="104">
        <f t="shared" si="154"/>
        <v>0</v>
      </c>
      <c r="AU150" s="104">
        <v>1.0</v>
      </c>
      <c r="AV150" s="104"/>
      <c r="AW150" s="104"/>
      <c r="AX150" s="104">
        <v>1.0</v>
      </c>
      <c r="AY150" s="104"/>
      <c r="AZ150" s="104"/>
      <c r="BA150" s="104">
        <v>1.0</v>
      </c>
      <c r="BB150" s="104"/>
      <c r="BC150" s="104">
        <v>30.0</v>
      </c>
      <c r="BD150" s="104">
        <v>500.0</v>
      </c>
      <c r="BE150" s="104">
        <f t="shared" si="113"/>
        <v>50</v>
      </c>
      <c r="BF150" s="104">
        <f t="shared" si="114"/>
        <v>15</v>
      </c>
      <c r="BG150" s="104">
        <f t="shared" si="112"/>
        <v>0</v>
      </c>
    </row>
    <row r="151" ht="64.5" customHeight="1">
      <c r="A151" s="394"/>
      <c r="B151" s="380"/>
      <c r="C151" s="2"/>
      <c r="D151" s="48" t="s">
        <v>596</v>
      </c>
      <c r="E151" s="328"/>
      <c r="F151" s="2" t="s">
        <v>193</v>
      </c>
      <c r="G151" s="71" t="s">
        <v>597</v>
      </c>
      <c r="H151" s="2">
        <v>3.0</v>
      </c>
      <c r="I151" s="2">
        <v>0.0</v>
      </c>
      <c r="J151" s="329" t="s">
        <v>86</v>
      </c>
      <c r="K151" s="330">
        <v>239.2</v>
      </c>
      <c r="L151" s="139"/>
      <c r="M151" s="139"/>
      <c r="N151" s="139"/>
      <c r="O151" s="139"/>
      <c r="P151" s="139"/>
      <c r="Q151" s="2"/>
      <c r="R151" s="62"/>
      <c r="S151" s="62"/>
      <c r="T151" s="62"/>
      <c r="U151" s="62"/>
      <c r="V151" s="62"/>
      <c r="W151" s="62"/>
      <c r="X151" s="62"/>
      <c r="Y151" s="140">
        <f t="shared" si="137"/>
        <v>0</v>
      </c>
      <c r="Z151" s="141" t="str">
        <f t="shared" si="138"/>
        <v>No</v>
      </c>
      <c r="AA151" s="142" t="str">
        <f t="shared" si="139"/>
        <v>No</v>
      </c>
      <c r="AB151" s="2"/>
      <c r="AC151" s="132">
        <v>3.0</v>
      </c>
      <c r="AD151" s="137">
        <f t="shared" si="140"/>
        <v>0</v>
      </c>
      <c r="AE151" s="104"/>
      <c r="AF151" s="104">
        <v>5.5</v>
      </c>
      <c r="AG151" s="104">
        <f t="shared" si="141"/>
        <v>0</v>
      </c>
      <c r="AH151" s="104">
        <f t="shared" si="142"/>
        <v>0</v>
      </c>
      <c r="AI151" s="104">
        <f t="shared" si="143"/>
        <v>0</v>
      </c>
      <c r="AJ151" s="104">
        <f t="shared" si="144"/>
        <v>0</v>
      </c>
      <c r="AK151" s="104">
        <f t="shared" si="145"/>
        <v>0</v>
      </c>
      <c r="AL151" s="104">
        <f t="shared" si="146"/>
        <v>0</v>
      </c>
      <c r="AM151" s="104">
        <f t="shared" si="147"/>
        <v>0</v>
      </c>
      <c r="AN151" s="104">
        <f t="shared" si="148"/>
        <v>0</v>
      </c>
      <c r="AO151" s="104">
        <f t="shared" si="149"/>
        <v>0</v>
      </c>
      <c r="AP151" s="104">
        <f t="shared" si="150"/>
        <v>0</v>
      </c>
      <c r="AQ151" s="104">
        <f t="shared" si="151"/>
        <v>0</v>
      </c>
      <c r="AR151" s="104">
        <f t="shared" si="152"/>
        <v>0</v>
      </c>
      <c r="AS151" s="104">
        <f t="shared" si="153"/>
        <v>0</v>
      </c>
      <c r="AT151" s="104">
        <f t="shared" si="154"/>
        <v>0</v>
      </c>
      <c r="AU151" s="104">
        <v>3.0</v>
      </c>
      <c r="AV151" s="104"/>
      <c r="AW151" s="104"/>
      <c r="AX151" s="104">
        <f t="shared" ref="AX151:AX154" si="156">H151</f>
        <v>3</v>
      </c>
      <c r="AY151" s="104"/>
      <c r="AZ151" s="104"/>
      <c r="BA151" s="104">
        <v>3.0</v>
      </c>
      <c r="BB151" s="104"/>
      <c r="BC151" s="104">
        <v>20.0</v>
      </c>
      <c r="BD151" s="104">
        <v>500.0</v>
      </c>
      <c r="BE151" s="104">
        <f t="shared" si="113"/>
        <v>50</v>
      </c>
      <c r="BF151" s="104">
        <f t="shared" si="114"/>
        <v>15</v>
      </c>
      <c r="BG151" s="104">
        <f t="shared" si="112"/>
        <v>0</v>
      </c>
    </row>
    <row r="152" ht="64.5" customHeight="1">
      <c r="A152" s="394"/>
      <c r="B152" s="327"/>
      <c r="C152" s="2"/>
      <c r="D152" s="48" t="s">
        <v>598</v>
      </c>
      <c r="E152" s="411" t="s">
        <v>589</v>
      </c>
      <c r="F152" s="2" t="s">
        <v>193</v>
      </c>
      <c r="G152" s="71" t="s">
        <v>597</v>
      </c>
      <c r="H152" s="2">
        <v>3.0</v>
      </c>
      <c r="I152" s="2">
        <v>3.0</v>
      </c>
      <c r="J152" s="329" t="s">
        <v>86</v>
      </c>
      <c r="K152" s="330">
        <v>260.0</v>
      </c>
      <c r="L152" s="139"/>
      <c r="M152" s="139"/>
      <c r="N152" s="139"/>
      <c r="O152" s="139"/>
      <c r="P152" s="139"/>
      <c r="Q152" s="2"/>
      <c r="R152" s="62"/>
      <c r="S152" s="62"/>
      <c r="T152" s="62"/>
      <c r="U152" s="62"/>
      <c r="V152" s="62"/>
      <c r="W152" s="62"/>
      <c r="X152" s="62"/>
      <c r="Y152" s="140">
        <f t="shared" si="137"/>
        <v>0</v>
      </c>
      <c r="Z152" s="141" t="str">
        <f t="shared" si="138"/>
        <v>No</v>
      </c>
      <c r="AA152" s="142" t="str">
        <f t="shared" si="139"/>
        <v>No</v>
      </c>
      <c r="AB152" s="2"/>
      <c r="AC152" s="132">
        <v>3.0</v>
      </c>
      <c r="AD152" s="137">
        <f t="shared" si="140"/>
        <v>0</v>
      </c>
      <c r="AE152" s="104"/>
      <c r="AF152" s="104">
        <v>5.5</v>
      </c>
      <c r="AG152" s="104">
        <f t="shared" si="141"/>
        <v>0</v>
      </c>
      <c r="AH152" s="104">
        <f t="shared" si="142"/>
        <v>0</v>
      </c>
      <c r="AI152" s="104">
        <f t="shared" si="143"/>
        <v>0</v>
      </c>
      <c r="AJ152" s="104">
        <f t="shared" si="144"/>
        <v>0</v>
      </c>
      <c r="AK152" s="104">
        <f t="shared" si="145"/>
        <v>0</v>
      </c>
      <c r="AL152" s="104">
        <f t="shared" si="146"/>
        <v>0</v>
      </c>
      <c r="AM152" s="104">
        <f t="shared" si="147"/>
        <v>0</v>
      </c>
      <c r="AN152" s="104">
        <f t="shared" si="148"/>
        <v>0</v>
      </c>
      <c r="AO152" s="104">
        <f t="shared" si="149"/>
        <v>0</v>
      </c>
      <c r="AP152" s="104">
        <f t="shared" si="150"/>
        <v>0</v>
      </c>
      <c r="AQ152" s="104">
        <f t="shared" si="151"/>
        <v>0</v>
      </c>
      <c r="AR152" s="104">
        <f t="shared" si="152"/>
        <v>0</v>
      </c>
      <c r="AS152" s="104">
        <f t="shared" si="153"/>
        <v>0</v>
      </c>
      <c r="AT152" s="104">
        <f t="shared" si="154"/>
        <v>0</v>
      </c>
      <c r="AU152" s="104">
        <v>3.0</v>
      </c>
      <c r="AV152" s="104"/>
      <c r="AW152" s="104"/>
      <c r="AX152" s="104">
        <f t="shared" si="156"/>
        <v>3</v>
      </c>
      <c r="AY152" s="104"/>
      <c r="AZ152" s="104"/>
      <c r="BA152" s="104">
        <v>3.0</v>
      </c>
      <c r="BB152" s="104"/>
      <c r="BC152" s="104">
        <v>20.0</v>
      </c>
      <c r="BD152" s="104">
        <v>500.0</v>
      </c>
      <c r="BE152" s="104">
        <f t="shared" si="113"/>
        <v>50</v>
      </c>
      <c r="BF152" s="104">
        <f t="shared" si="114"/>
        <v>15</v>
      </c>
      <c r="BG152" s="104">
        <f t="shared" si="112"/>
        <v>0</v>
      </c>
    </row>
    <row r="153" ht="64.5" customHeight="1">
      <c r="A153" s="394"/>
      <c r="B153" s="127"/>
      <c r="C153" s="2"/>
      <c r="D153" s="128" t="s">
        <v>599</v>
      </c>
      <c r="E153" s="332"/>
      <c r="F153" s="129" t="s">
        <v>151</v>
      </c>
      <c r="G153" s="333" t="s">
        <v>600</v>
      </c>
      <c r="H153" s="129">
        <v>5.0</v>
      </c>
      <c r="I153" s="129">
        <v>0.0</v>
      </c>
      <c r="J153" s="334" t="s">
        <v>86</v>
      </c>
      <c r="K153" s="335">
        <v>562.7</v>
      </c>
      <c r="L153" s="133"/>
      <c r="M153" s="133"/>
      <c r="N153" s="133"/>
      <c r="O153" s="133"/>
      <c r="P153" s="133"/>
      <c r="Q153" s="129"/>
      <c r="R153" s="132"/>
      <c r="S153" s="132"/>
      <c r="T153" s="132"/>
      <c r="U153" s="132"/>
      <c r="V153" s="132"/>
      <c r="W153" s="132"/>
      <c r="X153" s="132"/>
      <c r="Y153" s="134">
        <f t="shared" si="137"/>
        <v>0</v>
      </c>
      <c r="Z153" s="135" t="str">
        <f t="shared" si="138"/>
        <v>No</v>
      </c>
      <c r="AA153" s="136" t="str">
        <f t="shared" si="139"/>
        <v>No</v>
      </c>
      <c r="AB153" s="2"/>
      <c r="AC153" s="132">
        <v>5.0</v>
      </c>
      <c r="AD153" s="137">
        <f t="shared" si="140"/>
        <v>0</v>
      </c>
      <c r="AE153" s="104"/>
      <c r="AF153" s="104">
        <v>7.0</v>
      </c>
      <c r="AG153" s="104">
        <f t="shared" si="141"/>
        <v>0</v>
      </c>
      <c r="AH153" s="104">
        <f t="shared" si="142"/>
        <v>0</v>
      </c>
      <c r="AI153" s="104">
        <f t="shared" si="143"/>
        <v>0</v>
      </c>
      <c r="AJ153" s="104">
        <f t="shared" si="144"/>
        <v>0</v>
      </c>
      <c r="AK153" s="104">
        <f t="shared" si="145"/>
        <v>0</v>
      </c>
      <c r="AL153" s="104">
        <f t="shared" si="146"/>
        <v>0</v>
      </c>
      <c r="AM153" s="104">
        <f t="shared" si="147"/>
        <v>0</v>
      </c>
      <c r="AN153" s="104">
        <f t="shared" si="148"/>
        <v>0</v>
      </c>
      <c r="AO153" s="104">
        <f t="shared" si="149"/>
        <v>0</v>
      </c>
      <c r="AP153" s="104">
        <f t="shared" si="150"/>
        <v>0</v>
      </c>
      <c r="AQ153" s="104">
        <f t="shared" si="151"/>
        <v>0</v>
      </c>
      <c r="AR153" s="104">
        <f t="shared" si="152"/>
        <v>0</v>
      </c>
      <c r="AS153" s="104">
        <f t="shared" si="153"/>
        <v>0</v>
      </c>
      <c r="AT153" s="104">
        <f t="shared" si="154"/>
        <v>0</v>
      </c>
      <c r="AU153" s="104">
        <v>5.0</v>
      </c>
      <c r="AV153" s="104"/>
      <c r="AW153" s="104"/>
      <c r="AX153" s="104">
        <f t="shared" si="156"/>
        <v>5</v>
      </c>
      <c r="AY153" s="104"/>
      <c r="AZ153" s="104"/>
      <c r="BA153" s="104">
        <v>5.0</v>
      </c>
      <c r="BB153" s="104"/>
      <c r="BC153" s="104">
        <v>50.0</v>
      </c>
      <c r="BD153" s="104">
        <v>500.0</v>
      </c>
      <c r="BE153" s="104">
        <f t="shared" si="113"/>
        <v>50</v>
      </c>
      <c r="BF153" s="104">
        <f t="shared" si="114"/>
        <v>15</v>
      </c>
      <c r="BG153" s="104">
        <f t="shared" si="112"/>
        <v>0</v>
      </c>
    </row>
    <row r="154" ht="64.5" customHeight="1">
      <c r="A154" s="412"/>
      <c r="B154" s="413"/>
      <c r="C154" s="189"/>
      <c r="D154" s="146" t="s">
        <v>601</v>
      </c>
      <c r="E154" s="414" t="s">
        <v>589</v>
      </c>
      <c r="F154" s="147" t="s">
        <v>151</v>
      </c>
      <c r="G154" s="343" t="s">
        <v>600</v>
      </c>
      <c r="H154" s="147">
        <v>5.0</v>
      </c>
      <c r="I154" s="147">
        <v>5.0</v>
      </c>
      <c r="J154" s="344" t="s">
        <v>86</v>
      </c>
      <c r="K154" s="345">
        <v>598.0</v>
      </c>
      <c r="L154" s="150"/>
      <c r="M154" s="150"/>
      <c r="N154" s="150"/>
      <c r="O154" s="150"/>
      <c r="P154" s="150"/>
      <c r="Q154" s="147"/>
      <c r="R154" s="151"/>
      <c r="S154" s="151"/>
      <c r="T154" s="151"/>
      <c r="U154" s="151"/>
      <c r="V154" s="151"/>
      <c r="W154" s="151"/>
      <c r="X154" s="151"/>
      <c r="Y154" s="134">
        <f t="shared" si="137"/>
        <v>0</v>
      </c>
      <c r="Z154" s="153" t="str">
        <f t="shared" si="138"/>
        <v>No</v>
      </c>
      <c r="AA154" s="154" t="str">
        <f t="shared" si="139"/>
        <v>No</v>
      </c>
      <c r="AB154" s="2"/>
      <c r="AC154" s="151">
        <v>5.0</v>
      </c>
      <c r="AD154" s="155">
        <f t="shared" si="140"/>
        <v>0</v>
      </c>
      <c r="AE154" s="104"/>
      <c r="AF154" s="104">
        <v>7.0</v>
      </c>
      <c r="AG154" s="104">
        <f t="shared" si="141"/>
        <v>0</v>
      </c>
      <c r="AH154" s="104">
        <f t="shared" si="142"/>
        <v>0</v>
      </c>
      <c r="AI154" s="104">
        <f t="shared" si="143"/>
        <v>0</v>
      </c>
      <c r="AJ154" s="104">
        <f t="shared" si="144"/>
        <v>0</v>
      </c>
      <c r="AK154" s="104">
        <f t="shared" si="145"/>
        <v>0</v>
      </c>
      <c r="AL154" s="104">
        <f t="shared" si="146"/>
        <v>0</v>
      </c>
      <c r="AM154" s="104">
        <f t="shared" si="147"/>
        <v>0</v>
      </c>
      <c r="AN154" s="104">
        <f t="shared" si="148"/>
        <v>0</v>
      </c>
      <c r="AO154" s="104">
        <f t="shared" si="149"/>
        <v>0</v>
      </c>
      <c r="AP154" s="104">
        <f t="shared" si="150"/>
        <v>0</v>
      </c>
      <c r="AQ154" s="104">
        <f t="shared" si="151"/>
        <v>0</v>
      </c>
      <c r="AR154" s="104">
        <f t="shared" si="152"/>
        <v>0</v>
      </c>
      <c r="AS154" s="104">
        <f t="shared" si="153"/>
        <v>0</v>
      </c>
      <c r="AT154" s="104">
        <f t="shared" si="154"/>
        <v>0</v>
      </c>
      <c r="AU154" s="104">
        <v>5.0</v>
      </c>
      <c r="AV154" s="104"/>
      <c r="AW154" s="104"/>
      <c r="AX154" s="104">
        <f t="shared" si="156"/>
        <v>5</v>
      </c>
      <c r="AY154" s="104"/>
      <c r="AZ154" s="104"/>
      <c r="BA154" s="104">
        <v>5.0</v>
      </c>
      <c r="BB154" s="104"/>
      <c r="BC154" s="104">
        <v>50.0</v>
      </c>
      <c r="BD154" s="104">
        <v>500.0</v>
      </c>
      <c r="BE154" s="104">
        <f t="shared" si="113"/>
        <v>50</v>
      </c>
      <c r="BF154" s="104">
        <f t="shared" si="114"/>
        <v>15</v>
      </c>
      <c r="BG154" s="104">
        <f t="shared" si="112"/>
        <v>0</v>
      </c>
    </row>
    <row r="155" ht="27.0" customHeight="1">
      <c r="A155" s="2"/>
      <c r="B155" s="403"/>
      <c r="C155" s="2"/>
      <c r="D155" s="178"/>
      <c r="E155" s="356"/>
      <c r="F155" s="106"/>
      <c r="G155" s="261"/>
      <c r="H155" s="106"/>
      <c r="I155" s="106"/>
      <c r="J155" s="354"/>
      <c r="K155" s="346" t="s">
        <v>602</v>
      </c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347"/>
      <c r="Z155" s="184"/>
      <c r="AA155" s="141"/>
      <c r="AB155" s="2"/>
      <c r="AC155" s="81"/>
      <c r="AD155" s="2"/>
      <c r="AE155" s="104"/>
      <c r="AF155" s="104"/>
      <c r="AG155" s="104">
        <f>SUM(L155:V155)*AF155</f>
        <v>0</v>
      </c>
      <c r="AH155" s="104">
        <f t="shared" si="142"/>
        <v>0</v>
      </c>
      <c r="AI155" s="104">
        <f t="shared" si="143"/>
        <v>0</v>
      </c>
      <c r="AJ155" s="104">
        <f t="shared" si="144"/>
        <v>0</v>
      </c>
      <c r="AK155" s="104">
        <f t="shared" si="145"/>
        <v>0</v>
      </c>
      <c r="AL155" s="104">
        <f t="shared" si="146"/>
        <v>0</v>
      </c>
      <c r="AM155" s="104">
        <f t="shared" si="147"/>
        <v>0</v>
      </c>
      <c r="AN155" s="104">
        <f t="shared" si="148"/>
        <v>0</v>
      </c>
      <c r="AO155" s="104">
        <f t="shared" si="149"/>
        <v>0</v>
      </c>
      <c r="AP155" s="104">
        <f t="shared" si="150"/>
        <v>0</v>
      </c>
      <c r="AQ155" s="104">
        <f t="shared" si="151"/>
        <v>0</v>
      </c>
      <c r="AR155" s="104">
        <f t="shared" si="152"/>
        <v>0</v>
      </c>
      <c r="AS155" s="104">
        <f t="shared" ref="AS155:AT155" si="157">W155*I155</f>
        <v>0</v>
      </c>
      <c r="AT155" s="104">
        <f t="shared" si="157"/>
        <v>0</v>
      </c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</row>
    <row r="156" ht="64.5" customHeight="1">
      <c r="A156" s="415" t="s">
        <v>603</v>
      </c>
      <c r="B156" s="416"/>
      <c r="C156" s="87"/>
      <c r="D156" s="207" t="s">
        <v>604</v>
      </c>
      <c r="E156" s="417"/>
      <c r="F156" s="208" t="s">
        <v>360</v>
      </c>
      <c r="G156" s="418" t="s">
        <v>605</v>
      </c>
      <c r="H156" s="208">
        <v>1.0</v>
      </c>
      <c r="I156" s="208">
        <v>0.0</v>
      </c>
      <c r="J156" s="419" t="s">
        <v>86</v>
      </c>
      <c r="K156" s="420">
        <v>213.2</v>
      </c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2"/>
      <c r="W156" s="212"/>
      <c r="X156" s="212"/>
      <c r="Y156" s="152">
        <f t="shared" ref="Y156:Y164" si="158">K156*L156+K156*M156+K156*N156+K156*O156+K156*P156+K156*Q156+K156*R156+K156*T156+K156*U156+K156*V156+K156*W156+K156*X156+K156*S156</f>
        <v>0</v>
      </c>
      <c r="Z156" s="214" t="str">
        <f t="shared" ref="Z156:Z164" si="159">IF(B156="New","Yes","No")</f>
        <v>No</v>
      </c>
      <c r="AA156" s="215" t="str">
        <f t="shared" ref="AA156:AA164" si="160">IF(SUM(L156:X156)&gt;0,"Yes","No")</f>
        <v>No</v>
      </c>
      <c r="AB156" s="2"/>
      <c r="AC156" s="125">
        <v>3.0</v>
      </c>
      <c r="AD156" s="126">
        <f t="shared" ref="AD156:AD164" si="161">AC156*L156+AC156*M156+AC156*N156+AC156*O156+AC156*P156+AC156*Q156+AC156*R156+AC156*T156+AC156*U156+AC156*V156+AC156*W156+AC156*X156+AC156*S156</f>
        <v>0</v>
      </c>
      <c r="AE156" s="104"/>
      <c r="AF156" s="104">
        <v>7.0</v>
      </c>
      <c r="AG156" s="104">
        <f t="shared" ref="AG156:AG164" si="162">SUM(L156:X156)*AF156</f>
        <v>0</v>
      </c>
      <c r="AH156" s="104">
        <f t="shared" si="142"/>
        <v>0</v>
      </c>
      <c r="AI156" s="104">
        <f t="shared" si="143"/>
        <v>0</v>
      </c>
      <c r="AJ156" s="104">
        <f t="shared" si="144"/>
        <v>0</v>
      </c>
      <c r="AK156" s="104">
        <f t="shared" si="145"/>
        <v>0</v>
      </c>
      <c r="AL156" s="104">
        <f t="shared" si="146"/>
        <v>0</v>
      </c>
      <c r="AM156" s="104">
        <f t="shared" si="147"/>
        <v>0</v>
      </c>
      <c r="AN156" s="104">
        <f t="shared" si="148"/>
        <v>0</v>
      </c>
      <c r="AO156" s="104">
        <f t="shared" si="149"/>
        <v>0</v>
      </c>
      <c r="AP156" s="104">
        <f t="shared" si="150"/>
        <v>0</v>
      </c>
      <c r="AQ156" s="104">
        <f t="shared" si="151"/>
        <v>0</v>
      </c>
      <c r="AR156" s="104">
        <f t="shared" si="152"/>
        <v>0</v>
      </c>
      <c r="AS156" s="104">
        <f t="shared" ref="AS156:AS164" si="163">W156*H156</f>
        <v>0</v>
      </c>
      <c r="AT156" s="104">
        <f t="shared" ref="AT156:AT164" si="164">X156*H156</f>
        <v>0</v>
      </c>
      <c r="AU156" s="104">
        <v>3.0</v>
      </c>
      <c r="AV156" s="104"/>
      <c r="AW156" s="104"/>
      <c r="AX156" s="104"/>
      <c r="AY156" s="104">
        <f>H156</f>
        <v>1</v>
      </c>
      <c r="AZ156" s="104"/>
      <c r="BA156" s="104">
        <v>1.0</v>
      </c>
      <c r="BB156" s="104"/>
      <c r="BC156" s="104">
        <v>15.0</v>
      </c>
      <c r="BD156" s="104">
        <v>300.0</v>
      </c>
      <c r="BE156" s="104">
        <f t="shared" ref="BE156:BE161" si="165">BD156/10</f>
        <v>30</v>
      </c>
      <c r="BF156" s="104">
        <f t="shared" ref="BF156:BF161" si="166">(3/100)*BD156</f>
        <v>9</v>
      </c>
      <c r="BG156" s="104">
        <f t="shared" ref="BG156:BG218" si="167">AF156*SUM(L156:V156)</f>
        <v>0</v>
      </c>
    </row>
    <row r="157" ht="64.5" customHeight="1">
      <c r="A157" s="392" t="s">
        <v>606</v>
      </c>
      <c r="B157" s="114"/>
      <c r="C157" s="162"/>
      <c r="D157" s="160" t="s">
        <v>607</v>
      </c>
      <c r="E157" s="316"/>
      <c r="F157" s="161" t="s">
        <v>246</v>
      </c>
      <c r="G157" s="339" t="s">
        <v>608</v>
      </c>
      <c r="H157" s="161">
        <v>1.0</v>
      </c>
      <c r="I157" s="161">
        <v>0.0</v>
      </c>
      <c r="J157" s="318" t="s">
        <v>86</v>
      </c>
      <c r="K157" s="340">
        <v>93.6</v>
      </c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57"/>
      <c r="W157" s="57"/>
      <c r="X157" s="57"/>
      <c r="Y157" s="140">
        <f t="shared" si="158"/>
        <v>0</v>
      </c>
      <c r="Z157" s="141" t="str">
        <f t="shared" si="159"/>
        <v>No</v>
      </c>
      <c r="AA157" s="142" t="str">
        <f t="shared" si="160"/>
        <v>No</v>
      </c>
      <c r="AB157" s="2"/>
      <c r="AC157" s="132">
        <v>1.0</v>
      </c>
      <c r="AD157" s="137">
        <f t="shared" si="161"/>
        <v>0</v>
      </c>
      <c r="AE157" s="104"/>
      <c r="AF157" s="104">
        <v>3.3</v>
      </c>
      <c r="AG157" s="104">
        <f t="shared" si="162"/>
        <v>0</v>
      </c>
      <c r="AH157" s="104">
        <f t="shared" si="142"/>
        <v>0</v>
      </c>
      <c r="AI157" s="104">
        <f t="shared" si="143"/>
        <v>0</v>
      </c>
      <c r="AJ157" s="104">
        <f t="shared" si="144"/>
        <v>0</v>
      </c>
      <c r="AK157" s="104">
        <f t="shared" si="145"/>
        <v>0</v>
      </c>
      <c r="AL157" s="104">
        <f t="shared" si="146"/>
        <v>0</v>
      </c>
      <c r="AM157" s="104">
        <f t="shared" si="147"/>
        <v>0</v>
      </c>
      <c r="AN157" s="104">
        <f t="shared" si="148"/>
        <v>0</v>
      </c>
      <c r="AO157" s="104">
        <f t="shared" si="149"/>
        <v>0</v>
      </c>
      <c r="AP157" s="104">
        <f t="shared" si="150"/>
        <v>0</v>
      </c>
      <c r="AQ157" s="104">
        <f t="shared" si="151"/>
        <v>0</v>
      </c>
      <c r="AR157" s="104">
        <f t="shared" si="152"/>
        <v>0</v>
      </c>
      <c r="AS157" s="104">
        <f t="shared" si="163"/>
        <v>0</v>
      </c>
      <c r="AT157" s="104">
        <f t="shared" si="164"/>
        <v>0</v>
      </c>
      <c r="AU157" s="104">
        <v>1.0</v>
      </c>
      <c r="AV157" s="104"/>
      <c r="AW157" s="104"/>
      <c r="AX157" s="104">
        <f t="shared" ref="AX157:AX159" si="168">H157</f>
        <v>1</v>
      </c>
      <c r="AY157" s="104"/>
      <c r="AZ157" s="104"/>
      <c r="BA157" s="104">
        <v>2.0</v>
      </c>
      <c r="BB157" s="104"/>
      <c r="BC157" s="104">
        <v>10.0</v>
      </c>
      <c r="BD157" s="104">
        <v>200.0</v>
      </c>
      <c r="BE157" s="104">
        <f t="shared" si="165"/>
        <v>20</v>
      </c>
      <c r="BF157" s="104">
        <f t="shared" si="166"/>
        <v>6</v>
      </c>
      <c r="BG157" s="104">
        <f t="shared" si="167"/>
        <v>0</v>
      </c>
    </row>
    <row r="158" ht="64.5" customHeight="1">
      <c r="A158" s="394"/>
      <c r="B158" s="327"/>
      <c r="C158" s="72"/>
      <c r="D158" s="128" t="s">
        <v>609</v>
      </c>
      <c r="E158" s="332"/>
      <c r="F158" s="129" t="s">
        <v>89</v>
      </c>
      <c r="G158" s="333" t="s">
        <v>610</v>
      </c>
      <c r="H158" s="129">
        <v>1.0</v>
      </c>
      <c r="I158" s="129">
        <v>0.0</v>
      </c>
      <c r="J158" s="334" t="s">
        <v>86</v>
      </c>
      <c r="K158" s="335">
        <v>72.8</v>
      </c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2"/>
      <c r="W158" s="132"/>
      <c r="X158" s="132"/>
      <c r="Y158" s="134">
        <f t="shared" si="158"/>
        <v>0</v>
      </c>
      <c r="Z158" s="135" t="str">
        <f t="shared" si="159"/>
        <v>No</v>
      </c>
      <c r="AA158" s="136" t="str">
        <f t="shared" si="160"/>
        <v>No</v>
      </c>
      <c r="AB158" s="2"/>
      <c r="AC158" s="132">
        <v>1.0</v>
      </c>
      <c r="AD158" s="137">
        <f t="shared" si="161"/>
        <v>0</v>
      </c>
      <c r="AE158" s="104"/>
      <c r="AF158" s="104">
        <v>1.9</v>
      </c>
      <c r="AG158" s="104">
        <f t="shared" si="162"/>
        <v>0</v>
      </c>
      <c r="AH158" s="104">
        <f t="shared" si="142"/>
        <v>0</v>
      </c>
      <c r="AI158" s="104">
        <f t="shared" si="143"/>
        <v>0</v>
      </c>
      <c r="AJ158" s="104">
        <f t="shared" si="144"/>
        <v>0</v>
      </c>
      <c r="AK158" s="104">
        <f t="shared" si="145"/>
        <v>0</v>
      </c>
      <c r="AL158" s="104">
        <f t="shared" si="146"/>
        <v>0</v>
      </c>
      <c r="AM158" s="104">
        <f t="shared" si="147"/>
        <v>0</v>
      </c>
      <c r="AN158" s="104">
        <f t="shared" si="148"/>
        <v>0</v>
      </c>
      <c r="AO158" s="104">
        <f t="shared" si="149"/>
        <v>0</v>
      </c>
      <c r="AP158" s="104">
        <f t="shared" si="150"/>
        <v>0</v>
      </c>
      <c r="AQ158" s="104">
        <f t="shared" si="151"/>
        <v>0</v>
      </c>
      <c r="AR158" s="104">
        <f t="shared" si="152"/>
        <v>0</v>
      </c>
      <c r="AS158" s="104">
        <f t="shared" si="163"/>
        <v>0</v>
      </c>
      <c r="AT158" s="104">
        <f t="shared" si="164"/>
        <v>0</v>
      </c>
      <c r="AU158" s="104">
        <v>1.0</v>
      </c>
      <c r="AV158" s="104"/>
      <c r="AW158" s="104"/>
      <c r="AX158" s="104">
        <f t="shared" si="168"/>
        <v>1</v>
      </c>
      <c r="AY158" s="104"/>
      <c r="AZ158" s="104"/>
      <c r="BA158" s="104">
        <v>2.0</v>
      </c>
      <c r="BB158" s="104"/>
      <c r="BC158" s="104">
        <v>6.0</v>
      </c>
      <c r="BD158" s="104">
        <v>150.0</v>
      </c>
      <c r="BE158" s="104">
        <f t="shared" si="165"/>
        <v>15</v>
      </c>
      <c r="BF158" s="104">
        <f t="shared" si="166"/>
        <v>4.5</v>
      </c>
      <c r="BG158" s="104">
        <f t="shared" si="167"/>
        <v>0</v>
      </c>
    </row>
    <row r="159" ht="64.5" customHeight="1">
      <c r="A159" s="398"/>
      <c r="B159" s="421"/>
      <c r="C159" s="189"/>
      <c r="D159" s="190" t="s">
        <v>611</v>
      </c>
      <c r="E159" s="373"/>
      <c r="F159" s="189" t="s">
        <v>89</v>
      </c>
      <c r="G159" s="92" t="s">
        <v>612</v>
      </c>
      <c r="H159" s="189">
        <v>1.0</v>
      </c>
      <c r="I159" s="189">
        <v>0.0</v>
      </c>
      <c r="J159" s="92" t="s">
        <v>613</v>
      </c>
      <c r="K159" s="374">
        <v>93.6</v>
      </c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65"/>
      <c r="W159" s="65"/>
      <c r="X159" s="65"/>
      <c r="Y159" s="140">
        <f t="shared" si="158"/>
        <v>0</v>
      </c>
      <c r="Z159" s="141" t="str">
        <f t="shared" si="159"/>
        <v>No</v>
      </c>
      <c r="AA159" s="142" t="str">
        <f t="shared" si="160"/>
        <v>No</v>
      </c>
      <c r="AB159" s="2"/>
      <c r="AC159" s="132">
        <v>1.0</v>
      </c>
      <c r="AD159" s="137">
        <f t="shared" si="161"/>
        <v>0</v>
      </c>
      <c r="AE159" s="104"/>
      <c r="AF159" s="104">
        <v>5.0</v>
      </c>
      <c r="AG159" s="104">
        <f t="shared" si="162"/>
        <v>0</v>
      </c>
      <c r="AH159" s="104">
        <f t="shared" si="142"/>
        <v>0</v>
      </c>
      <c r="AI159" s="104">
        <f t="shared" si="143"/>
        <v>0</v>
      </c>
      <c r="AJ159" s="104">
        <f t="shared" si="144"/>
        <v>0</v>
      </c>
      <c r="AK159" s="104">
        <f t="shared" si="145"/>
        <v>0</v>
      </c>
      <c r="AL159" s="104">
        <f t="shared" si="146"/>
        <v>0</v>
      </c>
      <c r="AM159" s="104">
        <f t="shared" si="147"/>
        <v>0</v>
      </c>
      <c r="AN159" s="104">
        <f t="shared" si="148"/>
        <v>0</v>
      </c>
      <c r="AO159" s="104">
        <f t="shared" si="149"/>
        <v>0</v>
      </c>
      <c r="AP159" s="104">
        <f t="shared" si="150"/>
        <v>0</v>
      </c>
      <c r="AQ159" s="104">
        <f t="shared" si="151"/>
        <v>0</v>
      </c>
      <c r="AR159" s="104">
        <f t="shared" si="152"/>
        <v>0</v>
      </c>
      <c r="AS159" s="104">
        <f t="shared" si="163"/>
        <v>0</v>
      </c>
      <c r="AT159" s="104">
        <f t="shared" si="164"/>
        <v>0</v>
      </c>
      <c r="AU159" s="104">
        <v>1.0</v>
      </c>
      <c r="AV159" s="104"/>
      <c r="AW159" s="104"/>
      <c r="AX159" s="104">
        <f t="shared" si="168"/>
        <v>1</v>
      </c>
      <c r="AY159" s="104"/>
      <c r="AZ159" s="104"/>
      <c r="BA159" s="104">
        <v>1.0</v>
      </c>
      <c r="BB159" s="104"/>
      <c r="BC159" s="104">
        <v>8.0</v>
      </c>
      <c r="BD159" s="104">
        <v>200.0</v>
      </c>
      <c r="BE159" s="104">
        <f t="shared" si="165"/>
        <v>20</v>
      </c>
      <c r="BF159" s="104">
        <f t="shared" si="166"/>
        <v>6</v>
      </c>
      <c r="BG159" s="104">
        <f t="shared" si="167"/>
        <v>0</v>
      </c>
    </row>
    <row r="160" ht="64.5" customHeight="1">
      <c r="A160" s="392" t="s">
        <v>614</v>
      </c>
      <c r="B160" s="314"/>
      <c r="C160" s="393"/>
      <c r="D160" s="197" t="s">
        <v>615</v>
      </c>
      <c r="E160" s="323"/>
      <c r="F160" s="198" t="s">
        <v>89</v>
      </c>
      <c r="G160" s="324" t="s">
        <v>616</v>
      </c>
      <c r="H160" s="198">
        <v>2.0</v>
      </c>
      <c r="I160" s="198">
        <v>0.0</v>
      </c>
      <c r="J160" s="325" t="s">
        <v>86</v>
      </c>
      <c r="K160" s="326">
        <v>135.2</v>
      </c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125"/>
      <c r="W160" s="125"/>
      <c r="X160" s="125"/>
      <c r="Y160" s="202">
        <f t="shared" si="158"/>
        <v>0</v>
      </c>
      <c r="Z160" s="203" t="str">
        <f t="shared" si="159"/>
        <v>No</v>
      </c>
      <c r="AA160" s="204" t="str">
        <f t="shared" si="160"/>
        <v>No</v>
      </c>
      <c r="AB160" s="2"/>
      <c r="AC160" s="132">
        <v>2.0</v>
      </c>
      <c r="AD160" s="137">
        <f t="shared" si="161"/>
        <v>0</v>
      </c>
      <c r="AE160" s="104"/>
      <c r="AF160" s="104">
        <v>3.0</v>
      </c>
      <c r="AG160" s="104">
        <f t="shared" si="162"/>
        <v>0</v>
      </c>
      <c r="AH160" s="104">
        <f t="shared" si="142"/>
        <v>0</v>
      </c>
      <c r="AI160" s="104">
        <f t="shared" si="143"/>
        <v>0</v>
      </c>
      <c r="AJ160" s="104">
        <f t="shared" si="144"/>
        <v>0</v>
      </c>
      <c r="AK160" s="104">
        <f t="shared" si="145"/>
        <v>0</v>
      </c>
      <c r="AL160" s="104">
        <f t="shared" si="146"/>
        <v>0</v>
      </c>
      <c r="AM160" s="104">
        <f t="shared" si="147"/>
        <v>0</v>
      </c>
      <c r="AN160" s="104">
        <f t="shared" si="148"/>
        <v>0</v>
      </c>
      <c r="AO160" s="104">
        <f t="shared" si="149"/>
        <v>0</v>
      </c>
      <c r="AP160" s="104">
        <f t="shared" si="150"/>
        <v>0</v>
      </c>
      <c r="AQ160" s="104">
        <f t="shared" si="151"/>
        <v>0</v>
      </c>
      <c r="AR160" s="104">
        <f t="shared" si="152"/>
        <v>0</v>
      </c>
      <c r="AS160" s="104">
        <f t="shared" si="163"/>
        <v>0</v>
      </c>
      <c r="AT160" s="104">
        <f t="shared" si="164"/>
        <v>0</v>
      </c>
      <c r="AU160" s="104">
        <v>2.0</v>
      </c>
      <c r="AV160" s="104"/>
      <c r="AW160" s="104"/>
      <c r="AX160" s="104">
        <v>2.0</v>
      </c>
      <c r="AY160" s="104"/>
      <c r="AZ160" s="104"/>
      <c r="BA160" s="104">
        <v>2.0</v>
      </c>
      <c r="BB160" s="104"/>
      <c r="BC160" s="104">
        <v>10.0</v>
      </c>
      <c r="BD160" s="104">
        <v>300.0</v>
      </c>
      <c r="BE160" s="104">
        <f t="shared" si="165"/>
        <v>30</v>
      </c>
      <c r="BF160" s="104">
        <f t="shared" si="166"/>
        <v>9</v>
      </c>
      <c r="BG160" s="104">
        <f t="shared" si="167"/>
        <v>0</v>
      </c>
    </row>
    <row r="161" ht="64.5" customHeight="1">
      <c r="A161" s="398"/>
      <c r="B161" s="341"/>
      <c r="C161" s="390"/>
      <c r="D161" s="422" t="s">
        <v>617</v>
      </c>
      <c r="E161" s="342" t="s">
        <v>359</v>
      </c>
      <c r="F161" s="147" t="s">
        <v>89</v>
      </c>
      <c r="G161" s="343" t="s">
        <v>616</v>
      </c>
      <c r="H161" s="147">
        <v>2.0</v>
      </c>
      <c r="I161" s="147">
        <v>0.0</v>
      </c>
      <c r="J161" s="344" t="s">
        <v>86</v>
      </c>
      <c r="K161" s="345">
        <v>176.8</v>
      </c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1"/>
      <c r="W161" s="151"/>
      <c r="X161" s="151"/>
      <c r="Y161" s="152">
        <f t="shared" si="158"/>
        <v>0</v>
      </c>
      <c r="Z161" s="153" t="str">
        <f t="shared" si="159"/>
        <v>No</v>
      </c>
      <c r="AA161" s="154" t="str">
        <f t="shared" si="160"/>
        <v>No</v>
      </c>
      <c r="AB161" s="2"/>
      <c r="AC161" s="151">
        <v>2.0</v>
      </c>
      <c r="AD161" s="155">
        <f t="shared" si="161"/>
        <v>0</v>
      </c>
      <c r="AE161" s="104"/>
      <c r="AF161" s="104">
        <v>3.0</v>
      </c>
      <c r="AG161" s="104">
        <f t="shared" si="162"/>
        <v>0</v>
      </c>
      <c r="AH161" s="104">
        <f t="shared" si="142"/>
        <v>0</v>
      </c>
      <c r="AI161" s="104">
        <f t="shared" si="143"/>
        <v>0</v>
      </c>
      <c r="AJ161" s="104">
        <f t="shared" si="144"/>
        <v>0</v>
      </c>
      <c r="AK161" s="104">
        <f t="shared" si="145"/>
        <v>0</v>
      </c>
      <c r="AL161" s="104">
        <f t="shared" si="146"/>
        <v>0</v>
      </c>
      <c r="AM161" s="104">
        <f t="shared" si="147"/>
        <v>0</v>
      </c>
      <c r="AN161" s="104">
        <f t="shared" si="148"/>
        <v>0</v>
      </c>
      <c r="AO161" s="104">
        <f t="shared" si="149"/>
        <v>0</v>
      </c>
      <c r="AP161" s="104">
        <f t="shared" si="150"/>
        <v>0</v>
      </c>
      <c r="AQ161" s="104">
        <f t="shared" si="151"/>
        <v>0</v>
      </c>
      <c r="AR161" s="104">
        <f t="shared" si="152"/>
        <v>0</v>
      </c>
      <c r="AS161" s="104">
        <f t="shared" si="163"/>
        <v>0</v>
      </c>
      <c r="AT161" s="104">
        <f t="shared" si="164"/>
        <v>0</v>
      </c>
      <c r="AU161" s="104">
        <v>2.0</v>
      </c>
      <c r="AV161" s="104"/>
      <c r="AW161" s="104"/>
      <c r="AX161" s="104">
        <v>2.0</v>
      </c>
      <c r="AY161" s="104"/>
      <c r="AZ161" s="104"/>
      <c r="BA161" s="104">
        <v>2.0</v>
      </c>
      <c r="BB161" s="104"/>
      <c r="BC161" s="104">
        <v>8.0</v>
      </c>
      <c r="BD161" s="104">
        <v>150.0</v>
      </c>
      <c r="BE161" s="104">
        <f t="shared" si="165"/>
        <v>15</v>
      </c>
      <c r="BF161" s="104">
        <f t="shared" si="166"/>
        <v>4.5</v>
      </c>
      <c r="BG161" s="104">
        <f t="shared" si="167"/>
        <v>0</v>
      </c>
    </row>
    <row r="162" ht="64.5" customHeight="1">
      <c r="A162" s="392" t="s">
        <v>618</v>
      </c>
      <c r="B162" s="114"/>
      <c r="C162" s="162"/>
      <c r="D162" s="160" t="s">
        <v>619</v>
      </c>
      <c r="E162" s="316" t="s">
        <v>359</v>
      </c>
      <c r="F162" s="161" t="s">
        <v>620</v>
      </c>
      <c r="G162" s="339" t="s">
        <v>621</v>
      </c>
      <c r="H162" s="161">
        <v>3.0</v>
      </c>
      <c r="I162" s="161">
        <v>0.0</v>
      </c>
      <c r="J162" s="318" t="s">
        <v>86</v>
      </c>
      <c r="K162" s="340">
        <v>379.6</v>
      </c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57"/>
      <c r="W162" s="57"/>
      <c r="X162" s="57"/>
      <c r="Y162" s="140">
        <f t="shared" si="158"/>
        <v>0</v>
      </c>
      <c r="Z162" s="141" t="str">
        <f t="shared" si="159"/>
        <v>No</v>
      </c>
      <c r="AA162" s="142" t="str">
        <f t="shared" si="160"/>
        <v>No</v>
      </c>
      <c r="AB162" s="2"/>
      <c r="AC162" s="125">
        <v>4.0</v>
      </c>
      <c r="AD162" s="126">
        <f t="shared" si="161"/>
        <v>0</v>
      </c>
      <c r="AE162" s="104"/>
      <c r="AF162" s="104">
        <v>10.0</v>
      </c>
      <c r="AG162" s="104">
        <f t="shared" si="162"/>
        <v>0</v>
      </c>
      <c r="AH162" s="104">
        <f t="shared" si="142"/>
        <v>0</v>
      </c>
      <c r="AI162" s="104">
        <f t="shared" si="143"/>
        <v>0</v>
      </c>
      <c r="AJ162" s="104">
        <f t="shared" si="144"/>
        <v>0</v>
      </c>
      <c r="AK162" s="104">
        <f t="shared" si="145"/>
        <v>0</v>
      </c>
      <c r="AL162" s="104">
        <f t="shared" si="146"/>
        <v>0</v>
      </c>
      <c r="AM162" s="104">
        <f t="shared" si="147"/>
        <v>0</v>
      </c>
      <c r="AN162" s="104">
        <f t="shared" si="148"/>
        <v>0</v>
      </c>
      <c r="AO162" s="104">
        <f t="shared" si="149"/>
        <v>0</v>
      </c>
      <c r="AP162" s="104">
        <f t="shared" si="150"/>
        <v>0</v>
      </c>
      <c r="AQ162" s="104">
        <f t="shared" si="151"/>
        <v>0</v>
      </c>
      <c r="AR162" s="104">
        <f t="shared" si="152"/>
        <v>0</v>
      </c>
      <c r="AS162" s="104">
        <f t="shared" si="163"/>
        <v>0</v>
      </c>
      <c r="AT162" s="104">
        <f t="shared" si="164"/>
        <v>0</v>
      </c>
      <c r="AU162" s="104">
        <v>4.0</v>
      </c>
      <c r="AV162" s="104"/>
      <c r="AW162" s="104"/>
      <c r="AX162" s="104">
        <v>2.0</v>
      </c>
      <c r="AY162" s="104">
        <v>1.0</v>
      </c>
      <c r="AZ162" s="104"/>
      <c r="BA162" s="104">
        <v>3.0</v>
      </c>
      <c r="BB162" s="104"/>
      <c r="BC162" s="104"/>
      <c r="BD162" s="104"/>
      <c r="BE162" s="104"/>
      <c r="BF162" s="104"/>
      <c r="BG162" s="104">
        <f t="shared" si="167"/>
        <v>0</v>
      </c>
    </row>
    <row r="163" ht="64.5" customHeight="1">
      <c r="A163" s="394"/>
      <c r="B163" s="327"/>
      <c r="C163" s="72"/>
      <c r="D163" s="128" t="s">
        <v>622</v>
      </c>
      <c r="E163" s="332"/>
      <c r="F163" s="129" t="s">
        <v>620</v>
      </c>
      <c r="G163" s="333" t="s">
        <v>623</v>
      </c>
      <c r="H163" s="129">
        <v>3.0</v>
      </c>
      <c r="I163" s="129">
        <v>0.0</v>
      </c>
      <c r="J163" s="334" t="s">
        <v>86</v>
      </c>
      <c r="K163" s="335">
        <v>379.6</v>
      </c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2"/>
      <c r="W163" s="132"/>
      <c r="X163" s="132"/>
      <c r="Y163" s="134">
        <f t="shared" si="158"/>
        <v>0</v>
      </c>
      <c r="Z163" s="135" t="str">
        <f t="shared" si="159"/>
        <v>No</v>
      </c>
      <c r="AA163" s="136" t="str">
        <f t="shared" si="160"/>
        <v>No</v>
      </c>
      <c r="AB163" s="2"/>
      <c r="AC163" s="132">
        <v>4.0</v>
      </c>
      <c r="AD163" s="137">
        <f t="shared" si="161"/>
        <v>0</v>
      </c>
      <c r="AE163" s="104"/>
      <c r="AF163" s="104">
        <v>12.2</v>
      </c>
      <c r="AG163" s="104">
        <f t="shared" si="162"/>
        <v>0</v>
      </c>
      <c r="AH163" s="104">
        <f t="shared" si="142"/>
        <v>0</v>
      </c>
      <c r="AI163" s="104">
        <f t="shared" si="143"/>
        <v>0</v>
      </c>
      <c r="AJ163" s="104">
        <f t="shared" si="144"/>
        <v>0</v>
      </c>
      <c r="AK163" s="104">
        <f t="shared" si="145"/>
        <v>0</v>
      </c>
      <c r="AL163" s="104">
        <f t="shared" si="146"/>
        <v>0</v>
      </c>
      <c r="AM163" s="104">
        <f t="shared" si="147"/>
        <v>0</v>
      </c>
      <c r="AN163" s="104">
        <f t="shared" si="148"/>
        <v>0</v>
      </c>
      <c r="AO163" s="104">
        <f t="shared" si="149"/>
        <v>0</v>
      </c>
      <c r="AP163" s="104">
        <f t="shared" si="150"/>
        <v>0</v>
      </c>
      <c r="AQ163" s="104">
        <f t="shared" si="151"/>
        <v>0</v>
      </c>
      <c r="AR163" s="104">
        <f t="shared" si="152"/>
        <v>0</v>
      </c>
      <c r="AS163" s="104">
        <f t="shared" si="163"/>
        <v>0</v>
      </c>
      <c r="AT163" s="104">
        <f t="shared" si="164"/>
        <v>0</v>
      </c>
      <c r="AU163" s="104">
        <v>4.0</v>
      </c>
      <c r="AV163" s="104"/>
      <c r="AW163" s="104"/>
      <c r="AX163" s="104">
        <v>2.0</v>
      </c>
      <c r="AY163" s="104">
        <v>1.0</v>
      </c>
      <c r="AZ163" s="104"/>
      <c r="BA163" s="104">
        <v>3.0</v>
      </c>
      <c r="BB163" s="104"/>
      <c r="BC163" s="104"/>
      <c r="BD163" s="104"/>
      <c r="BE163" s="104"/>
      <c r="BF163" s="104"/>
      <c r="BG163" s="104">
        <f t="shared" si="167"/>
        <v>0</v>
      </c>
    </row>
    <row r="164" ht="64.5" customHeight="1">
      <c r="A164" s="398"/>
      <c r="B164" s="341"/>
      <c r="C164" s="189"/>
      <c r="D164" s="190" t="s">
        <v>624</v>
      </c>
      <c r="E164" s="373"/>
      <c r="F164" s="189" t="s">
        <v>625</v>
      </c>
      <c r="G164" s="92" t="s">
        <v>626</v>
      </c>
      <c r="H164" s="189">
        <v>3.0</v>
      </c>
      <c r="I164" s="189">
        <v>0.0</v>
      </c>
      <c r="J164" s="407" t="s">
        <v>560</v>
      </c>
      <c r="K164" s="374">
        <v>260.0</v>
      </c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65"/>
      <c r="W164" s="65"/>
      <c r="X164" s="65"/>
      <c r="Y164" s="140">
        <f t="shared" si="158"/>
        <v>0</v>
      </c>
      <c r="Z164" s="195" t="str">
        <f t="shared" si="159"/>
        <v>No</v>
      </c>
      <c r="AA164" s="196" t="str">
        <f t="shared" si="160"/>
        <v>No</v>
      </c>
      <c r="AB164" s="2"/>
      <c r="AC164" s="151">
        <v>3.0</v>
      </c>
      <c r="AD164" s="155">
        <f t="shared" si="161"/>
        <v>0</v>
      </c>
      <c r="AE164" s="104"/>
      <c r="AF164" s="104">
        <v>10.2</v>
      </c>
      <c r="AG164" s="104">
        <f t="shared" si="162"/>
        <v>0</v>
      </c>
      <c r="AH164" s="104">
        <f t="shared" si="142"/>
        <v>0</v>
      </c>
      <c r="AI164" s="104">
        <f t="shared" si="143"/>
        <v>0</v>
      </c>
      <c r="AJ164" s="104">
        <f t="shared" si="144"/>
        <v>0</v>
      </c>
      <c r="AK164" s="104">
        <f t="shared" si="145"/>
        <v>0</v>
      </c>
      <c r="AL164" s="104">
        <f t="shared" si="146"/>
        <v>0</v>
      </c>
      <c r="AM164" s="104">
        <f t="shared" si="147"/>
        <v>0</v>
      </c>
      <c r="AN164" s="104">
        <f t="shared" si="148"/>
        <v>0</v>
      </c>
      <c r="AO164" s="104">
        <f t="shared" si="149"/>
        <v>0</v>
      </c>
      <c r="AP164" s="104">
        <f t="shared" si="150"/>
        <v>0</v>
      </c>
      <c r="AQ164" s="104">
        <f t="shared" si="151"/>
        <v>0</v>
      </c>
      <c r="AR164" s="104">
        <f t="shared" si="152"/>
        <v>0</v>
      </c>
      <c r="AS164" s="104">
        <f t="shared" si="163"/>
        <v>0</v>
      </c>
      <c r="AT164" s="104">
        <f t="shared" si="164"/>
        <v>0</v>
      </c>
      <c r="AU164" s="104">
        <v>3.0</v>
      </c>
      <c r="AV164" s="104"/>
      <c r="AW164" s="104"/>
      <c r="AX164" s="104">
        <f>H164</f>
        <v>3</v>
      </c>
      <c r="AY164" s="104"/>
      <c r="AZ164" s="104"/>
      <c r="BA164" s="104">
        <v>3.0</v>
      </c>
      <c r="BB164" s="104"/>
      <c r="BC164" s="104"/>
      <c r="BD164" s="104"/>
      <c r="BE164" s="104"/>
      <c r="BF164" s="104"/>
      <c r="BG164" s="104">
        <f t="shared" si="167"/>
        <v>0</v>
      </c>
    </row>
    <row r="165" ht="24.0" customHeight="1">
      <c r="A165" s="2"/>
      <c r="B165" s="310"/>
      <c r="C165" s="227"/>
      <c r="D165" s="178"/>
      <c r="E165" s="311"/>
      <c r="F165" s="227"/>
      <c r="G165" s="261"/>
      <c r="H165" s="227"/>
      <c r="I165" s="227"/>
      <c r="J165" s="312"/>
      <c r="K165" s="346" t="s">
        <v>627</v>
      </c>
      <c r="L165" s="231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347"/>
      <c r="Z165" s="227"/>
      <c r="AA165" s="141"/>
      <c r="AB165" s="2"/>
      <c r="AC165" s="81"/>
      <c r="AD165" s="2"/>
      <c r="AE165" s="234"/>
      <c r="AF165" s="23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>
        <f t="shared" ref="BE165:BE221" si="169">BD165/10</f>
        <v>0</v>
      </c>
      <c r="BF165" s="104">
        <f t="shared" ref="BF165:BF221" si="170">(3/100)*BD165</f>
        <v>0</v>
      </c>
      <c r="BG165" s="104">
        <f t="shared" si="167"/>
        <v>0</v>
      </c>
    </row>
    <row r="166" ht="64.5" customHeight="1">
      <c r="A166" s="2"/>
      <c r="B166" s="376"/>
      <c r="C166" s="350"/>
      <c r="D166" s="197" t="s">
        <v>628</v>
      </c>
      <c r="E166" s="323"/>
      <c r="F166" s="198" t="s">
        <v>360</v>
      </c>
      <c r="G166" s="324" t="s">
        <v>629</v>
      </c>
      <c r="H166" s="198">
        <v>1.0</v>
      </c>
      <c r="I166" s="198">
        <v>36.0</v>
      </c>
      <c r="J166" s="325" t="s">
        <v>86</v>
      </c>
      <c r="K166" s="326">
        <v>358.1</v>
      </c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125"/>
      <c r="W166" s="125"/>
      <c r="X166" s="125"/>
      <c r="Y166" s="134">
        <f t="shared" ref="Y166:Y196" si="171">K166*L166+K166*M166+K166*N166+K166*O166+K166*P166+K166*Q166+K166*R166+K166*T166+K166*U166+K166*V166+K166*W166+K166*X166+K166*S166</f>
        <v>0</v>
      </c>
      <c r="Z166" s="203" t="str">
        <f t="shared" ref="Z166:Z196" si="172">IF(B166="New","Yes","No")</f>
        <v>No</v>
      </c>
      <c r="AA166" s="204" t="str">
        <f t="shared" ref="AA166:AA196" si="173">IF(SUM(L166:X166)&gt;0,"Yes","No")</f>
        <v>No</v>
      </c>
      <c r="AB166" s="2"/>
      <c r="AC166" s="125">
        <v>5.0</v>
      </c>
      <c r="AD166" s="126">
        <f t="shared" ref="AD166:AD196" si="174">AC166*L166+AC166*M166+AC166*N166+AC166*O166+AC166*P166+AC166*Q166+AC166*R166+AC166*T166+AC166*U166+AC166*V166+AC166*W166+AC166*X166+AC166*S166</f>
        <v>0</v>
      </c>
      <c r="AE166" s="104"/>
      <c r="AF166" s="104">
        <v>17.0</v>
      </c>
      <c r="AG166" s="104">
        <f t="shared" ref="AG166:AG196" si="175">SUM(L166:X166)*AF166</f>
        <v>0</v>
      </c>
      <c r="AH166" s="104">
        <f t="shared" ref="AH166:AH196" si="176">L166*H166</f>
        <v>0</v>
      </c>
      <c r="AI166" s="104">
        <f t="shared" ref="AI166:AI196" si="177">M166*H166</f>
        <v>0</v>
      </c>
      <c r="AJ166" s="104">
        <f t="shared" ref="AJ166:AJ196" si="178">N166*H166</f>
        <v>0</v>
      </c>
      <c r="AK166" s="104">
        <f t="shared" ref="AK166:AK196" si="179">O166*H166</f>
        <v>0</v>
      </c>
      <c r="AL166" s="104">
        <f t="shared" ref="AL166:AL196" si="180">P166*H166</f>
        <v>0</v>
      </c>
      <c r="AM166" s="104">
        <f t="shared" ref="AM166:AM196" si="181">Q166*H166</f>
        <v>0</v>
      </c>
      <c r="AN166" s="104">
        <f t="shared" ref="AN166:AN196" si="182">R166*H166</f>
        <v>0</v>
      </c>
      <c r="AO166" s="104">
        <f t="shared" ref="AO166:AO196" si="183">H166*S166</f>
        <v>0</v>
      </c>
      <c r="AP166" s="104">
        <f t="shared" ref="AP166:AP196" si="184">T166*H166</f>
        <v>0</v>
      </c>
      <c r="AQ166" s="104">
        <f t="shared" ref="AQ166:AQ196" si="185">U166*H166</f>
        <v>0</v>
      </c>
      <c r="AR166" s="104">
        <f t="shared" ref="AR166:AR196" si="186">V166*H166</f>
        <v>0</v>
      </c>
      <c r="AS166" s="104">
        <f t="shared" ref="AS166:AS196" si="187">W166*H166</f>
        <v>0</v>
      </c>
      <c r="AT166" s="104">
        <f t="shared" ref="AT166:AT196" si="188">X166*H166</f>
        <v>0</v>
      </c>
      <c r="AU166" s="104">
        <v>5.0</v>
      </c>
      <c r="AV166" s="104"/>
      <c r="AW166" s="104"/>
      <c r="AX166" s="104"/>
      <c r="AY166" s="104">
        <f t="shared" ref="AY166:AY170" si="189">H166</f>
        <v>1</v>
      </c>
      <c r="AZ166" s="104"/>
      <c r="BA166" s="104">
        <v>1.0</v>
      </c>
      <c r="BB166" s="104"/>
      <c r="BC166" s="104">
        <v>40.0</v>
      </c>
      <c r="BD166" s="104">
        <v>1600.0</v>
      </c>
      <c r="BE166" s="104">
        <f t="shared" si="169"/>
        <v>160</v>
      </c>
      <c r="BF166" s="104">
        <f t="shared" si="170"/>
        <v>48</v>
      </c>
      <c r="BG166" s="104">
        <f t="shared" si="167"/>
        <v>0</v>
      </c>
    </row>
    <row r="167" ht="64.5" customHeight="1">
      <c r="A167" s="2"/>
      <c r="B167" s="382"/>
      <c r="C167" s="360"/>
      <c r="D167" s="128" t="s">
        <v>630</v>
      </c>
      <c r="E167" s="332"/>
      <c r="F167" s="129" t="s">
        <v>631</v>
      </c>
      <c r="G167" s="333" t="s">
        <v>632</v>
      </c>
      <c r="H167" s="129">
        <v>2.0</v>
      </c>
      <c r="I167" s="129">
        <v>72.0</v>
      </c>
      <c r="J167" s="334" t="s">
        <v>86</v>
      </c>
      <c r="K167" s="335">
        <v>682.0</v>
      </c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2"/>
      <c r="W167" s="132"/>
      <c r="X167" s="132"/>
      <c r="Y167" s="134">
        <f t="shared" si="171"/>
        <v>0</v>
      </c>
      <c r="Z167" s="135" t="str">
        <f t="shared" si="172"/>
        <v>No</v>
      </c>
      <c r="AA167" s="136" t="str">
        <f t="shared" si="173"/>
        <v>No</v>
      </c>
      <c r="AB167" s="2"/>
      <c r="AC167" s="132">
        <v>10.0</v>
      </c>
      <c r="AD167" s="137">
        <f t="shared" si="174"/>
        <v>0</v>
      </c>
      <c r="AE167" s="104"/>
      <c r="AF167" s="104">
        <v>34.0</v>
      </c>
      <c r="AG167" s="104">
        <f t="shared" si="175"/>
        <v>0</v>
      </c>
      <c r="AH167" s="104">
        <f t="shared" si="176"/>
        <v>0</v>
      </c>
      <c r="AI167" s="104">
        <f t="shared" si="177"/>
        <v>0</v>
      </c>
      <c r="AJ167" s="104">
        <f t="shared" si="178"/>
        <v>0</v>
      </c>
      <c r="AK167" s="104">
        <f t="shared" si="179"/>
        <v>0</v>
      </c>
      <c r="AL167" s="104">
        <f t="shared" si="180"/>
        <v>0</v>
      </c>
      <c r="AM167" s="104">
        <f t="shared" si="181"/>
        <v>0</v>
      </c>
      <c r="AN167" s="104">
        <f t="shared" si="182"/>
        <v>0</v>
      </c>
      <c r="AO167" s="104">
        <f t="shared" si="183"/>
        <v>0</v>
      </c>
      <c r="AP167" s="104">
        <f t="shared" si="184"/>
        <v>0</v>
      </c>
      <c r="AQ167" s="104">
        <f t="shared" si="185"/>
        <v>0</v>
      </c>
      <c r="AR167" s="104">
        <f t="shared" si="186"/>
        <v>0</v>
      </c>
      <c r="AS167" s="104">
        <f t="shared" si="187"/>
        <v>0</v>
      </c>
      <c r="AT167" s="104">
        <f t="shared" si="188"/>
        <v>0</v>
      </c>
      <c r="AU167" s="104">
        <v>10.0</v>
      </c>
      <c r="AV167" s="104"/>
      <c r="AW167" s="104"/>
      <c r="AX167" s="104"/>
      <c r="AY167" s="104">
        <f t="shared" si="189"/>
        <v>2</v>
      </c>
      <c r="AZ167" s="104"/>
      <c r="BA167" s="104">
        <v>2.0</v>
      </c>
      <c r="BB167" s="104"/>
      <c r="BC167" s="104">
        <v>80.0</v>
      </c>
      <c r="BD167" s="104">
        <v>3200.0</v>
      </c>
      <c r="BE167" s="104">
        <f t="shared" si="169"/>
        <v>320</v>
      </c>
      <c r="BF167" s="104">
        <f t="shared" si="170"/>
        <v>96</v>
      </c>
      <c r="BG167" s="104">
        <f t="shared" si="167"/>
        <v>0</v>
      </c>
    </row>
    <row r="168" ht="64.5" customHeight="1">
      <c r="A168" s="2"/>
      <c r="B168" s="388"/>
      <c r="C168" s="359"/>
      <c r="D168" s="178" t="s">
        <v>633</v>
      </c>
      <c r="E168" s="328"/>
      <c r="F168" s="2" t="s">
        <v>360</v>
      </c>
      <c r="G168" s="261" t="s">
        <v>634</v>
      </c>
      <c r="H168" s="2">
        <v>1.0</v>
      </c>
      <c r="I168" s="2">
        <v>0.0</v>
      </c>
      <c r="J168" s="329" t="s">
        <v>86</v>
      </c>
      <c r="K168" s="330">
        <v>213.2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62"/>
      <c r="W168" s="62"/>
      <c r="X168" s="62"/>
      <c r="Y168" s="140">
        <f t="shared" si="171"/>
        <v>0</v>
      </c>
      <c r="Z168" s="141" t="str">
        <f t="shared" si="172"/>
        <v>No</v>
      </c>
      <c r="AA168" s="142" t="str">
        <f t="shared" si="173"/>
        <v>No</v>
      </c>
      <c r="AB168" s="2"/>
      <c r="AC168" s="132">
        <v>1.0</v>
      </c>
      <c r="AD168" s="137">
        <f t="shared" si="174"/>
        <v>0</v>
      </c>
      <c r="AE168" s="104"/>
      <c r="AF168" s="104">
        <v>10.0</v>
      </c>
      <c r="AG168" s="104">
        <f t="shared" si="175"/>
        <v>0</v>
      </c>
      <c r="AH168" s="104">
        <f t="shared" si="176"/>
        <v>0</v>
      </c>
      <c r="AI168" s="104">
        <f t="shared" si="177"/>
        <v>0</v>
      </c>
      <c r="AJ168" s="104">
        <f t="shared" si="178"/>
        <v>0</v>
      </c>
      <c r="AK168" s="104">
        <f t="shared" si="179"/>
        <v>0</v>
      </c>
      <c r="AL168" s="104">
        <f t="shared" si="180"/>
        <v>0</v>
      </c>
      <c r="AM168" s="104">
        <f t="shared" si="181"/>
        <v>0</v>
      </c>
      <c r="AN168" s="104">
        <f t="shared" si="182"/>
        <v>0</v>
      </c>
      <c r="AO168" s="104">
        <f t="shared" si="183"/>
        <v>0</v>
      </c>
      <c r="AP168" s="104">
        <f t="shared" si="184"/>
        <v>0</v>
      </c>
      <c r="AQ168" s="104">
        <f t="shared" si="185"/>
        <v>0</v>
      </c>
      <c r="AR168" s="104">
        <f t="shared" si="186"/>
        <v>0</v>
      </c>
      <c r="AS168" s="104">
        <f t="shared" si="187"/>
        <v>0</v>
      </c>
      <c r="AT168" s="104">
        <f t="shared" si="188"/>
        <v>0</v>
      </c>
      <c r="AU168" s="104">
        <v>1.0</v>
      </c>
      <c r="AV168" s="104"/>
      <c r="AW168" s="104"/>
      <c r="AX168" s="104"/>
      <c r="AY168" s="104">
        <f t="shared" si="189"/>
        <v>1</v>
      </c>
      <c r="AZ168" s="104"/>
      <c r="BA168" s="104">
        <v>1.0</v>
      </c>
      <c r="BB168" s="104"/>
      <c r="BC168" s="104">
        <v>15.0</v>
      </c>
      <c r="BD168" s="104">
        <v>600.0</v>
      </c>
      <c r="BE168" s="104">
        <f t="shared" si="169"/>
        <v>60</v>
      </c>
      <c r="BF168" s="104">
        <f t="shared" si="170"/>
        <v>18</v>
      </c>
      <c r="BG168" s="104">
        <f t="shared" si="167"/>
        <v>0</v>
      </c>
    </row>
    <row r="169" ht="64.5" customHeight="1">
      <c r="A169" s="2"/>
      <c r="B169" s="382"/>
      <c r="C169" s="360"/>
      <c r="D169" s="178" t="s">
        <v>635</v>
      </c>
      <c r="E169" s="328"/>
      <c r="F169" s="2" t="s">
        <v>360</v>
      </c>
      <c r="G169" s="261" t="s">
        <v>636</v>
      </c>
      <c r="H169" s="2">
        <v>2.0</v>
      </c>
      <c r="I169" s="2">
        <v>0.0</v>
      </c>
      <c r="J169" s="329" t="s">
        <v>86</v>
      </c>
      <c r="K169" s="423">
        <v>409.2</v>
      </c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62"/>
      <c r="W169" s="62"/>
      <c r="X169" s="62"/>
      <c r="Y169" s="140">
        <f t="shared" si="171"/>
        <v>0</v>
      </c>
      <c r="Z169" s="141" t="str">
        <f t="shared" si="172"/>
        <v>No</v>
      </c>
      <c r="AA169" s="142" t="str">
        <f t="shared" si="173"/>
        <v>No</v>
      </c>
      <c r="AB169" s="2"/>
      <c r="AC169" s="132">
        <v>2.0</v>
      </c>
      <c r="AD169" s="137">
        <f t="shared" si="174"/>
        <v>0</v>
      </c>
      <c r="AE169" s="104"/>
      <c r="AF169" s="104">
        <v>20.0</v>
      </c>
      <c r="AG169" s="104">
        <f t="shared" si="175"/>
        <v>0</v>
      </c>
      <c r="AH169" s="104">
        <f t="shared" si="176"/>
        <v>0</v>
      </c>
      <c r="AI169" s="104">
        <f t="shared" si="177"/>
        <v>0</v>
      </c>
      <c r="AJ169" s="104">
        <f t="shared" si="178"/>
        <v>0</v>
      </c>
      <c r="AK169" s="104">
        <f t="shared" si="179"/>
        <v>0</v>
      </c>
      <c r="AL169" s="104">
        <f t="shared" si="180"/>
        <v>0</v>
      </c>
      <c r="AM169" s="104">
        <f t="shared" si="181"/>
        <v>0</v>
      </c>
      <c r="AN169" s="104">
        <f t="shared" si="182"/>
        <v>0</v>
      </c>
      <c r="AO169" s="104">
        <f t="shared" si="183"/>
        <v>0</v>
      </c>
      <c r="AP169" s="104">
        <f t="shared" si="184"/>
        <v>0</v>
      </c>
      <c r="AQ169" s="104">
        <f t="shared" si="185"/>
        <v>0</v>
      </c>
      <c r="AR169" s="104">
        <f t="shared" si="186"/>
        <v>0</v>
      </c>
      <c r="AS169" s="104">
        <f t="shared" si="187"/>
        <v>0</v>
      </c>
      <c r="AT169" s="104">
        <f t="shared" si="188"/>
        <v>0</v>
      </c>
      <c r="AU169" s="104">
        <v>2.0</v>
      </c>
      <c r="AV169" s="104"/>
      <c r="AW169" s="104"/>
      <c r="AX169" s="104"/>
      <c r="AY169" s="104">
        <f t="shared" si="189"/>
        <v>2</v>
      </c>
      <c r="AZ169" s="104"/>
      <c r="BA169" s="104">
        <v>1.0</v>
      </c>
      <c r="BB169" s="104"/>
      <c r="BC169" s="104">
        <v>15.0</v>
      </c>
      <c r="BD169" s="104">
        <v>600.0</v>
      </c>
      <c r="BE169" s="104">
        <f t="shared" si="169"/>
        <v>60</v>
      </c>
      <c r="BF169" s="104">
        <f t="shared" si="170"/>
        <v>18</v>
      </c>
      <c r="BG169" s="104">
        <f t="shared" si="167"/>
        <v>0</v>
      </c>
    </row>
    <row r="170" ht="64.5" customHeight="1">
      <c r="A170" s="2"/>
      <c r="B170" s="424"/>
      <c r="C170" s="425"/>
      <c r="D170" s="128" t="s">
        <v>637</v>
      </c>
      <c r="E170" s="332"/>
      <c r="F170" s="129" t="s">
        <v>360</v>
      </c>
      <c r="G170" s="333" t="s">
        <v>638</v>
      </c>
      <c r="H170" s="129">
        <v>2.0</v>
      </c>
      <c r="I170" s="129">
        <v>0.0</v>
      </c>
      <c r="J170" s="334" t="s">
        <v>86</v>
      </c>
      <c r="K170" s="335">
        <v>572.0</v>
      </c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2"/>
      <c r="W170" s="132"/>
      <c r="X170" s="132"/>
      <c r="Y170" s="134">
        <f t="shared" si="171"/>
        <v>0</v>
      </c>
      <c r="Z170" s="135" t="str">
        <f t="shared" si="172"/>
        <v>No</v>
      </c>
      <c r="AA170" s="136" t="str">
        <f t="shared" si="173"/>
        <v>No</v>
      </c>
      <c r="AB170" s="2"/>
      <c r="AC170" s="132">
        <v>5.0</v>
      </c>
      <c r="AD170" s="137">
        <f t="shared" si="174"/>
        <v>0</v>
      </c>
      <c r="AE170" s="104"/>
      <c r="AF170" s="104">
        <v>24.5</v>
      </c>
      <c r="AG170" s="104">
        <f t="shared" si="175"/>
        <v>0</v>
      </c>
      <c r="AH170" s="104">
        <f t="shared" si="176"/>
        <v>0</v>
      </c>
      <c r="AI170" s="104">
        <f t="shared" si="177"/>
        <v>0</v>
      </c>
      <c r="AJ170" s="104">
        <f t="shared" si="178"/>
        <v>0</v>
      </c>
      <c r="AK170" s="104">
        <f t="shared" si="179"/>
        <v>0</v>
      </c>
      <c r="AL170" s="104">
        <f t="shared" si="180"/>
        <v>0</v>
      </c>
      <c r="AM170" s="104">
        <f t="shared" si="181"/>
        <v>0</v>
      </c>
      <c r="AN170" s="104">
        <f t="shared" si="182"/>
        <v>0</v>
      </c>
      <c r="AO170" s="104">
        <f t="shared" si="183"/>
        <v>0</v>
      </c>
      <c r="AP170" s="104">
        <f t="shared" si="184"/>
        <v>0</v>
      </c>
      <c r="AQ170" s="104">
        <f t="shared" si="185"/>
        <v>0</v>
      </c>
      <c r="AR170" s="104">
        <f t="shared" si="186"/>
        <v>0</v>
      </c>
      <c r="AS170" s="104">
        <f t="shared" si="187"/>
        <v>0</v>
      </c>
      <c r="AT170" s="104">
        <f t="shared" si="188"/>
        <v>0</v>
      </c>
      <c r="AU170" s="104">
        <v>5.0</v>
      </c>
      <c r="AV170" s="104"/>
      <c r="AW170" s="104"/>
      <c r="AX170" s="104"/>
      <c r="AY170" s="104">
        <f t="shared" si="189"/>
        <v>2</v>
      </c>
      <c r="AZ170" s="104"/>
      <c r="BA170" s="104">
        <v>2.0</v>
      </c>
      <c r="BB170" s="104"/>
      <c r="BC170" s="104">
        <v>25.0</v>
      </c>
      <c r="BD170" s="104">
        <v>1500.0</v>
      </c>
      <c r="BE170" s="104">
        <f t="shared" si="169"/>
        <v>150</v>
      </c>
      <c r="BF170" s="104">
        <f t="shared" si="170"/>
        <v>45</v>
      </c>
      <c r="BG170" s="104">
        <f t="shared" si="167"/>
        <v>0</v>
      </c>
    </row>
    <row r="171" ht="64.5" customHeight="1">
      <c r="A171" s="2"/>
      <c r="B171" s="385"/>
      <c r="C171" s="359"/>
      <c r="D171" s="178" t="s">
        <v>639</v>
      </c>
      <c r="E171" s="328"/>
      <c r="F171" s="2" t="s">
        <v>360</v>
      </c>
      <c r="G171" s="261" t="s">
        <v>640</v>
      </c>
      <c r="H171" s="2">
        <v>3.0</v>
      </c>
      <c r="I171" s="2">
        <v>0.0</v>
      </c>
      <c r="J171" s="329" t="s">
        <v>86</v>
      </c>
      <c r="K171" s="330">
        <v>366.6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62"/>
      <c r="W171" s="62"/>
      <c r="X171" s="62"/>
      <c r="Y171" s="140">
        <f t="shared" si="171"/>
        <v>0</v>
      </c>
      <c r="Z171" s="141" t="str">
        <f t="shared" si="172"/>
        <v>No</v>
      </c>
      <c r="AA171" s="142" t="str">
        <f t="shared" si="173"/>
        <v>No</v>
      </c>
      <c r="AB171" s="2"/>
      <c r="AC171" s="132">
        <v>5.0</v>
      </c>
      <c r="AD171" s="137">
        <f t="shared" si="174"/>
        <v>0</v>
      </c>
      <c r="AE171" s="104"/>
      <c r="AF171" s="104">
        <v>15.0</v>
      </c>
      <c r="AG171" s="104">
        <f t="shared" si="175"/>
        <v>0</v>
      </c>
      <c r="AH171" s="104">
        <f t="shared" si="176"/>
        <v>0</v>
      </c>
      <c r="AI171" s="104">
        <f t="shared" si="177"/>
        <v>0</v>
      </c>
      <c r="AJ171" s="104">
        <f t="shared" si="178"/>
        <v>0</v>
      </c>
      <c r="AK171" s="104">
        <f t="shared" si="179"/>
        <v>0</v>
      </c>
      <c r="AL171" s="104">
        <f t="shared" si="180"/>
        <v>0</v>
      </c>
      <c r="AM171" s="104">
        <f t="shared" si="181"/>
        <v>0</v>
      </c>
      <c r="AN171" s="104">
        <f t="shared" si="182"/>
        <v>0</v>
      </c>
      <c r="AO171" s="104">
        <f t="shared" si="183"/>
        <v>0</v>
      </c>
      <c r="AP171" s="104">
        <f t="shared" si="184"/>
        <v>0</v>
      </c>
      <c r="AQ171" s="104">
        <f t="shared" si="185"/>
        <v>0</v>
      </c>
      <c r="AR171" s="104">
        <f t="shared" si="186"/>
        <v>0</v>
      </c>
      <c r="AS171" s="104">
        <f t="shared" si="187"/>
        <v>0</v>
      </c>
      <c r="AT171" s="104">
        <f t="shared" si="188"/>
        <v>0</v>
      </c>
      <c r="AU171" s="104">
        <v>5.0</v>
      </c>
      <c r="AV171" s="104"/>
      <c r="AW171" s="104"/>
      <c r="AX171" s="104">
        <v>2.0</v>
      </c>
      <c r="AY171" s="104">
        <v>1.0</v>
      </c>
      <c r="AZ171" s="104"/>
      <c r="BA171" s="104">
        <v>3.0</v>
      </c>
      <c r="BB171" s="104"/>
      <c r="BC171" s="104">
        <v>20.0</v>
      </c>
      <c r="BD171" s="104">
        <v>500.0</v>
      </c>
      <c r="BE171" s="104">
        <f t="shared" si="169"/>
        <v>50</v>
      </c>
      <c r="BF171" s="104">
        <f t="shared" si="170"/>
        <v>15</v>
      </c>
      <c r="BG171" s="104">
        <f t="shared" si="167"/>
        <v>0</v>
      </c>
    </row>
    <row r="172" ht="64.5" customHeight="1">
      <c r="A172" s="2"/>
      <c r="B172" s="351"/>
      <c r="C172" s="360"/>
      <c r="D172" s="178" t="s">
        <v>641</v>
      </c>
      <c r="E172" s="328" t="s">
        <v>359</v>
      </c>
      <c r="F172" s="2" t="s">
        <v>89</v>
      </c>
      <c r="G172" s="261" t="s">
        <v>640</v>
      </c>
      <c r="H172" s="2">
        <v>3.0</v>
      </c>
      <c r="I172" s="2">
        <v>0.0</v>
      </c>
      <c r="J172" s="329" t="s">
        <v>86</v>
      </c>
      <c r="K172" s="383">
        <v>383.7</v>
      </c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2"/>
      <c r="W172" s="182"/>
      <c r="X172" s="182"/>
      <c r="Y172" s="140">
        <f t="shared" si="171"/>
        <v>0</v>
      </c>
      <c r="Z172" s="184" t="str">
        <f t="shared" si="172"/>
        <v>No</v>
      </c>
      <c r="AA172" s="185" t="str">
        <f t="shared" si="173"/>
        <v>No</v>
      </c>
      <c r="AB172" s="2"/>
      <c r="AC172" s="132">
        <v>5.0</v>
      </c>
      <c r="AD172" s="137">
        <f t="shared" si="174"/>
        <v>0</v>
      </c>
      <c r="AE172" s="104"/>
      <c r="AF172" s="104">
        <v>15.0</v>
      </c>
      <c r="AG172" s="104">
        <f t="shared" si="175"/>
        <v>0</v>
      </c>
      <c r="AH172" s="104">
        <f t="shared" si="176"/>
        <v>0</v>
      </c>
      <c r="AI172" s="104">
        <f t="shared" si="177"/>
        <v>0</v>
      </c>
      <c r="AJ172" s="104">
        <f t="shared" si="178"/>
        <v>0</v>
      </c>
      <c r="AK172" s="104">
        <f t="shared" si="179"/>
        <v>0</v>
      </c>
      <c r="AL172" s="104">
        <f t="shared" si="180"/>
        <v>0</v>
      </c>
      <c r="AM172" s="104">
        <f t="shared" si="181"/>
        <v>0</v>
      </c>
      <c r="AN172" s="104">
        <f t="shared" si="182"/>
        <v>0</v>
      </c>
      <c r="AO172" s="104">
        <f t="shared" si="183"/>
        <v>0</v>
      </c>
      <c r="AP172" s="104">
        <f t="shared" si="184"/>
        <v>0</v>
      </c>
      <c r="AQ172" s="104">
        <f t="shared" si="185"/>
        <v>0</v>
      </c>
      <c r="AR172" s="104">
        <f t="shared" si="186"/>
        <v>0</v>
      </c>
      <c r="AS172" s="104">
        <f t="shared" si="187"/>
        <v>0</v>
      </c>
      <c r="AT172" s="104">
        <f t="shared" si="188"/>
        <v>0</v>
      </c>
      <c r="AU172" s="104">
        <v>5.0</v>
      </c>
      <c r="AV172" s="104"/>
      <c r="AW172" s="104"/>
      <c r="AX172" s="104">
        <v>2.0</v>
      </c>
      <c r="AY172" s="104">
        <v>1.0</v>
      </c>
      <c r="AZ172" s="104"/>
      <c r="BA172" s="104">
        <v>3.0</v>
      </c>
      <c r="BB172" s="104"/>
      <c r="BC172" s="104">
        <v>15.0</v>
      </c>
      <c r="BD172" s="104">
        <v>400.0</v>
      </c>
      <c r="BE172" s="104">
        <f t="shared" si="169"/>
        <v>40</v>
      </c>
      <c r="BF172" s="104">
        <f t="shared" si="170"/>
        <v>12</v>
      </c>
      <c r="BG172" s="104">
        <f t="shared" si="167"/>
        <v>0</v>
      </c>
    </row>
    <row r="173" ht="64.5" customHeight="1">
      <c r="A173" s="2"/>
      <c r="B173" s="327"/>
      <c r="C173" s="396"/>
      <c r="D173" s="128" t="s">
        <v>642</v>
      </c>
      <c r="E173" s="332"/>
      <c r="F173" s="129" t="s">
        <v>360</v>
      </c>
      <c r="G173" s="333" t="s">
        <v>643</v>
      </c>
      <c r="H173" s="129">
        <v>2.0</v>
      </c>
      <c r="I173" s="129">
        <v>0.0</v>
      </c>
      <c r="J173" s="334" t="s">
        <v>86</v>
      </c>
      <c r="K173" s="335">
        <v>301.6</v>
      </c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2"/>
      <c r="W173" s="132"/>
      <c r="X173" s="132"/>
      <c r="Y173" s="134">
        <f t="shared" si="171"/>
        <v>0</v>
      </c>
      <c r="Z173" s="135" t="str">
        <f t="shared" si="172"/>
        <v>No</v>
      </c>
      <c r="AA173" s="136" t="str">
        <f t="shared" si="173"/>
        <v>No</v>
      </c>
      <c r="AB173" s="2"/>
      <c r="AC173" s="132">
        <v>3.0</v>
      </c>
      <c r="AD173" s="137">
        <f t="shared" si="174"/>
        <v>0</v>
      </c>
      <c r="AE173" s="104"/>
      <c r="AF173" s="104">
        <v>12.0</v>
      </c>
      <c r="AG173" s="104">
        <f t="shared" si="175"/>
        <v>0</v>
      </c>
      <c r="AH173" s="104">
        <f t="shared" si="176"/>
        <v>0</v>
      </c>
      <c r="AI173" s="104">
        <f t="shared" si="177"/>
        <v>0</v>
      </c>
      <c r="AJ173" s="104">
        <f t="shared" si="178"/>
        <v>0</v>
      </c>
      <c r="AK173" s="104">
        <f t="shared" si="179"/>
        <v>0</v>
      </c>
      <c r="AL173" s="104">
        <f t="shared" si="180"/>
        <v>0</v>
      </c>
      <c r="AM173" s="104">
        <f t="shared" si="181"/>
        <v>0</v>
      </c>
      <c r="AN173" s="104">
        <f t="shared" si="182"/>
        <v>0</v>
      </c>
      <c r="AO173" s="104">
        <f t="shared" si="183"/>
        <v>0</v>
      </c>
      <c r="AP173" s="104">
        <f t="shared" si="184"/>
        <v>0</v>
      </c>
      <c r="AQ173" s="104">
        <f t="shared" si="185"/>
        <v>0</v>
      </c>
      <c r="AR173" s="104">
        <f t="shared" si="186"/>
        <v>0</v>
      </c>
      <c r="AS173" s="104">
        <f t="shared" si="187"/>
        <v>0</v>
      </c>
      <c r="AT173" s="104">
        <f t="shared" si="188"/>
        <v>0</v>
      </c>
      <c r="AU173" s="104">
        <v>3.0</v>
      </c>
      <c r="AV173" s="104"/>
      <c r="AW173" s="104"/>
      <c r="AX173" s="104"/>
      <c r="AY173" s="104">
        <f t="shared" ref="AY173:AY176" si="190">H173</f>
        <v>2</v>
      </c>
      <c r="AZ173" s="104"/>
      <c r="BA173" s="104">
        <v>2.0</v>
      </c>
      <c r="BB173" s="104"/>
      <c r="BC173" s="104">
        <v>15.0</v>
      </c>
      <c r="BD173" s="104">
        <v>800.0</v>
      </c>
      <c r="BE173" s="104">
        <f t="shared" si="169"/>
        <v>80</v>
      </c>
      <c r="BF173" s="104">
        <f t="shared" si="170"/>
        <v>24</v>
      </c>
      <c r="BG173" s="104">
        <f t="shared" si="167"/>
        <v>0</v>
      </c>
    </row>
    <row r="174" ht="64.5" customHeight="1">
      <c r="A174" s="2"/>
      <c r="B174" s="351"/>
      <c r="C174" s="352"/>
      <c r="D174" s="128" t="s">
        <v>644</v>
      </c>
      <c r="E174" s="332" t="s">
        <v>359</v>
      </c>
      <c r="F174" s="129" t="s">
        <v>360</v>
      </c>
      <c r="G174" s="333" t="s">
        <v>643</v>
      </c>
      <c r="H174" s="129">
        <v>2.0</v>
      </c>
      <c r="I174" s="129">
        <v>0.0</v>
      </c>
      <c r="J174" s="334" t="s">
        <v>86</v>
      </c>
      <c r="K174" s="335">
        <v>364.0</v>
      </c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2"/>
      <c r="W174" s="132"/>
      <c r="X174" s="132"/>
      <c r="Y174" s="134">
        <f t="shared" si="171"/>
        <v>0</v>
      </c>
      <c r="Z174" s="135" t="str">
        <f t="shared" si="172"/>
        <v>No</v>
      </c>
      <c r="AA174" s="136" t="str">
        <f t="shared" si="173"/>
        <v>No</v>
      </c>
      <c r="AB174" s="2"/>
      <c r="AC174" s="132">
        <v>3.0</v>
      </c>
      <c r="AD174" s="137">
        <f t="shared" si="174"/>
        <v>0</v>
      </c>
      <c r="AE174" s="104"/>
      <c r="AF174" s="104">
        <v>12.0</v>
      </c>
      <c r="AG174" s="104">
        <f t="shared" si="175"/>
        <v>0</v>
      </c>
      <c r="AH174" s="104">
        <f t="shared" si="176"/>
        <v>0</v>
      </c>
      <c r="AI174" s="104">
        <f t="shared" si="177"/>
        <v>0</v>
      </c>
      <c r="AJ174" s="104">
        <f t="shared" si="178"/>
        <v>0</v>
      </c>
      <c r="AK174" s="104">
        <f t="shared" si="179"/>
        <v>0</v>
      </c>
      <c r="AL174" s="104">
        <f t="shared" si="180"/>
        <v>0</v>
      </c>
      <c r="AM174" s="104">
        <f t="shared" si="181"/>
        <v>0</v>
      </c>
      <c r="AN174" s="104">
        <f t="shared" si="182"/>
        <v>0</v>
      </c>
      <c r="AO174" s="104">
        <f t="shared" si="183"/>
        <v>0</v>
      </c>
      <c r="AP174" s="104">
        <f t="shared" si="184"/>
        <v>0</v>
      </c>
      <c r="AQ174" s="104">
        <f t="shared" si="185"/>
        <v>0</v>
      </c>
      <c r="AR174" s="104">
        <f t="shared" si="186"/>
        <v>0</v>
      </c>
      <c r="AS174" s="104">
        <f t="shared" si="187"/>
        <v>0</v>
      </c>
      <c r="AT174" s="104">
        <f t="shared" si="188"/>
        <v>0</v>
      </c>
      <c r="AU174" s="104">
        <v>3.0</v>
      </c>
      <c r="AV174" s="104"/>
      <c r="AW174" s="104"/>
      <c r="AX174" s="104"/>
      <c r="AY174" s="104">
        <f t="shared" si="190"/>
        <v>2</v>
      </c>
      <c r="AZ174" s="104"/>
      <c r="BA174" s="104">
        <v>2.0</v>
      </c>
      <c r="BB174" s="104"/>
      <c r="BC174" s="104">
        <v>12.0</v>
      </c>
      <c r="BD174" s="104">
        <v>500.0</v>
      </c>
      <c r="BE174" s="104">
        <f t="shared" si="169"/>
        <v>50</v>
      </c>
      <c r="BF174" s="104">
        <f t="shared" si="170"/>
        <v>15</v>
      </c>
      <c r="BG174" s="104">
        <f t="shared" si="167"/>
        <v>0</v>
      </c>
    </row>
    <row r="175" ht="64.5" customHeight="1">
      <c r="A175" s="2"/>
      <c r="B175" s="327"/>
      <c r="C175" s="389"/>
      <c r="D175" s="48" t="s">
        <v>645</v>
      </c>
      <c r="E175" s="328"/>
      <c r="F175" s="2" t="s">
        <v>246</v>
      </c>
      <c r="G175" s="71" t="s">
        <v>646</v>
      </c>
      <c r="H175" s="2">
        <v>2.0</v>
      </c>
      <c r="I175" s="2">
        <v>0.0</v>
      </c>
      <c r="J175" s="329" t="s">
        <v>86</v>
      </c>
      <c r="K175" s="330">
        <v>270.4</v>
      </c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62"/>
      <c r="W175" s="62"/>
      <c r="X175" s="62"/>
      <c r="Y175" s="140">
        <f t="shared" si="171"/>
        <v>0</v>
      </c>
      <c r="Z175" s="141" t="str">
        <f t="shared" si="172"/>
        <v>No</v>
      </c>
      <c r="AA175" s="142" t="str">
        <f t="shared" si="173"/>
        <v>No</v>
      </c>
      <c r="AB175" s="2"/>
      <c r="AC175" s="132">
        <v>2.0</v>
      </c>
      <c r="AD175" s="137">
        <f t="shared" si="174"/>
        <v>0</v>
      </c>
      <c r="AE175" s="104"/>
      <c r="AF175" s="104">
        <v>6.4</v>
      </c>
      <c r="AG175" s="104">
        <f t="shared" si="175"/>
        <v>0</v>
      </c>
      <c r="AH175" s="104">
        <f t="shared" si="176"/>
        <v>0</v>
      </c>
      <c r="AI175" s="104">
        <f t="shared" si="177"/>
        <v>0</v>
      </c>
      <c r="AJ175" s="104">
        <f t="shared" si="178"/>
        <v>0</v>
      </c>
      <c r="AK175" s="104">
        <f t="shared" si="179"/>
        <v>0</v>
      </c>
      <c r="AL175" s="104">
        <f t="shared" si="180"/>
        <v>0</v>
      </c>
      <c r="AM175" s="104">
        <f t="shared" si="181"/>
        <v>0</v>
      </c>
      <c r="AN175" s="104">
        <f t="shared" si="182"/>
        <v>0</v>
      </c>
      <c r="AO175" s="104">
        <f t="shared" si="183"/>
        <v>0</v>
      </c>
      <c r="AP175" s="104">
        <f t="shared" si="184"/>
        <v>0</v>
      </c>
      <c r="AQ175" s="104">
        <f t="shared" si="185"/>
        <v>0</v>
      </c>
      <c r="AR175" s="104">
        <f t="shared" si="186"/>
        <v>0</v>
      </c>
      <c r="AS175" s="104">
        <f t="shared" si="187"/>
        <v>0</v>
      </c>
      <c r="AT175" s="104">
        <f t="shared" si="188"/>
        <v>0</v>
      </c>
      <c r="AU175" s="104">
        <v>2.0</v>
      </c>
      <c r="AV175" s="104"/>
      <c r="AW175" s="104"/>
      <c r="AX175" s="104"/>
      <c r="AY175" s="104">
        <f t="shared" si="190"/>
        <v>2</v>
      </c>
      <c r="AZ175" s="104"/>
      <c r="BA175" s="104">
        <v>2.0</v>
      </c>
      <c r="BB175" s="104"/>
      <c r="BC175" s="104">
        <v>12.0</v>
      </c>
      <c r="BD175" s="104">
        <v>500.0</v>
      </c>
      <c r="BE175" s="104">
        <f t="shared" si="169"/>
        <v>50</v>
      </c>
      <c r="BF175" s="104">
        <f t="shared" si="170"/>
        <v>15</v>
      </c>
      <c r="BG175" s="104">
        <f t="shared" si="167"/>
        <v>0</v>
      </c>
    </row>
    <row r="176" ht="64.5" customHeight="1">
      <c r="A176" s="2"/>
      <c r="B176" s="351"/>
      <c r="C176" s="397"/>
      <c r="D176" s="48" t="s">
        <v>647</v>
      </c>
      <c r="E176" s="328" t="s">
        <v>359</v>
      </c>
      <c r="F176" s="2" t="s">
        <v>246</v>
      </c>
      <c r="G176" s="71" t="s">
        <v>646</v>
      </c>
      <c r="H176" s="2">
        <v>2.0</v>
      </c>
      <c r="I176" s="2">
        <v>0.0</v>
      </c>
      <c r="J176" s="329" t="s">
        <v>86</v>
      </c>
      <c r="K176" s="330">
        <v>332.8</v>
      </c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62"/>
      <c r="W176" s="62"/>
      <c r="X176" s="62"/>
      <c r="Y176" s="140">
        <f t="shared" si="171"/>
        <v>0</v>
      </c>
      <c r="Z176" s="141" t="str">
        <f t="shared" si="172"/>
        <v>No</v>
      </c>
      <c r="AA176" s="142" t="str">
        <f t="shared" si="173"/>
        <v>No</v>
      </c>
      <c r="AB176" s="2"/>
      <c r="AC176" s="132">
        <v>2.0</v>
      </c>
      <c r="AD176" s="137">
        <f t="shared" si="174"/>
        <v>0</v>
      </c>
      <c r="AE176" s="104"/>
      <c r="AF176" s="104">
        <v>6.4</v>
      </c>
      <c r="AG176" s="104">
        <f t="shared" si="175"/>
        <v>0</v>
      </c>
      <c r="AH176" s="104">
        <f t="shared" si="176"/>
        <v>0</v>
      </c>
      <c r="AI176" s="104">
        <f t="shared" si="177"/>
        <v>0</v>
      </c>
      <c r="AJ176" s="104">
        <f t="shared" si="178"/>
        <v>0</v>
      </c>
      <c r="AK176" s="104">
        <f t="shared" si="179"/>
        <v>0</v>
      </c>
      <c r="AL176" s="104">
        <f t="shared" si="180"/>
        <v>0</v>
      </c>
      <c r="AM176" s="104">
        <f t="shared" si="181"/>
        <v>0</v>
      </c>
      <c r="AN176" s="104">
        <f t="shared" si="182"/>
        <v>0</v>
      </c>
      <c r="AO176" s="104">
        <f t="shared" si="183"/>
        <v>0</v>
      </c>
      <c r="AP176" s="104">
        <f t="shared" si="184"/>
        <v>0</v>
      </c>
      <c r="AQ176" s="104">
        <f t="shared" si="185"/>
        <v>0</v>
      </c>
      <c r="AR176" s="104">
        <f t="shared" si="186"/>
        <v>0</v>
      </c>
      <c r="AS176" s="104">
        <f t="shared" si="187"/>
        <v>0</v>
      </c>
      <c r="AT176" s="104">
        <f t="shared" si="188"/>
        <v>0</v>
      </c>
      <c r="AU176" s="104">
        <v>2.0</v>
      </c>
      <c r="AV176" s="104"/>
      <c r="AW176" s="104"/>
      <c r="AX176" s="104"/>
      <c r="AY176" s="104">
        <f t="shared" si="190"/>
        <v>2</v>
      </c>
      <c r="AZ176" s="104"/>
      <c r="BA176" s="104">
        <v>2.0</v>
      </c>
      <c r="BB176" s="104"/>
      <c r="BC176" s="104">
        <v>10.0</v>
      </c>
      <c r="BD176" s="104">
        <v>300.0</v>
      </c>
      <c r="BE176" s="104">
        <f t="shared" si="169"/>
        <v>30</v>
      </c>
      <c r="BF176" s="104">
        <f t="shared" si="170"/>
        <v>9</v>
      </c>
      <c r="BG176" s="104">
        <f t="shared" si="167"/>
        <v>0</v>
      </c>
    </row>
    <row r="177" ht="64.5" customHeight="1">
      <c r="A177" s="2"/>
      <c r="B177" s="385"/>
      <c r="C177" s="359"/>
      <c r="D177" s="128" t="s">
        <v>648</v>
      </c>
      <c r="E177" s="332"/>
      <c r="F177" s="129" t="s">
        <v>360</v>
      </c>
      <c r="G177" s="333" t="s">
        <v>649</v>
      </c>
      <c r="H177" s="129">
        <v>2.0</v>
      </c>
      <c r="I177" s="129">
        <v>0.0</v>
      </c>
      <c r="J177" s="334" t="s">
        <v>86</v>
      </c>
      <c r="K177" s="335">
        <v>221.7</v>
      </c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2"/>
      <c r="W177" s="132"/>
      <c r="X177" s="132"/>
      <c r="Y177" s="134">
        <f t="shared" si="171"/>
        <v>0</v>
      </c>
      <c r="Z177" s="135" t="str">
        <f t="shared" si="172"/>
        <v>No</v>
      </c>
      <c r="AA177" s="136" t="str">
        <f t="shared" si="173"/>
        <v>No</v>
      </c>
      <c r="AB177" s="2"/>
      <c r="AC177" s="132">
        <v>2.0</v>
      </c>
      <c r="AD177" s="137">
        <f t="shared" si="174"/>
        <v>0</v>
      </c>
      <c r="AE177" s="104"/>
      <c r="AF177" s="104">
        <v>8.0</v>
      </c>
      <c r="AG177" s="104">
        <f t="shared" si="175"/>
        <v>0</v>
      </c>
      <c r="AH177" s="104">
        <f t="shared" si="176"/>
        <v>0</v>
      </c>
      <c r="AI177" s="104">
        <f t="shared" si="177"/>
        <v>0</v>
      </c>
      <c r="AJ177" s="104">
        <f t="shared" si="178"/>
        <v>0</v>
      </c>
      <c r="AK177" s="104">
        <f t="shared" si="179"/>
        <v>0</v>
      </c>
      <c r="AL177" s="104">
        <f t="shared" si="180"/>
        <v>0</v>
      </c>
      <c r="AM177" s="104">
        <f t="shared" si="181"/>
        <v>0</v>
      </c>
      <c r="AN177" s="104">
        <f t="shared" si="182"/>
        <v>0</v>
      </c>
      <c r="AO177" s="104">
        <f t="shared" si="183"/>
        <v>0</v>
      </c>
      <c r="AP177" s="104">
        <f t="shared" si="184"/>
        <v>0</v>
      </c>
      <c r="AQ177" s="104">
        <f t="shared" si="185"/>
        <v>0</v>
      </c>
      <c r="AR177" s="104">
        <f t="shared" si="186"/>
        <v>0</v>
      </c>
      <c r="AS177" s="104">
        <f t="shared" si="187"/>
        <v>0</v>
      </c>
      <c r="AT177" s="104">
        <f t="shared" si="188"/>
        <v>0</v>
      </c>
      <c r="AU177" s="104">
        <v>2.0</v>
      </c>
      <c r="AV177" s="104"/>
      <c r="AW177" s="104"/>
      <c r="AX177" s="104">
        <f t="shared" ref="AX177:AX180" si="191">H177</f>
        <v>2</v>
      </c>
      <c r="AY177" s="104"/>
      <c r="AZ177" s="104"/>
      <c r="BA177" s="104">
        <v>2.0</v>
      </c>
      <c r="BB177" s="104"/>
      <c r="BC177" s="104">
        <v>10.0</v>
      </c>
      <c r="BD177" s="104">
        <v>300.0</v>
      </c>
      <c r="BE177" s="104">
        <f t="shared" si="169"/>
        <v>30</v>
      </c>
      <c r="BF177" s="104">
        <f t="shared" si="170"/>
        <v>9</v>
      </c>
      <c r="BG177" s="104">
        <f t="shared" si="167"/>
        <v>0</v>
      </c>
    </row>
    <row r="178" ht="64.5" customHeight="1">
      <c r="A178" s="2"/>
      <c r="B178" s="351"/>
      <c r="C178" s="360"/>
      <c r="D178" s="128" t="s">
        <v>650</v>
      </c>
      <c r="E178" s="332" t="s">
        <v>359</v>
      </c>
      <c r="F178" s="129" t="s">
        <v>360</v>
      </c>
      <c r="G178" s="333" t="s">
        <v>649</v>
      </c>
      <c r="H178" s="129">
        <v>2.0</v>
      </c>
      <c r="I178" s="129">
        <v>0.0</v>
      </c>
      <c r="J178" s="334" t="s">
        <v>86</v>
      </c>
      <c r="K178" s="335">
        <v>264.3</v>
      </c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2"/>
      <c r="W178" s="132"/>
      <c r="X178" s="132"/>
      <c r="Y178" s="134">
        <f t="shared" si="171"/>
        <v>0</v>
      </c>
      <c r="Z178" s="135" t="str">
        <f t="shared" si="172"/>
        <v>No</v>
      </c>
      <c r="AA178" s="136" t="str">
        <f t="shared" si="173"/>
        <v>No</v>
      </c>
      <c r="AB178" s="2"/>
      <c r="AC178" s="132">
        <v>2.0</v>
      </c>
      <c r="AD178" s="137">
        <f t="shared" si="174"/>
        <v>0</v>
      </c>
      <c r="AE178" s="104"/>
      <c r="AF178" s="104">
        <v>8.0</v>
      </c>
      <c r="AG178" s="104">
        <f t="shared" si="175"/>
        <v>0</v>
      </c>
      <c r="AH178" s="104">
        <f t="shared" si="176"/>
        <v>0</v>
      </c>
      <c r="AI178" s="104">
        <f t="shared" si="177"/>
        <v>0</v>
      </c>
      <c r="AJ178" s="104">
        <f t="shared" si="178"/>
        <v>0</v>
      </c>
      <c r="AK178" s="104">
        <f t="shared" si="179"/>
        <v>0</v>
      </c>
      <c r="AL178" s="104">
        <f t="shared" si="180"/>
        <v>0</v>
      </c>
      <c r="AM178" s="104">
        <f t="shared" si="181"/>
        <v>0</v>
      </c>
      <c r="AN178" s="104">
        <f t="shared" si="182"/>
        <v>0</v>
      </c>
      <c r="AO178" s="104">
        <f t="shared" si="183"/>
        <v>0</v>
      </c>
      <c r="AP178" s="104">
        <f t="shared" si="184"/>
        <v>0</v>
      </c>
      <c r="AQ178" s="104">
        <f t="shared" si="185"/>
        <v>0</v>
      </c>
      <c r="AR178" s="104">
        <f t="shared" si="186"/>
        <v>0</v>
      </c>
      <c r="AS178" s="104">
        <f t="shared" si="187"/>
        <v>0</v>
      </c>
      <c r="AT178" s="104">
        <f t="shared" si="188"/>
        <v>0</v>
      </c>
      <c r="AU178" s="104">
        <v>2.0</v>
      </c>
      <c r="AV178" s="104"/>
      <c r="AW178" s="104"/>
      <c r="AX178" s="104">
        <f t="shared" si="191"/>
        <v>2</v>
      </c>
      <c r="AY178" s="104"/>
      <c r="AZ178" s="104"/>
      <c r="BA178" s="104">
        <v>2.0</v>
      </c>
      <c r="BB178" s="104"/>
      <c r="BC178" s="104">
        <v>5.0</v>
      </c>
      <c r="BD178" s="104">
        <v>100.0</v>
      </c>
      <c r="BE178" s="104">
        <f t="shared" si="169"/>
        <v>10</v>
      </c>
      <c r="BF178" s="104">
        <f t="shared" si="170"/>
        <v>3</v>
      </c>
      <c r="BG178" s="104">
        <f t="shared" si="167"/>
        <v>0</v>
      </c>
    </row>
    <row r="179" ht="64.5" customHeight="1">
      <c r="A179" s="2"/>
      <c r="B179" s="385"/>
      <c r="C179" s="359"/>
      <c r="D179" s="48" t="s">
        <v>651</v>
      </c>
      <c r="E179" s="328"/>
      <c r="F179" s="2" t="s">
        <v>246</v>
      </c>
      <c r="G179" s="71" t="s">
        <v>652</v>
      </c>
      <c r="H179" s="2">
        <v>2.0</v>
      </c>
      <c r="I179" s="2">
        <v>0.0</v>
      </c>
      <c r="J179" s="329" t="s">
        <v>86</v>
      </c>
      <c r="K179" s="330">
        <v>140.4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62"/>
      <c r="W179" s="62"/>
      <c r="X179" s="62"/>
      <c r="Y179" s="140">
        <f t="shared" si="171"/>
        <v>0</v>
      </c>
      <c r="Z179" s="141" t="str">
        <f t="shared" si="172"/>
        <v>No</v>
      </c>
      <c r="AA179" s="142" t="str">
        <f t="shared" si="173"/>
        <v>No</v>
      </c>
      <c r="AB179" s="2"/>
      <c r="AC179" s="132">
        <v>2.0</v>
      </c>
      <c r="AD179" s="137">
        <f t="shared" si="174"/>
        <v>0</v>
      </c>
      <c r="AE179" s="104"/>
      <c r="AF179" s="104">
        <v>4.0</v>
      </c>
      <c r="AG179" s="104">
        <f t="shared" si="175"/>
        <v>0</v>
      </c>
      <c r="AH179" s="104">
        <f t="shared" si="176"/>
        <v>0</v>
      </c>
      <c r="AI179" s="104">
        <f t="shared" si="177"/>
        <v>0</v>
      </c>
      <c r="AJ179" s="104">
        <f t="shared" si="178"/>
        <v>0</v>
      </c>
      <c r="AK179" s="104">
        <f t="shared" si="179"/>
        <v>0</v>
      </c>
      <c r="AL179" s="104">
        <f t="shared" si="180"/>
        <v>0</v>
      </c>
      <c r="AM179" s="104">
        <f t="shared" si="181"/>
        <v>0</v>
      </c>
      <c r="AN179" s="104">
        <f t="shared" si="182"/>
        <v>0</v>
      </c>
      <c r="AO179" s="104">
        <f t="shared" si="183"/>
        <v>0</v>
      </c>
      <c r="AP179" s="104">
        <f t="shared" si="184"/>
        <v>0</v>
      </c>
      <c r="AQ179" s="104">
        <f t="shared" si="185"/>
        <v>0</v>
      </c>
      <c r="AR179" s="104">
        <f t="shared" si="186"/>
        <v>0</v>
      </c>
      <c r="AS179" s="104">
        <f t="shared" si="187"/>
        <v>0</v>
      </c>
      <c r="AT179" s="104">
        <f t="shared" si="188"/>
        <v>0</v>
      </c>
      <c r="AU179" s="104">
        <v>1.0</v>
      </c>
      <c r="AV179" s="104"/>
      <c r="AW179" s="104"/>
      <c r="AX179" s="104">
        <f t="shared" si="191"/>
        <v>2</v>
      </c>
      <c r="AY179" s="104"/>
      <c r="AZ179" s="104"/>
      <c r="BA179" s="104">
        <v>2.0</v>
      </c>
      <c r="BB179" s="104"/>
      <c r="BC179" s="104">
        <v>10.0</v>
      </c>
      <c r="BD179" s="104">
        <v>200.0</v>
      </c>
      <c r="BE179" s="104">
        <f t="shared" si="169"/>
        <v>20</v>
      </c>
      <c r="BF179" s="104">
        <f t="shared" si="170"/>
        <v>6</v>
      </c>
      <c r="BG179" s="104">
        <f t="shared" si="167"/>
        <v>0</v>
      </c>
    </row>
    <row r="180" ht="64.5" customHeight="1">
      <c r="A180" s="2"/>
      <c r="B180" s="351"/>
      <c r="C180" s="360"/>
      <c r="D180" s="48" t="s">
        <v>653</v>
      </c>
      <c r="E180" s="328" t="s">
        <v>359</v>
      </c>
      <c r="F180" s="2" t="s">
        <v>246</v>
      </c>
      <c r="G180" s="71" t="s">
        <v>652</v>
      </c>
      <c r="H180" s="2">
        <v>2.0</v>
      </c>
      <c r="I180" s="2">
        <v>0.0</v>
      </c>
      <c r="J180" s="329" t="s">
        <v>86</v>
      </c>
      <c r="K180" s="330">
        <v>182.0</v>
      </c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62"/>
      <c r="W180" s="62"/>
      <c r="X180" s="62"/>
      <c r="Y180" s="140">
        <f t="shared" si="171"/>
        <v>0</v>
      </c>
      <c r="Z180" s="141" t="str">
        <f t="shared" si="172"/>
        <v>No</v>
      </c>
      <c r="AA180" s="142" t="str">
        <f t="shared" si="173"/>
        <v>No</v>
      </c>
      <c r="AB180" s="2"/>
      <c r="AC180" s="132">
        <v>2.0</v>
      </c>
      <c r="AD180" s="137">
        <f t="shared" si="174"/>
        <v>0</v>
      </c>
      <c r="AE180" s="104"/>
      <c r="AF180" s="104">
        <v>4.0</v>
      </c>
      <c r="AG180" s="104">
        <f t="shared" si="175"/>
        <v>0</v>
      </c>
      <c r="AH180" s="104">
        <f t="shared" si="176"/>
        <v>0</v>
      </c>
      <c r="AI180" s="104">
        <f t="shared" si="177"/>
        <v>0</v>
      </c>
      <c r="AJ180" s="104">
        <f t="shared" si="178"/>
        <v>0</v>
      </c>
      <c r="AK180" s="104">
        <f t="shared" si="179"/>
        <v>0</v>
      </c>
      <c r="AL180" s="104">
        <f t="shared" si="180"/>
        <v>0</v>
      </c>
      <c r="AM180" s="104">
        <f t="shared" si="181"/>
        <v>0</v>
      </c>
      <c r="AN180" s="104">
        <f t="shared" si="182"/>
        <v>0</v>
      </c>
      <c r="AO180" s="104">
        <f t="shared" si="183"/>
        <v>0</v>
      </c>
      <c r="AP180" s="104">
        <f t="shared" si="184"/>
        <v>0</v>
      </c>
      <c r="AQ180" s="104">
        <f t="shared" si="185"/>
        <v>0</v>
      </c>
      <c r="AR180" s="104">
        <f t="shared" si="186"/>
        <v>0</v>
      </c>
      <c r="AS180" s="104">
        <f t="shared" si="187"/>
        <v>0</v>
      </c>
      <c r="AT180" s="104">
        <f t="shared" si="188"/>
        <v>0</v>
      </c>
      <c r="AU180" s="104">
        <v>1.0</v>
      </c>
      <c r="AV180" s="104"/>
      <c r="AW180" s="104"/>
      <c r="AX180" s="104">
        <f t="shared" si="191"/>
        <v>2</v>
      </c>
      <c r="AY180" s="104"/>
      <c r="AZ180" s="104"/>
      <c r="BA180" s="104">
        <v>2.0</v>
      </c>
      <c r="BB180" s="104"/>
      <c r="BC180" s="104">
        <v>5.0</v>
      </c>
      <c r="BD180" s="104">
        <v>100.0</v>
      </c>
      <c r="BE180" s="104">
        <f t="shared" si="169"/>
        <v>10</v>
      </c>
      <c r="BF180" s="104">
        <f t="shared" si="170"/>
        <v>3</v>
      </c>
      <c r="BG180" s="104">
        <f t="shared" si="167"/>
        <v>0</v>
      </c>
    </row>
    <row r="181" ht="64.5" customHeight="1">
      <c r="A181" s="2"/>
      <c r="B181" s="327"/>
      <c r="C181" s="396"/>
      <c r="D181" s="128" t="s">
        <v>654</v>
      </c>
      <c r="E181" s="332"/>
      <c r="F181" s="129" t="s">
        <v>89</v>
      </c>
      <c r="G181" s="333" t="s">
        <v>655</v>
      </c>
      <c r="H181" s="129">
        <v>2.0</v>
      </c>
      <c r="I181" s="129">
        <v>0.0</v>
      </c>
      <c r="J181" s="334" t="s">
        <v>86</v>
      </c>
      <c r="K181" s="335">
        <v>135.2</v>
      </c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2"/>
      <c r="W181" s="132"/>
      <c r="X181" s="132"/>
      <c r="Y181" s="134">
        <f t="shared" si="171"/>
        <v>0</v>
      </c>
      <c r="Z181" s="135" t="str">
        <f t="shared" si="172"/>
        <v>No</v>
      </c>
      <c r="AA181" s="136" t="str">
        <f t="shared" si="173"/>
        <v>No</v>
      </c>
      <c r="AB181" s="2"/>
      <c r="AC181" s="132">
        <v>2.0</v>
      </c>
      <c r="AD181" s="137">
        <f t="shared" si="174"/>
        <v>0</v>
      </c>
      <c r="AE181" s="104"/>
      <c r="AF181" s="104">
        <v>3.0</v>
      </c>
      <c r="AG181" s="104">
        <f t="shared" si="175"/>
        <v>0</v>
      </c>
      <c r="AH181" s="104">
        <f t="shared" si="176"/>
        <v>0</v>
      </c>
      <c r="AI181" s="104">
        <f t="shared" si="177"/>
        <v>0</v>
      </c>
      <c r="AJ181" s="104">
        <f t="shared" si="178"/>
        <v>0</v>
      </c>
      <c r="AK181" s="104">
        <f t="shared" si="179"/>
        <v>0</v>
      </c>
      <c r="AL181" s="104">
        <f t="shared" si="180"/>
        <v>0</v>
      </c>
      <c r="AM181" s="104">
        <f t="shared" si="181"/>
        <v>0</v>
      </c>
      <c r="AN181" s="104">
        <f t="shared" si="182"/>
        <v>0</v>
      </c>
      <c r="AO181" s="104">
        <f t="shared" si="183"/>
        <v>0</v>
      </c>
      <c r="AP181" s="104">
        <f t="shared" si="184"/>
        <v>0</v>
      </c>
      <c r="AQ181" s="104">
        <f t="shared" si="185"/>
        <v>0</v>
      </c>
      <c r="AR181" s="104">
        <f t="shared" si="186"/>
        <v>0</v>
      </c>
      <c r="AS181" s="104">
        <f t="shared" si="187"/>
        <v>0</v>
      </c>
      <c r="AT181" s="104">
        <f t="shared" si="188"/>
        <v>0</v>
      </c>
      <c r="AU181" s="104">
        <v>2.0</v>
      </c>
      <c r="AV181" s="104"/>
      <c r="AW181" s="104"/>
      <c r="AX181" s="104">
        <v>2.0</v>
      </c>
      <c r="AY181" s="104"/>
      <c r="AZ181" s="104"/>
      <c r="BA181" s="104">
        <v>2.0</v>
      </c>
      <c r="BB181" s="104"/>
      <c r="BC181" s="104">
        <v>10.0</v>
      </c>
      <c r="BD181" s="104">
        <v>300.0</v>
      </c>
      <c r="BE181" s="104">
        <f t="shared" si="169"/>
        <v>30</v>
      </c>
      <c r="BF181" s="104">
        <f t="shared" si="170"/>
        <v>9</v>
      </c>
      <c r="BG181" s="104">
        <f t="shared" si="167"/>
        <v>0</v>
      </c>
    </row>
    <row r="182" ht="64.5" customHeight="1">
      <c r="A182" s="2"/>
      <c r="B182" s="351"/>
      <c r="C182" s="397"/>
      <c r="D182" s="128" t="s">
        <v>656</v>
      </c>
      <c r="E182" s="332" t="s">
        <v>359</v>
      </c>
      <c r="F182" s="129" t="s">
        <v>89</v>
      </c>
      <c r="G182" s="333" t="s">
        <v>655</v>
      </c>
      <c r="H182" s="129">
        <v>2.0</v>
      </c>
      <c r="I182" s="129">
        <v>0.0</v>
      </c>
      <c r="J182" s="334" t="s">
        <v>86</v>
      </c>
      <c r="K182" s="335">
        <v>176.8</v>
      </c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2"/>
      <c r="W182" s="132"/>
      <c r="X182" s="132"/>
      <c r="Y182" s="134">
        <f t="shared" si="171"/>
        <v>0</v>
      </c>
      <c r="Z182" s="135" t="str">
        <f t="shared" si="172"/>
        <v>No</v>
      </c>
      <c r="AA182" s="136" t="str">
        <f t="shared" si="173"/>
        <v>No</v>
      </c>
      <c r="AB182" s="2"/>
      <c r="AC182" s="132">
        <v>2.0</v>
      </c>
      <c r="AD182" s="137">
        <f t="shared" si="174"/>
        <v>0</v>
      </c>
      <c r="AE182" s="104"/>
      <c r="AF182" s="104">
        <v>3.0</v>
      </c>
      <c r="AG182" s="104">
        <f t="shared" si="175"/>
        <v>0</v>
      </c>
      <c r="AH182" s="104">
        <f t="shared" si="176"/>
        <v>0</v>
      </c>
      <c r="AI182" s="104">
        <f t="shared" si="177"/>
        <v>0</v>
      </c>
      <c r="AJ182" s="104">
        <f t="shared" si="178"/>
        <v>0</v>
      </c>
      <c r="AK182" s="104">
        <f t="shared" si="179"/>
        <v>0</v>
      </c>
      <c r="AL182" s="104">
        <f t="shared" si="180"/>
        <v>0</v>
      </c>
      <c r="AM182" s="104">
        <f t="shared" si="181"/>
        <v>0</v>
      </c>
      <c r="AN182" s="104">
        <f t="shared" si="182"/>
        <v>0</v>
      </c>
      <c r="AO182" s="104">
        <f t="shared" si="183"/>
        <v>0</v>
      </c>
      <c r="AP182" s="104">
        <f t="shared" si="184"/>
        <v>0</v>
      </c>
      <c r="AQ182" s="104">
        <f t="shared" si="185"/>
        <v>0</v>
      </c>
      <c r="AR182" s="104">
        <f t="shared" si="186"/>
        <v>0</v>
      </c>
      <c r="AS182" s="104">
        <f t="shared" si="187"/>
        <v>0</v>
      </c>
      <c r="AT182" s="104">
        <f t="shared" si="188"/>
        <v>0</v>
      </c>
      <c r="AU182" s="104">
        <v>2.0</v>
      </c>
      <c r="AV182" s="104"/>
      <c r="AW182" s="104"/>
      <c r="AX182" s="104">
        <v>2.0</v>
      </c>
      <c r="AY182" s="104"/>
      <c r="AZ182" s="104"/>
      <c r="BA182" s="104">
        <v>2.0</v>
      </c>
      <c r="BB182" s="104"/>
      <c r="BC182" s="104">
        <v>8.0</v>
      </c>
      <c r="BD182" s="104">
        <v>150.0</v>
      </c>
      <c r="BE182" s="104">
        <f t="shared" si="169"/>
        <v>15</v>
      </c>
      <c r="BF182" s="104">
        <f t="shared" si="170"/>
        <v>4.5</v>
      </c>
      <c r="BG182" s="104">
        <f t="shared" si="167"/>
        <v>0</v>
      </c>
    </row>
    <row r="183" ht="64.5" customHeight="1">
      <c r="A183" s="2"/>
      <c r="B183" s="385"/>
      <c r="C183" s="359"/>
      <c r="D183" s="48" t="s">
        <v>657</v>
      </c>
      <c r="E183" s="328"/>
      <c r="F183" s="2" t="s">
        <v>89</v>
      </c>
      <c r="G183" s="71" t="s">
        <v>658</v>
      </c>
      <c r="H183" s="2">
        <v>3.0</v>
      </c>
      <c r="I183" s="2">
        <v>0.0</v>
      </c>
      <c r="J183" s="329" t="s">
        <v>86</v>
      </c>
      <c r="K183" s="330">
        <v>197.6</v>
      </c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62"/>
      <c r="W183" s="62"/>
      <c r="X183" s="62"/>
      <c r="Y183" s="140">
        <f t="shared" si="171"/>
        <v>0</v>
      </c>
      <c r="Z183" s="141" t="str">
        <f t="shared" si="172"/>
        <v>No</v>
      </c>
      <c r="AA183" s="142" t="str">
        <f t="shared" si="173"/>
        <v>No</v>
      </c>
      <c r="AB183" s="2"/>
      <c r="AC183" s="132">
        <v>3.0</v>
      </c>
      <c r="AD183" s="137">
        <f t="shared" si="174"/>
        <v>0</v>
      </c>
      <c r="AE183" s="104"/>
      <c r="AF183" s="104">
        <v>5.0</v>
      </c>
      <c r="AG183" s="104">
        <f t="shared" si="175"/>
        <v>0</v>
      </c>
      <c r="AH183" s="104">
        <f t="shared" si="176"/>
        <v>0</v>
      </c>
      <c r="AI183" s="104">
        <f t="shared" si="177"/>
        <v>0</v>
      </c>
      <c r="AJ183" s="104">
        <f t="shared" si="178"/>
        <v>0</v>
      </c>
      <c r="AK183" s="104">
        <f t="shared" si="179"/>
        <v>0</v>
      </c>
      <c r="AL183" s="104">
        <f t="shared" si="180"/>
        <v>0</v>
      </c>
      <c r="AM183" s="104">
        <f t="shared" si="181"/>
        <v>0</v>
      </c>
      <c r="AN183" s="104">
        <f t="shared" si="182"/>
        <v>0</v>
      </c>
      <c r="AO183" s="104">
        <f t="shared" si="183"/>
        <v>0</v>
      </c>
      <c r="AP183" s="104">
        <f t="shared" si="184"/>
        <v>0</v>
      </c>
      <c r="AQ183" s="104">
        <f t="shared" si="185"/>
        <v>0</v>
      </c>
      <c r="AR183" s="104">
        <f t="shared" si="186"/>
        <v>0</v>
      </c>
      <c r="AS183" s="104">
        <f t="shared" si="187"/>
        <v>0</v>
      </c>
      <c r="AT183" s="104">
        <f t="shared" si="188"/>
        <v>0</v>
      </c>
      <c r="AU183" s="104">
        <v>2.0</v>
      </c>
      <c r="AV183" s="104"/>
      <c r="AW183" s="104"/>
      <c r="AX183" s="104">
        <f t="shared" ref="AX183:AX196" si="192">H183</f>
        <v>3</v>
      </c>
      <c r="AY183" s="104"/>
      <c r="AZ183" s="104"/>
      <c r="BA183" s="104">
        <v>3.0</v>
      </c>
      <c r="BB183" s="104"/>
      <c r="BC183" s="104">
        <v>10.0</v>
      </c>
      <c r="BD183" s="104">
        <v>300.0</v>
      </c>
      <c r="BE183" s="104">
        <f t="shared" si="169"/>
        <v>30</v>
      </c>
      <c r="BF183" s="104">
        <f t="shared" si="170"/>
        <v>9</v>
      </c>
      <c r="BG183" s="104">
        <f t="shared" si="167"/>
        <v>0</v>
      </c>
    </row>
    <row r="184" ht="64.5" customHeight="1">
      <c r="A184" s="2"/>
      <c r="B184" s="351"/>
      <c r="C184" s="360"/>
      <c r="D184" s="48" t="s">
        <v>659</v>
      </c>
      <c r="E184" s="328" t="s">
        <v>359</v>
      </c>
      <c r="F184" s="2" t="s">
        <v>89</v>
      </c>
      <c r="G184" s="71" t="s">
        <v>658</v>
      </c>
      <c r="H184" s="2">
        <v>3.0</v>
      </c>
      <c r="I184" s="2">
        <v>0.0</v>
      </c>
      <c r="J184" s="329" t="s">
        <v>86</v>
      </c>
      <c r="K184" s="330">
        <v>270.4</v>
      </c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62"/>
      <c r="W184" s="62"/>
      <c r="X184" s="62"/>
      <c r="Y184" s="140">
        <f t="shared" si="171"/>
        <v>0</v>
      </c>
      <c r="Z184" s="141" t="str">
        <f t="shared" si="172"/>
        <v>No</v>
      </c>
      <c r="AA184" s="142" t="str">
        <f t="shared" si="173"/>
        <v>No</v>
      </c>
      <c r="AB184" s="2"/>
      <c r="AC184" s="132">
        <v>3.0</v>
      </c>
      <c r="AD184" s="137">
        <f t="shared" si="174"/>
        <v>0</v>
      </c>
      <c r="AE184" s="104"/>
      <c r="AF184" s="104">
        <v>5.0</v>
      </c>
      <c r="AG184" s="104">
        <f t="shared" si="175"/>
        <v>0</v>
      </c>
      <c r="AH184" s="104">
        <f t="shared" si="176"/>
        <v>0</v>
      </c>
      <c r="AI184" s="104">
        <f t="shared" si="177"/>
        <v>0</v>
      </c>
      <c r="AJ184" s="104">
        <f t="shared" si="178"/>
        <v>0</v>
      </c>
      <c r="AK184" s="104">
        <f t="shared" si="179"/>
        <v>0</v>
      </c>
      <c r="AL184" s="104">
        <f t="shared" si="180"/>
        <v>0</v>
      </c>
      <c r="AM184" s="104">
        <f t="shared" si="181"/>
        <v>0</v>
      </c>
      <c r="AN184" s="104">
        <f t="shared" si="182"/>
        <v>0</v>
      </c>
      <c r="AO184" s="104">
        <f t="shared" si="183"/>
        <v>0</v>
      </c>
      <c r="AP184" s="104">
        <f t="shared" si="184"/>
        <v>0</v>
      </c>
      <c r="AQ184" s="104">
        <f t="shared" si="185"/>
        <v>0</v>
      </c>
      <c r="AR184" s="104">
        <f t="shared" si="186"/>
        <v>0</v>
      </c>
      <c r="AS184" s="104">
        <f t="shared" si="187"/>
        <v>0</v>
      </c>
      <c r="AT184" s="104">
        <f t="shared" si="188"/>
        <v>0</v>
      </c>
      <c r="AU184" s="104">
        <v>2.0</v>
      </c>
      <c r="AV184" s="104"/>
      <c r="AW184" s="104"/>
      <c r="AX184" s="104">
        <f t="shared" si="192"/>
        <v>3</v>
      </c>
      <c r="AY184" s="104"/>
      <c r="AZ184" s="104"/>
      <c r="BA184" s="104">
        <v>3.0</v>
      </c>
      <c r="BB184" s="104"/>
      <c r="BC184" s="104">
        <v>10.0</v>
      </c>
      <c r="BD184" s="104">
        <v>150.0</v>
      </c>
      <c r="BE184" s="104">
        <f t="shared" si="169"/>
        <v>15</v>
      </c>
      <c r="BF184" s="104">
        <f t="shared" si="170"/>
        <v>4.5</v>
      </c>
      <c r="BG184" s="104">
        <f t="shared" si="167"/>
        <v>0</v>
      </c>
    </row>
    <row r="185" ht="64.5" customHeight="1">
      <c r="A185" s="2"/>
      <c r="B185" s="385"/>
      <c r="C185" s="359"/>
      <c r="D185" s="128" t="s">
        <v>660</v>
      </c>
      <c r="E185" s="332"/>
      <c r="F185" s="129" t="s">
        <v>89</v>
      </c>
      <c r="G185" s="333" t="s">
        <v>661</v>
      </c>
      <c r="H185" s="129">
        <v>2.0</v>
      </c>
      <c r="I185" s="129">
        <v>0.0</v>
      </c>
      <c r="J185" s="334" t="s">
        <v>86</v>
      </c>
      <c r="K185" s="335">
        <v>156.0</v>
      </c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2"/>
      <c r="W185" s="132"/>
      <c r="X185" s="132"/>
      <c r="Y185" s="134">
        <f t="shared" si="171"/>
        <v>0</v>
      </c>
      <c r="Z185" s="135" t="str">
        <f t="shared" si="172"/>
        <v>No</v>
      </c>
      <c r="AA185" s="136" t="str">
        <f t="shared" si="173"/>
        <v>No</v>
      </c>
      <c r="AB185" s="2"/>
      <c r="AC185" s="132">
        <v>2.0</v>
      </c>
      <c r="AD185" s="137">
        <f t="shared" si="174"/>
        <v>0</v>
      </c>
      <c r="AE185" s="104"/>
      <c r="AF185" s="104">
        <v>5.0</v>
      </c>
      <c r="AG185" s="104">
        <f t="shared" si="175"/>
        <v>0</v>
      </c>
      <c r="AH185" s="104">
        <f t="shared" si="176"/>
        <v>0</v>
      </c>
      <c r="AI185" s="104">
        <f t="shared" si="177"/>
        <v>0</v>
      </c>
      <c r="AJ185" s="104">
        <f t="shared" si="178"/>
        <v>0</v>
      </c>
      <c r="AK185" s="104">
        <f t="shared" si="179"/>
        <v>0</v>
      </c>
      <c r="AL185" s="104">
        <f t="shared" si="180"/>
        <v>0</v>
      </c>
      <c r="AM185" s="104">
        <f t="shared" si="181"/>
        <v>0</v>
      </c>
      <c r="AN185" s="104">
        <f t="shared" si="182"/>
        <v>0</v>
      </c>
      <c r="AO185" s="104">
        <f t="shared" si="183"/>
        <v>0</v>
      </c>
      <c r="AP185" s="104">
        <f t="shared" si="184"/>
        <v>0</v>
      </c>
      <c r="AQ185" s="104">
        <f t="shared" si="185"/>
        <v>0</v>
      </c>
      <c r="AR185" s="104">
        <f t="shared" si="186"/>
        <v>0</v>
      </c>
      <c r="AS185" s="104">
        <f t="shared" si="187"/>
        <v>0</v>
      </c>
      <c r="AT185" s="104">
        <f t="shared" si="188"/>
        <v>0</v>
      </c>
      <c r="AU185" s="104">
        <v>1.0</v>
      </c>
      <c r="AV185" s="104"/>
      <c r="AW185" s="104"/>
      <c r="AX185" s="104">
        <f t="shared" si="192"/>
        <v>2</v>
      </c>
      <c r="AY185" s="104"/>
      <c r="AZ185" s="104"/>
      <c r="BA185" s="104">
        <v>2.0</v>
      </c>
      <c r="BB185" s="104"/>
      <c r="BC185" s="104">
        <v>10.0</v>
      </c>
      <c r="BD185" s="104">
        <v>200.0</v>
      </c>
      <c r="BE185" s="104">
        <f t="shared" si="169"/>
        <v>20</v>
      </c>
      <c r="BF185" s="104">
        <f t="shared" si="170"/>
        <v>6</v>
      </c>
      <c r="BG185" s="104">
        <f t="shared" si="167"/>
        <v>0</v>
      </c>
    </row>
    <row r="186" ht="64.5" customHeight="1">
      <c r="A186" s="2"/>
      <c r="B186" s="351"/>
      <c r="C186" s="360"/>
      <c r="D186" s="128" t="s">
        <v>662</v>
      </c>
      <c r="E186" s="332" t="s">
        <v>359</v>
      </c>
      <c r="F186" s="129" t="s">
        <v>89</v>
      </c>
      <c r="G186" s="333" t="s">
        <v>661</v>
      </c>
      <c r="H186" s="129">
        <v>2.0</v>
      </c>
      <c r="I186" s="129">
        <v>0.0</v>
      </c>
      <c r="J186" s="334" t="s">
        <v>86</v>
      </c>
      <c r="K186" s="335">
        <v>187.2</v>
      </c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2"/>
      <c r="W186" s="132"/>
      <c r="X186" s="132"/>
      <c r="Y186" s="134">
        <f t="shared" si="171"/>
        <v>0</v>
      </c>
      <c r="Z186" s="135" t="str">
        <f t="shared" si="172"/>
        <v>No</v>
      </c>
      <c r="AA186" s="136" t="str">
        <f t="shared" si="173"/>
        <v>No</v>
      </c>
      <c r="AB186" s="2"/>
      <c r="AC186" s="132">
        <v>2.0</v>
      </c>
      <c r="AD186" s="137">
        <f t="shared" si="174"/>
        <v>0</v>
      </c>
      <c r="AE186" s="104"/>
      <c r="AF186" s="104">
        <v>4.0</v>
      </c>
      <c r="AG186" s="104">
        <f t="shared" si="175"/>
        <v>0</v>
      </c>
      <c r="AH186" s="104">
        <f t="shared" si="176"/>
        <v>0</v>
      </c>
      <c r="AI186" s="104">
        <f t="shared" si="177"/>
        <v>0</v>
      </c>
      <c r="AJ186" s="104">
        <f t="shared" si="178"/>
        <v>0</v>
      </c>
      <c r="AK186" s="104">
        <f t="shared" si="179"/>
        <v>0</v>
      </c>
      <c r="AL186" s="104">
        <f t="shared" si="180"/>
        <v>0</v>
      </c>
      <c r="AM186" s="104">
        <f t="shared" si="181"/>
        <v>0</v>
      </c>
      <c r="AN186" s="104">
        <f t="shared" si="182"/>
        <v>0</v>
      </c>
      <c r="AO186" s="104">
        <f t="shared" si="183"/>
        <v>0</v>
      </c>
      <c r="AP186" s="104">
        <f t="shared" si="184"/>
        <v>0</v>
      </c>
      <c r="AQ186" s="104">
        <f t="shared" si="185"/>
        <v>0</v>
      </c>
      <c r="AR186" s="104">
        <f t="shared" si="186"/>
        <v>0</v>
      </c>
      <c r="AS186" s="104">
        <f t="shared" si="187"/>
        <v>0</v>
      </c>
      <c r="AT186" s="104">
        <f t="shared" si="188"/>
        <v>0</v>
      </c>
      <c r="AU186" s="104">
        <v>1.0</v>
      </c>
      <c r="AV186" s="104"/>
      <c r="AW186" s="104"/>
      <c r="AX186" s="104">
        <f t="shared" si="192"/>
        <v>2</v>
      </c>
      <c r="AY186" s="104"/>
      <c r="AZ186" s="104"/>
      <c r="BA186" s="104">
        <v>2.0</v>
      </c>
      <c r="BB186" s="104"/>
      <c r="BC186" s="104">
        <v>8.0</v>
      </c>
      <c r="BD186" s="104">
        <v>150.0</v>
      </c>
      <c r="BE186" s="104">
        <f t="shared" si="169"/>
        <v>15</v>
      </c>
      <c r="BF186" s="104">
        <f t="shared" si="170"/>
        <v>4.5</v>
      </c>
      <c r="BG186" s="104">
        <f t="shared" si="167"/>
        <v>0</v>
      </c>
    </row>
    <row r="187" ht="64.5" customHeight="1">
      <c r="A187" s="2"/>
      <c r="B187" s="385"/>
      <c r="C187" s="359"/>
      <c r="D187" s="178" t="s">
        <v>663</v>
      </c>
      <c r="E187" s="356"/>
      <c r="F187" s="106" t="s">
        <v>89</v>
      </c>
      <c r="G187" s="261" t="s">
        <v>664</v>
      </c>
      <c r="H187" s="106">
        <v>2.0</v>
      </c>
      <c r="I187" s="106">
        <v>0.0</v>
      </c>
      <c r="J187" s="354" t="s">
        <v>86</v>
      </c>
      <c r="K187" s="357">
        <v>156.0</v>
      </c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2"/>
      <c r="W187" s="182"/>
      <c r="X187" s="182"/>
      <c r="Y187" s="140">
        <f t="shared" si="171"/>
        <v>0</v>
      </c>
      <c r="Z187" s="184" t="str">
        <f t="shared" si="172"/>
        <v>No</v>
      </c>
      <c r="AA187" s="185" t="str">
        <f t="shared" si="173"/>
        <v>No</v>
      </c>
      <c r="AB187" s="2"/>
      <c r="AC187" s="132">
        <v>2.0</v>
      </c>
      <c r="AD187" s="137">
        <f t="shared" si="174"/>
        <v>0</v>
      </c>
      <c r="AE187" s="104"/>
      <c r="AF187" s="104">
        <v>5.0</v>
      </c>
      <c r="AG187" s="104">
        <f t="shared" si="175"/>
        <v>0</v>
      </c>
      <c r="AH187" s="104">
        <f t="shared" si="176"/>
        <v>0</v>
      </c>
      <c r="AI187" s="104">
        <f t="shared" si="177"/>
        <v>0</v>
      </c>
      <c r="AJ187" s="104">
        <f t="shared" si="178"/>
        <v>0</v>
      </c>
      <c r="AK187" s="104">
        <f t="shared" si="179"/>
        <v>0</v>
      </c>
      <c r="AL187" s="104">
        <f t="shared" si="180"/>
        <v>0</v>
      </c>
      <c r="AM187" s="104">
        <f t="shared" si="181"/>
        <v>0</v>
      </c>
      <c r="AN187" s="104">
        <f t="shared" si="182"/>
        <v>0</v>
      </c>
      <c r="AO187" s="104">
        <f t="shared" si="183"/>
        <v>0</v>
      </c>
      <c r="AP187" s="104">
        <f t="shared" si="184"/>
        <v>0</v>
      </c>
      <c r="AQ187" s="104">
        <f t="shared" si="185"/>
        <v>0</v>
      </c>
      <c r="AR187" s="104">
        <f t="shared" si="186"/>
        <v>0</v>
      </c>
      <c r="AS187" s="104">
        <f t="shared" si="187"/>
        <v>0</v>
      </c>
      <c r="AT187" s="104">
        <f t="shared" si="188"/>
        <v>0</v>
      </c>
      <c r="AU187" s="104">
        <v>1.0</v>
      </c>
      <c r="AV187" s="104"/>
      <c r="AW187" s="104"/>
      <c r="AX187" s="104">
        <f t="shared" si="192"/>
        <v>2</v>
      </c>
      <c r="AY187" s="104"/>
      <c r="AZ187" s="104"/>
      <c r="BA187" s="104">
        <v>2.0</v>
      </c>
      <c r="BB187" s="104"/>
      <c r="BC187" s="104">
        <v>10.0</v>
      </c>
      <c r="BD187" s="104">
        <v>200.0</v>
      </c>
      <c r="BE187" s="104">
        <f t="shared" si="169"/>
        <v>20</v>
      </c>
      <c r="BF187" s="104">
        <f t="shared" si="170"/>
        <v>6</v>
      </c>
      <c r="BG187" s="104">
        <f t="shared" si="167"/>
        <v>0</v>
      </c>
    </row>
    <row r="188" ht="64.5" customHeight="1">
      <c r="A188" s="2"/>
      <c r="B188" s="351"/>
      <c r="C188" s="360"/>
      <c r="D188" s="178" t="s">
        <v>665</v>
      </c>
      <c r="E188" s="356" t="s">
        <v>359</v>
      </c>
      <c r="F188" s="106" t="s">
        <v>89</v>
      </c>
      <c r="G188" s="261" t="s">
        <v>664</v>
      </c>
      <c r="H188" s="106">
        <v>2.0</v>
      </c>
      <c r="I188" s="106">
        <v>0.0</v>
      </c>
      <c r="J188" s="354" t="s">
        <v>86</v>
      </c>
      <c r="K188" s="357">
        <v>187.2</v>
      </c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2"/>
      <c r="W188" s="182"/>
      <c r="X188" s="182"/>
      <c r="Y188" s="140">
        <f t="shared" si="171"/>
        <v>0</v>
      </c>
      <c r="Z188" s="184" t="str">
        <f t="shared" si="172"/>
        <v>No</v>
      </c>
      <c r="AA188" s="185" t="str">
        <f t="shared" si="173"/>
        <v>No</v>
      </c>
      <c r="AB188" s="2"/>
      <c r="AC188" s="132">
        <v>2.0</v>
      </c>
      <c r="AD188" s="137">
        <f t="shared" si="174"/>
        <v>0</v>
      </c>
      <c r="AE188" s="104"/>
      <c r="AF188" s="104">
        <v>4.0</v>
      </c>
      <c r="AG188" s="104">
        <f t="shared" si="175"/>
        <v>0</v>
      </c>
      <c r="AH188" s="104">
        <f t="shared" si="176"/>
        <v>0</v>
      </c>
      <c r="AI188" s="104">
        <f t="shared" si="177"/>
        <v>0</v>
      </c>
      <c r="AJ188" s="104">
        <f t="shared" si="178"/>
        <v>0</v>
      </c>
      <c r="AK188" s="104">
        <f t="shared" si="179"/>
        <v>0</v>
      </c>
      <c r="AL188" s="104">
        <f t="shared" si="180"/>
        <v>0</v>
      </c>
      <c r="AM188" s="104">
        <f t="shared" si="181"/>
        <v>0</v>
      </c>
      <c r="AN188" s="104">
        <f t="shared" si="182"/>
        <v>0</v>
      </c>
      <c r="AO188" s="104">
        <f t="shared" si="183"/>
        <v>0</v>
      </c>
      <c r="AP188" s="104">
        <f t="shared" si="184"/>
        <v>0</v>
      </c>
      <c r="AQ188" s="104">
        <f t="shared" si="185"/>
        <v>0</v>
      </c>
      <c r="AR188" s="104">
        <f t="shared" si="186"/>
        <v>0</v>
      </c>
      <c r="AS188" s="104">
        <f t="shared" si="187"/>
        <v>0</v>
      </c>
      <c r="AT188" s="104">
        <f t="shared" si="188"/>
        <v>0</v>
      </c>
      <c r="AU188" s="104">
        <v>1.0</v>
      </c>
      <c r="AV188" s="104"/>
      <c r="AW188" s="104"/>
      <c r="AX188" s="104">
        <f t="shared" si="192"/>
        <v>2</v>
      </c>
      <c r="AY188" s="104"/>
      <c r="AZ188" s="104"/>
      <c r="BA188" s="104">
        <v>2.0</v>
      </c>
      <c r="BB188" s="104"/>
      <c r="BC188" s="104">
        <v>8.0</v>
      </c>
      <c r="BD188" s="104">
        <v>150.0</v>
      </c>
      <c r="BE188" s="104">
        <f t="shared" si="169"/>
        <v>15</v>
      </c>
      <c r="BF188" s="104">
        <f t="shared" si="170"/>
        <v>4.5</v>
      </c>
      <c r="BG188" s="104">
        <f t="shared" si="167"/>
        <v>0</v>
      </c>
    </row>
    <row r="189" ht="64.5" customHeight="1">
      <c r="A189" s="2"/>
      <c r="B189" s="385"/>
      <c r="C189" s="359"/>
      <c r="D189" s="128" t="s">
        <v>666</v>
      </c>
      <c r="E189" s="332"/>
      <c r="F189" s="129" t="s">
        <v>89</v>
      </c>
      <c r="G189" s="333" t="s">
        <v>667</v>
      </c>
      <c r="H189" s="129">
        <v>2.0</v>
      </c>
      <c r="I189" s="129">
        <v>0.0</v>
      </c>
      <c r="J189" s="334" t="s">
        <v>86</v>
      </c>
      <c r="K189" s="335">
        <v>156.0</v>
      </c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2"/>
      <c r="W189" s="132"/>
      <c r="X189" s="132"/>
      <c r="Y189" s="134">
        <f t="shared" si="171"/>
        <v>0</v>
      </c>
      <c r="Z189" s="135" t="str">
        <f t="shared" si="172"/>
        <v>No</v>
      </c>
      <c r="AA189" s="136" t="str">
        <f t="shared" si="173"/>
        <v>No</v>
      </c>
      <c r="AB189" s="2"/>
      <c r="AC189" s="132">
        <v>2.0</v>
      </c>
      <c r="AD189" s="137">
        <f t="shared" si="174"/>
        <v>0</v>
      </c>
      <c r="AE189" s="104"/>
      <c r="AF189" s="104">
        <v>4.0</v>
      </c>
      <c r="AG189" s="104">
        <f t="shared" si="175"/>
        <v>0</v>
      </c>
      <c r="AH189" s="104">
        <f t="shared" si="176"/>
        <v>0</v>
      </c>
      <c r="AI189" s="104">
        <f t="shared" si="177"/>
        <v>0</v>
      </c>
      <c r="AJ189" s="104">
        <f t="shared" si="178"/>
        <v>0</v>
      </c>
      <c r="AK189" s="104">
        <f t="shared" si="179"/>
        <v>0</v>
      </c>
      <c r="AL189" s="104">
        <f t="shared" si="180"/>
        <v>0</v>
      </c>
      <c r="AM189" s="104">
        <f t="shared" si="181"/>
        <v>0</v>
      </c>
      <c r="AN189" s="104">
        <f t="shared" si="182"/>
        <v>0</v>
      </c>
      <c r="AO189" s="104">
        <f t="shared" si="183"/>
        <v>0</v>
      </c>
      <c r="AP189" s="104">
        <f t="shared" si="184"/>
        <v>0</v>
      </c>
      <c r="AQ189" s="104">
        <f t="shared" si="185"/>
        <v>0</v>
      </c>
      <c r="AR189" s="104">
        <f t="shared" si="186"/>
        <v>0</v>
      </c>
      <c r="AS189" s="104">
        <f t="shared" si="187"/>
        <v>0</v>
      </c>
      <c r="AT189" s="104">
        <f t="shared" si="188"/>
        <v>0</v>
      </c>
      <c r="AU189" s="104">
        <v>1.0</v>
      </c>
      <c r="AV189" s="104"/>
      <c r="AW189" s="104"/>
      <c r="AX189" s="104">
        <f t="shared" si="192"/>
        <v>2</v>
      </c>
      <c r="AY189" s="104"/>
      <c r="AZ189" s="104"/>
      <c r="BA189" s="104">
        <v>2.0</v>
      </c>
      <c r="BB189" s="104"/>
      <c r="BC189" s="104">
        <v>10.0</v>
      </c>
      <c r="BD189" s="104">
        <v>200.0</v>
      </c>
      <c r="BE189" s="104">
        <f t="shared" si="169"/>
        <v>20</v>
      </c>
      <c r="BF189" s="104">
        <f t="shared" si="170"/>
        <v>6</v>
      </c>
      <c r="BG189" s="104">
        <f t="shared" si="167"/>
        <v>0</v>
      </c>
    </row>
    <row r="190" ht="64.5" customHeight="1">
      <c r="A190" s="2"/>
      <c r="B190" s="351"/>
      <c r="C190" s="360"/>
      <c r="D190" s="128" t="s">
        <v>668</v>
      </c>
      <c r="E190" s="332" t="s">
        <v>359</v>
      </c>
      <c r="F190" s="129" t="s">
        <v>89</v>
      </c>
      <c r="G190" s="333" t="s">
        <v>667</v>
      </c>
      <c r="H190" s="129">
        <v>2.0</v>
      </c>
      <c r="I190" s="129">
        <v>0.0</v>
      </c>
      <c r="J190" s="334" t="s">
        <v>86</v>
      </c>
      <c r="K190" s="335">
        <v>187.2</v>
      </c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2"/>
      <c r="W190" s="132"/>
      <c r="X190" s="132"/>
      <c r="Y190" s="134">
        <f t="shared" si="171"/>
        <v>0</v>
      </c>
      <c r="Z190" s="135" t="str">
        <f t="shared" si="172"/>
        <v>No</v>
      </c>
      <c r="AA190" s="136" t="str">
        <f t="shared" si="173"/>
        <v>No</v>
      </c>
      <c r="AB190" s="2"/>
      <c r="AC190" s="132">
        <v>2.0</v>
      </c>
      <c r="AD190" s="137">
        <f t="shared" si="174"/>
        <v>0</v>
      </c>
      <c r="AE190" s="104"/>
      <c r="AF190" s="104">
        <v>4.0</v>
      </c>
      <c r="AG190" s="104">
        <f t="shared" si="175"/>
        <v>0</v>
      </c>
      <c r="AH190" s="104">
        <f t="shared" si="176"/>
        <v>0</v>
      </c>
      <c r="AI190" s="104">
        <f t="shared" si="177"/>
        <v>0</v>
      </c>
      <c r="AJ190" s="104">
        <f t="shared" si="178"/>
        <v>0</v>
      </c>
      <c r="AK190" s="104">
        <f t="shared" si="179"/>
        <v>0</v>
      </c>
      <c r="AL190" s="104">
        <f t="shared" si="180"/>
        <v>0</v>
      </c>
      <c r="AM190" s="104">
        <f t="shared" si="181"/>
        <v>0</v>
      </c>
      <c r="AN190" s="104">
        <f t="shared" si="182"/>
        <v>0</v>
      </c>
      <c r="AO190" s="104">
        <f t="shared" si="183"/>
        <v>0</v>
      </c>
      <c r="AP190" s="104">
        <f t="shared" si="184"/>
        <v>0</v>
      </c>
      <c r="AQ190" s="104">
        <f t="shared" si="185"/>
        <v>0</v>
      </c>
      <c r="AR190" s="104">
        <f t="shared" si="186"/>
        <v>0</v>
      </c>
      <c r="AS190" s="104">
        <f t="shared" si="187"/>
        <v>0</v>
      </c>
      <c r="AT190" s="104">
        <f t="shared" si="188"/>
        <v>0</v>
      </c>
      <c r="AU190" s="104">
        <v>1.0</v>
      </c>
      <c r="AV190" s="104"/>
      <c r="AW190" s="104"/>
      <c r="AX190" s="104">
        <f t="shared" si="192"/>
        <v>2</v>
      </c>
      <c r="AY190" s="104"/>
      <c r="AZ190" s="104"/>
      <c r="BA190" s="104">
        <v>2.0</v>
      </c>
      <c r="BB190" s="104"/>
      <c r="BC190" s="104">
        <v>8.0</v>
      </c>
      <c r="BD190" s="104">
        <v>150.0</v>
      </c>
      <c r="BE190" s="104">
        <f t="shared" si="169"/>
        <v>15</v>
      </c>
      <c r="BF190" s="104">
        <f t="shared" si="170"/>
        <v>4.5</v>
      </c>
      <c r="BG190" s="104">
        <f t="shared" si="167"/>
        <v>0</v>
      </c>
    </row>
    <row r="191" ht="64.5" customHeight="1">
      <c r="A191" s="2"/>
      <c r="B191" s="385"/>
      <c r="C191" s="359"/>
      <c r="D191" s="48" t="s">
        <v>669</v>
      </c>
      <c r="E191" s="328"/>
      <c r="F191" s="2" t="s">
        <v>89</v>
      </c>
      <c r="G191" s="71" t="s">
        <v>664</v>
      </c>
      <c r="H191" s="2">
        <v>2.0</v>
      </c>
      <c r="I191" s="2">
        <v>0.0</v>
      </c>
      <c r="J191" s="329" t="s">
        <v>86</v>
      </c>
      <c r="K191" s="330">
        <v>130.0</v>
      </c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62"/>
      <c r="W191" s="62"/>
      <c r="X191" s="62"/>
      <c r="Y191" s="140">
        <f t="shared" si="171"/>
        <v>0</v>
      </c>
      <c r="Z191" s="141" t="str">
        <f t="shared" si="172"/>
        <v>No</v>
      </c>
      <c r="AA191" s="142" t="str">
        <f t="shared" si="173"/>
        <v>No</v>
      </c>
      <c r="AB191" s="2"/>
      <c r="AC191" s="132">
        <v>2.0</v>
      </c>
      <c r="AD191" s="137">
        <f t="shared" si="174"/>
        <v>0</v>
      </c>
      <c r="AE191" s="104"/>
      <c r="AF191" s="104">
        <v>2.0</v>
      </c>
      <c r="AG191" s="104">
        <f t="shared" si="175"/>
        <v>0</v>
      </c>
      <c r="AH191" s="104">
        <f t="shared" si="176"/>
        <v>0</v>
      </c>
      <c r="AI191" s="104">
        <f t="shared" si="177"/>
        <v>0</v>
      </c>
      <c r="AJ191" s="104">
        <f t="shared" si="178"/>
        <v>0</v>
      </c>
      <c r="AK191" s="104">
        <f t="shared" si="179"/>
        <v>0</v>
      </c>
      <c r="AL191" s="104">
        <f t="shared" si="180"/>
        <v>0</v>
      </c>
      <c r="AM191" s="104">
        <f t="shared" si="181"/>
        <v>0</v>
      </c>
      <c r="AN191" s="104">
        <f t="shared" si="182"/>
        <v>0</v>
      </c>
      <c r="AO191" s="104">
        <f t="shared" si="183"/>
        <v>0</v>
      </c>
      <c r="AP191" s="104">
        <f t="shared" si="184"/>
        <v>0</v>
      </c>
      <c r="AQ191" s="104">
        <f t="shared" si="185"/>
        <v>0</v>
      </c>
      <c r="AR191" s="104">
        <f t="shared" si="186"/>
        <v>0</v>
      </c>
      <c r="AS191" s="104">
        <f t="shared" si="187"/>
        <v>0</v>
      </c>
      <c r="AT191" s="104">
        <f t="shared" si="188"/>
        <v>0</v>
      </c>
      <c r="AU191" s="104">
        <v>1.0</v>
      </c>
      <c r="AV191" s="104"/>
      <c r="AW191" s="104"/>
      <c r="AX191" s="104">
        <f t="shared" si="192"/>
        <v>2</v>
      </c>
      <c r="AY191" s="104"/>
      <c r="AZ191" s="104"/>
      <c r="BA191" s="104">
        <v>2.0</v>
      </c>
      <c r="BB191" s="104"/>
      <c r="BC191" s="104">
        <v>10.0</v>
      </c>
      <c r="BD191" s="104">
        <v>200.0</v>
      </c>
      <c r="BE191" s="104">
        <f t="shared" si="169"/>
        <v>20</v>
      </c>
      <c r="BF191" s="104">
        <f t="shared" si="170"/>
        <v>6</v>
      </c>
      <c r="BG191" s="104">
        <f t="shared" si="167"/>
        <v>0</v>
      </c>
    </row>
    <row r="192" ht="64.5" customHeight="1">
      <c r="A192" s="2"/>
      <c r="B192" s="351"/>
      <c r="C192" s="360"/>
      <c r="D192" s="48" t="s">
        <v>670</v>
      </c>
      <c r="E192" s="328" t="s">
        <v>359</v>
      </c>
      <c r="F192" s="2" t="s">
        <v>89</v>
      </c>
      <c r="G192" s="71" t="s">
        <v>664</v>
      </c>
      <c r="H192" s="2">
        <v>2.0</v>
      </c>
      <c r="I192" s="2">
        <v>0.0</v>
      </c>
      <c r="J192" s="329" t="s">
        <v>86</v>
      </c>
      <c r="K192" s="330">
        <v>171.6</v>
      </c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62"/>
      <c r="W192" s="62"/>
      <c r="X192" s="62"/>
      <c r="Y192" s="140">
        <f t="shared" si="171"/>
        <v>0</v>
      </c>
      <c r="Z192" s="141" t="str">
        <f t="shared" si="172"/>
        <v>No</v>
      </c>
      <c r="AA192" s="142" t="str">
        <f t="shared" si="173"/>
        <v>No</v>
      </c>
      <c r="AB192" s="2"/>
      <c r="AC192" s="132">
        <v>2.0</v>
      </c>
      <c r="AD192" s="137">
        <f t="shared" si="174"/>
        <v>0</v>
      </c>
      <c r="AE192" s="104"/>
      <c r="AF192" s="104">
        <v>2.0</v>
      </c>
      <c r="AG192" s="104">
        <f t="shared" si="175"/>
        <v>0</v>
      </c>
      <c r="AH192" s="104">
        <f t="shared" si="176"/>
        <v>0</v>
      </c>
      <c r="AI192" s="104">
        <f t="shared" si="177"/>
        <v>0</v>
      </c>
      <c r="AJ192" s="104">
        <f t="shared" si="178"/>
        <v>0</v>
      </c>
      <c r="AK192" s="104">
        <f t="shared" si="179"/>
        <v>0</v>
      </c>
      <c r="AL192" s="104">
        <f t="shared" si="180"/>
        <v>0</v>
      </c>
      <c r="AM192" s="104">
        <f t="shared" si="181"/>
        <v>0</v>
      </c>
      <c r="AN192" s="104">
        <f t="shared" si="182"/>
        <v>0</v>
      </c>
      <c r="AO192" s="104">
        <f t="shared" si="183"/>
        <v>0</v>
      </c>
      <c r="AP192" s="104">
        <f t="shared" si="184"/>
        <v>0</v>
      </c>
      <c r="AQ192" s="104">
        <f t="shared" si="185"/>
        <v>0</v>
      </c>
      <c r="AR192" s="104">
        <f t="shared" si="186"/>
        <v>0</v>
      </c>
      <c r="AS192" s="104">
        <f t="shared" si="187"/>
        <v>0</v>
      </c>
      <c r="AT192" s="104">
        <f t="shared" si="188"/>
        <v>0</v>
      </c>
      <c r="AU192" s="104">
        <v>1.0</v>
      </c>
      <c r="AV192" s="104"/>
      <c r="AW192" s="104"/>
      <c r="AX192" s="104">
        <f t="shared" si="192"/>
        <v>2</v>
      </c>
      <c r="AY192" s="104"/>
      <c r="AZ192" s="104"/>
      <c r="BA192" s="104">
        <v>2.0</v>
      </c>
      <c r="BB192" s="104"/>
      <c r="BC192" s="104">
        <v>5.0</v>
      </c>
      <c r="BD192" s="104">
        <v>100.0</v>
      </c>
      <c r="BE192" s="104">
        <f t="shared" si="169"/>
        <v>10</v>
      </c>
      <c r="BF192" s="104">
        <f t="shared" si="170"/>
        <v>3</v>
      </c>
      <c r="BG192" s="104">
        <f t="shared" si="167"/>
        <v>0</v>
      </c>
    </row>
    <row r="193" ht="64.5" customHeight="1">
      <c r="A193" s="2"/>
      <c r="B193" s="388"/>
      <c r="C193" s="359"/>
      <c r="D193" s="128" t="s">
        <v>671</v>
      </c>
      <c r="E193" s="332"/>
      <c r="F193" s="129" t="s">
        <v>89</v>
      </c>
      <c r="G193" s="333" t="s">
        <v>667</v>
      </c>
      <c r="H193" s="129">
        <v>2.0</v>
      </c>
      <c r="I193" s="129">
        <v>0.0</v>
      </c>
      <c r="J193" s="334" t="s">
        <v>86</v>
      </c>
      <c r="K193" s="335">
        <v>130.0</v>
      </c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2"/>
      <c r="W193" s="132"/>
      <c r="X193" s="132"/>
      <c r="Y193" s="134">
        <f t="shared" si="171"/>
        <v>0</v>
      </c>
      <c r="Z193" s="135" t="str">
        <f t="shared" si="172"/>
        <v>No</v>
      </c>
      <c r="AA193" s="136" t="str">
        <f t="shared" si="173"/>
        <v>No</v>
      </c>
      <c r="AB193" s="2"/>
      <c r="AC193" s="132">
        <v>2.0</v>
      </c>
      <c r="AD193" s="137">
        <f t="shared" si="174"/>
        <v>0</v>
      </c>
      <c r="AE193" s="104"/>
      <c r="AF193" s="104">
        <v>2.0</v>
      </c>
      <c r="AG193" s="104">
        <f t="shared" si="175"/>
        <v>0</v>
      </c>
      <c r="AH193" s="104">
        <f t="shared" si="176"/>
        <v>0</v>
      </c>
      <c r="AI193" s="104">
        <f t="shared" si="177"/>
        <v>0</v>
      </c>
      <c r="AJ193" s="104">
        <f t="shared" si="178"/>
        <v>0</v>
      </c>
      <c r="AK193" s="104">
        <f t="shared" si="179"/>
        <v>0</v>
      </c>
      <c r="AL193" s="104">
        <f t="shared" si="180"/>
        <v>0</v>
      </c>
      <c r="AM193" s="104">
        <f t="shared" si="181"/>
        <v>0</v>
      </c>
      <c r="AN193" s="104">
        <f t="shared" si="182"/>
        <v>0</v>
      </c>
      <c r="AO193" s="104">
        <f t="shared" si="183"/>
        <v>0</v>
      </c>
      <c r="AP193" s="104">
        <f t="shared" si="184"/>
        <v>0</v>
      </c>
      <c r="AQ193" s="104">
        <f t="shared" si="185"/>
        <v>0</v>
      </c>
      <c r="AR193" s="104">
        <f t="shared" si="186"/>
        <v>0</v>
      </c>
      <c r="AS193" s="104">
        <f t="shared" si="187"/>
        <v>0</v>
      </c>
      <c r="AT193" s="104">
        <f t="shared" si="188"/>
        <v>0</v>
      </c>
      <c r="AU193" s="104">
        <v>1.0</v>
      </c>
      <c r="AV193" s="104"/>
      <c r="AW193" s="104"/>
      <c r="AX193" s="104">
        <f t="shared" si="192"/>
        <v>2</v>
      </c>
      <c r="AY193" s="104"/>
      <c r="AZ193" s="104"/>
      <c r="BA193" s="104">
        <v>2.0</v>
      </c>
      <c r="BB193" s="104"/>
      <c r="BC193" s="104">
        <v>10.0</v>
      </c>
      <c r="BD193" s="104">
        <v>200.0</v>
      </c>
      <c r="BE193" s="104">
        <f t="shared" si="169"/>
        <v>20</v>
      </c>
      <c r="BF193" s="104">
        <f t="shared" si="170"/>
        <v>6</v>
      </c>
      <c r="BG193" s="104">
        <f t="shared" si="167"/>
        <v>0</v>
      </c>
    </row>
    <row r="194" ht="64.5" customHeight="1">
      <c r="A194" s="2"/>
      <c r="B194" s="351"/>
      <c r="C194" s="360"/>
      <c r="D194" s="128" t="s">
        <v>672</v>
      </c>
      <c r="E194" s="332" t="s">
        <v>359</v>
      </c>
      <c r="F194" s="129" t="s">
        <v>89</v>
      </c>
      <c r="G194" s="333" t="s">
        <v>667</v>
      </c>
      <c r="H194" s="129">
        <v>2.0</v>
      </c>
      <c r="I194" s="129">
        <v>0.0</v>
      </c>
      <c r="J194" s="334" t="s">
        <v>86</v>
      </c>
      <c r="K194" s="335">
        <v>171.6</v>
      </c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2"/>
      <c r="W194" s="132"/>
      <c r="X194" s="132"/>
      <c r="Y194" s="134">
        <f t="shared" si="171"/>
        <v>0</v>
      </c>
      <c r="Z194" s="135" t="str">
        <f t="shared" si="172"/>
        <v>No</v>
      </c>
      <c r="AA194" s="136" t="str">
        <f t="shared" si="173"/>
        <v>No</v>
      </c>
      <c r="AB194" s="2"/>
      <c r="AC194" s="132">
        <v>2.0</v>
      </c>
      <c r="AD194" s="137">
        <f t="shared" si="174"/>
        <v>0</v>
      </c>
      <c r="AE194" s="104"/>
      <c r="AF194" s="104">
        <v>2.0</v>
      </c>
      <c r="AG194" s="104">
        <f t="shared" si="175"/>
        <v>0</v>
      </c>
      <c r="AH194" s="104">
        <f t="shared" si="176"/>
        <v>0</v>
      </c>
      <c r="AI194" s="104">
        <f t="shared" si="177"/>
        <v>0</v>
      </c>
      <c r="AJ194" s="104">
        <f t="shared" si="178"/>
        <v>0</v>
      </c>
      <c r="AK194" s="104">
        <f t="shared" si="179"/>
        <v>0</v>
      </c>
      <c r="AL194" s="104">
        <f t="shared" si="180"/>
        <v>0</v>
      </c>
      <c r="AM194" s="104">
        <f t="shared" si="181"/>
        <v>0</v>
      </c>
      <c r="AN194" s="104">
        <f t="shared" si="182"/>
        <v>0</v>
      </c>
      <c r="AO194" s="104">
        <f t="shared" si="183"/>
        <v>0</v>
      </c>
      <c r="AP194" s="104">
        <f t="shared" si="184"/>
        <v>0</v>
      </c>
      <c r="AQ194" s="104">
        <f t="shared" si="185"/>
        <v>0</v>
      </c>
      <c r="AR194" s="104">
        <f t="shared" si="186"/>
        <v>0</v>
      </c>
      <c r="AS194" s="104">
        <f t="shared" si="187"/>
        <v>0</v>
      </c>
      <c r="AT194" s="104">
        <f t="shared" si="188"/>
        <v>0</v>
      </c>
      <c r="AU194" s="104">
        <v>1.0</v>
      </c>
      <c r="AV194" s="104"/>
      <c r="AW194" s="104"/>
      <c r="AX194" s="104">
        <f t="shared" si="192"/>
        <v>2</v>
      </c>
      <c r="AY194" s="104"/>
      <c r="AZ194" s="104"/>
      <c r="BA194" s="104">
        <v>2.0</v>
      </c>
      <c r="BB194" s="104"/>
      <c r="BC194" s="104">
        <v>5.0</v>
      </c>
      <c r="BD194" s="104">
        <v>100.0</v>
      </c>
      <c r="BE194" s="104">
        <f t="shared" si="169"/>
        <v>10</v>
      </c>
      <c r="BF194" s="104">
        <f t="shared" si="170"/>
        <v>3</v>
      </c>
      <c r="BG194" s="104">
        <f t="shared" si="167"/>
        <v>0</v>
      </c>
    </row>
    <row r="195" ht="64.5" customHeight="1">
      <c r="A195" s="2"/>
      <c r="B195" s="327"/>
      <c r="C195" s="353"/>
      <c r="D195" s="48" t="s">
        <v>673</v>
      </c>
      <c r="E195" s="328"/>
      <c r="F195" s="2" t="s">
        <v>68</v>
      </c>
      <c r="G195" s="71" t="s">
        <v>674</v>
      </c>
      <c r="H195" s="2">
        <v>2.0</v>
      </c>
      <c r="I195" s="2">
        <v>0.0</v>
      </c>
      <c r="J195" s="329" t="s">
        <v>86</v>
      </c>
      <c r="K195" s="330">
        <v>124.8</v>
      </c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62"/>
      <c r="W195" s="62"/>
      <c r="X195" s="62"/>
      <c r="Y195" s="140">
        <f t="shared" si="171"/>
        <v>0</v>
      </c>
      <c r="Z195" s="141" t="str">
        <f t="shared" si="172"/>
        <v>No</v>
      </c>
      <c r="AA195" s="142" t="str">
        <f t="shared" si="173"/>
        <v>No</v>
      </c>
      <c r="AB195" s="2"/>
      <c r="AC195" s="132">
        <v>2.0</v>
      </c>
      <c r="AD195" s="137">
        <f t="shared" si="174"/>
        <v>0</v>
      </c>
      <c r="AE195" s="104"/>
      <c r="AF195" s="104">
        <v>2.0</v>
      </c>
      <c r="AG195" s="104">
        <f t="shared" si="175"/>
        <v>0</v>
      </c>
      <c r="AH195" s="104">
        <f t="shared" si="176"/>
        <v>0</v>
      </c>
      <c r="AI195" s="104">
        <f t="shared" si="177"/>
        <v>0</v>
      </c>
      <c r="AJ195" s="104">
        <f t="shared" si="178"/>
        <v>0</v>
      </c>
      <c r="AK195" s="104">
        <f t="shared" si="179"/>
        <v>0</v>
      </c>
      <c r="AL195" s="104">
        <f t="shared" si="180"/>
        <v>0</v>
      </c>
      <c r="AM195" s="104">
        <f t="shared" si="181"/>
        <v>0</v>
      </c>
      <c r="AN195" s="104">
        <f t="shared" si="182"/>
        <v>0</v>
      </c>
      <c r="AO195" s="104">
        <f t="shared" si="183"/>
        <v>0</v>
      </c>
      <c r="AP195" s="104">
        <f t="shared" si="184"/>
        <v>0</v>
      </c>
      <c r="AQ195" s="104">
        <f t="shared" si="185"/>
        <v>0</v>
      </c>
      <c r="AR195" s="104">
        <f t="shared" si="186"/>
        <v>0</v>
      </c>
      <c r="AS195" s="104">
        <f t="shared" si="187"/>
        <v>0</v>
      </c>
      <c r="AT195" s="104">
        <f t="shared" si="188"/>
        <v>0</v>
      </c>
      <c r="AU195" s="104">
        <v>1.0</v>
      </c>
      <c r="AV195" s="104"/>
      <c r="AW195" s="104"/>
      <c r="AX195" s="104">
        <f t="shared" si="192"/>
        <v>2</v>
      </c>
      <c r="AY195" s="104"/>
      <c r="AZ195" s="104"/>
      <c r="BA195" s="104">
        <v>2.0</v>
      </c>
      <c r="BB195" s="104"/>
      <c r="BC195" s="104">
        <v>10.0</v>
      </c>
      <c r="BD195" s="104">
        <v>200.0</v>
      </c>
      <c r="BE195" s="104">
        <f t="shared" si="169"/>
        <v>20</v>
      </c>
      <c r="BF195" s="104">
        <f t="shared" si="170"/>
        <v>6</v>
      </c>
      <c r="BG195" s="104">
        <f t="shared" si="167"/>
        <v>0</v>
      </c>
    </row>
    <row r="196" ht="64.5" customHeight="1">
      <c r="A196" s="2"/>
      <c r="B196" s="341"/>
      <c r="C196" s="366"/>
      <c r="D196" s="190" t="s">
        <v>675</v>
      </c>
      <c r="E196" s="373" t="s">
        <v>359</v>
      </c>
      <c r="F196" s="189" t="s">
        <v>68</v>
      </c>
      <c r="G196" s="92" t="s">
        <v>674</v>
      </c>
      <c r="H196" s="189">
        <v>2.0</v>
      </c>
      <c r="I196" s="189">
        <v>0.0</v>
      </c>
      <c r="J196" s="407" t="s">
        <v>86</v>
      </c>
      <c r="K196" s="374">
        <v>166.4</v>
      </c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65"/>
      <c r="W196" s="65"/>
      <c r="X196" s="65"/>
      <c r="Y196" s="140">
        <f t="shared" si="171"/>
        <v>0</v>
      </c>
      <c r="Z196" s="195" t="str">
        <f t="shared" si="172"/>
        <v>No</v>
      </c>
      <c r="AA196" s="196" t="str">
        <f t="shared" si="173"/>
        <v>No</v>
      </c>
      <c r="AB196" s="2"/>
      <c r="AC196" s="151">
        <v>2.0</v>
      </c>
      <c r="AD196" s="155">
        <f t="shared" si="174"/>
        <v>0</v>
      </c>
      <c r="AE196" s="104"/>
      <c r="AF196" s="104">
        <v>2.0</v>
      </c>
      <c r="AG196" s="104">
        <f t="shared" si="175"/>
        <v>0</v>
      </c>
      <c r="AH196" s="104">
        <f t="shared" si="176"/>
        <v>0</v>
      </c>
      <c r="AI196" s="104">
        <f t="shared" si="177"/>
        <v>0</v>
      </c>
      <c r="AJ196" s="104">
        <f t="shared" si="178"/>
        <v>0</v>
      </c>
      <c r="AK196" s="104">
        <f t="shared" si="179"/>
        <v>0</v>
      </c>
      <c r="AL196" s="104">
        <f t="shared" si="180"/>
        <v>0</v>
      </c>
      <c r="AM196" s="104">
        <f t="shared" si="181"/>
        <v>0</v>
      </c>
      <c r="AN196" s="104">
        <f t="shared" si="182"/>
        <v>0</v>
      </c>
      <c r="AO196" s="104">
        <f t="shared" si="183"/>
        <v>0</v>
      </c>
      <c r="AP196" s="104">
        <f t="shared" si="184"/>
        <v>0</v>
      </c>
      <c r="AQ196" s="104">
        <f t="shared" si="185"/>
        <v>0</v>
      </c>
      <c r="AR196" s="104">
        <f t="shared" si="186"/>
        <v>0</v>
      </c>
      <c r="AS196" s="104">
        <f t="shared" si="187"/>
        <v>0</v>
      </c>
      <c r="AT196" s="104">
        <f t="shared" si="188"/>
        <v>0</v>
      </c>
      <c r="AU196" s="104">
        <v>1.0</v>
      </c>
      <c r="AV196" s="104"/>
      <c r="AW196" s="104"/>
      <c r="AX196" s="104">
        <f t="shared" si="192"/>
        <v>2</v>
      </c>
      <c r="AY196" s="104"/>
      <c r="AZ196" s="104"/>
      <c r="BA196" s="104">
        <v>2.0</v>
      </c>
      <c r="BB196" s="104"/>
      <c r="BC196" s="104">
        <v>5.0</v>
      </c>
      <c r="BD196" s="104">
        <v>100.0</v>
      </c>
      <c r="BE196" s="104">
        <f t="shared" si="169"/>
        <v>10</v>
      </c>
      <c r="BF196" s="104">
        <f t="shared" si="170"/>
        <v>3</v>
      </c>
      <c r="BG196" s="104">
        <f t="shared" si="167"/>
        <v>0</v>
      </c>
    </row>
    <row r="197" ht="24.75" customHeight="1">
      <c r="A197" s="2"/>
      <c r="B197" s="310"/>
      <c r="C197" s="227"/>
      <c r="D197" s="178"/>
      <c r="E197" s="311"/>
      <c r="F197" s="227"/>
      <c r="G197" s="261"/>
      <c r="H197" s="227"/>
      <c r="I197" s="227"/>
      <c r="J197" s="312"/>
      <c r="K197" s="346" t="s">
        <v>676</v>
      </c>
      <c r="L197" s="231"/>
      <c r="M197" s="227"/>
      <c r="N197" s="227"/>
      <c r="O197" s="227"/>
      <c r="P197" s="227"/>
      <c r="Q197" s="227"/>
      <c r="R197" s="227"/>
      <c r="S197" s="227"/>
      <c r="T197" s="426"/>
      <c r="U197" s="227"/>
      <c r="V197" s="227"/>
      <c r="W197" s="227"/>
      <c r="X197" s="227"/>
      <c r="Y197" s="347"/>
      <c r="Z197" s="227"/>
      <c r="AA197" s="141"/>
      <c r="AB197" s="2"/>
      <c r="AC197" s="81"/>
      <c r="AD197" s="2"/>
      <c r="AE197" s="234"/>
      <c r="AF197" s="23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>
        <f t="shared" si="169"/>
        <v>0</v>
      </c>
      <c r="BF197" s="104">
        <f t="shared" si="170"/>
        <v>0</v>
      </c>
      <c r="BG197" s="104">
        <f t="shared" si="167"/>
        <v>0</v>
      </c>
    </row>
    <row r="198" ht="64.5" customHeight="1">
      <c r="A198" s="2"/>
      <c r="B198" s="376"/>
      <c r="C198" s="161"/>
      <c r="D198" s="197" t="s">
        <v>677</v>
      </c>
      <c r="E198" s="323"/>
      <c r="F198" s="198" t="s">
        <v>360</v>
      </c>
      <c r="G198" s="324" t="s">
        <v>678</v>
      </c>
      <c r="H198" s="198">
        <v>1.0</v>
      </c>
      <c r="I198" s="198">
        <v>0.0</v>
      </c>
      <c r="J198" s="325" t="s">
        <v>86</v>
      </c>
      <c r="K198" s="326">
        <v>238.7</v>
      </c>
      <c r="L198" s="201"/>
      <c r="M198" s="201"/>
      <c r="N198" s="201"/>
      <c r="O198" s="201"/>
      <c r="P198" s="201"/>
      <c r="Q198" s="198"/>
      <c r="R198" s="125"/>
      <c r="S198" s="125"/>
      <c r="T198" s="201"/>
      <c r="U198" s="198"/>
      <c r="V198" s="125"/>
      <c r="W198" s="125"/>
      <c r="X198" s="125"/>
      <c r="Y198" s="134">
        <f t="shared" ref="Y198:Y201" si="193">K198*L198+K198*M198+K198*N198+K198*O198+K198*P198+K198*Q198+K198*R198+K198*T198+K198*U198+K198*V198+K198*W198+K198*X198+K198*S198</f>
        <v>0</v>
      </c>
      <c r="Z198" s="203" t="str">
        <f t="shared" ref="Z198:Z201" si="194">IF(B198="New","Yes","No")</f>
        <v>No</v>
      </c>
      <c r="AA198" s="204" t="str">
        <f t="shared" ref="AA198:AA201" si="195">IF(SUM(L198:X198)&gt;0,"Yes","No")</f>
        <v>No</v>
      </c>
      <c r="AB198" s="2"/>
      <c r="AC198" s="125">
        <v>2.0</v>
      </c>
      <c r="AD198" s="126">
        <f t="shared" ref="AD198:AD201" si="196">AC198*L198+AC198*M198+AC198*N198+AC198*O198+AC198*P198+AC198*Q198+AC198*R198+AC198*T198+AC198*U198+AC198*V198+AC198*W198+AC198*X198+AC198*S198</f>
        <v>0</v>
      </c>
      <c r="AE198" s="104"/>
      <c r="AF198" s="104">
        <v>8.0</v>
      </c>
      <c r="AG198" s="104">
        <f t="shared" ref="AG198:AG201" si="197">SUM(L198:X198)*AF198</f>
        <v>0</v>
      </c>
      <c r="AH198" s="104">
        <f t="shared" ref="AH198:AH201" si="198">L198*H198</f>
        <v>0</v>
      </c>
      <c r="AI198" s="104">
        <f t="shared" ref="AI198:AI201" si="199">M198*H198</f>
        <v>0</v>
      </c>
      <c r="AJ198" s="104">
        <f t="shared" ref="AJ198:AJ201" si="200">N198*H198</f>
        <v>0</v>
      </c>
      <c r="AK198" s="104">
        <f t="shared" ref="AK198:AK201" si="201">O198*H198</f>
        <v>0</v>
      </c>
      <c r="AL198" s="104">
        <f t="shared" ref="AL198:AL201" si="202">P198*H198</f>
        <v>0</v>
      </c>
      <c r="AM198" s="104">
        <f t="shared" ref="AM198:AM201" si="203">Q198*H198</f>
        <v>0</v>
      </c>
      <c r="AN198" s="104">
        <f t="shared" ref="AN198:AN201" si="204">R198*H198</f>
        <v>0</v>
      </c>
      <c r="AO198" s="104">
        <f t="shared" ref="AO198:AO201" si="205">H198*S198</f>
        <v>0</v>
      </c>
      <c r="AP198" s="104">
        <f t="shared" ref="AP198:AP201" si="206">T198*H198</f>
        <v>0</v>
      </c>
      <c r="AQ198" s="104">
        <f t="shared" ref="AQ198:AQ201" si="207">U198*H198</f>
        <v>0</v>
      </c>
      <c r="AR198" s="104">
        <f t="shared" ref="AR198:AR201" si="208">V198*H198</f>
        <v>0</v>
      </c>
      <c r="AS198" s="104">
        <f t="shared" ref="AS198:AS201" si="209">W198*H198</f>
        <v>0</v>
      </c>
      <c r="AT198" s="104">
        <f t="shared" ref="AT198:AT201" si="210">X198*H198</f>
        <v>0</v>
      </c>
      <c r="AU198" s="104">
        <v>2.0</v>
      </c>
      <c r="AV198" s="104"/>
      <c r="AW198" s="104"/>
      <c r="AX198" s="104"/>
      <c r="AY198" s="104">
        <f>H198</f>
        <v>1</v>
      </c>
      <c r="AZ198" s="104"/>
      <c r="BA198" s="104">
        <v>1.0</v>
      </c>
      <c r="BB198" s="104"/>
      <c r="BC198" s="104">
        <v>10.0</v>
      </c>
      <c r="BD198" s="104">
        <v>300.0</v>
      </c>
      <c r="BE198" s="104">
        <f t="shared" si="169"/>
        <v>30</v>
      </c>
      <c r="BF198" s="104">
        <f t="shared" si="170"/>
        <v>9</v>
      </c>
      <c r="BG198" s="104">
        <f t="shared" si="167"/>
        <v>0</v>
      </c>
    </row>
    <row r="199" ht="64.5" customHeight="1">
      <c r="A199" s="2"/>
      <c r="B199" s="327"/>
      <c r="C199" s="2"/>
      <c r="D199" s="48" t="s">
        <v>679</v>
      </c>
      <c r="E199" s="328"/>
      <c r="F199" s="2" t="s">
        <v>246</v>
      </c>
      <c r="G199" s="71" t="s">
        <v>680</v>
      </c>
      <c r="H199" s="2">
        <v>1.0</v>
      </c>
      <c r="I199" s="2">
        <v>0.0</v>
      </c>
      <c r="J199" s="329" t="s">
        <v>86</v>
      </c>
      <c r="K199" s="330">
        <v>221.7</v>
      </c>
      <c r="L199" s="139"/>
      <c r="M199" s="139"/>
      <c r="N199" s="139"/>
      <c r="O199" s="139"/>
      <c r="P199" s="139"/>
      <c r="Q199" s="2"/>
      <c r="R199" s="62"/>
      <c r="S199" s="62"/>
      <c r="T199" s="139"/>
      <c r="U199" s="2"/>
      <c r="V199" s="62"/>
      <c r="W199" s="62"/>
      <c r="X199" s="62"/>
      <c r="Y199" s="140">
        <f t="shared" si="193"/>
        <v>0</v>
      </c>
      <c r="Z199" s="141" t="str">
        <f t="shared" si="194"/>
        <v>No</v>
      </c>
      <c r="AA199" s="142" t="str">
        <f t="shared" si="195"/>
        <v>No</v>
      </c>
      <c r="AB199" s="2"/>
      <c r="AC199" s="132">
        <v>2.0</v>
      </c>
      <c r="AD199" s="137">
        <f t="shared" si="196"/>
        <v>0</v>
      </c>
      <c r="AE199" s="104"/>
      <c r="AF199" s="104">
        <v>3.4</v>
      </c>
      <c r="AG199" s="104">
        <f t="shared" si="197"/>
        <v>0</v>
      </c>
      <c r="AH199" s="104">
        <f t="shared" si="198"/>
        <v>0</v>
      </c>
      <c r="AI199" s="104">
        <f t="shared" si="199"/>
        <v>0</v>
      </c>
      <c r="AJ199" s="104">
        <f t="shared" si="200"/>
        <v>0</v>
      </c>
      <c r="AK199" s="104">
        <f t="shared" si="201"/>
        <v>0</v>
      </c>
      <c r="AL199" s="104">
        <f t="shared" si="202"/>
        <v>0</v>
      </c>
      <c r="AM199" s="104">
        <f t="shared" si="203"/>
        <v>0</v>
      </c>
      <c r="AN199" s="104">
        <f t="shared" si="204"/>
        <v>0</v>
      </c>
      <c r="AO199" s="104">
        <f t="shared" si="205"/>
        <v>0</v>
      </c>
      <c r="AP199" s="104">
        <f t="shared" si="206"/>
        <v>0</v>
      </c>
      <c r="AQ199" s="104">
        <f t="shared" si="207"/>
        <v>0</v>
      </c>
      <c r="AR199" s="104">
        <f t="shared" si="208"/>
        <v>0</v>
      </c>
      <c r="AS199" s="104">
        <f t="shared" si="209"/>
        <v>0</v>
      </c>
      <c r="AT199" s="104">
        <f t="shared" si="210"/>
        <v>0</v>
      </c>
      <c r="AU199" s="104">
        <v>2.0</v>
      </c>
      <c r="AV199" s="104"/>
      <c r="AW199" s="104"/>
      <c r="AX199" s="104">
        <f t="shared" ref="AX199:AX201" si="211">H199</f>
        <v>1</v>
      </c>
      <c r="AY199" s="104"/>
      <c r="AZ199" s="104"/>
      <c r="BA199" s="104">
        <v>1.0</v>
      </c>
      <c r="BB199" s="104"/>
      <c r="BC199" s="104">
        <v>5.0</v>
      </c>
      <c r="BD199" s="104">
        <v>100.0</v>
      </c>
      <c r="BE199" s="104">
        <f t="shared" si="169"/>
        <v>10</v>
      </c>
      <c r="BF199" s="104">
        <f t="shared" si="170"/>
        <v>3</v>
      </c>
      <c r="BG199" s="104">
        <f t="shared" si="167"/>
        <v>0</v>
      </c>
    </row>
    <row r="200" ht="64.5" customHeight="1">
      <c r="A200" s="2"/>
      <c r="B200" s="327"/>
      <c r="C200" s="106"/>
      <c r="D200" s="128" t="s">
        <v>681</v>
      </c>
      <c r="E200" s="332"/>
      <c r="F200" s="129" t="s">
        <v>89</v>
      </c>
      <c r="G200" s="333" t="s">
        <v>682</v>
      </c>
      <c r="H200" s="129">
        <v>1.0</v>
      </c>
      <c r="I200" s="129">
        <v>0.0</v>
      </c>
      <c r="J200" s="334" t="s">
        <v>86</v>
      </c>
      <c r="K200" s="335">
        <v>179.1</v>
      </c>
      <c r="L200" s="133"/>
      <c r="M200" s="133"/>
      <c r="N200" s="133"/>
      <c r="O200" s="133"/>
      <c r="P200" s="133"/>
      <c r="Q200" s="129"/>
      <c r="R200" s="132"/>
      <c r="S200" s="132"/>
      <c r="T200" s="133"/>
      <c r="U200" s="129"/>
      <c r="V200" s="132"/>
      <c r="W200" s="132"/>
      <c r="X200" s="132"/>
      <c r="Y200" s="134">
        <f t="shared" si="193"/>
        <v>0</v>
      </c>
      <c r="Z200" s="135" t="str">
        <f t="shared" si="194"/>
        <v>No</v>
      </c>
      <c r="AA200" s="136" t="str">
        <f t="shared" si="195"/>
        <v>No</v>
      </c>
      <c r="AB200" s="2"/>
      <c r="AC200" s="132">
        <v>1.0</v>
      </c>
      <c r="AD200" s="137">
        <f t="shared" si="196"/>
        <v>0</v>
      </c>
      <c r="AE200" s="104"/>
      <c r="AF200" s="104">
        <v>2.7</v>
      </c>
      <c r="AG200" s="104">
        <f t="shared" si="197"/>
        <v>0</v>
      </c>
      <c r="AH200" s="104">
        <f t="shared" si="198"/>
        <v>0</v>
      </c>
      <c r="AI200" s="104">
        <f t="shared" si="199"/>
        <v>0</v>
      </c>
      <c r="AJ200" s="104">
        <f t="shared" si="200"/>
        <v>0</v>
      </c>
      <c r="AK200" s="104">
        <f t="shared" si="201"/>
        <v>0</v>
      </c>
      <c r="AL200" s="104">
        <f t="shared" si="202"/>
        <v>0</v>
      </c>
      <c r="AM200" s="104">
        <f t="shared" si="203"/>
        <v>0</v>
      </c>
      <c r="AN200" s="104">
        <f t="shared" si="204"/>
        <v>0</v>
      </c>
      <c r="AO200" s="104">
        <f t="shared" si="205"/>
        <v>0</v>
      </c>
      <c r="AP200" s="104">
        <f t="shared" si="206"/>
        <v>0</v>
      </c>
      <c r="AQ200" s="104">
        <f t="shared" si="207"/>
        <v>0</v>
      </c>
      <c r="AR200" s="104">
        <f t="shared" si="208"/>
        <v>0</v>
      </c>
      <c r="AS200" s="104">
        <f t="shared" si="209"/>
        <v>0</v>
      </c>
      <c r="AT200" s="104">
        <f t="shared" si="210"/>
        <v>0</v>
      </c>
      <c r="AU200" s="104">
        <v>1.0</v>
      </c>
      <c r="AV200" s="104"/>
      <c r="AW200" s="104"/>
      <c r="AX200" s="104">
        <f t="shared" si="211"/>
        <v>1</v>
      </c>
      <c r="AY200" s="104"/>
      <c r="AZ200" s="104"/>
      <c r="BA200" s="104">
        <v>1.0</v>
      </c>
      <c r="BB200" s="104"/>
      <c r="BC200" s="104">
        <v>5.0</v>
      </c>
      <c r="BD200" s="104">
        <v>150.0</v>
      </c>
      <c r="BE200" s="104">
        <f t="shared" si="169"/>
        <v>15</v>
      </c>
      <c r="BF200" s="104">
        <f t="shared" si="170"/>
        <v>4.5</v>
      </c>
      <c r="BG200" s="104">
        <f t="shared" si="167"/>
        <v>0</v>
      </c>
    </row>
    <row r="201" ht="64.5" customHeight="1">
      <c r="A201" s="2"/>
      <c r="B201" s="341"/>
      <c r="C201" s="189"/>
      <c r="D201" s="190" t="s">
        <v>683</v>
      </c>
      <c r="E201" s="373"/>
      <c r="F201" s="189" t="s">
        <v>246</v>
      </c>
      <c r="G201" s="92" t="s">
        <v>684</v>
      </c>
      <c r="H201" s="189">
        <v>1.0</v>
      </c>
      <c r="I201" s="189">
        <v>0.0</v>
      </c>
      <c r="J201" s="407" t="s">
        <v>86</v>
      </c>
      <c r="K201" s="374">
        <v>221.7</v>
      </c>
      <c r="L201" s="193"/>
      <c r="M201" s="193"/>
      <c r="N201" s="193"/>
      <c r="O201" s="193"/>
      <c r="P201" s="193"/>
      <c r="Q201" s="189"/>
      <c r="R201" s="65"/>
      <c r="S201" s="65"/>
      <c r="T201" s="193"/>
      <c r="U201" s="189"/>
      <c r="V201" s="65"/>
      <c r="W201" s="65"/>
      <c r="X201" s="65"/>
      <c r="Y201" s="140">
        <f t="shared" si="193"/>
        <v>0</v>
      </c>
      <c r="Z201" s="195" t="str">
        <f t="shared" si="194"/>
        <v>No</v>
      </c>
      <c r="AA201" s="142" t="str">
        <f t="shared" si="195"/>
        <v>No</v>
      </c>
      <c r="AB201" s="2"/>
      <c r="AC201" s="151">
        <v>2.0</v>
      </c>
      <c r="AD201" s="155">
        <f t="shared" si="196"/>
        <v>0</v>
      </c>
      <c r="AE201" s="104"/>
      <c r="AF201" s="104">
        <v>4.3</v>
      </c>
      <c r="AG201" s="104">
        <f t="shared" si="197"/>
        <v>0</v>
      </c>
      <c r="AH201" s="104">
        <f t="shared" si="198"/>
        <v>0</v>
      </c>
      <c r="AI201" s="104">
        <f t="shared" si="199"/>
        <v>0</v>
      </c>
      <c r="AJ201" s="104">
        <f t="shared" si="200"/>
        <v>0</v>
      </c>
      <c r="AK201" s="104">
        <f t="shared" si="201"/>
        <v>0</v>
      </c>
      <c r="AL201" s="104">
        <f t="shared" si="202"/>
        <v>0</v>
      </c>
      <c r="AM201" s="104">
        <f t="shared" si="203"/>
        <v>0</v>
      </c>
      <c r="AN201" s="104">
        <f t="shared" si="204"/>
        <v>0</v>
      </c>
      <c r="AO201" s="104">
        <f t="shared" si="205"/>
        <v>0</v>
      </c>
      <c r="AP201" s="104">
        <f t="shared" si="206"/>
        <v>0</v>
      </c>
      <c r="AQ201" s="104">
        <f t="shared" si="207"/>
        <v>0</v>
      </c>
      <c r="AR201" s="104">
        <f t="shared" si="208"/>
        <v>0</v>
      </c>
      <c r="AS201" s="104">
        <f t="shared" si="209"/>
        <v>0</v>
      </c>
      <c r="AT201" s="104">
        <f t="shared" si="210"/>
        <v>0</v>
      </c>
      <c r="AU201" s="104">
        <v>2.0</v>
      </c>
      <c r="AV201" s="104"/>
      <c r="AW201" s="104"/>
      <c r="AX201" s="104">
        <f t="shared" si="211"/>
        <v>1</v>
      </c>
      <c r="AY201" s="104"/>
      <c r="AZ201" s="104"/>
      <c r="BA201" s="104">
        <v>1.0</v>
      </c>
      <c r="BB201" s="104"/>
      <c r="BC201" s="104">
        <v>8.0</v>
      </c>
      <c r="BD201" s="104">
        <v>150.0</v>
      </c>
      <c r="BE201" s="104">
        <f t="shared" si="169"/>
        <v>15</v>
      </c>
      <c r="BF201" s="104">
        <f t="shared" si="170"/>
        <v>4.5</v>
      </c>
      <c r="BG201" s="104">
        <f t="shared" si="167"/>
        <v>0</v>
      </c>
    </row>
    <row r="202" ht="24.0" customHeight="1">
      <c r="A202" s="2"/>
      <c r="B202" s="310"/>
      <c r="C202" s="227"/>
      <c r="D202" s="178"/>
      <c r="E202" s="311"/>
      <c r="F202" s="227"/>
      <c r="G202" s="261"/>
      <c r="H202" s="227"/>
      <c r="I202" s="227"/>
      <c r="J202" s="312"/>
      <c r="K202" s="346" t="s">
        <v>685</v>
      </c>
      <c r="L202" s="231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347"/>
      <c r="Z202" s="227"/>
      <c r="AA202" s="224"/>
      <c r="AB202" s="2"/>
      <c r="AC202" s="81"/>
      <c r="AD202" s="2"/>
      <c r="AE202" s="234"/>
      <c r="AF202" s="23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>
        <f t="shared" si="169"/>
        <v>0</v>
      </c>
      <c r="BF202" s="104">
        <f t="shared" si="170"/>
        <v>0</v>
      </c>
      <c r="BG202" s="104">
        <f t="shared" si="167"/>
        <v>0</v>
      </c>
    </row>
    <row r="203" ht="64.5" customHeight="1">
      <c r="A203" s="2"/>
      <c r="B203" s="376"/>
      <c r="C203" s="161"/>
      <c r="D203" s="197" t="s">
        <v>686</v>
      </c>
      <c r="E203" s="323"/>
      <c r="F203" s="198" t="s">
        <v>631</v>
      </c>
      <c r="G203" s="324" t="s">
        <v>687</v>
      </c>
      <c r="H203" s="198">
        <v>1.0</v>
      </c>
      <c r="I203" s="198">
        <v>65.0</v>
      </c>
      <c r="J203" s="325" t="s">
        <v>86</v>
      </c>
      <c r="K203" s="326">
        <v>767.3</v>
      </c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125"/>
      <c r="W203" s="125"/>
      <c r="X203" s="125"/>
      <c r="Y203" s="134">
        <f t="shared" ref="Y203:Y205" si="212">K203*L203+K203*M203+K203*N203+K203*O203+K203*P203+K203*Q203+K203*R203+K203*T203+K203*U203+K203*V203+K203*W203+K203*X203+K203*S203</f>
        <v>0</v>
      </c>
      <c r="Z203" s="203" t="str">
        <f t="shared" ref="Z203:Z205" si="213">IF(B203="New","Yes","No")</f>
        <v>No</v>
      </c>
      <c r="AA203" s="136" t="str">
        <f t="shared" ref="AA203:AA205" si="214">IF(SUM(L203:X203)&gt;0,"Yes","No")</f>
        <v>No</v>
      </c>
      <c r="AB203" s="2"/>
      <c r="AC203" s="125">
        <v>5.0</v>
      </c>
      <c r="AD203" s="126">
        <f t="shared" ref="AD203:AD205" si="215">AC203*L203+AC203*M203+AC203*N203+AC203*O203+AC203*P203+AC203*Q203+AC203*R203+AC203*T203+AC203*U203+AC203*V203+AC203*W203+AC203*X203+AC203*S203</f>
        <v>0</v>
      </c>
      <c r="AE203" s="104"/>
      <c r="AF203" s="104">
        <v>30.0</v>
      </c>
      <c r="AG203" s="104">
        <f t="shared" ref="AG203:AG205" si="216">SUM(L203:X203)*AF203</f>
        <v>0</v>
      </c>
      <c r="AH203" s="104">
        <f t="shared" ref="AH203:AH205" si="217">L203*H203</f>
        <v>0</v>
      </c>
      <c r="AI203" s="104">
        <f t="shared" ref="AI203:AI205" si="218">M203*H203</f>
        <v>0</v>
      </c>
      <c r="AJ203" s="104">
        <f t="shared" ref="AJ203:AJ205" si="219">N203*H203</f>
        <v>0</v>
      </c>
      <c r="AK203" s="104">
        <f t="shared" ref="AK203:AK205" si="220">O203*H203</f>
        <v>0</v>
      </c>
      <c r="AL203" s="104">
        <f t="shared" ref="AL203:AL205" si="221">P203*H203</f>
        <v>0</v>
      </c>
      <c r="AM203" s="104">
        <f t="shared" ref="AM203:AM205" si="222">Q203*H203</f>
        <v>0</v>
      </c>
      <c r="AN203" s="104">
        <f t="shared" ref="AN203:AN205" si="223">R203*H203</f>
        <v>0</v>
      </c>
      <c r="AO203" s="104">
        <f t="shared" ref="AO203:AO205" si="224">H203*S203</f>
        <v>0</v>
      </c>
      <c r="AP203" s="104">
        <f t="shared" ref="AP203:AP205" si="225">T203*H203</f>
        <v>0</v>
      </c>
      <c r="AQ203" s="104">
        <f t="shared" ref="AQ203:AQ205" si="226">U203*H203</f>
        <v>0</v>
      </c>
      <c r="AR203" s="104">
        <f t="shared" ref="AR203:AR205" si="227">V203*H203</f>
        <v>0</v>
      </c>
      <c r="AS203" s="104">
        <f t="shared" ref="AS203:AS205" si="228">W203*H203</f>
        <v>0</v>
      </c>
      <c r="AT203" s="104">
        <f t="shared" ref="AT203:AT205" si="229">X203*H203</f>
        <v>0</v>
      </c>
      <c r="AU203" s="104">
        <v>5.0</v>
      </c>
      <c r="AV203" s="104"/>
      <c r="AW203" s="104"/>
      <c r="AX203" s="104"/>
      <c r="AY203" s="104">
        <f t="shared" ref="AY203:AY205" si="230">H203</f>
        <v>1</v>
      </c>
      <c r="AZ203" s="104"/>
      <c r="BA203" s="104"/>
      <c r="BB203" s="104">
        <v>1.0</v>
      </c>
      <c r="BC203" s="104">
        <v>200.0</v>
      </c>
      <c r="BD203" s="104">
        <v>3200.0</v>
      </c>
      <c r="BE203" s="104">
        <f t="shared" si="169"/>
        <v>320</v>
      </c>
      <c r="BF203" s="104">
        <f t="shared" si="170"/>
        <v>96</v>
      </c>
      <c r="BG203" s="104">
        <f t="shared" si="167"/>
        <v>0</v>
      </c>
    </row>
    <row r="204" ht="64.5" customHeight="1">
      <c r="A204" s="2"/>
      <c r="B204" s="380"/>
      <c r="C204" s="2"/>
      <c r="D204" s="48" t="s">
        <v>688</v>
      </c>
      <c r="E204" s="328"/>
      <c r="F204" s="2" t="s">
        <v>631</v>
      </c>
      <c r="G204" s="71" t="s">
        <v>689</v>
      </c>
      <c r="H204" s="2">
        <v>1.0</v>
      </c>
      <c r="I204" s="2">
        <v>47.0</v>
      </c>
      <c r="J204" s="329" t="s">
        <v>86</v>
      </c>
      <c r="K204" s="381">
        <v>596.8</v>
      </c>
      <c r="L204" s="2"/>
      <c r="M204" s="139"/>
      <c r="N204" s="139"/>
      <c r="O204" s="139"/>
      <c r="P204" s="139"/>
      <c r="Q204" s="139"/>
      <c r="R204" s="139"/>
      <c r="S204" s="139"/>
      <c r="T204" s="139"/>
      <c r="U204" s="139"/>
      <c r="V204" s="62"/>
      <c r="W204" s="62"/>
      <c r="X204" s="62"/>
      <c r="Y204" s="140">
        <f t="shared" si="212"/>
        <v>0</v>
      </c>
      <c r="Z204" s="141" t="str">
        <f t="shared" si="213"/>
        <v>No</v>
      </c>
      <c r="AA204" s="142" t="str">
        <f t="shared" si="214"/>
        <v>No</v>
      </c>
      <c r="AB204" s="2"/>
      <c r="AC204" s="132">
        <v>5.0</v>
      </c>
      <c r="AD204" s="137">
        <f t="shared" si="215"/>
        <v>0</v>
      </c>
      <c r="AE204" s="104"/>
      <c r="AF204" s="104">
        <v>20.0</v>
      </c>
      <c r="AG204" s="104">
        <f t="shared" si="216"/>
        <v>0</v>
      </c>
      <c r="AH204" s="104">
        <f t="shared" si="217"/>
        <v>0</v>
      </c>
      <c r="AI204" s="104">
        <f t="shared" si="218"/>
        <v>0</v>
      </c>
      <c r="AJ204" s="104">
        <f t="shared" si="219"/>
        <v>0</v>
      </c>
      <c r="AK204" s="104">
        <f t="shared" si="220"/>
        <v>0</v>
      </c>
      <c r="AL204" s="104">
        <f t="shared" si="221"/>
        <v>0</v>
      </c>
      <c r="AM204" s="104">
        <f t="shared" si="222"/>
        <v>0</v>
      </c>
      <c r="AN204" s="104">
        <f t="shared" si="223"/>
        <v>0</v>
      </c>
      <c r="AO204" s="104">
        <f t="shared" si="224"/>
        <v>0</v>
      </c>
      <c r="AP204" s="104">
        <f t="shared" si="225"/>
        <v>0</v>
      </c>
      <c r="AQ204" s="104">
        <f t="shared" si="226"/>
        <v>0</v>
      </c>
      <c r="AR204" s="104">
        <f t="shared" si="227"/>
        <v>0</v>
      </c>
      <c r="AS204" s="104">
        <f t="shared" si="228"/>
        <v>0</v>
      </c>
      <c r="AT204" s="104">
        <f t="shared" si="229"/>
        <v>0</v>
      </c>
      <c r="AU204" s="104">
        <v>5.0</v>
      </c>
      <c r="AV204" s="104"/>
      <c r="AW204" s="104"/>
      <c r="AX204" s="104"/>
      <c r="AY204" s="104">
        <f t="shared" si="230"/>
        <v>1</v>
      </c>
      <c r="AZ204" s="104"/>
      <c r="BA204" s="104"/>
      <c r="BB204" s="104">
        <v>1.0</v>
      </c>
      <c r="BC204" s="104">
        <v>180.0</v>
      </c>
      <c r="BD204" s="104">
        <v>2200.0</v>
      </c>
      <c r="BE204" s="104">
        <f t="shared" si="169"/>
        <v>220</v>
      </c>
      <c r="BF204" s="104">
        <f t="shared" si="170"/>
        <v>66</v>
      </c>
      <c r="BG204" s="104">
        <f t="shared" si="167"/>
        <v>0</v>
      </c>
    </row>
    <row r="205" ht="64.5" customHeight="1">
      <c r="A205" s="2"/>
      <c r="B205" s="421"/>
      <c r="C205" s="189"/>
      <c r="D205" s="146" t="s">
        <v>690</v>
      </c>
      <c r="E205" s="342"/>
      <c r="F205" s="147" t="s">
        <v>631</v>
      </c>
      <c r="G205" s="343" t="s">
        <v>691</v>
      </c>
      <c r="H205" s="147">
        <v>1.0</v>
      </c>
      <c r="I205" s="147">
        <v>38.0</v>
      </c>
      <c r="J205" s="344" t="s">
        <v>86</v>
      </c>
      <c r="K205" s="427">
        <v>468.9</v>
      </c>
      <c r="L205" s="155"/>
      <c r="M205" s="150"/>
      <c r="N205" s="150"/>
      <c r="O205" s="150"/>
      <c r="P205" s="150"/>
      <c r="Q205" s="150"/>
      <c r="R205" s="150"/>
      <c r="S205" s="150"/>
      <c r="T205" s="150"/>
      <c r="U205" s="150"/>
      <c r="V205" s="151"/>
      <c r="W205" s="151"/>
      <c r="X205" s="151"/>
      <c r="Y205" s="134">
        <f t="shared" si="212"/>
        <v>0</v>
      </c>
      <c r="Z205" s="153" t="str">
        <f t="shared" si="213"/>
        <v>No</v>
      </c>
      <c r="AA205" s="154" t="str">
        <f t="shared" si="214"/>
        <v>No</v>
      </c>
      <c r="AB205" s="2"/>
      <c r="AC205" s="151">
        <v>5.0</v>
      </c>
      <c r="AD205" s="155">
        <f t="shared" si="215"/>
        <v>0</v>
      </c>
      <c r="AE205" s="104"/>
      <c r="AF205" s="104">
        <v>20.0</v>
      </c>
      <c r="AG205" s="104">
        <f t="shared" si="216"/>
        <v>0</v>
      </c>
      <c r="AH205" s="104">
        <f t="shared" si="217"/>
        <v>0</v>
      </c>
      <c r="AI205" s="104">
        <f t="shared" si="218"/>
        <v>0</v>
      </c>
      <c r="AJ205" s="104">
        <f t="shared" si="219"/>
        <v>0</v>
      </c>
      <c r="AK205" s="104">
        <f t="shared" si="220"/>
        <v>0</v>
      </c>
      <c r="AL205" s="104">
        <f t="shared" si="221"/>
        <v>0</v>
      </c>
      <c r="AM205" s="104">
        <f t="shared" si="222"/>
        <v>0</v>
      </c>
      <c r="AN205" s="104">
        <f t="shared" si="223"/>
        <v>0</v>
      </c>
      <c r="AO205" s="104">
        <f t="shared" si="224"/>
        <v>0</v>
      </c>
      <c r="AP205" s="104">
        <f t="shared" si="225"/>
        <v>0</v>
      </c>
      <c r="AQ205" s="104">
        <f t="shared" si="226"/>
        <v>0</v>
      </c>
      <c r="AR205" s="104">
        <f t="shared" si="227"/>
        <v>0</v>
      </c>
      <c r="AS205" s="104">
        <f t="shared" si="228"/>
        <v>0</v>
      </c>
      <c r="AT205" s="104">
        <f t="shared" si="229"/>
        <v>0</v>
      </c>
      <c r="AU205" s="104">
        <v>5.0</v>
      </c>
      <c r="AV205" s="104"/>
      <c r="AW205" s="104"/>
      <c r="AX205" s="104"/>
      <c r="AY205" s="104">
        <f t="shared" si="230"/>
        <v>1</v>
      </c>
      <c r="AZ205" s="104"/>
      <c r="BA205" s="104"/>
      <c r="BB205" s="104">
        <v>1.0</v>
      </c>
      <c r="BC205" s="104">
        <v>150.0</v>
      </c>
      <c r="BD205" s="104">
        <v>2000.0</v>
      </c>
      <c r="BE205" s="104">
        <f t="shared" si="169"/>
        <v>200</v>
      </c>
      <c r="BF205" s="104">
        <f t="shared" si="170"/>
        <v>60</v>
      </c>
      <c r="BG205" s="104">
        <f t="shared" si="167"/>
        <v>0</v>
      </c>
    </row>
    <row r="206" ht="24.75" customHeight="1">
      <c r="A206" s="2"/>
      <c r="B206" s="310"/>
      <c r="C206" s="227"/>
      <c r="D206" s="178"/>
      <c r="E206" s="311"/>
      <c r="F206" s="227"/>
      <c r="G206" s="261"/>
      <c r="H206" s="227"/>
      <c r="I206" s="227"/>
      <c r="J206" s="312"/>
      <c r="K206" s="346" t="s">
        <v>692</v>
      </c>
      <c r="L206" s="231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347"/>
      <c r="Z206" s="227"/>
      <c r="AA206" s="233"/>
      <c r="AB206" s="2"/>
      <c r="AC206" s="81"/>
      <c r="AD206" s="2"/>
      <c r="AE206" s="234"/>
      <c r="AF206" s="23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>
        <f t="shared" si="169"/>
        <v>0</v>
      </c>
      <c r="BF206" s="104">
        <f t="shared" si="170"/>
        <v>0</v>
      </c>
      <c r="BG206" s="104">
        <f t="shared" si="167"/>
        <v>0</v>
      </c>
    </row>
    <row r="207" ht="64.5" customHeight="1">
      <c r="A207" s="2"/>
      <c r="B207" s="314"/>
      <c r="C207" s="115"/>
      <c r="D207" s="197" t="s">
        <v>693</v>
      </c>
      <c r="E207" s="323"/>
      <c r="F207" s="198" t="s">
        <v>631</v>
      </c>
      <c r="G207" s="324" t="s">
        <v>694</v>
      </c>
      <c r="H207" s="198">
        <v>1.0</v>
      </c>
      <c r="I207" s="198">
        <v>0.0</v>
      </c>
      <c r="J207" s="325" t="s">
        <v>86</v>
      </c>
      <c r="K207" s="326">
        <v>405.6</v>
      </c>
      <c r="L207" s="201"/>
      <c r="M207" s="201"/>
      <c r="N207" s="201"/>
      <c r="O207" s="201"/>
      <c r="P207" s="201"/>
      <c r="Q207" s="198"/>
      <c r="R207" s="125"/>
      <c r="S207" s="125"/>
      <c r="T207" s="125"/>
      <c r="U207" s="125"/>
      <c r="V207" s="125"/>
      <c r="W207" s="125"/>
      <c r="X207" s="125"/>
      <c r="Y207" s="134">
        <f t="shared" ref="Y207:Y218" si="231">K207*L207+K207*M207+K207*N207+K207*O207+K207*P207+K207*Q207+K207*R207+K207*T207+K207*U207+K207*V207+K207*W207+K207*X207+K207*S207</f>
        <v>0</v>
      </c>
      <c r="Z207" s="203" t="str">
        <f t="shared" ref="Z207:Z218" si="232">IF(B207="New","Yes","No")</f>
        <v>No</v>
      </c>
      <c r="AA207" s="204" t="str">
        <f t="shared" ref="AA207:AA218" si="233">IF(SUM(L207:X207)&gt;0,"Yes","No")</f>
        <v>No</v>
      </c>
      <c r="AB207" s="2"/>
      <c r="AC207" s="125">
        <v>5.0</v>
      </c>
      <c r="AD207" s="126">
        <f t="shared" ref="AD207:AD218" si="234">AC207*L207+AC207*M207+AC207*N207+AC207*O207+AC207*P207+AC207*Q207+AC207*R207+AC207*T207+AC207*U207+AC207*V207+AC207*W207+AC207*X207+AC207*S207</f>
        <v>0</v>
      </c>
      <c r="AE207" s="104"/>
      <c r="AF207" s="104">
        <v>18.3</v>
      </c>
      <c r="AG207" s="104">
        <f t="shared" ref="AG207:AG218" si="235">SUM(L207:X207)*AF207</f>
        <v>0</v>
      </c>
      <c r="AH207" s="104">
        <f t="shared" ref="AH207:AH218" si="236">L207*H207</f>
        <v>0</v>
      </c>
      <c r="AI207" s="104">
        <f t="shared" ref="AI207:AI218" si="237">M207*H207</f>
        <v>0</v>
      </c>
      <c r="AJ207" s="104">
        <f t="shared" ref="AJ207:AJ218" si="238">N207*H207</f>
        <v>0</v>
      </c>
      <c r="AK207" s="104">
        <f t="shared" ref="AK207:AK218" si="239">O207*H207</f>
        <v>0</v>
      </c>
      <c r="AL207" s="104">
        <f t="shared" ref="AL207:AL218" si="240">P207*H207</f>
        <v>0</v>
      </c>
      <c r="AM207" s="104">
        <f t="shared" ref="AM207:AM218" si="241">Q207*H207</f>
        <v>0</v>
      </c>
      <c r="AN207" s="104">
        <f t="shared" ref="AN207:AN218" si="242">R207*H207</f>
        <v>0</v>
      </c>
      <c r="AO207" s="104">
        <f t="shared" ref="AO207:AO218" si="243">H207*S207</f>
        <v>0</v>
      </c>
      <c r="AP207" s="104">
        <f t="shared" ref="AP207:AP218" si="244">T207*H207</f>
        <v>0</v>
      </c>
      <c r="AQ207" s="104">
        <f t="shared" ref="AQ207:AQ218" si="245">U207*H207</f>
        <v>0</v>
      </c>
      <c r="AR207" s="104">
        <f t="shared" ref="AR207:AR218" si="246">V207*H207</f>
        <v>0</v>
      </c>
      <c r="AS207" s="104">
        <f t="shared" ref="AS207:AS218" si="247">W207*H207</f>
        <v>0</v>
      </c>
      <c r="AT207" s="104">
        <f t="shared" ref="AT207:AT218" si="248">X207*H207</f>
        <v>0</v>
      </c>
      <c r="AU207" s="104">
        <v>5.0</v>
      </c>
      <c r="AV207" s="104"/>
      <c r="AW207" s="104"/>
      <c r="AX207" s="104"/>
      <c r="AY207" s="104">
        <v>1.0</v>
      </c>
      <c r="AZ207" s="104"/>
      <c r="BA207" s="104">
        <v>6.0</v>
      </c>
      <c r="BB207" s="104"/>
      <c r="BC207" s="104">
        <v>10.0</v>
      </c>
      <c r="BD207" s="104">
        <v>500.0</v>
      </c>
      <c r="BE207" s="104">
        <f t="shared" si="169"/>
        <v>50</v>
      </c>
      <c r="BF207" s="104">
        <f t="shared" si="170"/>
        <v>15</v>
      </c>
      <c r="BG207" s="104">
        <f t="shared" si="167"/>
        <v>0</v>
      </c>
    </row>
    <row r="208" ht="64.5" customHeight="1">
      <c r="A208" s="2"/>
      <c r="B208" s="327"/>
      <c r="C208" s="2"/>
      <c r="D208" s="178" t="s">
        <v>695</v>
      </c>
      <c r="E208" s="356"/>
      <c r="F208" s="106" t="s">
        <v>360</v>
      </c>
      <c r="G208" s="261" t="s">
        <v>696</v>
      </c>
      <c r="H208" s="106">
        <v>1.0</v>
      </c>
      <c r="I208" s="106">
        <v>0.0</v>
      </c>
      <c r="J208" s="354" t="s">
        <v>86</v>
      </c>
      <c r="K208" s="357">
        <v>348.4</v>
      </c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40">
        <f t="shared" si="231"/>
        <v>0</v>
      </c>
      <c r="Z208" s="184" t="str">
        <f t="shared" si="232"/>
        <v>No</v>
      </c>
      <c r="AA208" s="185" t="str">
        <f t="shared" si="233"/>
        <v>No</v>
      </c>
      <c r="AB208" s="2"/>
      <c r="AC208" s="132">
        <v>5.0</v>
      </c>
      <c r="AD208" s="137">
        <f t="shared" si="234"/>
        <v>0</v>
      </c>
      <c r="AE208" s="104"/>
      <c r="AF208" s="104">
        <v>13.5</v>
      </c>
      <c r="AG208" s="104">
        <f t="shared" si="235"/>
        <v>0</v>
      </c>
      <c r="AH208" s="104">
        <f t="shared" si="236"/>
        <v>0</v>
      </c>
      <c r="AI208" s="104">
        <f t="shared" si="237"/>
        <v>0</v>
      </c>
      <c r="AJ208" s="104">
        <f t="shared" si="238"/>
        <v>0</v>
      </c>
      <c r="AK208" s="104">
        <f t="shared" si="239"/>
        <v>0</v>
      </c>
      <c r="AL208" s="104">
        <f t="shared" si="240"/>
        <v>0</v>
      </c>
      <c r="AM208" s="104">
        <f t="shared" si="241"/>
        <v>0</v>
      </c>
      <c r="AN208" s="104">
        <f t="shared" si="242"/>
        <v>0</v>
      </c>
      <c r="AO208" s="104">
        <f t="shared" si="243"/>
        <v>0</v>
      </c>
      <c r="AP208" s="104">
        <f t="shared" si="244"/>
        <v>0</v>
      </c>
      <c r="AQ208" s="104">
        <f t="shared" si="245"/>
        <v>0</v>
      </c>
      <c r="AR208" s="104">
        <f t="shared" si="246"/>
        <v>0</v>
      </c>
      <c r="AS208" s="104">
        <f t="shared" si="247"/>
        <v>0</v>
      </c>
      <c r="AT208" s="104">
        <f t="shared" si="248"/>
        <v>0</v>
      </c>
      <c r="AU208" s="104">
        <v>5.0</v>
      </c>
      <c r="AV208" s="104"/>
      <c r="AW208" s="104"/>
      <c r="AX208" s="104"/>
      <c r="AY208" s="104">
        <v>1.0</v>
      </c>
      <c r="AZ208" s="104"/>
      <c r="BA208" s="104">
        <v>1.0</v>
      </c>
      <c r="BB208" s="104"/>
      <c r="BC208" s="104">
        <v>5.0</v>
      </c>
      <c r="BD208" s="104">
        <v>100.0</v>
      </c>
      <c r="BE208" s="104">
        <f t="shared" si="169"/>
        <v>10</v>
      </c>
      <c r="BF208" s="104">
        <f t="shared" si="170"/>
        <v>3</v>
      </c>
      <c r="BG208" s="104">
        <f t="shared" si="167"/>
        <v>0</v>
      </c>
    </row>
    <row r="209" ht="64.5" customHeight="1">
      <c r="A209" s="2"/>
      <c r="B209" s="327"/>
      <c r="C209" s="106"/>
      <c r="D209" s="128" t="s">
        <v>697</v>
      </c>
      <c r="E209" s="332"/>
      <c r="F209" s="129" t="s">
        <v>360</v>
      </c>
      <c r="G209" s="333" t="s">
        <v>698</v>
      </c>
      <c r="H209" s="129">
        <v>1.0</v>
      </c>
      <c r="I209" s="129">
        <v>0.0</v>
      </c>
      <c r="J209" s="334" t="s">
        <v>86</v>
      </c>
      <c r="K209" s="335">
        <v>298.4</v>
      </c>
      <c r="L209" s="133"/>
      <c r="M209" s="133"/>
      <c r="N209" s="133"/>
      <c r="O209" s="133"/>
      <c r="P209" s="133"/>
      <c r="Q209" s="129"/>
      <c r="R209" s="132"/>
      <c r="S209" s="132"/>
      <c r="T209" s="132"/>
      <c r="U209" s="132"/>
      <c r="V209" s="132"/>
      <c r="W209" s="132"/>
      <c r="X209" s="132"/>
      <c r="Y209" s="134">
        <f t="shared" si="231"/>
        <v>0</v>
      </c>
      <c r="Z209" s="135" t="str">
        <f t="shared" si="232"/>
        <v>No</v>
      </c>
      <c r="AA209" s="136" t="str">
        <f t="shared" si="233"/>
        <v>No</v>
      </c>
      <c r="AB209" s="2"/>
      <c r="AC209" s="132">
        <v>1.5</v>
      </c>
      <c r="AD209" s="137">
        <f t="shared" si="234"/>
        <v>0</v>
      </c>
      <c r="AE209" s="104"/>
      <c r="AF209" s="104">
        <v>5.4</v>
      </c>
      <c r="AG209" s="104">
        <f t="shared" si="235"/>
        <v>0</v>
      </c>
      <c r="AH209" s="104">
        <f t="shared" si="236"/>
        <v>0</v>
      </c>
      <c r="AI209" s="104">
        <f t="shared" si="237"/>
        <v>0</v>
      </c>
      <c r="AJ209" s="104">
        <f t="shared" si="238"/>
        <v>0</v>
      </c>
      <c r="AK209" s="104">
        <f t="shared" si="239"/>
        <v>0</v>
      </c>
      <c r="AL209" s="104">
        <f t="shared" si="240"/>
        <v>0</v>
      </c>
      <c r="AM209" s="104">
        <f t="shared" si="241"/>
        <v>0</v>
      </c>
      <c r="AN209" s="104">
        <f t="shared" si="242"/>
        <v>0</v>
      </c>
      <c r="AO209" s="104">
        <f t="shared" si="243"/>
        <v>0</v>
      </c>
      <c r="AP209" s="104">
        <f t="shared" si="244"/>
        <v>0</v>
      </c>
      <c r="AQ209" s="104">
        <f t="shared" si="245"/>
        <v>0</v>
      </c>
      <c r="AR209" s="104">
        <f t="shared" si="246"/>
        <v>0</v>
      </c>
      <c r="AS209" s="104">
        <f t="shared" si="247"/>
        <v>0</v>
      </c>
      <c r="AT209" s="104">
        <f t="shared" si="248"/>
        <v>0</v>
      </c>
      <c r="AU209" s="104">
        <v>1.5</v>
      </c>
      <c r="AV209" s="104"/>
      <c r="AW209" s="104"/>
      <c r="AX209" s="104"/>
      <c r="AY209" s="104">
        <v>1.0</v>
      </c>
      <c r="AZ209" s="104"/>
      <c r="BA209" s="104">
        <v>1.0</v>
      </c>
      <c r="BB209" s="104"/>
      <c r="BC209" s="104">
        <v>5.0</v>
      </c>
      <c r="BD209" s="104">
        <v>100.0</v>
      </c>
      <c r="BE209" s="104">
        <f t="shared" si="169"/>
        <v>10</v>
      </c>
      <c r="BF209" s="104">
        <f t="shared" si="170"/>
        <v>3</v>
      </c>
      <c r="BG209" s="104">
        <f t="shared" si="167"/>
        <v>0</v>
      </c>
    </row>
    <row r="210" ht="64.5" customHeight="1">
      <c r="A210" s="2"/>
      <c r="B210" s="327"/>
      <c r="C210" s="2"/>
      <c r="D210" s="178" t="s">
        <v>699</v>
      </c>
      <c r="E210" s="328"/>
      <c r="F210" s="2" t="s">
        <v>360</v>
      </c>
      <c r="G210" s="261" t="s">
        <v>700</v>
      </c>
      <c r="H210" s="2">
        <v>1.0</v>
      </c>
      <c r="I210" s="2">
        <v>0.0</v>
      </c>
      <c r="J210" s="329" t="s">
        <v>86</v>
      </c>
      <c r="K210" s="330">
        <v>298.4</v>
      </c>
      <c r="L210" s="139"/>
      <c r="M210" s="139"/>
      <c r="N210" s="139"/>
      <c r="O210" s="139"/>
      <c r="P210" s="139"/>
      <c r="Q210" s="2"/>
      <c r="R210" s="62"/>
      <c r="S210" s="62"/>
      <c r="T210" s="62"/>
      <c r="U210" s="62"/>
      <c r="V210" s="62"/>
      <c r="W210" s="62"/>
      <c r="X210" s="62"/>
      <c r="Y210" s="140">
        <f t="shared" si="231"/>
        <v>0</v>
      </c>
      <c r="Z210" s="141" t="str">
        <f t="shared" si="232"/>
        <v>No</v>
      </c>
      <c r="AA210" s="185" t="str">
        <f t="shared" si="233"/>
        <v>No</v>
      </c>
      <c r="AB210" s="2"/>
      <c r="AC210" s="132">
        <v>1.5</v>
      </c>
      <c r="AD210" s="137">
        <f t="shared" si="234"/>
        <v>0</v>
      </c>
      <c r="AE210" s="104"/>
      <c r="AF210" s="104">
        <v>7.3</v>
      </c>
      <c r="AG210" s="104">
        <f t="shared" si="235"/>
        <v>0</v>
      </c>
      <c r="AH210" s="104">
        <f t="shared" si="236"/>
        <v>0</v>
      </c>
      <c r="AI210" s="104">
        <f t="shared" si="237"/>
        <v>0</v>
      </c>
      <c r="AJ210" s="104">
        <f t="shared" si="238"/>
        <v>0</v>
      </c>
      <c r="AK210" s="104">
        <f t="shared" si="239"/>
        <v>0</v>
      </c>
      <c r="AL210" s="104">
        <f t="shared" si="240"/>
        <v>0</v>
      </c>
      <c r="AM210" s="104">
        <f t="shared" si="241"/>
        <v>0</v>
      </c>
      <c r="AN210" s="104">
        <f t="shared" si="242"/>
        <v>0</v>
      </c>
      <c r="AO210" s="104">
        <f t="shared" si="243"/>
        <v>0</v>
      </c>
      <c r="AP210" s="104">
        <f t="shared" si="244"/>
        <v>0</v>
      </c>
      <c r="AQ210" s="104">
        <f t="shared" si="245"/>
        <v>0</v>
      </c>
      <c r="AR210" s="104">
        <f t="shared" si="246"/>
        <v>0</v>
      </c>
      <c r="AS210" s="104">
        <f t="shared" si="247"/>
        <v>0</v>
      </c>
      <c r="AT210" s="104">
        <f t="shared" si="248"/>
        <v>0</v>
      </c>
      <c r="AU210" s="104">
        <v>1.5</v>
      </c>
      <c r="AV210" s="104"/>
      <c r="AW210" s="104"/>
      <c r="AX210" s="104">
        <f t="shared" ref="AX210:AX218" si="249">H210</f>
        <v>1</v>
      </c>
      <c r="AY210" s="104"/>
      <c r="AZ210" s="104"/>
      <c r="BA210" s="104">
        <v>1.0</v>
      </c>
      <c r="BB210" s="104"/>
      <c r="BC210" s="104">
        <v>5.0</v>
      </c>
      <c r="BD210" s="104">
        <v>100.0</v>
      </c>
      <c r="BE210" s="104">
        <f t="shared" si="169"/>
        <v>10</v>
      </c>
      <c r="BF210" s="104">
        <f t="shared" si="170"/>
        <v>3</v>
      </c>
      <c r="BG210" s="104">
        <f t="shared" si="167"/>
        <v>0</v>
      </c>
    </row>
    <row r="211" ht="64.5" customHeight="1">
      <c r="A211" s="2"/>
      <c r="B211" s="327"/>
      <c r="C211" s="2"/>
      <c r="D211" s="128" t="s">
        <v>701</v>
      </c>
      <c r="E211" s="332"/>
      <c r="F211" s="129" t="s">
        <v>246</v>
      </c>
      <c r="G211" s="333" t="s">
        <v>702</v>
      </c>
      <c r="H211" s="129">
        <v>1.0</v>
      </c>
      <c r="I211" s="129">
        <v>0.0</v>
      </c>
      <c r="J211" s="334" t="s">
        <v>86</v>
      </c>
      <c r="K211" s="335">
        <v>272.8</v>
      </c>
      <c r="L211" s="133"/>
      <c r="M211" s="133"/>
      <c r="N211" s="133"/>
      <c r="O211" s="133"/>
      <c r="P211" s="133"/>
      <c r="Q211" s="129"/>
      <c r="R211" s="132"/>
      <c r="S211" s="132"/>
      <c r="T211" s="132"/>
      <c r="U211" s="132"/>
      <c r="V211" s="132"/>
      <c r="W211" s="132"/>
      <c r="X211" s="132"/>
      <c r="Y211" s="134">
        <f t="shared" si="231"/>
        <v>0</v>
      </c>
      <c r="Z211" s="135" t="str">
        <f t="shared" si="232"/>
        <v>No</v>
      </c>
      <c r="AA211" s="136" t="str">
        <f t="shared" si="233"/>
        <v>No</v>
      </c>
      <c r="AB211" s="2"/>
      <c r="AC211" s="132">
        <v>1.0</v>
      </c>
      <c r="AD211" s="137">
        <f t="shared" si="234"/>
        <v>0</v>
      </c>
      <c r="AE211" s="104"/>
      <c r="AF211" s="104">
        <v>2.3</v>
      </c>
      <c r="AG211" s="104">
        <f t="shared" si="235"/>
        <v>0</v>
      </c>
      <c r="AH211" s="104">
        <f t="shared" si="236"/>
        <v>0</v>
      </c>
      <c r="AI211" s="104">
        <f t="shared" si="237"/>
        <v>0</v>
      </c>
      <c r="AJ211" s="104">
        <f t="shared" si="238"/>
        <v>0</v>
      </c>
      <c r="AK211" s="104">
        <f t="shared" si="239"/>
        <v>0</v>
      </c>
      <c r="AL211" s="104">
        <f t="shared" si="240"/>
        <v>0</v>
      </c>
      <c r="AM211" s="104">
        <f t="shared" si="241"/>
        <v>0</v>
      </c>
      <c r="AN211" s="104">
        <f t="shared" si="242"/>
        <v>0</v>
      </c>
      <c r="AO211" s="104">
        <f t="shared" si="243"/>
        <v>0</v>
      </c>
      <c r="AP211" s="104">
        <f t="shared" si="244"/>
        <v>0</v>
      </c>
      <c r="AQ211" s="104">
        <f t="shared" si="245"/>
        <v>0</v>
      </c>
      <c r="AR211" s="104">
        <f t="shared" si="246"/>
        <v>0</v>
      </c>
      <c r="AS211" s="104">
        <f t="shared" si="247"/>
        <v>0</v>
      </c>
      <c r="AT211" s="104">
        <f t="shared" si="248"/>
        <v>0</v>
      </c>
      <c r="AU211" s="104">
        <v>1.0</v>
      </c>
      <c r="AV211" s="104"/>
      <c r="AW211" s="104"/>
      <c r="AX211" s="104">
        <f t="shared" si="249"/>
        <v>1</v>
      </c>
      <c r="AY211" s="104"/>
      <c r="AZ211" s="104"/>
      <c r="BA211" s="104">
        <v>1.0</v>
      </c>
      <c r="BB211" s="104"/>
      <c r="BC211" s="104">
        <v>5.0</v>
      </c>
      <c r="BD211" s="104">
        <v>100.0</v>
      </c>
      <c r="BE211" s="104">
        <f t="shared" si="169"/>
        <v>10</v>
      </c>
      <c r="BF211" s="104">
        <f t="shared" si="170"/>
        <v>3</v>
      </c>
      <c r="BG211" s="104">
        <f t="shared" si="167"/>
        <v>0</v>
      </c>
    </row>
    <row r="212" ht="64.5" customHeight="1">
      <c r="A212" s="2"/>
      <c r="B212" s="327"/>
      <c r="C212" s="2"/>
      <c r="D212" s="178" t="s">
        <v>703</v>
      </c>
      <c r="E212" s="328"/>
      <c r="F212" s="2" t="s">
        <v>246</v>
      </c>
      <c r="G212" s="261" t="s">
        <v>704</v>
      </c>
      <c r="H212" s="2">
        <v>1.0</v>
      </c>
      <c r="I212" s="2">
        <v>0.0</v>
      </c>
      <c r="J212" s="329" t="s">
        <v>86</v>
      </c>
      <c r="K212" s="330">
        <v>204.6</v>
      </c>
      <c r="L212" s="139"/>
      <c r="M212" s="139"/>
      <c r="N212" s="139"/>
      <c r="O212" s="139"/>
      <c r="P212" s="139"/>
      <c r="Q212" s="2"/>
      <c r="R212" s="62"/>
      <c r="S212" s="62"/>
      <c r="T212" s="62"/>
      <c r="U212" s="62"/>
      <c r="V212" s="62"/>
      <c r="W212" s="62"/>
      <c r="X212" s="62"/>
      <c r="Y212" s="140">
        <f t="shared" si="231"/>
        <v>0</v>
      </c>
      <c r="Z212" s="141" t="str">
        <f t="shared" si="232"/>
        <v>No</v>
      </c>
      <c r="AA212" s="185" t="str">
        <f t="shared" si="233"/>
        <v>No</v>
      </c>
      <c r="AB212" s="2"/>
      <c r="AC212" s="132">
        <v>1.0</v>
      </c>
      <c r="AD212" s="137">
        <f t="shared" si="234"/>
        <v>0</v>
      </c>
      <c r="AE212" s="104"/>
      <c r="AF212" s="104">
        <v>2.3</v>
      </c>
      <c r="AG212" s="104">
        <f t="shared" si="235"/>
        <v>0</v>
      </c>
      <c r="AH212" s="104">
        <f t="shared" si="236"/>
        <v>0</v>
      </c>
      <c r="AI212" s="104">
        <f t="shared" si="237"/>
        <v>0</v>
      </c>
      <c r="AJ212" s="104">
        <f t="shared" si="238"/>
        <v>0</v>
      </c>
      <c r="AK212" s="104">
        <f t="shared" si="239"/>
        <v>0</v>
      </c>
      <c r="AL212" s="104">
        <f t="shared" si="240"/>
        <v>0</v>
      </c>
      <c r="AM212" s="104">
        <f t="shared" si="241"/>
        <v>0</v>
      </c>
      <c r="AN212" s="104">
        <f t="shared" si="242"/>
        <v>0</v>
      </c>
      <c r="AO212" s="104">
        <f t="shared" si="243"/>
        <v>0</v>
      </c>
      <c r="AP212" s="104">
        <f t="shared" si="244"/>
        <v>0</v>
      </c>
      <c r="AQ212" s="104">
        <f t="shared" si="245"/>
        <v>0</v>
      </c>
      <c r="AR212" s="104">
        <f t="shared" si="246"/>
        <v>0</v>
      </c>
      <c r="AS212" s="104">
        <f t="shared" si="247"/>
        <v>0</v>
      </c>
      <c r="AT212" s="104">
        <f t="shared" si="248"/>
        <v>0</v>
      </c>
      <c r="AU212" s="104">
        <v>1.0</v>
      </c>
      <c r="AV212" s="104"/>
      <c r="AW212" s="104"/>
      <c r="AX212" s="104">
        <f t="shared" si="249"/>
        <v>1</v>
      </c>
      <c r="AY212" s="104"/>
      <c r="AZ212" s="104"/>
      <c r="BA212" s="104">
        <v>1.0</v>
      </c>
      <c r="BB212" s="104"/>
      <c r="BC212" s="104">
        <v>5.0</v>
      </c>
      <c r="BD212" s="104">
        <v>100.0</v>
      </c>
      <c r="BE212" s="104">
        <f t="shared" si="169"/>
        <v>10</v>
      </c>
      <c r="BF212" s="104">
        <f t="shared" si="170"/>
        <v>3</v>
      </c>
      <c r="BG212" s="104">
        <f t="shared" si="167"/>
        <v>0</v>
      </c>
    </row>
    <row r="213" ht="64.5" customHeight="1">
      <c r="A213" s="2"/>
      <c r="B213" s="327"/>
      <c r="C213" s="2"/>
      <c r="D213" s="128" t="s">
        <v>705</v>
      </c>
      <c r="E213" s="332"/>
      <c r="F213" s="129" t="s">
        <v>246</v>
      </c>
      <c r="G213" s="333" t="s">
        <v>706</v>
      </c>
      <c r="H213" s="129">
        <v>2.0</v>
      </c>
      <c r="I213" s="129">
        <v>0.0</v>
      </c>
      <c r="J213" s="334" t="s">
        <v>86</v>
      </c>
      <c r="K213" s="335">
        <v>145.0</v>
      </c>
      <c r="L213" s="133"/>
      <c r="M213" s="133"/>
      <c r="N213" s="133"/>
      <c r="O213" s="133"/>
      <c r="P213" s="133"/>
      <c r="Q213" s="129"/>
      <c r="R213" s="132"/>
      <c r="S213" s="132"/>
      <c r="T213" s="132"/>
      <c r="U213" s="132"/>
      <c r="V213" s="132"/>
      <c r="W213" s="132"/>
      <c r="X213" s="132"/>
      <c r="Y213" s="134">
        <f t="shared" si="231"/>
        <v>0</v>
      </c>
      <c r="Z213" s="135" t="str">
        <f t="shared" si="232"/>
        <v>No</v>
      </c>
      <c r="AA213" s="136" t="str">
        <f t="shared" si="233"/>
        <v>No</v>
      </c>
      <c r="AB213" s="2"/>
      <c r="AC213" s="132">
        <v>3.0</v>
      </c>
      <c r="AD213" s="137">
        <f t="shared" si="234"/>
        <v>0</v>
      </c>
      <c r="AE213" s="104"/>
      <c r="AF213" s="104">
        <v>4.2</v>
      </c>
      <c r="AG213" s="104">
        <f t="shared" si="235"/>
        <v>0</v>
      </c>
      <c r="AH213" s="104">
        <f t="shared" si="236"/>
        <v>0</v>
      </c>
      <c r="AI213" s="104">
        <f t="shared" si="237"/>
        <v>0</v>
      </c>
      <c r="AJ213" s="104">
        <f t="shared" si="238"/>
        <v>0</v>
      </c>
      <c r="AK213" s="104">
        <f t="shared" si="239"/>
        <v>0</v>
      </c>
      <c r="AL213" s="104">
        <f t="shared" si="240"/>
        <v>0</v>
      </c>
      <c r="AM213" s="104">
        <f t="shared" si="241"/>
        <v>0</v>
      </c>
      <c r="AN213" s="104">
        <f t="shared" si="242"/>
        <v>0</v>
      </c>
      <c r="AO213" s="104">
        <f t="shared" si="243"/>
        <v>0</v>
      </c>
      <c r="AP213" s="104">
        <f t="shared" si="244"/>
        <v>0</v>
      </c>
      <c r="AQ213" s="104">
        <f t="shared" si="245"/>
        <v>0</v>
      </c>
      <c r="AR213" s="104">
        <f t="shared" si="246"/>
        <v>0</v>
      </c>
      <c r="AS213" s="104">
        <f t="shared" si="247"/>
        <v>0</v>
      </c>
      <c r="AT213" s="104">
        <f t="shared" si="248"/>
        <v>0</v>
      </c>
      <c r="AU213" s="104">
        <v>3.0</v>
      </c>
      <c r="AV213" s="104"/>
      <c r="AW213" s="104"/>
      <c r="AX213" s="104">
        <f t="shared" si="249"/>
        <v>2</v>
      </c>
      <c r="AY213" s="104"/>
      <c r="AZ213" s="104"/>
      <c r="BA213" s="104">
        <v>1.0</v>
      </c>
      <c r="BB213" s="104"/>
      <c r="BC213" s="104">
        <v>5.0</v>
      </c>
      <c r="BD213" s="104">
        <v>100.0</v>
      </c>
      <c r="BE213" s="104">
        <f t="shared" si="169"/>
        <v>10</v>
      </c>
      <c r="BF213" s="104">
        <f t="shared" si="170"/>
        <v>3</v>
      </c>
      <c r="BG213" s="104">
        <f t="shared" si="167"/>
        <v>0</v>
      </c>
    </row>
    <row r="214" ht="64.5" customHeight="1">
      <c r="A214" s="2"/>
      <c r="B214" s="327"/>
      <c r="C214" s="2"/>
      <c r="D214" s="178" t="s">
        <v>707</v>
      </c>
      <c r="E214" s="328"/>
      <c r="F214" s="2" t="s">
        <v>89</v>
      </c>
      <c r="G214" s="261" t="s">
        <v>708</v>
      </c>
      <c r="H214" s="2">
        <v>2.0</v>
      </c>
      <c r="I214" s="2">
        <v>0.0</v>
      </c>
      <c r="J214" s="329" t="s">
        <v>86</v>
      </c>
      <c r="K214" s="330">
        <v>127.9</v>
      </c>
      <c r="L214" s="139"/>
      <c r="M214" s="139"/>
      <c r="N214" s="139"/>
      <c r="O214" s="139"/>
      <c r="P214" s="139"/>
      <c r="Q214" s="2"/>
      <c r="R214" s="62"/>
      <c r="S214" s="62"/>
      <c r="T214" s="62"/>
      <c r="U214" s="62"/>
      <c r="V214" s="62"/>
      <c r="W214" s="62"/>
      <c r="X214" s="62"/>
      <c r="Y214" s="140">
        <f t="shared" si="231"/>
        <v>0</v>
      </c>
      <c r="Z214" s="141" t="str">
        <f t="shared" si="232"/>
        <v>No</v>
      </c>
      <c r="AA214" s="185" t="str">
        <f t="shared" si="233"/>
        <v>No</v>
      </c>
      <c r="AB214" s="2"/>
      <c r="AC214" s="132">
        <v>3.0</v>
      </c>
      <c r="AD214" s="137">
        <f t="shared" si="234"/>
        <v>0</v>
      </c>
      <c r="AE214" s="104"/>
      <c r="AF214" s="104">
        <v>2.5</v>
      </c>
      <c r="AG214" s="104">
        <f t="shared" si="235"/>
        <v>0</v>
      </c>
      <c r="AH214" s="104">
        <f t="shared" si="236"/>
        <v>0</v>
      </c>
      <c r="AI214" s="104">
        <f t="shared" si="237"/>
        <v>0</v>
      </c>
      <c r="AJ214" s="104">
        <f t="shared" si="238"/>
        <v>0</v>
      </c>
      <c r="AK214" s="104">
        <f t="shared" si="239"/>
        <v>0</v>
      </c>
      <c r="AL214" s="104">
        <f t="shared" si="240"/>
        <v>0</v>
      </c>
      <c r="AM214" s="104">
        <f t="shared" si="241"/>
        <v>0</v>
      </c>
      <c r="AN214" s="104">
        <f t="shared" si="242"/>
        <v>0</v>
      </c>
      <c r="AO214" s="104">
        <f t="shared" si="243"/>
        <v>0</v>
      </c>
      <c r="AP214" s="104">
        <f t="shared" si="244"/>
        <v>0</v>
      </c>
      <c r="AQ214" s="104">
        <f t="shared" si="245"/>
        <v>0</v>
      </c>
      <c r="AR214" s="104">
        <f t="shared" si="246"/>
        <v>0</v>
      </c>
      <c r="AS214" s="104">
        <f t="shared" si="247"/>
        <v>0</v>
      </c>
      <c r="AT214" s="104">
        <f t="shared" si="248"/>
        <v>0</v>
      </c>
      <c r="AU214" s="104">
        <v>3.0</v>
      </c>
      <c r="AV214" s="104"/>
      <c r="AW214" s="104"/>
      <c r="AX214" s="104">
        <f t="shared" si="249"/>
        <v>2</v>
      </c>
      <c r="AY214" s="104"/>
      <c r="AZ214" s="104"/>
      <c r="BA214" s="104">
        <v>1.0</v>
      </c>
      <c r="BB214" s="104"/>
      <c r="BC214" s="104">
        <v>5.0</v>
      </c>
      <c r="BD214" s="104">
        <v>100.0</v>
      </c>
      <c r="BE214" s="104">
        <f t="shared" si="169"/>
        <v>10</v>
      </c>
      <c r="BF214" s="104">
        <f t="shared" si="170"/>
        <v>3</v>
      </c>
      <c r="BG214" s="104">
        <f t="shared" si="167"/>
        <v>0</v>
      </c>
    </row>
    <row r="215" ht="64.5" customHeight="1">
      <c r="A215" s="2"/>
      <c r="B215" s="327"/>
      <c r="C215" s="2"/>
      <c r="D215" s="128" t="s">
        <v>709</v>
      </c>
      <c r="E215" s="332"/>
      <c r="F215" s="129" t="s">
        <v>710</v>
      </c>
      <c r="G215" s="333" t="s">
        <v>711</v>
      </c>
      <c r="H215" s="129">
        <v>6.0</v>
      </c>
      <c r="I215" s="129">
        <v>0.0</v>
      </c>
      <c r="J215" s="334" t="s">
        <v>86</v>
      </c>
      <c r="K215" s="335">
        <v>383.7</v>
      </c>
      <c r="L215" s="133"/>
      <c r="M215" s="133"/>
      <c r="N215" s="133"/>
      <c r="O215" s="133"/>
      <c r="P215" s="133"/>
      <c r="Q215" s="129"/>
      <c r="R215" s="132"/>
      <c r="S215" s="132"/>
      <c r="T215" s="132"/>
      <c r="U215" s="132"/>
      <c r="V215" s="132"/>
      <c r="W215" s="132"/>
      <c r="X215" s="132"/>
      <c r="Y215" s="134">
        <f t="shared" si="231"/>
        <v>0</v>
      </c>
      <c r="Z215" s="135" t="str">
        <f t="shared" si="232"/>
        <v>No</v>
      </c>
      <c r="AA215" s="136" t="str">
        <f t="shared" si="233"/>
        <v>No</v>
      </c>
      <c r="AB215" s="2"/>
      <c r="AC215" s="132">
        <v>6.0</v>
      </c>
      <c r="AD215" s="137">
        <f t="shared" si="234"/>
        <v>0</v>
      </c>
      <c r="AE215" s="104"/>
      <c r="AF215" s="104">
        <v>5.0</v>
      </c>
      <c r="AG215" s="104">
        <f t="shared" si="235"/>
        <v>0</v>
      </c>
      <c r="AH215" s="104">
        <f t="shared" si="236"/>
        <v>0</v>
      </c>
      <c r="AI215" s="104">
        <f t="shared" si="237"/>
        <v>0</v>
      </c>
      <c r="AJ215" s="104">
        <f t="shared" si="238"/>
        <v>0</v>
      </c>
      <c r="AK215" s="104">
        <f t="shared" si="239"/>
        <v>0</v>
      </c>
      <c r="AL215" s="104">
        <f t="shared" si="240"/>
        <v>0</v>
      </c>
      <c r="AM215" s="104">
        <f t="shared" si="241"/>
        <v>0</v>
      </c>
      <c r="AN215" s="104">
        <f t="shared" si="242"/>
        <v>0</v>
      </c>
      <c r="AO215" s="104">
        <f t="shared" si="243"/>
        <v>0</v>
      </c>
      <c r="AP215" s="104">
        <f t="shared" si="244"/>
        <v>0</v>
      </c>
      <c r="AQ215" s="104">
        <f t="shared" si="245"/>
        <v>0</v>
      </c>
      <c r="AR215" s="104">
        <f t="shared" si="246"/>
        <v>0</v>
      </c>
      <c r="AS215" s="104">
        <f t="shared" si="247"/>
        <v>0</v>
      </c>
      <c r="AT215" s="104">
        <f t="shared" si="248"/>
        <v>0</v>
      </c>
      <c r="AU215" s="104">
        <v>4.0</v>
      </c>
      <c r="AV215" s="104"/>
      <c r="AW215" s="104"/>
      <c r="AX215" s="104">
        <f t="shared" si="249"/>
        <v>6</v>
      </c>
      <c r="AY215" s="104"/>
      <c r="AZ215" s="104"/>
      <c r="BA215" s="104">
        <v>6.0</v>
      </c>
      <c r="BB215" s="104"/>
      <c r="BC215" s="104">
        <v>10.0</v>
      </c>
      <c r="BD215" s="104">
        <v>500.0</v>
      </c>
      <c r="BE215" s="104">
        <f t="shared" si="169"/>
        <v>50</v>
      </c>
      <c r="BF215" s="104">
        <f t="shared" si="170"/>
        <v>15</v>
      </c>
      <c r="BG215" s="104">
        <f t="shared" si="167"/>
        <v>0</v>
      </c>
    </row>
    <row r="216" ht="64.5" customHeight="1">
      <c r="A216" s="2"/>
      <c r="B216" s="380"/>
      <c r="C216" s="2"/>
      <c r="D216" s="178" t="s">
        <v>712</v>
      </c>
      <c r="E216" s="356"/>
      <c r="F216" s="106" t="s">
        <v>68</v>
      </c>
      <c r="G216" s="261" t="s">
        <v>713</v>
      </c>
      <c r="H216" s="106">
        <v>5.0</v>
      </c>
      <c r="I216" s="106">
        <v>0.0</v>
      </c>
      <c r="J216" s="354" t="s">
        <v>86</v>
      </c>
      <c r="K216" s="357">
        <v>280.8</v>
      </c>
      <c r="L216" s="181"/>
      <c r="M216" s="181"/>
      <c r="N216" s="181"/>
      <c r="O216" s="181"/>
      <c r="P216" s="181"/>
      <c r="Q216" s="106"/>
      <c r="R216" s="182"/>
      <c r="S216" s="182"/>
      <c r="T216" s="182"/>
      <c r="U216" s="182"/>
      <c r="V216" s="182"/>
      <c r="W216" s="182"/>
      <c r="X216" s="182"/>
      <c r="Y216" s="140">
        <f t="shared" si="231"/>
        <v>0</v>
      </c>
      <c r="Z216" s="184" t="str">
        <f t="shared" si="232"/>
        <v>No</v>
      </c>
      <c r="AA216" s="185" t="str">
        <f t="shared" si="233"/>
        <v>No</v>
      </c>
      <c r="AB216" s="2"/>
      <c r="AC216" s="132">
        <v>5.0</v>
      </c>
      <c r="AD216" s="137">
        <f t="shared" si="234"/>
        <v>0</v>
      </c>
      <c r="AE216" s="104"/>
      <c r="AF216" s="104">
        <v>4.1</v>
      </c>
      <c r="AG216" s="104">
        <f t="shared" si="235"/>
        <v>0</v>
      </c>
      <c r="AH216" s="104">
        <f t="shared" si="236"/>
        <v>0</v>
      </c>
      <c r="AI216" s="104">
        <f t="shared" si="237"/>
        <v>0</v>
      </c>
      <c r="AJ216" s="104">
        <f t="shared" si="238"/>
        <v>0</v>
      </c>
      <c r="AK216" s="104">
        <f t="shared" si="239"/>
        <v>0</v>
      </c>
      <c r="AL216" s="104">
        <f t="shared" si="240"/>
        <v>0</v>
      </c>
      <c r="AM216" s="104">
        <f t="shared" si="241"/>
        <v>0</v>
      </c>
      <c r="AN216" s="104">
        <f t="shared" si="242"/>
        <v>0</v>
      </c>
      <c r="AO216" s="104">
        <f t="shared" si="243"/>
        <v>0</v>
      </c>
      <c r="AP216" s="104">
        <f t="shared" si="244"/>
        <v>0</v>
      </c>
      <c r="AQ216" s="104">
        <f t="shared" si="245"/>
        <v>0</v>
      </c>
      <c r="AR216" s="104">
        <f t="shared" si="246"/>
        <v>0</v>
      </c>
      <c r="AS216" s="104">
        <f t="shared" si="247"/>
        <v>0</v>
      </c>
      <c r="AT216" s="104">
        <f t="shared" si="248"/>
        <v>0</v>
      </c>
      <c r="AU216" s="104">
        <v>4.0</v>
      </c>
      <c r="AV216" s="104"/>
      <c r="AW216" s="104"/>
      <c r="AX216" s="104">
        <f t="shared" si="249"/>
        <v>5</v>
      </c>
      <c r="AY216" s="104"/>
      <c r="AZ216" s="104"/>
      <c r="BA216" s="104">
        <v>5.0</v>
      </c>
      <c r="BB216" s="104"/>
      <c r="BC216" s="104">
        <v>8.0</v>
      </c>
      <c r="BD216" s="104">
        <v>400.0</v>
      </c>
      <c r="BE216" s="104">
        <f t="shared" si="169"/>
        <v>40</v>
      </c>
      <c r="BF216" s="104">
        <f t="shared" si="170"/>
        <v>12</v>
      </c>
      <c r="BG216" s="104">
        <f t="shared" si="167"/>
        <v>0</v>
      </c>
    </row>
    <row r="217" ht="64.5" customHeight="1">
      <c r="A217" s="2"/>
      <c r="B217" s="380"/>
      <c r="C217" s="2"/>
      <c r="D217" s="128" t="s">
        <v>714</v>
      </c>
      <c r="E217" s="332"/>
      <c r="F217" s="129" t="s">
        <v>151</v>
      </c>
      <c r="G217" s="333" t="s">
        <v>715</v>
      </c>
      <c r="H217" s="129">
        <v>3.0</v>
      </c>
      <c r="I217" s="129">
        <v>0.0</v>
      </c>
      <c r="J217" s="334" t="s">
        <v>86</v>
      </c>
      <c r="K217" s="335">
        <v>187.6</v>
      </c>
      <c r="L217" s="133"/>
      <c r="M217" s="133"/>
      <c r="N217" s="133"/>
      <c r="O217" s="133"/>
      <c r="P217" s="133"/>
      <c r="Q217" s="129"/>
      <c r="R217" s="132"/>
      <c r="S217" s="132"/>
      <c r="T217" s="132"/>
      <c r="U217" s="132"/>
      <c r="V217" s="132"/>
      <c r="W217" s="132"/>
      <c r="X217" s="132"/>
      <c r="Y217" s="134">
        <f t="shared" si="231"/>
        <v>0</v>
      </c>
      <c r="Z217" s="135" t="str">
        <f t="shared" si="232"/>
        <v>No</v>
      </c>
      <c r="AA217" s="136" t="str">
        <f t="shared" si="233"/>
        <v>No</v>
      </c>
      <c r="AB217" s="2"/>
      <c r="AC217" s="132">
        <v>3.0</v>
      </c>
      <c r="AD217" s="137">
        <f t="shared" si="234"/>
        <v>0</v>
      </c>
      <c r="AE217" s="104"/>
      <c r="AF217" s="104">
        <v>5.5</v>
      </c>
      <c r="AG217" s="104">
        <f t="shared" si="235"/>
        <v>0</v>
      </c>
      <c r="AH217" s="104">
        <f t="shared" si="236"/>
        <v>0</v>
      </c>
      <c r="AI217" s="104">
        <f t="shared" si="237"/>
        <v>0</v>
      </c>
      <c r="AJ217" s="104">
        <f t="shared" si="238"/>
        <v>0</v>
      </c>
      <c r="AK217" s="104">
        <f t="shared" si="239"/>
        <v>0</v>
      </c>
      <c r="AL217" s="104">
        <f t="shared" si="240"/>
        <v>0</v>
      </c>
      <c r="AM217" s="104">
        <f t="shared" si="241"/>
        <v>0</v>
      </c>
      <c r="AN217" s="104">
        <f t="shared" si="242"/>
        <v>0</v>
      </c>
      <c r="AO217" s="104">
        <f t="shared" si="243"/>
        <v>0</v>
      </c>
      <c r="AP217" s="104">
        <f t="shared" si="244"/>
        <v>0</v>
      </c>
      <c r="AQ217" s="104">
        <f t="shared" si="245"/>
        <v>0</v>
      </c>
      <c r="AR217" s="104">
        <f t="shared" si="246"/>
        <v>0</v>
      </c>
      <c r="AS217" s="104">
        <f t="shared" si="247"/>
        <v>0</v>
      </c>
      <c r="AT217" s="104">
        <f t="shared" si="248"/>
        <v>0</v>
      </c>
      <c r="AU217" s="104">
        <v>1.5</v>
      </c>
      <c r="AV217" s="104"/>
      <c r="AW217" s="104"/>
      <c r="AX217" s="104">
        <f t="shared" si="249"/>
        <v>3</v>
      </c>
      <c r="AY217" s="104"/>
      <c r="AZ217" s="104"/>
      <c r="BA217" s="104">
        <v>3.0</v>
      </c>
      <c r="BB217" s="104"/>
      <c r="BC217" s="104">
        <v>8.0</v>
      </c>
      <c r="BD217" s="104">
        <v>300.0</v>
      </c>
      <c r="BE217" s="104">
        <f t="shared" si="169"/>
        <v>30</v>
      </c>
      <c r="BF217" s="104">
        <f t="shared" si="170"/>
        <v>9</v>
      </c>
      <c r="BG217" s="104">
        <f t="shared" si="167"/>
        <v>0</v>
      </c>
    </row>
    <row r="218" ht="64.5" customHeight="1">
      <c r="A218" s="2"/>
      <c r="B218" s="421"/>
      <c r="C218" s="189"/>
      <c r="D218" s="169" t="s">
        <v>716</v>
      </c>
      <c r="E218" s="367"/>
      <c r="F218" s="145" t="s">
        <v>89</v>
      </c>
      <c r="G218" s="368" t="s">
        <v>717</v>
      </c>
      <c r="H218" s="145">
        <v>3.0</v>
      </c>
      <c r="I218" s="145">
        <v>0.0</v>
      </c>
      <c r="J218" s="391" t="s">
        <v>86</v>
      </c>
      <c r="K218" s="369">
        <v>179.1</v>
      </c>
      <c r="L218" s="174"/>
      <c r="M218" s="174"/>
      <c r="N218" s="174"/>
      <c r="O218" s="174"/>
      <c r="P218" s="173"/>
      <c r="Q218" s="145"/>
      <c r="R218" s="174"/>
      <c r="S218" s="174"/>
      <c r="T218" s="174"/>
      <c r="U218" s="174"/>
      <c r="V218" s="174"/>
      <c r="W218" s="174"/>
      <c r="X218" s="174"/>
      <c r="Y218" s="140">
        <f t="shared" si="231"/>
        <v>0</v>
      </c>
      <c r="Z218" s="176" t="str">
        <f t="shared" si="232"/>
        <v>No</v>
      </c>
      <c r="AA218" s="177" t="str">
        <f t="shared" si="233"/>
        <v>No</v>
      </c>
      <c r="AB218" s="2"/>
      <c r="AC218" s="151">
        <v>3.0</v>
      </c>
      <c r="AD218" s="155">
        <f t="shared" si="234"/>
        <v>0</v>
      </c>
      <c r="AE218" s="104"/>
      <c r="AF218" s="104">
        <v>1.5</v>
      </c>
      <c r="AG218" s="104">
        <f t="shared" si="235"/>
        <v>0</v>
      </c>
      <c r="AH218" s="104">
        <f t="shared" si="236"/>
        <v>0</v>
      </c>
      <c r="AI218" s="104">
        <f t="shared" si="237"/>
        <v>0</v>
      </c>
      <c r="AJ218" s="104">
        <f t="shared" si="238"/>
        <v>0</v>
      </c>
      <c r="AK218" s="104">
        <f t="shared" si="239"/>
        <v>0</v>
      </c>
      <c r="AL218" s="104">
        <f t="shared" si="240"/>
        <v>0</v>
      </c>
      <c r="AM218" s="104">
        <f t="shared" si="241"/>
        <v>0</v>
      </c>
      <c r="AN218" s="104">
        <f t="shared" si="242"/>
        <v>0</v>
      </c>
      <c r="AO218" s="104">
        <f t="shared" si="243"/>
        <v>0</v>
      </c>
      <c r="AP218" s="104">
        <f t="shared" si="244"/>
        <v>0</v>
      </c>
      <c r="AQ218" s="104">
        <f t="shared" si="245"/>
        <v>0</v>
      </c>
      <c r="AR218" s="104">
        <f t="shared" si="246"/>
        <v>0</v>
      </c>
      <c r="AS218" s="104">
        <f t="shared" si="247"/>
        <v>0</v>
      </c>
      <c r="AT218" s="104">
        <f t="shared" si="248"/>
        <v>0</v>
      </c>
      <c r="AU218" s="104">
        <v>1.0</v>
      </c>
      <c r="AV218" s="104"/>
      <c r="AW218" s="104"/>
      <c r="AX218" s="104">
        <f t="shared" si="249"/>
        <v>3</v>
      </c>
      <c r="AY218" s="104"/>
      <c r="AZ218" s="104"/>
      <c r="BA218" s="104">
        <v>3.0</v>
      </c>
      <c r="BB218" s="104"/>
      <c r="BC218" s="104">
        <v>8.0</v>
      </c>
      <c r="BD218" s="104">
        <v>200.0</v>
      </c>
      <c r="BE218" s="104">
        <f t="shared" si="169"/>
        <v>20</v>
      </c>
      <c r="BF218" s="104">
        <f t="shared" si="170"/>
        <v>6</v>
      </c>
      <c r="BG218" s="104">
        <f t="shared" si="167"/>
        <v>0</v>
      </c>
    </row>
    <row r="219" ht="24.75" customHeight="1">
      <c r="A219" s="2"/>
      <c r="B219" s="310"/>
      <c r="C219" s="227"/>
      <c r="D219" s="178"/>
      <c r="E219" s="311"/>
      <c r="F219" s="227"/>
      <c r="G219" s="261"/>
      <c r="H219" s="227"/>
      <c r="I219" s="227"/>
      <c r="J219" s="312"/>
      <c r="K219" s="346" t="s">
        <v>718</v>
      </c>
      <c r="L219" s="231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347"/>
      <c r="Z219" s="227"/>
      <c r="AA219" s="141"/>
      <c r="AB219" s="2"/>
      <c r="AC219" s="81"/>
      <c r="AD219" s="2"/>
      <c r="AE219" s="234"/>
      <c r="AF219" s="23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>
        <f t="shared" si="169"/>
        <v>0</v>
      </c>
      <c r="BF219" s="104">
        <f t="shared" si="170"/>
        <v>0</v>
      </c>
      <c r="BG219" s="104" t="str">
        <f>IF(#REF!=360,AF219*SUM(L219:V219),0)</f>
        <v>#REF!</v>
      </c>
    </row>
    <row r="220" ht="64.5" customHeight="1">
      <c r="A220" s="2"/>
      <c r="B220" s="314"/>
      <c r="C220" s="115"/>
      <c r="D220" s="197" t="s">
        <v>719</v>
      </c>
      <c r="E220" s="323" t="s">
        <v>359</v>
      </c>
      <c r="F220" s="198" t="s">
        <v>720</v>
      </c>
      <c r="G220" s="324" t="s">
        <v>721</v>
      </c>
      <c r="H220" s="198">
        <v>20.0</v>
      </c>
      <c r="I220" s="198">
        <v>0.0</v>
      </c>
      <c r="J220" s="325" t="s">
        <v>86</v>
      </c>
      <c r="K220" s="326">
        <v>3005.6</v>
      </c>
      <c r="L220" s="201"/>
      <c r="M220" s="428" t="s">
        <v>722</v>
      </c>
      <c r="N220" s="428" t="s">
        <v>722</v>
      </c>
      <c r="O220" s="428" t="s">
        <v>722</v>
      </c>
      <c r="P220" s="428" t="s">
        <v>722</v>
      </c>
      <c r="Q220" s="428" t="s">
        <v>722</v>
      </c>
      <c r="R220" s="428" t="s">
        <v>722</v>
      </c>
      <c r="S220" s="428" t="s">
        <v>722</v>
      </c>
      <c r="T220" s="428" t="s">
        <v>722</v>
      </c>
      <c r="U220" s="428" t="s">
        <v>722</v>
      </c>
      <c r="V220" s="428" t="s">
        <v>722</v>
      </c>
      <c r="W220" s="428" t="s">
        <v>722</v>
      </c>
      <c r="X220" s="429" t="s">
        <v>722</v>
      </c>
      <c r="Y220" s="134">
        <f>K220*L220</f>
        <v>0</v>
      </c>
      <c r="Z220" s="203" t="str">
        <f t="shared" ref="Z220:Z221" si="250">IF(B220="New","Yes","No")</f>
        <v>No</v>
      </c>
      <c r="AA220" s="204" t="str">
        <f t="shared" ref="AA220:AA221" si="251">IF(SUM(L220:X220)&gt;0,"Yes","No")</f>
        <v>No</v>
      </c>
      <c r="AB220" s="2"/>
      <c r="AC220" s="125">
        <v>20.0</v>
      </c>
      <c r="AD220" s="126">
        <f>L220*AC220</f>
        <v>0</v>
      </c>
      <c r="AE220" s="104"/>
      <c r="AF220" s="104">
        <v>94.55</v>
      </c>
      <c r="AG220" s="104">
        <f t="shared" ref="AG220:AG221" si="252">SUM(L220:X220)*AF220</f>
        <v>0</v>
      </c>
      <c r="AH220" s="104">
        <f>L220*H220</f>
        <v>0</v>
      </c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>
        <v>20.0</v>
      </c>
      <c r="AV220" s="104"/>
      <c r="AW220" s="104"/>
      <c r="AX220" s="104">
        <v>13.0</v>
      </c>
      <c r="AY220" s="104">
        <v>7.0</v>
      </c>
      <c r="AZ220" s="104"/>
      <c r="BA220" s="104">
        <v>20.0</v>
      </c>
      <c r="BB220" s="104"/>
      <c r="BC220" s="104">
        <v>178.0</v>
      </c>
      <c r="BD220" s="104">
        <v>5800.0</v>
      </c>
      <c r="BE220" s="104">
        <f t="shared" si="169"/>
        <v>580</v>
      </c>
      <c r="BF220" s="104">
        <f t="shared" si="170"/>
        <v>174</v>
      </c>
      <c r="BG220" s="104">
        <f t="shared" ref="BG220:BG221" si="253">AF220*SUM(L220:V220)</f>
        <v>0</v>
      </c>
    </row>
    <row r="221" ht="64.5" customHeight="1">
      <c r="A221" s="2"/>
      <c r="B221" s="341"/>
      <c r="C221" s="189"/>
      <c r="D221" s="190" t="s">
        <v>723</v>
      </c>
      <c r="E221" s="373" t="s">
        <v>359</v>
      </c>
      <c r="F221" s="189" t="s">
        <v>720</v>
      </c>
      <c r="G221" s="92" t="s">
        <v>724</v>
      </c>
      <c r="H221" s="189">
        <v>11.0</v>
      </c>
      <c r="I221" s="189">
        <v>0.0</v>
      </c>
      <c r="J221" s="407" t="s">
        <v>86</v>
      </c>
      <c r="K221" s="374">
        <v>1476.8</v>
      </c>
      <c r="L221" s="430" t="s">
        <v>722</v>
      </c>
      <c r="M221" s="193"/>
      <c r="N221" s="430" t="s">
        <v>722</v>
      </c>
      <c r="O221" s="430" t="s">
        <v>722</v>
      </c>
      <c r="P221" s="430" t="s">
        <v>722</v>
      </c>
      <c r="Q221" s="430" t="s">
        <v>722</v>
      </c>
      <c r="R221" s="430" t="s">
        <v>722</v>
      </c>
      <c r="S221" s="430" t="s">
        <v>722</v>
      </c>
      <c r="T221" s="430" t="s">
        <v>722</v>
      </c>
      <c r="U221" s="430" t="s">
        <v>722</v>
      </c>
      <c r="V221" s="430" t="s">
        <v>722</v>
      </c>
      <c r="W221" s="430" t="s">
        <v>722</v>
      </c>
      <c r="X221" s="431" t="s">
        <v>722</v>
      </c>
      <c r="Y221" s="140">
        <f>K221*M221</f>
        <v>0</v>
      </c>
      <c r="Z221" s="195" t="str">
        <f t="shared" si="250"/>
        <v>No</v>
      </c>
      <c r="AA221" s="196" t="str">
        <f t="shared" si="251"/>
        <v>No</v>
      </c>
      <c r="AB221" s="2"/>
      <c r="AC221" s="151">
        <v>11.0</v>
      </c>
      <c r="AD221" s="155">
        <f>M221*AC221</f>
        <v>0</v>
      </c>
      <c r="AE221" s="104"/>
      <c r="AF221" s="104">
        <v>39.0</v>
      </c>
      <c r="AG221" s="104">
        <f t="shared" si="252"/>
        <v>0</v>
      </c>
      <c r="AH221" s="104"/>
      <c r="AI221" s="104">
        <f>M221*H221</f>
        <v>0</v>
      </c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>
        <v>11.0</v>
      </c>
      <c r="AV221" s="104"/>
      <c r="AW221" s="104"/>
      <c r="AX221" s="104">
        <v>10.0</v>
      </c>
      <c r="AY221" s="104">
        <v>1.0</v>
      </c>
      <c r="AZ221" s="104"/>
      <c r="BA221" s="104">
        <v>11.0</v>
      </c>
      <c r="BB221" s="104"/>
      <c r="BC221" s="104">
        <v>68.0</v>
      </c>
      <c r="BD221" s="104">
        <v>2050.0</v>
      </c>
      <c r="BE221" s="104">
        <f t="shared" si="169"/>
        <v>205</v>
      </c>
      <c r="BF221" s="104">
        <f t="shared" si="170"/>
        <v>61.5</v>
      </c>
      <c r="BG221" s="104">
        <f t="shared" si="253"/>
        <v>0</v>
      </c>
    </row>
    <row r="222" ht="24.75" customHeight="1">
      <c r="A222" s="2"/>
      <c r="B222" s="403"/>
      <c r="C222" s="2"/>
      <c r="D222" s="178"/>
      <c r="E222" s="356"/>
      <c r="F222" s="106"/>
      <c r="G222" s="261"/>
      <c r="H222" s="106"/>
      <c r="I222" s="106"/>
      <c r="J222" s="354"/>
      <c r="K222" s="346" t="s">
        <v>725</v>
      </c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347"/>
      <c r="Z222" s="184"/>
      <c r="AA222" s="184"/>
      <c r="AB222" s="2"/>
      <c r="AC222" s="2"/>
      <c r="AD222" s="2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</row>
    <row r="223" ht="64.5" customHeight="1">
      <c r="A223" s="2"/>
      <c r="B223" s="314"/>
      <c r="C223" s="161"/>
      <c r="D223" s="197" t="s">
        <v>726</v>
      </c>
      <c r="E223" s="323"/>
      <c r="F223" s="198" t="s">
        <v>360</v>
      </c>
      <c r="G223" s="324" t="s">
        <v>727</v>
      </c>
      <c r="H223" s="198">
        <v>1.0</v>
      </c>
      <c r="I223" s="198">
        <v>0.0</v>
      </c>
      <c r="J223" s="325" t="s">
        <v>86</v>
      </c>
      <c r="K223" s="326">
        <v>572.0</v>
      </c>
      <c r="L223" s="201"/>
      <c r="M223" s="201"/>
      <c r="N223" s="201"/>
      <c r="O223" s="201"/>
      <c r="P223" s="201"/>
      <c r="Q223" s="198"/>
      <c r="R223" s="125"/>
      <c r="S223" s="125"/>
      <c r="T223" s="125"/>
      <c r="U223" s="125"/>
      <c r="V223" s="125"/>
      <c r="W223" s="125"/>
      <c r="X223" s="125"/>
      <c r="Y223" s="134">
        <f t="shared" ref="Y223:Y231" si="254">K223*L223+K223*M223+K223*N223+K223*O223+K223*P223+K223*Q223+K223*R223+K223*T223+K223*U223+K223*V223+K223*W223+K223*X223+K223*S223</f>
        <v>0</v>
      </c>
      <c r="Z223" s="203" t="str">
        <f t="shared" ref="Z223:Z231" si="255">IF(B223="New","Yes","No")</f>
        <v>No</v>
      </c>
      <c r="AA223" s="204" t="str">
        <f t="shared" ref="AA223:AA231" si="256">IF(SUM(L223:X223)&gt;0,"Yes","No")</f>
        <v>No</v>
      </c>
      <c r="AB223" s="2"/>
      <c r="AC223" s="125">
        <v>5.0</v>
      </c>
      <c r="AD223" s="126">
        <f t="shared" ref="AD223:AD231" si="257">AC223*L223+AC223*M223+AC223*N223+AC223*O223+AC223*P223+AC223*Q223+AC223*R223+AC223*T223+AC223*U223+AC223*V223+AC223*W223+AC223*X223+AC223*S223</f>
        <v>0</v>
      </c>
      <c r="AE223" s="104"/>
      <c r="AF223" s="104">
        <v>30.0</v>
      </c>
      <c r="AG223" s="104">
        <f t="shared" ref="AG223:AG231" si="258">SUM(L223:X223)*AF223</f>
        <v>0</v>
      </c>
      <c r="AH223" s="104">
        <f t="shared" ref="AH223:AH231" si="259">L223*H223</f>
        <v>0</v>
      </c>
      <c r="AI223" s="104">
        <f t="shared" ref="AI223:AI231" si="260">M223*H223</f>
        <v>0</v>
      </c>
      <c r="AJ223" s="104">
        <f t="shared" ref="AJ223:AJ231" si="261">N223*H223</f>
        <v>0</v>
      </c>
      <c r="AK223" s="104">
        <f t="shared" ref="AK223:AK231" si="262">O223*H223</f>
        <v>0</v>
      </c>
      <c r="AL223" s="104">
        <f t="shared" ref="AL223:AL231" si="263">P223*H223</f>
        <v>0</v>
      </c>
      <c r="AM223" s="104">
        <f t="shared" ref="AM223:AM231" si="264">Q223*H223</f>
        <v>0</v>
      </c>
      <c r="AN223" s="104">
        <f t="shared" ref="AN223:AN231" si="265">R223*H223</f>
        <v>0</v>
      </c>
      <c r="AO223" s="104">
        <f t="shared" ref="AO223:AO231" si="266">H223*S223</f>
        <v>0</v>
      </c>
      <c r="AP223" s="104">
        <f t="shared" ref="AP223:AP231" si="267">T223*H223</f>
        <v>0</v>
      </c>
      <c r="AQ223" s="104">
        <f t="shared" ref="AQ223:AQ231" si="268">U223*H223</f>
        <v>0</v>
      </c>
      <c r="AR223" s="104">
        <f t="shared" ref="AR223:AR231" si="269">V223*H223</f>
        <v>0</v>
      </c>
      <c r="AS223" s="104">
        <f t="shared" ref="AS223:AS231" si="270">W223*H223</f>
        <v>0</v>
      </c>
      <c r="AT223" s="104">
        <f t="shared" ref="AT223:AT231" si="271">X223*H223</f>
        <v>0</v>
      </c>
      <c r="AU223" s="104">
        <v>5.0</v>
      </c>
      <c r="AV223" s="104"/>
      <c r="AW223" s="104"/>
      <c r="AX223" s="104"/>
      <c r="AY223" s="104">
        <f t="shared" ref="AY223:AY231" si="272">H223</f>
        <v>1</v>
      </c>
      <c r="AZ223" s="104"/>
      <c r="BA223" s="104">
        <v>0.0</v>
      </c>
      <c r="BB223" s="104"/>
      <c r="BC223" s="104">
        <v>15.0</v>
      </c>
      <c r="BD223" s="104">
        <v>500.0</v>
      </c>
      <c r="BE223" s="104">
        <f t="shared" ref="BE223:BE238" si="273">BD223/10</f>
        <v>50</v>
      </c>
      <c r="BF223" s="104">
        <f t="shared" ref="BF223:BF238" si="274">(3/100)*BD223</f>
        <v>15</v>
      </c>
      <c r="BG223" s="104">
        <f t="shared" ref="BG223:BG238" si="275">AF223*SUM(L223:V223)</f>
        <v>0</v>
      </c>
    </row>
    <row r="224" ht="64.5" customHeight="1">
      <c r="A224" s="2"/>
      <c r="B224" s="327"/>
      <c r="C224" s="2"/>
      <c r="D224" s="48" t="s">
        <v>728</v>
      </c>
      <c r="E224" s="328"/>
      <c r="F224" s="2" t="s">
        <v>360</v>
      </c>
      <c r="G224" s="71" t="s">
        <v>727</v>
      </c>
      <c r="H224" s="2">
        <v>1.0</v>
      </c>
      <c r="I224" s="2">
        <v>0.0</v>
      </c>
      <c r="J224" s="329" t="s">
        <v>86</v>
      </c>
      <c r="K224" s="330">
        <v>572.0</v>
      </c>
      <c r="L224" s="139"/>
      <c r="M224" s="139"/>
      <c r="N224" s="139"/>
      <c r="O224" s="139"/>
      <c r="P224" s="139"/>
      <c r="Q224" s="2"/>
      <c r="R224" s="62"/>
      <c r="S224" s="62"/>
      <c r="T224" s="62"/>
      <c r="U224" s="62"/>
      <c r="V224" s="62"/>
      <c r="W224" s="62"/>
      <c r="X224" s="62"/>
      <c r="Y224" s="140">
        <f t="shared" si="254"/>
        <v>0</v>
      </c>
      <c r="Z224" s="141" t="str">
        <f t="shared" si="255"/>
        <v>No</v>
      </c>
      <c r="AA224" s="142" t="str">
        <f t="shared" si="256"/>
        <v>No</v>
      </c>
      <c r="AB224" s="2"/>
      <c r="AC224" s="132">
        <v>5.0</v>
      </c>
      <c r="AD224" s="137">
        <f t="shared" si="257"/>
        <v>0</v>
      </c>
      <c r="AE224" s="104"/>
      <c r="AF224" s="104">
        <v>30.0</v>
      </c>
      <c r="AG224" s="104">
        <f t="shared" si="258"/>
        <v>0</v>
      </c>
      <c r="AH224" s="104">
        <f t="shared" si="259"/>
        <v>0</v>
      </c>
      <c r="AI224" s="104">
        <f t="shared" si="260"/>
        <v>0</v>
      </c>
      <c r="AJ224" s="104">
        <f t="shared" si="261"/>
        <v>0</v>
      </c>
      <c r="AK224" s="104">
        <f t="shared" si="262"/>
        <v>0</v>
      </c>
      <c r="AL224" s="104">
        <f t="shared" si="263"/>
        <v>0</v>
      </c>
      <c r="AM224" s="104">
        <f t="shared" si="264"/>
        <v>0</v>
      </c>
      <c r="AN224" s="104">
        <f t="shared" si="265"/>
        <v>0</v>
      </c>
      <c r="AO224" s="104">
        <f t="shared" si="266"/>
        <v>0</v>
      </c>
      <c r="AP224" s="104">
        <f t="shared" si="267"/>
        <v>0</v>
      </c>
      <c r="AQ224" s="104">
        <f t="shared" si="268"/>
        <v>0</v>
      </c>
      <c r="AR224" s="104">
        <f t="shared" si="269"/>
        <v>0</v>
      </c>
      <c r="AS224" s="104">
        <f t="shared" si="270"/>
        <v>0</v>
      </c>
      <c r="AT224" s="104">
        <f t="shared" si="271"/>
        <v>0</v>
      </c>
      <c r="AU224" s="104">
        <v>5.0</v>
      </c>
      <c r="AV224" s="104"/>
      <c r="AW224" s="104"/>
      <c r="AX224" s="104"/>
      <c r="AY224" s="104">
        <f t="shared" si="272"/>
        <v>1</v>
      </c>
      <c r="AZ224" s="104"/>
      <c r="BA224" s="104">
        <v>0.0</v>
      </c>
      <c r="BB224" s="104"/>
      <c r="BC224" s="104">
        <v>15.0</v>
      </c>
      <c r="BD224" s="104">
        <v>500.0</v>
      </c>
      <c r="BE224" s="104">
        <f t="shared" si="273"/>
        <v>50</v>
      </c>
      <c r="BF224" s="104">
        <f t="shared" si="274"/>
        <v>15</v>
      </c>
      <c r="BG224" s="104">
        <f t="shared" si="275"/>
        <v>0</v>
      </c>
    </row>
    <row r="225" ht="64.5" customHeight="1">
      <c r="A225" s="2"/>
      <c r="B225" s="327"/>
      <c r="C225" s="2"/>
      <c r="D225" s="128" t="s">
        <v>729</v>
      </c>
      <c r="E225" s="332"/>
      <c r="F225" s="129" t="s">
        <v>360</v>
      </c>
      <c r="G225" s="333" t="s">
        <v>727</v>
      </c>
      <c r="H225" s="129">
        <v>1.0</v>
      </c>
      <c r="I225" s="129">
        <v>0.0</v>
      </c>
      <c r="J225" s="334" t="s">
        <v>86</v>
      </c>
      <c r="K225" s="335">
        <v>572.0</v>
      </c>
      <c r="L225" s="133"/>
      <c r="M225" s="133"/>
      <c r="N225" s="133"/>
      <c r="O225" s="133"/>
      <c r="P225" s="133"/>
      <c r="Q225" s="129"/>
      <c r="R225" s="132"/>
      <c r="S225" s="132"/>
      <c r="T225" s="132"/>
      <c r="U225" s="132"/>
      <c r="V225" s="132"/>
      <c r="W225" s="132"/>
      <c r="X225" s="132"/>
      <c r="Y225" s="134">
        <f t="shared" si="254"/>
        <v>0</v>
      </c>
      <c r="Z225" s="135" t="str">
        <f t="shared" si="255"/>
        <v>No</v>
      </c>
      <c r="AA225" s="136" t="str">
        <f t="shared" si="256"/>
        <v>No</v>
      </c>
      <c r="AB225" s="2"/>
      <c r="AC225" s="132">
        <v>5.0</v>
      </c>
      <c r="AD225" s="137">
        <f t="shared" si="257"/>
        <v>0</v>
      </c>
      <c r="AE225" s="104"/>
      <c r="AF225" s="104">
        <v>30.0</v>
      </c>
      <c r="AG225" s="104">
        <f t="shared" si="258"/>
        <v>0</v>
      </c>
      <c r="AH225" s="104">
        <f t="shared" si="259"/>
        <v>0</v>
      </c>
      <c r="AI225" s="104">
        <f t="shared" si="260"/>
        <v>0</v>
      </c>
      <c r="AJ225" s="104">
        <f t="shared" si="261"/>
        <v>0</v>
      </c>
      <c r="AK225" s="104">
        <f t="shared" si="262"/>
        <v>0</v>
      </c>
      <c r="AL225" s="104">
        <f t="shared" si="263"/>
        <v>0</v>
      </c>
      <c r="AM225" s="104">
        <f t="shared" si="264"/>
        <v>0</v>
      </c>
      <c r="AN225" s="104">
        <f t="shared" si="265"/>
        <v>0</v>
      </c>
      <c r="AO225" s="104">
        <f t="shared" si="266"/>
        <v>0</v>
      </c>
      <c r="AP225" s="104">
        <f t="shared" si="267"/>
        <v>0</v>
      </c>
      <c r="AQ225" s="104">
        <f t="shared" si="268"/>
        <v>0</v>
      </c>
      <c r="AR225" s="104">
        <f t="shared" si="269"/>
        <v>0</v>
      </c>
      <c r="AS225" s="104">
        <f t="shared" si="270"/>
        <v>0</v>
      </c>
      <c r="AT225" s="104">
        <f t="shared" si="271"/>
        <v>0</v>
      </c>
      <c r="AU225" s="104">
        <v>5.0</v>
      </c>
      <c r="AV225" s="104"/>
      <c r="AW225" s="104"/>
      <c r="AX225" s="104"/>
      <c r="AY225" s="104">
        <f t="shared" si="272"/>
        <v>1</v>
      </c>
      <c r="AZ225" s="104"/>
      <c r="BA225" s="104">
        <v>0.0</v>
      </c>
      <c r="BB225" s="104"/>
      <c r="BC225" s="104">
        <v>15.0</v>
      </c>
      <c r="BD225" s="104">
        <v>500.0</v>
      </c>
      <c r="BE225" s="104">
        <f t="shared" si="273"/>
        <v>50</v>
      </c>
      <c r="BF225" s="104">
        <f t="shared" si="274"/>
        <v>15</v>
      </c>
      <c r="BG225" s="104">
        <f t="shared" si="275"/>
        <v>0</v>
      </c>
    </row>
    <row r="226" ht="64.5" customHeight="1">
      <c r="A226" s="2"/>
      <c r="B226" s="327"/>
      <c r="C226" s="2"/>
      <c r="D226" s="48" t="s">
        <v>730</v>
      </c>
      <c r="E226" s="328"/>
      <c r="F226" s="2" t="s">
        <v>360</v>
      </c>
      <c r="G226" s="71" t="s">
        <v>727</v>
      </c>
      <c r="H226" s="2">
        <v>1.0</v>
      </c>
      <c r="I226" s="2">
        <v>0.0</v>
      </c>
      <c r="J226" s="329" t="s">
        <v>86</v>
      </c>
      <c r="K226" s="330">
        <v>572.0</v>
      </c>
      <c r="L226" s="139"/>
      <c r="M226" s="139"/>
      <c r="N226" s="139"/>
      <c r="O226" s="139"/>
      <c r="P226" s="139"/>
      <c r="Q226" s="2"/>
      <c r="R226" s="62"/>
      <c r="S226" s="62"/>
      <c r="T226" s="62"/>
      <c r="U226" s="62"/>
      <c r="V226" s="62"/>
      <c r="W226" s="62"/>
      <c r="X226" s="62"/>
      <c r="Y226" s="140">
        <f t="shared" si="254"/>
        <v>0</v>
      </c>
      <c r="Z226" s="141" t="str">
        <f t="shared" si="255"/>
        <v>No</v>
      </c>
      <c r="AA226" s="142" t="str">
        <f t="shared" si="256"/>
        <v>No</v>
      </c>
      <c r="AB226" s="2"/>
      <c r="AC226" s="132">
        <v>5.0</v>
      </c>
      <c r="AD226" s="137">
        <f t="shared" si="257"/>
        <v>0</v>
      </c>
      <c r="AE226" s="104"/>
      <c r="AF226" s="104">
        <v>30.0</v>
      </c>
      <c r="AG226" s="104">
        <f t="shared" si="258"/>
        <v>0</v>
      </c>
      <c r="AH226" s="104">
        <f t="shared" si="259"/>
        <v>0</v>
      </c>
      <c r="AI226" s="104">
        <f t="shared" si="260"/>
        <v>0</v>
      </c>
      <c r="AJ226" s="104">
        <f t="shared" si="261"/>
        <v>0</v>
      </c>
      <c r="AK226" s="104">
        <f t="shared" si="262"/>
        <v>0</v>
      </c>
      <c r="AL226" s="104">
        <f t="shared" si="263"/>
        <v>0</v>
      </c>
      <c r="AM226" s="104">
        <f t="shared" si="264"/>
        <v>0</v>
      </c>
      <c r="AN226" s="104">
        <f t="shared" si="265"/>
        <v>0</v>
      </c>
      <c r="AO226" s="104">
        <f t="shared" si="266"/>
        <v>0</v>
      </c>
      <c r="AP226" s="104">
        <f t="shared" si="267"/>
        <v>0</v>
      </c>
      <c r="AQ226" s="104">
        <f t="shared" si="268"/>
        <v>0</v>
      </c>
      <c r="AR226" s="104">
        <f t="shared" si="269"/>
        <v>0</v>
      </c>
      <c r="AS226" s="104">
        <f t="shared" si="270"/>
        <v>0</v>
      </c>
      <c r="AT226" s="104">
        <f t="shared" si="271"/>
        <v>0</v>
      </c>
      <c r="AU226" s="104">
        <v>5.0</v>
      </c>
      <c r="AV226" s="104"/>
      <c r="AW226" s="104"/>
      <c r="AX226" s="104"/>
      <c r="AY226" s="104">
        <f t="shared" si="272"/>
        <v>1</v>
      </c>
      <c r="AZ226" s="104"/>
      <c r="BA226" s="104">
        <v>0.0</v>
      </c>
      <c r="BB226" s="104"/>
      <c r="BC226" s="104">
        <v>15.0</v>
      </c>
      <c r="BD226" s="104">
        <v>500.0</v>
      </c>
      <c r="BE226" s="104">
        <f t="shared" si="273"/>
        <v>50</v>
      </c>
      <c r="BF226" s="104">
        <f t="shared" si="274"/>
        <v>15</v>
      </c>
      <c r="BG226" s="104">
        <f t="shared" si="275"/>
        <v>0</v>
      </c>
    </row>
    <row r="227" ht="64.5" customHeight="1">
      <c r="A227" s="2"/>
      <c r="B227" s="327"/>
      <c r="C227" s="2"/>
      <c r="D227" s="128" t="s">
        <v>731</v>
      </c>
      <c r="E227" s="332"/>
      <c r="F227" s="129" t="s">
        <v>360</v>
      </c>
      <c r="G227" s="333" t="s">
        <v>727</v>
      </c>
      <c r="H227" s="129">
        <v>1.0</v>
      </c>
      <c r="I227" s="129">
        <v>0.0</v>
      </c>
      <c r="J227" s="334" t="s">
        <v>86</v>
      </c>
      <c r="K227" s="335">
        <v>572.0</v>
      </c>
      <c r="L227" s="133"/>
      <c r="M227" s="133"/>
      <c r="N227" s="133"/>
      <c r="O227" s="133"/>
      <c r="P227" s="133"/>
      <c r="Q227" s="129"/>
      <c r="R227" s="132"/>
      <c r="S227" s="132"/>
      <c r="T227" s="132"/>
      <c r="U227" s="132"/>
      <c r="V227" s="132"/>
      <c r="W227" s="132"/>
      <c r="X227" s="132"/>
      <c r="Y227" s="134">
        <f t="shared" si="254"/>
        <v>0</v>
      </c>
      <c r="Z227" s="135" t="str">
        <f t="shared" si="255"/>
        <v>No</v>
      </c>
      <c r="AA227" s="136" t="str">
        <f t="shared" si="256"/>
        <v>No</v>
      </c>
      <c r="AB227" s="2"/>
      <c r="AC227" s="132">
        <v>5.0</v>
      </c>
      <c r="AD227" s="137">
        <f t="shared" si="257"/>
        <v>0</v>
      </c>
      <c r="AE227" s="104"/>
      <c r="AF227" s="104">
        <v>30.0</v>
      </c>
      <c r="AG227" s="104">
        <f t="shared" si="258"/>
        <v>0</v>
      </c>
      <c r="AH227" s="104">
        <f t="shared" si="259"/>
        <v>0</v>
      </c>
      <c r="AI227" s="104">
        <f t="shared" si="260"/>
        <v>0</v>
      </c>
      <c r="AJ227" s="104">
        <f t="shared" si="261"/>
        <v>0</v>
      </c>
      <c r="AK227" s="104">
        <f t="shared" si="262"/>
        <v>0</v>
      </c>
      <c r="AL227" s="104">
        <f t="shared" si="263"/>
        <v>0</v>
      </c>
      <c r="AM227" s="104">
        <f t="shared" si="264"/>
        <v>0</v>
      </c>
      <c r="AN227" s="104">
        <f t="shared" si="265"/>
        <v>0</v>
      </c>
      <c r="AO227" s="104">
        <f t="shared" si="266"/>
        <v>0</v>
      </c>
      <c r="AP227" s="104">
        <f t="shared" si="267"/>
        <v>0</v>
      </c>
      <c r="AQ227" s="104">
        <f t="shared" si="268"/>
        <v>0</v>
      </c>
      <c r="AR227" s="104">
        <f t="shared" si="269"/>
        <v>0</v>
      </c>
      <c r="AS227" s="104">
        <f t="shared" si="270"/>
        <v>0</v>
      </c>
      <c r="AT227" s="104">
        <f t="shared" si="271"/>
        <v>0</v>
      </c>
      <c r="AU227" s="104">
        <v>5.0</v>
      </c>
      <c r="AV227" s="104"/>
      <c r="AW227" s="104"/>
      <c r="AX227" s="104"/>
      <c r="AY227" s="104">
        <f t="shared" si="272"/>
        <v>1</v>
      </c>
      <c r="AZ227" s="104"/>
      <c r="BA227" s="104">
        <v>0.0</v>
      </c>
      <c r="BB227" s="104"/>
      <c r="BC227" s="104">
        <v>15.0</v>
      </c>
      <c r="BD227" s="104">
        <v>500.0</v>
      </c>
      <c r="BE227" s="104">
        <f t="shared" si="273"/>
        <v>50</v>
      </c>
      <c r="BF227" s="104">
        <f t="shared" si="274"/>
        <v>15</v>
      </c>
      <c r="BG227" s="104">
        <f t="shared" si="275"/>
        <v>0</v>
      </c>
    </row>
    <row r="228" ht="64.5" customHeight="1">
      <c r="A228" s="2"/>
      <c r="B228" s="327"/>
      <c r="C228" s="2"/>
      <c r="D228" s="48" t="s">
        <v>732</v>
      </c>
      <c r="E228" s="328"/>
      <c r="F228" s="2" t="s">
        <v>360</v>
      </c>
      <c r="G228" s="71" t="s">
        <v>727</v>
      </c>
      <c r="H228" s="2">
        <v>1.0</v>
      </c>
      <c r="I228" s="2">
        <v>0.0</v>
      </c>
      <c r="J228" s="329" t="s">
        <v>86</v>
      </c>
      <c r="K228" s="330">
        <v>572.0</v>
      </c>
      <c r="L228" s="139"/>
      <c r="M228" s="139"/>
      <c r="N228" s="139"/>
      <c r="O228" s="139"/>
      <c r="P228" s="139"/>
      <c r="Q228" s="2"/>
      <c r="R228" s="62"/>
      <c r="S228" s="62"/>
      <c r="T228" s="62"/>
      <c r="U228" s="62"/>
      <c r="V228" s="62"/>
      <c r="W228" s="62"/>
      <c r="X228" s="62"/>
      <c r="Y228" s="140">
        <f t="shared" si="254"/>
        <v>0</v>
      </c>
      <c r="Z228" s="141" t="str">
        <f t="shared" si="255"/>
        <v>No</v>
      </c>
      <c r="AA228" s="142" t="str">
        <f t="shared" si="256"/>
        <v>No</v>
      </c>
      <c r="AB228" s="2"/>
      <c r="AC228" s="132">
        <v>5.0</v>
      </c>
      <c r="AD228" s="137">
        <f t="shared" si="257"/>
        <v>0</v>
      </c>
      <c r="AE228" s="104"/>
      <c r="AF228" s="104">
        <v>30.0</v>
      </c>
      <c r="AG228" s="104">
        <f t="shared" si="258"/>
        <v>0</v>
      </c>
      <c r="AH228" s="104">
        <f t="shared" si="259"/>
        <v>0</v>
      </c>
      <c r="AI228" s="104">
        <f t="shared" si="260"/>
        <v>0</v>
      </c>
      <c r="AJ228" s="104">
        <f t="shared" si="261"/>
        <v>0</v>
      </c>
      <c r="AK228" s="104">
        <f t="shared" si="262"/>
        <v>0</v>
      </c>
      <c r="AL228" s="104">
        <f t="shared" si="263"/>
        <v>0</v>
      </c>
      <c r="AM228" s="104">
        <f t="shared" si="264"/>
        <v>0</v>
      </c>
      <c r="AN228" s="104">
        <f t="shared" si="265"/>
        <v>0</v>
      </c>
      <c r="AO228" s="104">
        <f t="shared" si="266"/>
        <v>0</v>
      </c>
      <c r="AP228" s="104">
        <f t="shared" si="267"/>
        <v>0</v>
      </c>
      <c r="AQ228" s="104">
        <f t="shared" si="268"/>
        <v>0</v>
      </c>
      <c r="AR228" s="104">
        <f t="shared" si="269"/>
        <v>0</v>
      </c>
      <c r="AS228" s="104">
        <f t="shared" si="270"/>
        <v>0</v>
      </c>
      <c r="AT228" s="104">
        <f t="shared" si="271"/>
        <v>0</v>
      </c>
      <c r="AU228" s="104">
        <v>5.0</v>
      </c>
      <c r="AV228" s="104"/>
      <c r="AW228" s="104"/>
      <c r="AX228" s="104"/>
      <c r="AY228" s="104">
        <f t="shared" si="272"/>
        <v>1</v>
      </c>
      <c r="AZ228" s="104"/>
      <c r="BA228" s="104">
        <v>0.0</v>
      </c>
      <c r="BB228" s="104"/>
      <c r="BC228" s="104">
        <v>15.0</v>
      </c>
      <c r="BD228" s="104">
        <v>500.0</v>
      </c>
      <c r="BE228" s="104">
        <f t="shared" si="273"/>
        <v>50</v>
      </c>
      <c r="BF228" s="104">
        <f t="shared" si="274"/>
        <v>15</v>
      </c>
      <c r="BG228" s="104">
        <f t="shared" si="275"/>
        <v>0</v>
      </c>
    </row>
    <row r="229" ht="64.5" customHeight="1">
      <c r="A229" s="2"/>
      <c r="B229" s="327"/>
      <c r="C229" s="2"/>
      <c r="D229" s="128" t="s">
        <v>733</v>
      </c>
      <c r="E229" s="332"/>
      <c r="F229" s="129" t="s">
        <v>360</v>
      </c>
      <c r="G229" s="333" t="s">
        <v>727</v>
      </c>
      <c r="H229" s="129">
        <v>1.0</v>
      </c>
      <c r="I229" s="129">
        <v>0.0</v>
      </c>
      <c r="J229" s="334" t="s">
        <v>86</v>
      </c>
      <c r="K229" s="335">
        <v>572.0</v>
      </c>
      <c r="L229" s="133"/>
      <c r="M229" s="133"/>
      <c r="N229" s="133"/>
      <c r="O229" s="133"/>
      <c r="P229" s="133"/>
      <c r="Q229" s="129"/>
      <c r="R229" s="132"/>
      <c r="S229" s="132"/>
      <c r="T229" s="132"/>
      <c r="U229" s="132"/>
      <c r="V229" s="132"/>
      <c r="W229" s="132"/>
      <c r="X229" s="132"/>
      <c r="Y229" s="134">
        <f t="shared" si="254"/>
        <v>0</v>
      </c>
      <c r="Z229" s="135" t="str">
        <f t="shared" si="255"/>
        <v>No</v>
      </c>
      <c r="AA229" s="136" t="str">
        <f t="shared" si="256"/>
        <v>No</v>
      </c>
      <c r="AB229" s="2"/>
      <c r="AC229" s="132">
        <v>5.0</v>
      </c>
      <c r="AD229" s="137">
        <f t="shared" si="257"/>
        <v>0</v>
      </c>
      <c r="AE229" s="104"/>
      <c r="AF229" s="104">
        <v>30.0</v>
      </c>
      <c r="AG229" s="104">
        <f t="shared" si="258"/>
        <v>0</v>
      </c>
      <c r="AH229" s="104">
        <f t="shared" si="259"/>
        <v>0</v>
      </c>
      <c r="AI229" s="104">
        <f t="shared" si="260"/>
        <v>0</v>
      </c>
      <c r="AJ229" s="104">
        <f t="shared" si="261"/>
        <v>0</v>
      </c>
      <c r="AK229" s="104">
        <f t="shared" si="262"/>
        <v>0</v>
      </c>
      <c r="AL229" s="104">
        <f t="shared" si="263"/>
        <v>0</v>
      </c>
      <c r="AM229" s="104">
        <f t="shared" si="264"/>
        <v>0</v>
      </c>
      <c r="AN229" s="104">
        <f t="shared" si="265"/>
        <v>0</v>
      </c>
      <c r="AO229" s="104">
        <f t="shared" si="266"/>
        <v>0</v>
      </c>
      <c r="AP229" s="104">
        <f t="shared" si="267"/>
        <v>0</v>
      </c>
      <c r="AQ229" s="104">
        <f t="shared" si="268"/>
        <v>0</v>
      </c>
      <c r="AR229" s="104">
        <f t="shared" si="269"/>
        <v>0</v>
      </c>
      <c r="AS229" s="104">
        <f t="shared" si="270"/>
        <v>0</v>
      </c>
      <c r="AT229" s="104">
        <f t="shared" si="271"/>
        <v>0</v>
      </c>
      <c r="AU229" s="104">
        <v>5.0</v>
      </c>
      <c r="AV229" s="104"/>
      <c r="AW229" s="104"/>
      <c r="AX229" s="104"/>
      <c r="AY229" s="104">
        <f t="shared" si="272"/>
        <v>1</v>
      </c>
      <c r="AZ229" s="104"/>
      <c r="BA229" s="104">
        <v>0.0</v>
      </c>
      <c r="BB229" s="104"/>
      <c r="BC229" s="104">
        <v>15.0</v>
      </c>
      <c r="BD229" s="104">
        <v>500.0</v>
      </c>
      <c r="BE229" s="104">
        <f t="shared" si="273"/>
        <v>50</v>
      </c>
      <c r="BF229" s="104">
        <f t="shared" si="274"/>
        <v>15</v>
      </c>
      <c r="BG229" s="104">
        <f t="shared" si="275"/>
        <v>0</v>
      </c>
    </row>
    <row r="230" ht="64.5" customHeight="1">
      <c r="A230" s="2"/>
      <c r="B230" s="327"/>
      <c r="C230" s="2"/>
      <c r="D230" s="48" t="s">
        <v>734</v>
      </c>
      <c r="E230" s="328"/>
      <c r="F230" s="2" t="s">
        <v>360</v>
      </c>
      <c r="G230" s="71" t="s">
        <v>727</v>
      </c>
      <c r="H230" s="2">
        <v>1.0</v>
      </c>
      <c r="I230" s="2">
        <v>0.0</v>
      </c>
      <c r="J230" s="329" t="s">
        <v>86</v>
      </c>
      <c r="K230" s="330">
        <v>572.0</v>
      </c>
      <c r="L230" s="139"/>
      <c r="M230" s="139"/>
      <c r="N230" s="139"/>
      <c r="O230" s="139"/>
      <c r="P230" s="139"/>
      <c r="Q230" s="2"/>
      <c r="R230" s="62"/>
      <c r="S230" s="62"/>
      <c r="T230" s="62"/>
      <c r="U230" s="62"/>
      <c r="V230" s="62"/>
      <c r="W230" s="62"/>
      <c r="X230" s="62"/>
      <c r="Y230" s="140">
        <f t="shared" si="254"/>
        <v>0</v>
      </c>
      <c r="Z230" s="141" t="str">
        <f t="shared" si="255"/>
        <v>No</v>
      </c>
      <c r="AA230" s="142" t="str">
        <f t="shared" si="256"/>
        <v>No</v>
      </c>
      <c r="AB230" s="2"/>
      <c r="AC230" s="132">
        <v>5.0</v>
      </c>
      <c r="AD230" s="137">
        <f t="shared" si="257"/>
        <v>0</v>
      </c>
      <c r="AE230" s="104"/>
      <c r="AF230" s="104">
        <v>30.0</v>
      </c>
      <c r="AG230" s="104">
        <f t="shared" si="258"/>
        <v>0</v>
      </c>
      <c r="AH230" s="104">
        <f t="shared" si="259"/>
        <v>0</v>
      </c>
      <c r="AI230" s="104">
        <f t="shared" si="260"/>
        <v>0</v>
      </c>
      <c r="AJ230" s="104">
        <f t="shared" si="261"/>
        <v>0</v>
      </c>
      <c r="AK230" s="104">
        <f t="shared" si="262"/>
        <v>0</v>
      </c>
      <c r="AL230" s="104">
        <f t="shared" si="263"/>
        <v>0</v>
      </c>
      <c r="AM230" s="104">
        <f t="shared" si="264"/>
        <v>0</v>
      </c>
      <c r="AN230" s="104">
        <f t="shared" si="265"/>
        <v>0</v>
      </c>
      <c r="AO230" s="104">
        <f t="shared" si="266"/>
        <v>0</v>
      </c>
      <c r="AP230" s="104">
        <f t="shared" si="267"/>
        <v>0</v>
      </c>
      <c r="AQ230" s="104">
        <f t="shared" si="268"/>
        <v>0</v>
      </c>
      <c r="AR230" s="104">
        <f t="shared" si="269"/>
        <v>0</v>
      </c>
      <c r="AS230" s="104">
        <f t="shared" si="270"/>
        <v>0</v>
      </c>
      <c r="AT230" s="104">
        <f t="shared" si="271"/>
        <v>0</v>
      </c>
      <c r="AU230" s="104">
        <v>5.0</v>
      </c>
      <c r="AV230" s="104"/>
      <c r="AW230" s="104"/>
      <c r="AX230" s="104"/>
      <c r="AY230" s="104">
        <f t="shared" si="272"/>
        <v>1</v>
      </c>
      <c r="AZ230" s="104"/>
      <c r="BA230" s="104">
        <v>0.0</v>
      </c>
      <c r="BB230" s="104"/>
      <c r="BC230" s="104">
        <v>15.0</v>
      </c>
      <c r="BD230" s="104">
        <v>500.0</v>
      </c>
      <c r="BE230" s="104">
        <f t="shared" si="273"/>
        <v>50</v>
      </c>
      <c r="BF230" s="104">
        <f t="shared" si="274"/>
        <v>15</v>
      </c>
      <c r="BG230" s="104">
        <f t="shared" si="275"/>
        <v>0</v>
      </c>
    </row>
    <row r="231" ht="64.5" customHeight="1">
      <c r="A231" s="2"/>
      <c r="B231" s="341"/>
      <c r="C231" s="189"/>
      <c r="D231" s="146" t="s">
        <v>735</v>
      </c>
      <c r="E231" s="432" t="s">
        <v>736</v>
      </c>
      <c r="F231" s="147" t="s">
        <v>360</v>
      </c>
      <c r="G231" s="343" t="s">
        <v>727</v>
      </c>
      <c r="H231" s="147">
        <v>1.0</v>
      </c>
      <c r="I231" s="147">
        <v>0.0</v>
      </c>
      <c r="J231" s="344" t="s">
        <v>86</v>
      </c>
      <c r="K231" s="345">
        <v>624.0</v>
      </c>
      <c r="L231" s="150"/>
      <c r="M231" s="150"/>
      <c r="N231" s="150"/>
      <c r="O231" s="150"/>
      <c r="P231" s="150"/>
      <c r="Q231" s="147"/>
      <c r="R231" s="151"/>
      <c r="S231" s="151"/>
      <c r="T231" s="151"/>
      <c r="U231" s="151"/>
      <c r="V231" s="151"/>
      <c r="W231" s="151"/>
      <c r="X231" s="151"/>
      <c r="Y231" s="134">
        <f t="shared" si="254"/>
        <v>0</v>
      </c>
      <c r="Z231" s="153" t="str">
        <f t="shared" si="255"/>
        <v>No</v>
      </c>
      <c r="AA231" s="154" t="str">
        <f t="shared" si="256"/>
        <v>No</v>
      </c>
      <c r="AB231" s="2"/>
      <c r="AC231" s="151">
        <v>5.0</v>
      </c>
      <c r="AD231" s="155">
        <f t="shared" si="257"/>
        <v>0</v>
      </c>
      <c r="AE231" s="104"/>
      <c r="AF231" s="104">
        <v>30.0</v>
      </c>
      <c r="AG231" s="104">
        <f t="shared" si="258"/>
        <v>0</v>
      </c>
      <c r="AH231" s="104">
        <f t="shared" si="259"/>
        <v>0</v>
      </c>
      <c r="AI231" s="104">
        <f t="shared" si="260"/>
        <v>0</v>
      </c>
      <c r="AJ231" s="104">
        <f t="shared" si="261"/>
        <v>0</v>
      </c>
      <c r="AK231" s="104">
        <f t="shared" si="262"/>
        <v>0</v>
      </c>
      <c r="AL231" s="104">
        <f t="shared" si="263"/>
        <v>0</v>
      </c>
      <c r="AM231" s="104">
        <f t="shared" si="264"/>
        <v>0</v>
      </c>
      <c r="AN231" s="104">
        <f t="shared" si="265"/>
        <v>0</v>
      </c>
      <c r="AO231" s="104">
        <f t="shared" si="266"/>
        <v>0</v>
      </c>
      <c r="AP231" s="104">
        <f t="shared" si="267"/>
        <v>0</v>
      </c>
      <c r="AQ231" s="104">
        <f t="shared" si="268"/>
        <v>0</v>
      </c>
      <c r="AR231" s="104">
        <f t="shared" si="269"/>
        <v>0</v>
      </c>
      <c r="AS231" s="104">
        <f t="shared" si="270"/>
        <v>0</v>
      </c>
      <c r="AT231" s="104">
        <f t="shared" si="271"/>
        <v>0</v>
      </c>
      <c r="AU231" s="104">
        <v>5.0</v>
      </c>
      <c r="AV231" s="104"/>
      <c r="AW231" s="104"/>
      <c r="AX231" s="104"/>
      <c r="AY231" s="104">
        <f t="shared" si="272"/>
        <v>1</v>
      </c>
      <c r="AZ231" s="104"/>
      <c r="BA231" s="104">
        <v>0.0</v>
      </c>
      <c r="BB231" s="104"/>
      <c r="BC231" s="104">
        <v>15.0</v>
      </c>
      <c r="BD231" s="104">
        <v>500.0</v>
      </c>
      <c r="BE231" s="104">
        <f t="shared" si="273"/>
        <v>50</v>
      </c>
      <c r="BF231" s="104">
        <f t="shared" si="274"/>
        <v>15</v>
      </c>
      <c r="BG231" s="104">
        <f t="shared" si="275"/>
        <v>0</v>
      </c>
    </row>
    <row r="232" ht="24.75" customHeight="1">
      <c r="A232" s="2"/>
      <c r="B232" s="310"/>
      <c r="C232" s="227"/>
      <c r="D232" s="178"/>
      <c r="E232" s="311"/>
      <c r="F232" s="227"/>
      <c r="G232" s="261"/>
      <c r="H232" s="227"/>
      <c r="I232" s="227"/>
      <c r="J232" s="312"/>
      <c r="K232" s="346" t="s">
        <v>737</v>
      </c>
      <c r="L232" s="231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347"/>
      <c r="Z232" s="227"/>
      <c r="AA232" s="141"/>
      <c r="AB232" s="2"/>
      <c r="AC232" s="81"/>
      <c r="AD232" s="2"/>
      <c r="AE232" s="234"/>
      <c r="AF232" s="23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>
        <f t="shared" si="273"/>
        <v>0</v>
      </c>
      <c r="BF232" s="104">
        <f t="shared" si="274"/>
        <v>0</v>
      </c>
      <c r="BG232" s="104">
        <f t="shared" si="275"/>
        <v>0</v>
      </c>
    </row>
    <row r="233" ht="64.5" customHeight="1">
      <c r="A233" s="2"/>
      <c r="B233" s="314"/>
      <c r="C233" s="161"/>
      <c r="D233" s="197" t="s">
        <v>738</v>
      </c>
      <c r="E233" s="323"/>
      <c r="F233" s="198" t="s">
        <v>360</v>
      </c>
      <c r="G233" s="324" t="s">
        <v>739</v>
      </c>
      <c r="H233" s="198">
        <v>1.0</v>
      </c>
      <c r="I233" s="198">
        <v>6.0</v>
      </c>
      <c r="J233" s="325" t="s">
        <v>86</v>
      </c>
      <c r="K233" s="326">
        <v>110.9</v>
      </c>
      <c r="L233" s="201"/>
      <c r="M233" s="201"/>
      <c r="N233" s="201"/>
      <c r="O233" s="201"/>
      <c r="P233" s="201"/>
      <c r="Q233" s="198"/>
      <c r="R233" s="125"/>
      <c r="S233" s="125"/>
      <c r="T233" s="125"/>
      <c r="U233" s="125"/>
      <c r="V233" s="125"/>
      <c r="W233" s="125"/>
      <c r="X233" s="125"/>
      <c r="Y233" s="134">
        <f t="shared" ref="Y233:Y235" si="276">K233*L233+K233*M233+K233*N233+K233*O233+K233*P233+K233*Q233+K233*R233+K233*T233+K233*U233+K233*V233+K233*W233+K233*X233+K233*S233</f>
        <v>0</v>
      </c>
      <c r="Z233" s="203" t="str">
        <f t="shared" ref="Z233:Z236" si="277">IF(B233="New","Yes","No")</f>
        <v>No</v>
      </c>
      <c r="AA233" s="204" t="str">
        <f t="shared" ref="AA233:AA236" si="278">IF(SUM(L233:X233)&gt;0,"Yes","No")</f>
        <v>No</v>
      </c>
      <c r="AB233" s="2"/>
      <c r="AC233" s="125">
        <v>2.0</v>
      </c>
      <c r="AD233" s="126">
        <f t="shared" ref="AD233:AD235" si="279">AC233*L233+AC233*M233+AC233*N233+AC233*O233+AC233*P233+AC233*Q233+AC233*R233+AC233*T233+AC233*U233+AC233*V233+AC233*W233+AC233*X233+AC233*S233</f>
        <v>0</v>
      </c>
      <c r="AE233" s="104"/>
      <c r="AF233" s="104">
        <v>15.0</v>
      </c>
      <c r="AG233" s="104">
        <f t="shared" ref="AG233:AG236" si="280">SUM(L233:X233)*AF233</f>
        <v>0</v>
      </c>
      <c r="AH233" s="104">
        <f t="shared" ref="AH233:AH236" si="281">L233*H233</f>
        <v>0</v>
      </c>
      <c r="AI233" s="104">
        <f t="shared" ref="AI233:AI235" si="282">M233*H233</f>
        <v>0</v>
      </c>
      <c r="AJ233" s="104">
        <f t="shared" ref="AJ233:AJ235" si="283">N233*H233</f>
        <v>0</v>
      </c>
      <c r="AK233" s="104">
        <f t="shared" ref="AK233:AK235" si="284">O233*H233</f>
        <v>0</v>
      </c>
      <c r="AL233" s="104">
        <f t="shared" ref="AL233:AL236" si="285">P233*H233</f>
        <v>0</v>
      </c>
      <c r="AM233" s="104">
        <f t="shared" ref="AM233:AM235" si="286">Q233*H233</f>
        <v>0</v>
      </c>
      <c r="AN233" s="104">
        <f t="shared" ref="AN233:AN236" si="287">R233*H233</f>
        <v>0</v>
      </c>
      <c r="AO233" s="104">
        <f t="shared" ref="AO233:AO235" si="288">H233*S233</f>
        <v>0</v>
      </c>
      <c r="AP233" s="104">
        <f t="shared" ref="AP233:AP235" si="289">T233*H233</f>
        <v>0</v>
      </c>
      <c r="AQ233" s="104">
        <f t="shared" ref="AQ233:AQ235" si="290">U233*H233</f>
        <v>0</v>
      </c>
      <c r="AR233" s="104">
        <f t="shared" ref="AR233:AR235" si="291">V233*H233</f>
        <v>0</v>
      </c>
      <c r="AS233" s="104">
        <f t="shared" ref="AS233:AS235" si="292">W233*H233</f>
        <v>0</v>
      </c>
      <c r="AT233" s="104">
        <f t="shared" ref="AT233:AT235" si="293">X233*H233</f>
        <v>0</v>
      </c>
      <c r="AU233" s="104">
        <v>2.0</v>
      </c>
      <c r="AV233" s="104"/>
      <c r="AW233" s="104"/>
      <c r="AX233" s="104"/>
      <c r="AY233" s="104">
        <f t="shared" ref="AY233:AY235" si="294">H233</f>
        <v>1</v>
      </c>
      <c r="AZ233" s="104"/>
      <c r="BA233" s="104">
        <v>0.0</v>
      </c>
      <c r="BB233" s="104"/>
      <c r="BC233" s="104">
        <v>15.0</v>
      </c>
      <c r="BD233" s="104">
        <v>500.0</v>
      </c>
      <c r="BE233" s="104">
        <f t="shared" si="273"/>
        <v>50</v>
      </c>
      <c r="BF233" s="104">
        <f t="shared" si="274"/>
        <v>15</v>
      </c>
      <c r="BG233" s="104">
        <f t="shared" si="275"/>
        <v>0</v>
      </c>
    </row>
    <row r="234" ht="64.5" customHeight="1">
      <c r="A234" s="2"/>
      <c r="B234" s="327"/>
      <c r="C234" s="106"/>
      <c r="D234" s="178" t="s">
        <v>740</v>
      </c>
      <c r="E234" s="356"/>
      <c r="F234" s="106" t="s">
        <v>360</v>
      </c>
      <c r="G234" s="261" t="s">
        <v>578</v>
      </c>
      <c r="H234" s="106">
        <v>1.0</v>
      </c>
      <c r="I234" s="106">
        <v>14.0</v>
      </c>
      <c r="J234" s="354" t="s">
        <v>86</v>
      </c>
      <c r="K234" s="357">
        <v>306.9</v>
      </c>
      <c r="L234" s="181"/>
      <c r="M234" s="181"/>
      <c r="N234" s="181"/>
      <c r="O234" s="181"/>
      <c r="P234" s="181"/>
      <c r="Q234" s="106"/>
      <c r="R234" s="182"/>
      <c r="S234" s="182"/>
      <c r="T234" s="182"/>
      <c r="U234" s="182"/>
      <c r="V234" s="182"/>
      <c r="W234" s="182"/>
      <c r="X234" s="182"/>
      <c r="Y234" s="140">
        <f t="shared" si="276"/>
        <v>0</v>
      </c>
      <c r="Z234" s="184" t="str">
        <f t="shared" si="277"/>
        <v>No</v>
      </c>
      <c r="AA234" s="185" t="str">
        <f t="shared" si="278"/>
        <v>No</v>
      </c>
      <c r="AB234" s="2"/>
      <c r="AC234" s="132">
        <v>2.0</v>
      </c>
      <c r="AD234" s="137">
        <f t="shared" si="279"/>
        <v>0</v>
      </c>
      <c r="AE234" s="104"/>
      <c r="AF234" s="104">
        <v>11.0</v>
      </c>
      <c r="AG234" s="104">
        <f t="shared" si="280"/>
        <v>0</v>
      </c>
      <c r="AH234" s="104">
        <f t="shared" si="281"/>
        <v>0</v>
      </c>
      <c r="AI234" s="104">
        <f t="shared" si="282"/>
        <v>0</v>
      </c>
      <c r="AJ234" s="104">
        <f t="shared" si="283"/>
        <v>0</v>
      </c>
      <c r="AK234" s="104">
        <f t="shared" si="284"/>
        <v>0</v>
      </c>
      <c r="AL234" s="104">
        <f t="shared" si="285"/>
        <v>0</v>
      </c>
      <c r="AM234" s="104">
        <f t="shared" si="286"/>
        <v>0</v>
      </c>
      <c r="AN234" s="104">
        <f t="shared" si="287"/>
        <v>0</v>
      </c>
      <c r="AO234" s="104">
        <f t="shared" si="288"/>
        <v>0</v>
      </c>
      <c r="AP234" s="104">
        <f t="shared" si="289"/>
        <v>0</v>
      </c>
      <c r="AQ234" s="104">
        <f t="shared" si="290"/>
        <v>0</v>
      </c>
      <c r="AR234" s="104">
        <f t="shared" si="291"/>
        <v>0</v>
      </c>
      <c r="AS234" s="104">
        <f t="shared" si="292"/>
        <v>0</v>
      </c>
      <c r="AT234" s="104">
        <f t="shared" si="293"/>
        <v>0</v>
      </c>
      <c r="AU234" s="104">
        <v>2.0</v>
      </c>
      <c r="AV234" s="104"/>
      <c r="AW234" s="104"/>
      <c r="AX234" s="104"/>
      <c r="AY234" s="104">
        <f t="shared" si="294"/>
        <v>1</v>
      </c>
      <c r="AZ234" s="104"/>
      <c r="BA234" s="104">
        <v>1.0</v>
      </c>
      <c r="BB234" s="104"/>
      <c r="BC234" s="104">
        <v>15.0</v>
      </c>
      <c r="BD234" s="104">
        <v>400.0</v>
      </c>
      <c r="BE234" s="104">
        <f t="shared" si="273"/>
        <v>40</v>
      </c>
      <c r="BF234" s="104">
        <f t="shared" si="274"/>
        <v>12</v>
      </c>
      <c r="BG234" s="104">
        <f t="shared" si="275"/>
        <v>0</v>
      </c>
    </row>
    <row r="235" ht="64.5" customHeight="1">
      <c r="A235" s="2"/>
      <c r="B235" s="380"/>
      <c r="C235" s="2"/>
      <c r="D235" s="128" t="s">
        <v>741</v>
      </c>
      <c r="E235" s="433" t="s">
        <v>736</v>
      </c>
      <c r="F235" s="129" t="s">
        <v>360</v>
      </c>
      <c r="G235" s="333" t="s">
        <v>578</v>
      </c>
      <c r="H235" s="129">
        <v>1.0</v>
      </c>
      <c r="I235" s="129">
        <v>8.0</v>
      </c>
      <c r="J235" s="334" t="s">
        <v>86</v>
      </c>
      <c r="K235" s="335">
        <v>332.5</v>
      </c>
      <c r="L235" s="133"/>
      <c r="M235" s="133"/>
      <c r="N235" s="133"/>
      <c r="O235" s="133"/>
      <c r="P235" s="133"/>
      <c r="Q235" s="129"/>
      <c r="R235" s="132"/>
      <c r="S235" s="132"/>
      <c r="T235" s="132"/>
      <c r="U235" s="132"/>
      <c r="V235" s="132"/>
      <c r="W235" s="132"/>
      <c r="X235" s="132"/>
      <c r="Y235" s="134">
        <f t="shared" si="276"/>
        <v>0</v>
      </c>
      <c r="Z235" s="135" t="str">
        <f t="shared" si="277"/>
        <v>No</v>
      </c>
      <c r="AA235" s="136" t="str">
        <f t="shared" si="278"/>
        <v>No</v>
      </c>
      <c r="AB235" s="2"/>
      <c r="AC235" s="132">
        <v>2.0</v>
      </c>
      <c r="AD235" s="137">
        <f t="shared" si="279"/>
        <v>0</v>
      </c>
      <c r="AE235" s="104"/>
      <c r="AF235" s="104">
        <v>11.0</v>
      </c>
      <c r="AG235" s="104">
        <f t="shared" si="280"/>
        <v>0</v>
      </c>
      <c r="AH235" s="104">
        <f t="shared" si="281"/>
        <v>0</v>
      </c>
      <c r="AI235" s="104">
        <f t="shared" si="282"/>
        <v>0</v>
      </c>
      <c r="AJ235" s="104">
        <f t="shared" si="283"/>
        <v>0</v>
      </c>
      <c r="AK235" s="104">
        <f t="shared" si="284"/>
        <v>0</v>
      </c>
      <c r="AL235" s="104">
        <f t="shared" si="285"/>
        <v>0</v>
      </c>
      <c r="AM235" s="104">
        <f t="shared" si="286"/>
        <v>0</v>
      </c>
      <c r="AN235" s="104">
        <f t="shared" si="287"/>
        <v>0</v>
      </c>
      <c r="AO235" s="104">
        <f t="shared" si="288"/>
        <v>0</v>
      </c>
      <c r="AP235" s="104">
        <f t="shared" si="289"/>
        <v>0</v>
      </c>
      <c r="AQ235" s="104">
        <f t="shared" si="290"/>
        <v>0</v>
      </c>
      <c r="AR235" s="104">
        <f t="shared" si="291"/>
        <v>0</v>
      </c>
      <c r="AS235" s="104">
        <f t="shared" si="292"/>
        <v>0</v>
      </c>
      <c r="AT235" s="104">
        <f t="shared" si="293"/>
        <v>0</v>
      </c>
      <c r="AU235" s="104">
        <v>2.0</v>
      </c>
      <c r="AV235" s="104"/>
      <c r="AW235" s="104"/>
      <c r="AX235" s="104"/>
      <c r="AY235" s="104">
        <f t="shared" si="294"/>
        <v>1</v>
      </c>
      <c r="AZ235" s="104"/>
      <c r="BA235" s="104">
        <v>1.0</v>
      </c>
      <c r="BB235" s="104"/>
      <c r="BC235" s="104">
        <v>15.0</v>
      </c>
      <c r="BD235" s="104">
        <v>300.0</v>
      </c>
      <c r="BE235" s="104">
        <f t="shared" si="273"/>
        <v>30</v>
      </c>
      <c r="BF235" s="104">
        <f t="shared" si="274"/>
        <v>9</v>
      </c>
      <c r="BG235" s="104">
        <f t="shared" si="275"/>
        <v>0</v>
      </c>
    </row>
    <row r="236" ht="64.5" customHeight="1">
      <c r="A236" s="2"/>
      <c r="B236" s="421"/>
      <c r="C236" s="189"/>
      <c r="D236" s="169" t="s">
        <v>742</v>
      </c>
      <c r="E236" s="367"/>
      <c r="F236" s="145" t="s">
        <v>246</v>
      </c>
      <c r="G236" s="368" t="s">
        <v>743</v>
      </c>
      <c r="H236" s="145">
        <v>1.0</v>
      </c>
      <c r="I236" s="145">
        <v>0.0</v>
      </c>
      <c r="J236" s="391" t="s">
        <v>86</v>
      </c>
      <c r="K236" s="369">
        <v>152.3</v>
      </c>
      <c r="L236" s="173"/>
      <c r="M236" s="430" t="s">
        <v>722</v>
      </c>
      <c r="N236" s="430" t="s">
        <v>722</v>
      </c>
      <c r="O236" s="430" t="s">
        <v>722</v>
      </c>
      <c r="P236" s="434"/>
      <c r="Q236" s="435" t="s">
        <v>722</v>
      </c>
      <c r="R236" s="436"/>
      <c r="S236" s="431" t="s">
        <v>722</v>
      </c>
      <c r="T236" s="431" t="s">
        <v>722</v>
      </c>
      <c r="U236" s="431" t="s">
        <v>722</v>
      </c>
      <c r="V236" s="431" t="s">
        <v>722</v>
      </c>
      <c r="W236" s="431" t="s">
        <v>722</v>
      </c>
      <c r="X236" s="431" t="s">
        <v>722</v>
      </c>
      <c r="Y236" s="194">
        <f>K236*L236+K236*P236+K236*R236</f>
        <v>0</v>
      </c>
      <c r="Z236" s="176" t="str">
        <f t="shared" si="277"/>
        <v>No</v>
      </c>
      <c r="AA236" s="177" t="str">
        <f t="shared" si="278"/>
        <v>No</v>
      </c>
      <c r="AB236" s="2"/>
      <c r="AC236" s="151">
        <v>1.0</v>
      </c>
      <c r="AD236" s="155">
        <f>AC236*L236+P236*AC236+AC236*R236</f>
        <v>0</v>
      </c>
      <c r="AE236" s="104"/>
      <c r="AF236" s="104">
        <v>11.0</v>
      </c>
      <c r="AG236" s="104">
        <f t="shared" si="280"/>
        <v>0</v>
      </c>
      <c r="AH236" s="104">
        <f t="shared" si="281"/>
        <v>0</v>
      </c>
      <c r="AI236" s="104"/>
      <c r="AJ236" s="104"/>
      <c r="AK236" s="104"/>
      <c r="AL236" s="104">
        <f t="shared" si="285"/>
        <v>0</v>
      </c>
      <c r="AM236" s="104"/>
      <c r="AN236" s="104">
        <f t="shared" si="287"/>
        <v>0</v>
      </c>
      <c r="AO236" s="104"/>
      <c r="AP236" s="104"/>
      <c r="AQ236" s="104"/>
      <c r="AR236" s="104"/>
      <c r="AS236" s="104"/>
      <c r="AT236" s="104"/>
      <c r="AU236" s="104">
        <v>1.0</v>
      </c>
      <c r="AV236" s="104"/>
      <c r="AW236" s="104"/>
      <c r="AX236" s="104">
        <f t="shared" ref="AX236:AX237" si="295">H236</f>
        <v>1</v>
      </c>
      <c r="AY236" s="104"/>
      <c r="AZ236" s="104"/>
      <c r="BA236" s="104">
        <v>0.0</v>
      </c>
      <c r="BB236" s="104"/>
      <c r="BC236" s="104">
        <v>8.0</v>
      </c>
      <c r="BD236" s="104">
        <v>200.0</v>
      </c>
      <c r="BE236" s="104">
        <f t="shared" si="273"/>
        <v>20</v>
      </c>
      <c r="BF236" s="104">
        <f t="shared" si="274"/>
        <v>6</v>
      </c>
      <c r="BG236" s="104">
        <f t="shared" si="275"/>
        <v>0</v>
      </c>
    </row>
    <row r="237" ht="24.75" customHeight="1">
      <c r="A237" s="2"/>
      <c r="B237" s="310"/>
      <c r="C237" s="227"/>
      <c r="D237" s="178"/>
      <c r="E237" s="311"/>
      <c r="F237" s="227"/>
      <c r="G237" s="261"/>
      <c r="H237" s="227"/>
      <c r="I237" s="227"/>
      <c r="J237" s="312"/>
      <c r="K237" s="346" t="s">
        <v>744</v>
      </c>
      <c r="L237" s="231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375"/>
      <c r="Z237" s="227"/>
      <c r="AA237" s="141"/>
      <c r="AB237" s="2"/>
      <c r="AC237" s="81"/>
      <c r="AD237" s="2"/>
      <c r="AE237" s="234"/>
      <c r="AF237" s="23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 t="str">
        <f t="shared" si="295"/>
        <v/>
      </c>
      <c r="AY237" s="104" t="str">
        <f>H237</f>
        <v/>
      </c>
      <c r="AZ237" s="104"/>
      <c r="BA237" s="104"/>
      <c r="BB237" s="104"/>
      <c r="BC237" s="104"/>
      <c r="BD237" s="104"/>
      <c r="BE237" s="104">
        <f t="shared" si="273"/>
        <v>0</v>
      </c>
      <c r="BF237" s="104">
        <f t="shared" si="274"/>
        <v>0</v>
      </c>
      <c r="BG237" s="104">
        <f t="shared" si="275"/>
        <v>0</v>
      </c>
    </row>
    <row r="238" ht="64.5" customHeight="1">
      <c r="A238" s="2"/>
      <c r="B238" s="437"/>
      <c r="C238" s="87"/>
      <c r="D238" s="207" t="s">
        <v>745</v>
      </c>
      <c r="E238" s="417"/>
      <c r="F238" s="208" t="s">
        <v>360</v>
      </c>
      <c r="G238" s="418" t="s">
        <v>746</v>
      </c>
      <c r="H238" s="208">
        <v>1.0</v>
      </c>
      <c r="I238" s="208">
        <v>0.0</v>
      </c>
      <c r="J238" s="419" t="s">
        <v>86</v>
      </c>
      <c r="K238" s="420">
        <v>306.9</v>
      </c>
      <c r="L238" s="211"/>
      <c r="M238" s="211"/>
      <c r="N238" s="211"/>
      <c r="O238" s="211"/>
      <c r="P238" s="211"/>
      <c r="Q238" s="208"/>
      <c r="R238" s="212"/>
      <c r="S238" s="212"/>
      <c r="T238" s="212"/>
      <c r="U238" s="212"/>
      <c r="V238" s="212"/>
      <c r="W238" s="212"/>
      <c r="X238" s="212"/>
      <c r="Y238" s="213">
        <f>K238*L238+K238*M238+K238*N238+K238*O238+K238*P238+K238*Q238+K238*R238+K238*T238+K238*U238+K238*V238+K238*W238+K238*X238+K238*S238</f>
        <v>0</v>
      </c>
      <c r="Z238" s="214" t="str">
        <f>IF(B238="New","Yes","No")</f>
        <v>No</v>
      </c>
      <c r="AA238" s="215" t="str">
        <f>IF(SUM(L238:X238)&gt;0,"Yes","No")</f>
        <v>No</v>
      </c>
      <c r="AB238" s="2"/>
      <c r="AC238" s="212">
        <v>1.0</v>
      </c>
      <c r="AD238" s="216">
        <f>AC238*L238+AC238*M238+AC238*N238+AC238*O238+AC238*P238+AC238*Q238+AC238*R238+AC238*T238+AC238*U238+AC238*V238+AC238*W238+AC238*X238+AC238*S238</f>
        <v>0</v>
      </c>
      <c r="AE238" s="104"/>
      <c r="AF238" s="104">
        <v>15.0</v>
      </c>
      <c r="AG238" s="104">
        <f>SUM(L238:X238)*AF238</f>
        <v>0</v>
      </c>
      <c r="AH238" s="104">
        <f>L238*H238</f>
        <v>0</v>
      </c>
      <c r="AI238" s="104">
        <f>M238*H238</f>
        <v>0</v>
      </c>
      <c r="AJ238" s="104">
        <f>N238*H238</f>
        <v>0</v>
      </c>
      <c r="AK238" s="104">
        <f>O238*H238</f>
        <v>0</v>
      </c>
      <c r="AL238" s="104">
        <f>P238*H238</f>
        <v>0</v>
      </c>
      <c r="AM238" s="104">
        <f>Q238*H238</f>
        <v>0</v>
      </c>
      <c r="AN238" s="104">
        <f>R238*H238</f>
        <v>0</v>
      </c>
      <c r="AO238" s="104">
        <f>H238*S238</f>
        <v>0</v>
      </c>
      <c r="AP238" s="104">
        <f>T238*H238</f>
        <v>0</v>
      </c>
      <c r="AQ238" s="104">
        <f>U238*H238</f>
        <v>0</v>
      </c>
      <c r="AR238" s="104">
        <f>V238*H238</f>
        <v>0</v>
      </c>
      <c r="AS238" s="104">
        <f>W238*H238</f>
        <v>0</v>
      </c>
      <c r="AT238" s="104">
        <f>X238*H238</f>
        <v>0</v>
      </c>
      <c r="AU238" s="104">
        <v>1.0</v>
      </c>
      <c r="AV238" s="104"/>
      <c r="AW238" s="104"/>
      <c r="AX238" s="104"/>
      <c r="AY238" s="104">
        <v>1.0</v>
      </c>
      <c r="AZ238" s="104"/>
      <c r="BA238" s="104">
        <v>1.0</v>
      </c>
      <c r="BB238" s="104"/>
      <c r="BC238" s="104">
        <v>20.0</v>
      </c>
      <c r="BD238" s="104">
        <v>500.0</v>
      </c>
      <c r="BE238" s="104">
        <f t="shared" si="273"/>
        <v>50</v>
      </c>
      <c r="BF238" s="104">
        <f t="shared" si="274"/>
        <v>15</v>
      </c>
      <c r="BG238" s="104">
        <f t="shared" si="275"/>
        <v>0</v>
      </c>
    </row>
    <row r="239" ht="18.0" customHeight="1">
      <c r="A239" s="1"/>
      <c r="B239" s="438"/>
      <c r="C239" s="1"/>
      <c r="D239" s="48"/>
      <c r="E239" s="260"/>
      <c r="F239" s="1"/>
      <c r="G239" s="71"/>
      <c r="H239" s="1"/>
      <c r="I239" s="1"/>
      <c r="J239" s="41"/>
      <c r="K239" s="262"/>
      <c r="L239" s="2"/>
      <c r="M239" s="2"/>
      <c r="N239" s="2"/>
      <c r="O239" s="2"/>
      <c r="P239" s="2"/>
      <c r="Q239" s="2"/>
      <c r="R239" s="3"/>
      <c r="S239" s="3"/>
      <c r="T239" s="2"/>
      <c r="U239" s="2"/>
      <c r="V239" s="2"/>
      <c r="W239" s="2"/>
      <c r="X239" s="2"/>
      <c r="Y239" s="50"/>
      <c r="Z239" s="1"/>
      <c r="AA239" s="1"/>
      <c r="AB239" s="1"/>
      <c r="AC239" s="1"/>
      <c r="AD239" s="1"/>
      <c r="AE239" s="112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12"/>
      <c r="AV239" s="112"/>
      <c r="AW239" s="112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</row>
    <row r="240" ht="18.0" customHeight="1">
      <c r="A240" s="1"/>
      <c r="B240" s="438"/>
      <c r="C240" s="1"/>
      <c r="D240" s="48"/>
      <c r="E240" s="260"/>
      <c r="F240" s="1"/>
      <c r="G240" s="71"/>
      <c r="H240" s="1"/>
      <c r="I240" s="1"/>
      <c r="J240" s="41"/>
      <c r="K240" s="262"/>
      <c r="L240" s="2"/>
      <c r="M240" s="2"/>
      <c r="N240" s="2"/>
      <c r="O240" s="2"/>
      <c r="P240" s="2"/>
      <c r="Q240" s="2"/>
      <c r="R240" s="3"/>
      <c r="S240" s="3"/>
      <c r="T240" s="2"/>
      <c r="U240" s="2"/>
      <c r="V240" s="2"/>
      <c r="W240" s="2"/>
      <c r="X240" s="2"/>
      <c r="Y240" s="50"/>
      <c r="Z240" s="1"/>
      <c r="AA240" s="1"/>
      <c r="AB240" s="1"/>
      <c r="AC240" s="1"/>
      <c r="AD240" s="1"/>
      <c r="AE240" s="112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12"/>
      <c r="AV240" s="112"/>
      <c r="AW240" s="112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</row>
    <row r="241" ht="18.0" customHeight="1">
      <c r="A241" s="1"/>
      <c r="B241" s="438"/>
      <c r="C241" s="1"/>
      <c r="D241" s="48"/>
      <c r="E241" s="260"/>
      <c r="F241" s="1"/>
      <c r="G241" s="71"/>
      <c r="H241" s="1"/>
      <c r="I241" s="1"/>
      <c r="J241" s="41"/>
      <c r="K241" s="262"/>
      <c r="L241" s="2"/>
      <c r="M241" s="2"/>
      <c r="N241" s="2"/>
      <c r="O241" s="2"/>
      <c r="P241" s="2"/>
      <c r="Q241" s="2"/>
      <c r="R241" s="3"/>
      <c r="S241" s="3"/>
      <c r="T241" s="2"/>
      <c r="U241" s="2"/>
      <c r="V241" s="2"/>
      <c r="W241" s="2"/>
      <c r="X241" s="2"/>
      <c r="Y241" s="50"/>
      <c r="Z241" s="1"/>
      <c r="AA241" s="1"/>
      <c r="AB241" s="1"/>
      <c r="AC241" s="1"/>
      <c r="AD241" s="1"/>
      <c r="AE241" s="112">
        <v>1.0</v>
      </c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12"/>
      <c r="AV241" s="112"/>
      <c r="AW241" s="112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</row>
    <row r="242" ht="18.0" customHeight="1">
      <c r="A242" s="1"/>
      <c r="B242" s="438"/>
      <c r="C242" s="1"/>
      <c r="D242" s="48"/>
      <c r="E242" s="260"/>
      <c r="F242" s="1"/>
      <c r="G242" s="71"/>
      <c r="H242" s="1"/>
      <c r="I242" s="1"/>
      <c r="J242" s="41"/>
      <c r="K242" s="262"/>
      <c r="L242" s="2"/>
      <c r="M242" s="2"/>
      <c r="N242" s="2"/>
      <c r="O242" s="2"/>
      <c r="P242" s="2"/>
      <c r="Q242" s="2"/>
      <c r="R242" s="3"/>
      <c r="S242" s="3"/>
      <c r="T242" s="2"/>
      <c r="U242" s="2"/>
      <c r="V242" s="2"/>
      <c r="W242" s="2"/>
      <c r="X242" s="2"/>
      <c r="Y242" s="50"/>
      <c r="Z242" s="1"/>
      <c r="AA242" s="1"/>
      <c r="AB242" s="1"/>
      <c r="AC242" s="1"/>
      <c r="AD242" s="1"/>
      <c r="AE242" s="112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12"/>
      <c r="AV242" s="112"/>
      <c r="AW242" s="112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</row>
    <row r="243" ht="18.0" customHeight="1">
      <c r="A243" s="1"/>
      <c r="B243" s="438"/>
      <c r="C243" s="1"/>
      <c r="D243" s="48"/>
      <c r="E243" s="260"/>
      <c r="F243" s="1"/>
      <c r="G243" s="71"/>
      <c r="H243" s="1"/>
      <c r="I243" s="1"/>
      <c r="J243" s="41"/>
      <c r="K243" s="262"/>
      <c r="L243" s="2"/>
      <c r="M243" s="2"/>
      <c r="N243" s="2"/>
      <c r="O243" s="2"/>
      <c r="P243" s="2"/>
      <c r="Q243" s="2"/>
      <c r="R243" s="3"/>
      <c r="S243" s="3"/>
      <c r="T243" s="2"/>
      <c r="U243" s="2"/>
      <c r="V243" s="2"/>
      <c r="W243" s="2"/>
      <c r="X243" s="2"/>
      <c r="Y243" s="50"/>
      <c r="Z243" s="1"/>
      <c r="AA243" s="1"/>
      <c r="AB243" s="1"/>
      <c r="AC243" s="1"/>
      <c r="AD243" s="1"/>
      <c r="AE243" s="112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12"/>
      <c r="AV243" s="112"/>
      <c r="AW243" s="112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</row>
    <row r="244" ht="18.0" customHeight="1">
      <c r="A244" s="1"/>
      <c r="B244" s="438"/>
      <c r="C244" s="1"/>
      <c r="D244" s="48"/>
      <c r="E244" s="260"/>
      <c r="F244" s="1"/>
      <c r="G244" s="71"/>
      <c r="H244" s="1"/>
      <c r="I244" s="1"/>
      <c r="J244" s="41"/>
      <c r="K244" s="262"/>
      <c r="L244" s="2"/>
      <c r="M244" s="2"/>
      <c r="N244" s="2"/>
      <c r="O244" s="2"/>
      <c r="P244" s="2"/>
      <c r="Q244" s="2"/>
      <c r="R244" s="3"/>
      <c r="S244" s="3"/>
      <c r="T244" s="2"/>
      <c r="U244" s="2"/>
      <c r="V244" s="2"/>
      <c r="W244" s="2"/>
      <c r="X244" s="2"/>
      <c r="Y244" s="50"/>
      <c r="Z244" s="1"/>
      <c r="AA244" s="1"/>
      <c r="AB244" s="1"/>
      <c r="AC244" s="1"/>
      <c r="AD244" s="1"/>
      <c r="AE244" s="112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12"/>
      <c r="AV244" s="112"/>
      <c r="AW244" s="112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</row>
    <row r="245" ht="18.0" customHeight="1">
      <c r="A245" s="1"/>
      <c r="B245" s="438"/>
      <c r="C245" s="1"/>
      <c r="D245" s="48"/>
      <c r="E245" s="260"/>
      <c r="F245" s="1"/>
      <c r="G245" s="71"/>
      <c r="H245" s="1"/>
      <c r="I245" s="1"/>
      <c r="J245" s="41"/>
      <c r="K245" s="262"/>
      <c r="L245" s="2"/>
      <c r="M245" s="2"/>
      <c r="N245" s="2"/>
      <c r="O245" s="2"/>
      <c r="P245" s="2"/>
      <c r="Q245" s="2"/>
      <c r="R245" s="3"/>
      <c r="S245" s="3"/>
      <c r="T245" s="2"/>
      <c r="U245" s="2"/>
      <c r="V245" s="2"/>
      <c r="W245" s="2"/>
      <c r="X245" s="2"/>
      <c r="Y245" s="50"/>
      <c r="Z245" s="1"/>
      <c r="AA245" s="1"/>
      <c r="AB245" s="1"/>
      <c r="AC245" s="1"/>
      <c r="AD245" s="1"/>
      <c r="AE245" s="112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12"/>
      <c r="AV245" s="112"/>
      <c r="AW245" s="112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</row>
    <row r="246" ht="18.0" customHeight="1">
      <c r="A246" s="1"/>
      <c r="B246" s="438"/>
      <c r="C246" s="1"/>
      <c r="D246" s="48"/>
      <c r="E246" s="260"/>
      <c r="F246" s="1"/>
      <c r="G246" s="71"/>
      <c r="H246" s="1"/>
      <c r="I246" s="1"/>
      <c r="J246" s="41"/>
      <c r="K246" s="262"/>
      <c r="L246" s="2"/>
      <c r="M246" s="2"/>
      <c r="N246" s="2"/>
      <c r="O246" s="2"/>
      <c r="P246" s="2"/>
      <c r="Q246" s="2"/>
      <c r="R246" s="3"/>
      <c r="S246" s="3"/>
      <c r="T246" s="2"/>
      <c r="U246" s="2"/>
      <c r="V246" s="2"/>
      <c r="W246" s="2"/>
      <c r="X246" s="2"/>
      <c r="Y246" s="50"/>
      <c r="Z246" s="1"/>
      <c r="AA246" s="1"/>
      <c r="AB246" s="1"/>
      <c r="AC246" s="1"/>
      <c r="AD246" s="1"/>
      <c r="AE246" s="112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12"/>
      <c r="AV246" s="112"/>
      <c r="AW246" s="112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</row>
    <row r="247" ht="18.0" customHeight="1">
      <c r="A247" s="1"/>
      <c r="B247" s="438"/>
      <c r="C247" s="1"/>
      <c r="D247" s="48"/>
      <c r="E247" s="260"/>
      <c r="F247" s="1"/>
      <c r="G247" s="71"/>
      <c r="H247" s="1"/>
      <c r="I247" s="1"/>
      <c r="J247" s="41"/>
      <c r="K247" s="262"/>
      <c r="L247" s="2"/>
      <c r="M247" s="2"/>
      <c r="N247" s="2"/>
      <c r="O247" s="2"/>
      <c r="P247" s="2"/>
      <c r="Q247" s="2"/>
      <c r="R247" s="3"/>
      <c r="S247" s="3"/>
      <c r="T247" s="2"/>
      <c r="U247" s="2"/>
      <c r="V247" s="2"/>
      <c r="W247" s="2"/>
      <c r="X247" s="2"/>
      <c r="Y247" s="50"/>
      <c r="Z247" s="1"/>
      <c r="AA247" s="1"/>
      <c r="AB247" s="1"/>
      <c r="AC247" s="1"/>
      <c r="AD247" s="1"/>
      <c r="AE247" s="112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12"/>
      <c r="AV247" s="112"/>
      <c r="AW247" s="112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</row>
    <row r="248" ht="18.0" customHeight="1">
      <c r="A248" s="1"/>
      <c r="B248" s="438"/>
      <c r="C248" s="1"/>
      <c r="D248" s="48"/>
      <c r="E248" s="260"/>
      <c r="F248" s="1"/>
      <c r="G248" s="71"/>
      <c r="H248" s="1"/>
      <c r="I248" s="1"/>
      <c r="J248" s="41"/>
      <c r="K248" s="262"/>
      <c r="L248" s="2"/>
      <c r="M248" s="2"/>
      <c r="N248" s="2"/>
      <c r="O248" s="2"/>
      <c r="P248" s="2"/>
      <c r="Q248" s="2"/>
      <c r="R248" s="3"/>
      <c r="S248" s="3"/>
      <c r="T248" s="2"/>
      <c r="U248" s="2"/>
      <c r="V248" s="2"/>
      <c r="W248" s="2"/>
      <c r="X248" s="2"/>
      <c r="Y248" s="50"/>
      <c r="Z248" s="1"/>
      <c r="AA248" s="1"/>
      <c r="AB248" s="1"/>
      <c r="AC248" s="1"/>
      <c r="AD248" s="1"/>
      <c r="AE248" s="112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12"/>
      <c r="AV248" s="112"/>
      <c r="AW248" s="112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</row>
    <row r="249" ht="18.0" customHeight="1">
      <c r="A249" s="1"/>
      <c r="B249" s="438"/>
      <c r="C249" s="1"/>
      <c r="D249" s="48"/>
      <c r="E249" s="260"/>
      <c r="F249" s="1"/>
      <c r="G249" s="71"/>
      <c r="H249" s="1"/>
      <c r="I249" s="1"/>
      <c r="J249" s="41"/>
      <c r="K249" s="262"/>
      <c r="L249" s="2"/>
      <c r="M249" s="2"/>
      <c r="N249" s="2"/>
      <c r="O249" s="2"/>
      <c r="P249" s="2"/>
      <c r="Q249" s="2"/>
      <c r="R249" s="3"/>
      <c r="S249" s="3"/>
      <c r="T249" s="2"/>
      <c r="U249" s="2"/>
      <c r="V249" s="2"/>
      <c r="W249" s="2"/>
      <c r="X249" s="2"/>
      <c r="Y249" s="50"/>
      <c r="Z249" s="1"/>
      <c r="AA249" s="1"/>
      <c r="AB249" s="1"/>
      <c r="AC249" s="1"/>
      <c r="AD249" s="1"/>
      <c r="AE249" s="112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12"/>
      <c r="AV249" s="112"/>
      <c r="AW249" s="112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</row>
    <row r="250" ht="18.0" customHeight="1">
      <c r="A250" s="1"/>
      <c r="B250" s="438"/>
      <c r="C250" s="1"/>
      <c r="D250" s="48"/>
      <c r="E250" s="260"/>
      <c r="F250" s="1"/>
      <c r="G250" s="71"/>
      <c r="H250" s="1"/>
      <c r="I250" s="1"/>
      <c r="J250" s="41"/>
      <c r="K250" s="262"/>
      <c r="L250" s="2"/>
      <c r="M250" s="2"/>
      <c r="N250" s="2"/>
      <c r="O250" s="2"/>
      <c r="P250" s="2"/>
      <c r="Q250" s="2"/>
      <c r="R250" s="3"/>
      <c r="S250" s="3"/>
      <c r="T250" s="2"/>
      <c r="U250" s="2"/>
      <c r="V250" s="2"/>
      <c r="W250" s="2"/>
      <c r="X250" s="2"/>
      <c r="Y250" s="50"/>
      <c r="Z250" s="1"/>
      <c r="AA250" s="1"/>
      <c r="AB250" s="1"/>
      <c r="AC250" s="1"/>
      <c r="AD250" s="1"/>
      <c r="AE250" s="112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12"/>
      <c r="AV250" s="112"/>
      <c r="AW250" s="112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</row>
    <row r="251" ht="18.0" customHeight="1">
      <c r="A251" s="1"/>
      <c r="B251" s="438"/>
      <c r="C251" s="1"/>
      <c r="D251" s="48"/>
      <c r="E251" s="260"/>
      <c r="F251" s="1"/>
      <c r="G251" s="71"/>
      <c r="H251" s="1"/>
      <c r="I251" s="1"/>
      <c r="J251" s="41"/>
      <c r="K251" s="262"/>
      <c r="L251" s="2"/>
      <c r="M251" s="2"/>
      <c r="N251" s="2"/>
      <c r="O251" s="2"/>
      <c r="P251" s="2"/>
      <c r="Q251" s="2"/>
      <c r="R251" s="3"/>
      <c r="S251" s="3"/>
      <c r="T251" s="2"/>
      <c r="U251" s="2"/>
      <c r="V251" s="2"/>
      <c r="W251" s="2"/>
      <c r="X251" s="2"/>
      <c r="Y251" s="50"/>
      <c r="Z251" s="1"/>
      <c r="AA251" s="1"/>
      <c r="AB251" s="1"/>
      <c r="AC251" s="1"/>
      <c r="AD251" s="1"/>
      <c r="AE251" s="112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12"/>
      <c r="AV251" s="112"/>
      <c r="AW251" s="112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</row>
    <row r="252" ht="18.0" customHeight="1">
      <c r="A252" s="1"/>
      <c r="B252" s="438"/>
      <c r="C252" s="1"/>
      <c r="D252" s="48"/>
      <c r="E252" s="260"/>
      <c r="F252" s="1"/>
      <c r="G252" s="71"/>
      <c r="H252" s="1"/>
      <c r="I252" s="1"/>
      <c r="J252" s="41"/>
      <c r="K252" s="262"/>
      <c r="L252" s="2"/>
      <c r="M252" s="2"/>
      <c r="N252" s="2"/>
      <c r="O252" s="2"/>
      <c r="P252" s="2"/>
      <c r="Q252" s="2"/>
      <c r="R252" s="3"/>
      <c r="S252" s="3"/>
      <c r="T252" s="2"/>
      <c r="U252" s="2"/>
      <c r="V252" s="2"/>
      <c r="W252" s="2"/>
      <c r="X252" s="2"/>
      <c r="Y252" s="50"/>
      <c r="Z252" s="1"/>
      <c r="AA252" s="1"/>
      <c r="AB252" s="1"/>
      <c r="AC252" s="1"/>
      <c r="AD252" s="1"/>
      <c r="AE252" s="112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12"/>
      <c r="AV252" s="112"/>
      <c r="AW252" s="112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</row>
    <row r="253" ht="18.0" customHeight="1">
      <c r="A253" s="1"/>
      <c r="B253" s="438"/>
      <c r="C253" s="1"/>
      <c r="D253" s="48"/>
      <c r="E253" s="260"/>
      <c r="F253" s="1"/>
      <c r="G253" s="71"/>
      <c r="H253" s="1"/>
      <c r="I253" s="1"/>
      <c r="J253" s="41"/>
      <c r="K253" s="262"/>
      <c r="L253" s="2"/>
      <c r="M253" s="2"/>
      <c r="N253" s="2"/>
      <c r="O253" s="2"/>
      <c r="P253" s="2"/>
      <c r="Q253" s="2"/>
      <c r="R253" s="3"/>
      <c r="S253" s="3"/>
      <c r="T253" s="2"/>
      <c r="U253" s="2"/>
      <c r="V253" s="2"/>
      <c r="W253" s="2"/>
      <c r="X253" s="2"/>
      <c r="Y253" s="50"/>
      <c r="Z253" s="1"/>
      <c r="AA253" s="1"/>
      <c r="AB253" s="1"/>
      <c r="AC253" s="1"/>
      <c r="AD253" s="1"/>
      <c r="AE253" s="112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12"/>
      <c r="AV253" s="112"/>
      <c r="AW253" s="112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</row>
    <row r="254" ht="18.0" customHeight="1">
      <c r="A254" s="1"/>
      <c r="B254" s="438"/>
      <c r="C254" s="1"/>
      <c r="D254" s="48"/>
      <c r="E254" s="260"/>
      <c r="F254" s="1"/>
      <c r="G254" s="71"/>
      <c r="H254" s="1"/>
      <c r="I254" s="1"/>
      <c r="J254" s="41"/>
      <c r="K254" s="262"/>
      <c r="L254" s="2"/>
      <c r="M254" s="2"/>
      <c r="N254" s="2"/>
      <c r="O254" s="2"/>
      <c r="P254" s="2"/>
      <c r="Q254" s="2"/>
      <c r="R254" s="3"/>
      <c r="S254" s="3"/>
      <c r="T254" s="2"/>
      <c r="U254" s="2"/>
      <c r="V254" s="2"/>
      <c r="W254" s="2"/>
      <c r="X254" s="2"/>
      <c r="Y254" s="50"/>
      <c r="Z254" s="1"/>
      <c r="AA254" s="1"/>
      <c r="AB254" s="1"/>
      <c r="AC254" s="1"/>
      <c r="AD254" s="1"/>
      <c r="AE254" s="112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12"/>
      <c r="AV254" s="112"/>
      <c r="AW254" s="112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</row>
    <row r="255" ht="18.0" customHeight="1">
      <c r="A255" s="1"/>
      <c r="B255" s="438"/>
      <c r="C255" s="1"/>
      <c r="D255" s="48"/>
      <c r="E255" s="260"/>
      <c r="F255" s="1"/>
      <c r="G255" s="71"/>
      <c r="H255" s="1"/>
      <c r="I255" s="1"/>
      <c r="J255" s="41"/>
      <c r="K255" s="262"/>
      <c r="L255" s="2"/>
      <c r="M255" s="2"/>
      <c r="N255" s="2"/>
      <c r="O255" s="2"/>
      <c r="P255" s="2"/>
      <c r="Q255" s="2"/>
      <c r="R255" s="3"/>
      <c r="S255" s="3"/>
      <c r="T255" s="2"/>
      <c r="U255" s="2"/>
      <c r="V255" s="2"/>
      <c r="W255" s="2"/>
      <c r="X255" s="2"/>
      <c r="Y255" s="50"/>
      <c r="Z255" s="1"/>
      <c r="AA255" s="1"/>
      <c r="AB255" s="1"/>
      <c r="AC255" s="1"/>
      <c r="AD255" s="1"/>
      <c r="AE255" s="112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12"/>
      <c r="AV255" s="112"/>
      <c r="AW255" s="112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</row>
    <row r="256" ht="18.0" customHeight="1">
      <c r="A256" s="1"/>
      <c r="B256" s="438"/>
      <c r="C256" s="1"/>
      <c r="D256" s="48"/>
      <c r="E256" s="260"/>
      <c r="F256" s="1"/>
      <c r="G256" s="71"/>
      <c r="H256" s="1"/>
      <c r="I256" s="1"/>
      <c r="J256" s="41"/>
      <c r="K256" s="262"/>
      <c r="L256" s="2"/>
      <c r="M256" s="2"/>
      <c r="N256" s="2"/>
      <c r="O256" s="2"/>
      <c r="P256" s="2"/>
      <c r="Q256" s="2"/>
      <c r="R256" s="3"/>
      <c r="S256" s="3"/>
      <c r="T256" s="2"/>
      <c r="U256" s="2"/>
      <c r="V256" s="2"/>
      <c r="W256" s="2"/>
      <c r="X256" s="2"/>
      <c r="Y256" s="50"/>
      <c r="Z256" s="1"/>
      <c r="AA256" s="1"/>
      <c r="AB256" s="1"/>
      <c r="AC256" s="1"/>
      <c r="AD256" s="1"/>
      <c r="AE256" s="112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12"/>
      <c r="AV256" s="112"/>
      <c r="AW256" s="112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</row>
    <row r="257" ht="18.0" customHeight="1">
      <c r="A257" s="1"/>
      <c r="B257" s="438"/>
      <c r="C257" s="1"/>
      <c r="D257" s="48"/>
      <c r="E257" s="260"/>
      <c r="F257" s="1"/>
      <c r="G257" s="71"/>
      <c r="H257" s="1"/>
      <c r="I257" s="1"/>
      <c r="J257" s="41"/>
      <c r="K257" s="262"/>
      <c r="L257" s="2"/>
      <c r="M257" s="2"/>
      <c r="N257" s="2"/>
      <c r="O257" s="2"/>
      <c r="P257" s="2"/>
      <c r="Q257" s="2"/>
      <c r="R257" s="3"/>
      <c r="S257" s="3"/>
      <c r="T257" s="2"/>
      <c r="U257" s="2"/>
      <c r="V257" s="2"/>
      <c r="W257" s="2"/>
      <c r="X257" s="2"/>
      <c r="Y257" s="50"/>
      <c r="Z257" s="1"/>
      <c r="AA257" s="1"/>
      <c r="AB257" s="1"/>
      <c r="AC257" s="1"/>
      <c r="AD257" s="1"/>
      <c r="AE257" s="112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12"/>
      <c r="AV257" s="112"/>
      <c r="AW257" s="112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</row>
    <row r="258" ht="18.0" customHeight="1">
      <c r="A258" s="1"/>
      <c r="B258" s="438"/>
      <c r="C258" s="1"/>
      <c r="D258" s="48"/>
      <c r="E258" s="260"/>
      <c r="F258" s="1"/>
      <c r="G258" s="71"/>
      <c r="H258" s="1"/>
      <c r="I258" s="1"/>
      <c r="J258" s="41"/>
      <c r="K258" s="262"/>
      <c r="L258" s="2"/>
      <c r="M258" s="2"/>
      <c r="N258" s="2"/>
      <c r="O258" s="2"/>
      <c r="P258" s="2"/>
      <c r="Q258" s="2"/>
      <c r="R258" s="3"/>
      <c r="S258" s="3"/>
      <c r="T258" s="2"/>
      <c r="U258" s="2"/>
      <c r="V258" s="2"/>
      <c r="W258" s="2"/>
      <c r="X258" s="2"/>
      <c r="Y258" s="50"/>
      <c r="Z258" s="1"/>
      <c r="AA258" s="1"/>
      <c r="AB258" s="1"/>
      <c r="AC258" s="1"/>
      <c r="AD258" s="1"/>
      <c r="AE258" s="112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12"/>
      <c r="AV258" s="112"/>
      <c r="AW258" s="112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</row>
    <row r="259" ht="18.0" customHeight="1">
      <c r="A259" s="1"/>
      <c r="B259" s="438"/>
      <c r="C259" s="1"/>
      <c r="D259" s="48"/>
      <c r="E259" s="260"/>
      <c r="F259" s="1"/>
      <c r="G259" s="71"/>
      <c r="H259" s="1"/>
      <c r="I259" s="1"/>
      <c r="J259" s="41"/>
      <c r="K259" s="262"/>
      <c r="L259" s="2"/>
      <c r="M259" s="2"/>
      <c r="N259" s="2"/>
      <c r="O259" s="2"/>
      <c r="P259" s="2"/>
      <c r="Q259" s="2"/>
      <c r="R259" s="3"/>
      <c r="S259" s="3"/>
      <c r="T259" s="2"/>
      <c r="U259" s="2"/>
      <c r="V259" s="2"/>
      <c r="W259" s="2"/>
      <c r="X259" s="2"/>
      <c r="Y259" s="50"/>
      <c r="Z259" s="1"/>
      <c r="AA259" s="1"/>
      <c r="AB259" s="1"/>
      <c r="AC259" s="1"/>
      <c r="AD259" s="1"/>
      <c r="AE259" s="112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12"/>
      <c r="AV259" s="112"/>
      <c r="AW259" s="112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</row>
    <row r="260" ht="18.0" customHeight="1">
      <c r="A260" s="1"/>
      <c r="B260" s="438"/>
      <c r="C260" s="1"/>
      <c r="D260" s="48"/>
      <c r="E260" s="260"/>
      <c r="F260" s="1"/>
      <c r="G260" s="71"/>
      <c r="H260" s="1"/>
      <c r="I260" s="1"/>
      <c r="J260" s="41"/>
      <c r="K260" s="262"/>
      <c r="L260" s="2"/>
      <c r="M260" s="2"/>
      <c r="N260" s="2"/>
      <c r="O260" s="2"/>
      <c r="P260" s="2"/>
      <c r="Q260" s="2"/>
      <c r="R260" s="3"/>
      <c r="S260" s="3"/>
      <c r="T260" s="2"/>
      <c r="U260" s="2"/>
      <c r="V260" s="2"/>
      <c r="W260" s="2"/>
      <c r="X260" s="2"/>
      <c r="Y260" s="50"/>
      <c r="Z260" s="1"/>
      <c r="AA260" s="1"/>
      <c r="AB260" s="1"/>
      <c r="AC260" s="1"/>
      <c r="AD260" s="1"/>
      <c r="AE260" s="112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12"/>
      <c r="AV260" s="112"/>
      <c r="AW260" s="112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</row>
    <row r="261" ht="18.0" customHeight="1">
      <c r="A261" s="1"/>
      <c r="B261" s="438"/>
      <c r="C261" s="1"/>
      <c r="D261" s="48"/>
      <c r="E261" s="260"/>
      <c r="F261" s="1"/>
      <c r="G261" s="71"/>
      <c r="H261" s="1"/>
      <c r="I261" s="1"/>
      <c r="J261" s="41"/>
      <c r="K261" s="262"/>
      <c r="L261" s="2"/>
      <c r="M261" s="2"/>
      <c r="N261" s="2"/>
      <c r="O261" s="2"/>
      <c r="P261" s="2"/>
      <c r="Q261" s="2"/>
      <c r="R261" s="3"/>
      <c r="S261" s="3"/>
      <c r="T261" s="2"/>
      <c r="U261" s="2"/>
      <c r="V261" s="2"/>
      <c r="W261" s="2"/>
      <c r="X261" s="2"/>
      <c r="Y261" s="50"/>
      <c r="Z261" s="1"/>
      <c r="AA261" s="1"/>
      <c r="AB261" s="1"/>
      <c r="AC261" s="1"/>
      <c r="AD261" s="1"/>
      <c r="AE261" s="112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12"/>
      <c r="AV261" s="112"/>
      <c r="AW261" s="112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</row>
    <row r="262" ht="18.0" customHeight="1">
      <c r="A262" s="1"/>
      <c r="B262" s="438"/>
      <c r="C262" s="1"/>
      <c r="D262" s="48"/>
      <c r="E262" s="260"/>
      <c r="F262" s="1"/>
      <c r="G262" s="71"/>
      <c r="H262" s="1"/>
      <c r="I262" s="1"/>
      <c r="J262" s="41"/>
      <c r="K262" s="262"/>
      <c r="L262" s="2"/>
      <c r="M262" s="2"/>
      <c r="N262" s="2"/>
      <c r="O262" s="2"/>
      <c r="P262" s="2"/>
      <c r="Q262" s="2"/>
      <c r="R262" s="3"/>
      <c r="S262" s="3"/>
      <c r="T262" s="2"/>
      <c r="U262" s="2"/>
      <c r="V262" s="2"/>
      <c r="W262" s="2"/>
      <c r="X262" s="2"/>
      <c r="Y262" s="50"/>
      <c r="Z262" s="1"/>
      <c r="AA262" s="1"/>
      <c r="AB262" s="1"/>
      <c r="AC262" s="1"/>
      <c r="AD262" s="1"/>
      <c r="AE262" s="112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12"/>
      <c r="AV262" s="112"/>
      <c r="AW262" s="112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</row>
    <row r="263" ht="18.0" customHeight="1">
      <c r="A263" s="1"/>
      <c r="B263" s="438"/>
      <c r="C263" s="1"/>
      <c r="D263" s="48"/>
      <c r="E263" s="260"/>
      <c r="F263" s="1"/>
      <c r="G263" s="71"/>
      <c r="H263" s="1"/>
      <c r="I263" s="1"/>
      <c r="J263" s="41"/>
      <c r="K263" s="262"/>
      <c r="L263" s="2"/>
      <c r="M263" s="2"/>
      <c r="N263" s="2"/>
      <c r="O263" s="2"/>
      <c r="P263" s="2"/>
      <c r="Q263" s="2"/>
      <c r="R263" s="3"/>
      <c r="S263" s="3"/>
      <c r="T263" s="2"/>
      <c r="U263" s="2"/>
      <c r="V263" s="2"/>
      <c r="W263" s="2"/>
      <c r="X263" s="2"/>
      <c r="Y263" s="50"/>
      <c r="Z263" s="1"/>
      <c r="AA263" s="1"/>
      <c r="AB263" s="1"/>
      <c r="AC263" s="1"/>
      <c r="AD263" s="1"/>
      <c r="AE263" s="112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12"/>
      <c r="AV263" s="112"/>
      <c r="AW263" s="112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</row>
    <row r="264" ht="18.0" customHeight="1">
      <c r="A264" s="1"/>
      <c r="B264" s="438"/>
      <c r="C264" s="1"/>
      <c r="D264" s="48"/>
      <c r="E264" s="260"/>
      <c r="F264" s="1"/>
      <c r="G264" s="71"/>
      <c r="H264" s="1"/>
      <c r="I264" s="1"/>
      <c r="J264" s="41"/>
      <c r="K264" s="262"/>
      <c r="L264" s="2"/>
      <c r="M264" s="2"/>
      <c r="N264" s="2"/>
      <c r="O264" s="2"/>
      <c r="P264" s="2"/>
      <c r="Q264" s="2"/>
      <c r="R264" s="3"/>
      <c r="S264" s="3"/>
      <c r="T264" s="2"/>
      <c r="U264" s="2"/>
      <c r="V264" s="2"/>
      <c r="W264" s="2"/>
      <c r="X264" s="2"/>
      <c r="Y264" s="50"/>
      <c r="Z264" s="1"/>
      <c r="AA264" s="1"/>
      <c r="AB264" s="1"/>
      <c r="AC264" s="1"/>
      <c r="AD264" s="1"/>
      <c r="AE264" s="112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12"/>
      <c r="AV264" s="112"/>
      <c r="AW264" s="112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</row>
    <row r="265" ht="18.0" customHeight="1">
      <c r="A265" s="1"/>
      <c r="B265" s="438"/>
      <c r="C265" s="1"/>
      <c r="D265" s="48"/>
      <c r="E265" s="260"/>
      <c r="F265" s="1"/>
      <c r="G265" s="71"/>
      <c r="H265" s="1"/>
      <c r="I265" s="1"/>
      <c r="J265" s="41"/>
      <c r="K265" s="262"/>
      <c r="L265" s="2"/>
      <c r="M265" s="2"/>
      <c r="N265" s="2"/>
      <c r="O265" s="2"/>
      <c r="P265" s="2"/>
      <c r="Q265" s="2"/>
      <c r="R265" s="3"/>
      <c r="S265" s="3"/>
      <c r="T265" s="2"/>
      <c r="U265" s="2"/>
      <c r="V265" s="2"/>
      <c r="W265" s="2"/>
      <c r="X265" s="2"/>
      <c r="Y265" s="50"/>
      <c r="Z265" s="1"/>
      <c r="AA265" s="1"/>
      <c r="AB265" s="1"/>
      <c r="AC265" s="1"/>
      <c r="AD265" s="1"/>
      <c r="AE265" s="112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12"/>
      <c r="AV265" s="112"/>
      <c r="AW265" s="112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</row>
    <row r="266" ht="18.0" customHeight="1">
      <c r="A266" s="1"/>
      <c r="B266" s="438"/>
      <c r="C266" s="1"/>
      <c r="D266" s="48"/>
      <c r="E266" s="260"/>
      <c r="F266" s="1"/>
      <c r="G266" s="71"/>
      <c r="H266" s="1"/>
      <c r="I266" s="1"/>
      <c r="J266" s="41"/>
      <c r="K266" s="262"/>
      <c r="L266" s="2"/>
      <c r="M266" s="2"/>
      <c r="N266" s="2"/>
      <c r="O266" s="2"/>
      <c r="P266" s="2"/>
      <c r="Q266" s="2"/>
      <c r="R266" s="3"/>
      <c r="S266" s="3"/>
      <c r="T266" s="2"/>
      <c r="U266" s="2"/>
      <c r="V266" s="2"/>
      <c r="W266" s="2"/>
      <c r="X266" s="2"/>
      <c r="Y266" s="50"/>
      <c r="Z266" s="1"/>
      <c r="AA266" s="1"/>
      <c r="AB266" s="1"/>
      <c r="AC266" s="1"/>
      <c r="AD266" s="1"/>
      <c r="AE266" s="112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12"/>
      <c r="AV266" s="112"/>
      <c r="AW266" s="112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</row>
    <row r="267" ht="18.0" customHeight="1">
      <c r="A267" s="1"/>
      <c r="B267" s="438"/>
      <c r="C267" s="1"/>
      <c r="D267" s="48"/>
      <c r="E267" s="260"/>
      <c r="F267" s="1"/>
      <c r="G267" s="71"/>
      <c r="H267" s="1"/>
      <c r="I267" s="1"/>
      <c r="J267" s="41"/>
      <c r="K267" s="262"/>
      <c r="L267" s="2"/>
      <c r="M267" s="2"/>
      <c r="N267" s="2"/>
      <c r="O267" s="2"/>
      <c r="P267" s="2"/>
      <c r="Q267" s="2"/>
      <c r="R267" s="3"/>
      <c r="S267" s="3"/>
      <c r="T267" s="2"/>
      <c r="U267" s="2"/>
      <c r="V267" s="2"/>
      <c r="W267" s="2"/>
      <c r="X267" s="2"/>
      <c r="Y267" s="50"/>
      <c r="Z267" s="1"/>
      <c r="AA267" s="1"/>
      <c r="AB267" s="1"/>
      <c r="AC267" s="1"/>
      <c r="AD267" s="1"/>
      <c r="AE267" s="112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12"/>
      <c r="AV267" s="112"/>
      <c r="AW267" s="112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</row>
    <row r="268" ht="18.0" customHeight="1">
      <c r="A268" s="1"/>
      <c r="B268" s="438"/>
      <c r="C268" s="1"/>
      <c r="D268" s="48"/>
      <c r="E268" s="260"/>
      <c r="F268" s="1"/>
      <c r="G268" s="71"/>
      <c r="H268" s="1"/>
      <c r="I268" s="1"/>
      <c r="J268" s="41"/>
      <c r="K268" s="262"/>
      <c r="L268" s="2"/>
      <c r="M268" s="2"/>
      <c r="N268" s="2"/>
      <c r="O268" s="2"/>
      <c r="P268" s="2"/>
      <c r="Q268" s="2"/>
      <c r="R268" s="3"/>
      <c r="S268" s="3"/>
      <c r="T268" s="2"/>
      <c r="U268" s="2"/>
      <c r="V268" s="2"/>
      <c r="W268" s="2"/>
      <c r="X268" s="2"/>
      <c r="Y268" s="50"/>
      <c r="Z268" s="1"/>
      <c r="AA268" s="1"/>
      <c r="AB268" s="1"/>
      <c r="AC268" s="1"/>
      <c r="AD268" s="1"/>
      <c r="AE268" s="112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12"/>
      <c r="AV268" s="112"/>
      <c r="AW268" s="112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</row>
    <row r="269" ht="18.0" customHeight="1">
      <c r="A269" s="1"/>
      <c r="B269" s="438"/>
      <c r="C269" s="1"/>
      <c r="D269" s="48"/>
      <c r="E269" s="260"/>
      <c r="F269" s="1"/>
      <c r="G269" s="71"/>
      <c r="H269" s="1"/>
      <c r="I269" s="1"/>
      <c r="J269" s="41"/>
      <c r="K269" s="262"/>
      <c r="L269" s="2"/>
      <c r="M269" s="2"/>
      <c r="N269" s="2"/>
      <c r="O269" s="2"/>
      <c r="P269" s="2"/>
      <c r="Q269" s="2"/>
      <c r="R269" s="3"/>
      <c r="S269" s="3"/>
      <c r="T269" s="2"/>
      <c r="U269" s="2"/>
      <c r="V269" s="2"/>
      <c r="W269" s="2"/>
      <c r="X269" s="2"/>
      <c r="Y269" s="50"/>
      <c r="Z269" s="1"/>
      <c r="AA269" s="1"/>
      <c r="AB269" s="1"/>
      <c r="AC269" s="1"/>
      <c r="AD269" s="1"/>
      <c r="AE269" s="112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12"/>
      <c r="AV269" s="112"/>
      <c r="AW269" s="112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</row>
    <row r="270" ht="18.0" customHeight="1">
      <c r="A270" s="1"/>
      <c r="B270" s="438"/>
      <c r="C270" s="1"/>
      <c r="D270" s="48"/>
      <c r="E270" s="260"/>
      <c r="F270" s="1"/>
      <c r="G270" s="71"/>
      <c r="H270" s="1"/>
      <c r="I270" s="1"/>
      <c r="J270" s="41"/>
      <c r="K270" s="262"/>
      <c r="L270" s="2"/>
      <c r="M270" s="2"/>
      <c r="N270" s="2"/>
      <c r="O270" s="2"/>
      <c r="P270" s="2"/>
      <c r="Q270" s="2"/>
      <c r="R270" s="3"/>
      <c r="S270" s="3"/>
      <c r="T270" s="2"/>
      <c r="U270" s="2"/>
      <c r="V270" s="2"/>
      <c r="W270" s="2"/>
      <c r="X270" s="2"/>
      <c r="Y270" s="50"/>
      <c r="Z270" s="1"/>
      <c r="AA270" s="1"/>
      <c r="AB270" s="1"/>
      <c r="AC270" s="1"/>
      <c r="AD270" s="1"/>
      <c r="AE270" s="112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12"/>
      <c r="AV270" s="112"/>
      <c r="AW270" s="112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</row>
    <row r="271" ht="18.0" customHeight="1">
      <c r="A271" s="1"/>
      <c r="B271" s="438"/>
      <c r="C271" s="1"/>
      <c r="D271" s="48"/>
      <c r="E271" s="260"/>
      <c r="F271" s="1"/>
      <c r="G271" s="71"/>
      <c r="H271" s="1"/>
      <c r="I271" s="1"/>
      <c r="J271" s="41"/>
      <c r="K271" s="262"/>
      <c r="L271" s="2"/>
      <c r="M271" s="2"/>
      <c r="N271" s="2"/>
      <c r="O271" s="2"/>
      <c r="P271" s="2"/>
      <c r="Q271" s="2"/>
      <c r="R271" s="3"/>
      <c r="S271" s="3"/>
      <c r="T271" s="2"/>
      <c r="U271" s="2"/>
      <c r="V271" s="2"/>
      <c r="W271" s="2"/>
      <c r="X271" s="2"/>
      <c r="Y271" s="50"/>
      <c r="Z271" s="1"/>
      <c r="AA271" s="1"/>
      <c r="AB271" s="1"/>
      <c r="AC271" s="1"/>
      <c r="AD271" s="1"/>
      <c r="AE271" s="112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12"/>
      <c r="AV271" s="112"/>
      <c r="AW271" s="112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</row>
    <row r="272" ht="18.0" customHeight="1">
      <c r="A272" s="1"/>
      <c r="B272" s="438"/>
      <c r="C272" s="1"/>
      <c r="D272" s="48"/>
      <c r="E272" s="260"/>
      <c r="F272" s="1"/>
      <c r="G272" s="71"/>
      <c r="H272" s="1"/>
      <c r="I272" s="1"/>
      <c r="J272" s="41"/>
      <c r="K272" s="262"/>
      <c r="L272" s="2"/>
      <c r="M272" s="2"/>
      <c r="N272" s="2"/>
      <c r="O272" s="2"/>
      <c r="P272" s="2"/>
      <c r="Q272" s="2"/>
      <c r="R272" s="3"/>
      <c r="S272" s="3"/>
      <c r="T272" s="2"/>
      <c r="U272" s="2"/>
      <c r="V272" s="2"/>
      <c r="W272" s="2"/>
      <c r="X272" s="2"/>
      <c r="Y272" s="50"/>
      <c r="Z272" s="1"/>
      <c r="AA272" s="1"/>
      <c r="AB272" s="1"/>
      <c r="AC272" s="1"/>
      <c r="AD272" s="1"/>
      <c r="AE272" s="112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12"/>
      <c r="AV272" s="112"/>
      <c r="AW272" s="112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</row>
    <row r="273" ht="18.0" customHeight="1">
      <c r="A273" s="1"/>
      <c r="B273" s="438"/>
      <c r="C273" s="1"/>
      <c r="D273" s="48"/>
      <c r="E273" s="260"/>
      <c r="F273" s="1"/>
      <c r="G273" s="71"/>
      <c r="H273" s="1"/>
      <c r="I273" s="1"/>
      <c r="J273" s="41"/>
      <c r="K273" s="262"/>
      <c r="L273" s="2"/>
      <c r="M273" s="2"/>
      <c r="N273" s="2"/>
      <c r="O273" s="2"/>
      <c r="P273" s="2"/>
      <c r="Q273" s="2"/>
      <c r="R273" s="3"/>
      <c r="S273" s="3"/>
      <c r="T273" s="2"/>
      <c r="U273" s="2"/>
      <c r="V273" s="2"/>
      <c r="W273" s="2"/>
      <c r="X273" s="2"/>
      <c r="Y273" s="50"/>
      <c r="Z273" s="1"/>
      <c r="AA273" s="1"/>
      <c r="AB273" s="1"/>
      <c r="AC273" s="1"/>
      <c r="AD273" s="1"/>
      <c r="AE273" s="112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12"/>
      <c r="AV273" s="112"/>
      <c r="AW273" s="112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</row>
    <row r="274" ht="18.0" customHeight="1">
      <c r="A274" s="1"/>
      <c r="B274" s="438"/>
      <c r="C274" s="1"/>
      <c r="D274" s="48"/>
      <c r="E274" s="260"/>
      <c r="F274" s="1"/>
      <c r="G274" s="71"/>
      <c r="H274" s="1"/>
      <c r="I274" s="1"/>
      <c r="J274" s="41"/>
      <c r="K274" s="262"/>
      <c r="L274" s="2"/>
      <c r="M274" s="2"/>
      <c r="N274" s="2"/>
      <c r="O274" s="2"/>
      <c r="P274" s="2"/>
      <c r="Q274" s="2"/>
      <c r="R274" s="3"/>
      <c r="S274" s="3"/>
      <c r="T274" s="2"/>
      <c r="U274" s="2"/>
      <c r="V274" s="2"/>
      <c r="W274" s="2"/>
      <c r="X274" s="2"/>
      <c r="Y274" s="50"/>
      <c r="Z274" s="1"/>
      <c r="AA274" s="1"/>
      <c r="AB274" s="1"/>
      <c r="AC274" s="1"/>
      <c r="AD274" s="1"/>
      <c r="AE274" s="112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12"/>
      <c r="AV274" s="112"/>
      <c r="AW274" s="112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</row>
    <row r="275" ht="18.0" customHeight="1">
      <c r="A275" s="1"/>
      <c r="B275" s="438"/>
      <c r="C275" s="1"/>
      <c r="D275" s="48"/>
      <c r="E275" s="260"/>
      <c r="F275" s="1"/>
      <c r="G275" s="71"/>
      <c r="H275" s="1"/>
      <c r="I275" s="1"/>
      <c r="J275" s="41"/>
      <c r="K275" s="262"/>
      <c r="L275" s="2"/>
      <c r="M275" s="2"/>
      <c r="N275" s="2"/>
      <c r="O275" s="2"/>
      <c r="P275" s="2"/>
      <c r="Q275" s="2"/>
      <c r="R275" s="3"/>
      <c r="S275" s="3"/>
      <c r="T275" s="2"/>
      <c r="U275" s="2"/>
      <c r="V275" s="2"/>
      <c r="W275" s="2"/>
      <c r="X275" s="2"/>
      <c r="Y275" s="50"/>
      <c r="Z275" s="1"/>
      <c r="AA275" s="1"/>
      <c r="AB275" s="1"/>
      <c r="AC275" s="1"/>
      <c r="AD275" s="1"/>
      <c r="AE275" s="112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12"/>
      <c r="AV275" s="112"/>
      <c r="AW275" s="112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</row>
    <row r="276" ht="18.0" customHeight="1">
      <c r="A276" s="1"/>
      <c r="B276" s="438"/>
      <c r="C276" s="1"/>
      <c r="D276" s="48"/>
      <c r="E276" s="260"/>
      <c r="F276" s="1"/>
      <c r="G276" s="71"/>
      <c r="H276" s="1"/>
      <c r="I276" s="1"/>
      <c r="J276" s="41"/>
      <c r="K276" s="262"/>
      <c r="L276" s="2"/>
      <c r="M276" s="2"/>
      <c r="N276" s="2"/>
      <c r="O276" s="2"/>
      <c r="P276" s="2"/>
      <c r="Q276" s="2"/>
      <c r="R276" s="3"/>
      <c r="S276" s="3"/>
      <c r="T276" s="2"/>
      <c r="U276" s="2"/>
      <c r="V276" s="2"/>
      <c r="W276" s="2"/>
      <c r="X276" s="2"/>
      <c r="Y276" s="50"/>
      <c r="Z276" s="1"/>
      <c r="AA276" s="1"/>
      <c r="AB276" s="1"/>
      <c r="AC276" s="1"/>
      <c r="AD276" s="1"/>
      <c r="AE276" s="112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12"/>
      <c r="AV276" s="112"/>
      <c r="AW276" s="112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</row>
    <row r="277" ht="18.0" customHeight="1">
      <c r="A277" s="1"/>
      <c r="B277" s="438"/>
      <c r="C277" s="1"/>
      <c r="D277" s="48"/>
      <c r="E277" s="260"/>
      <c r="F277" s="1"/>
      <c r="G277" s="71"/>
      <c r="H277" s="1"/>
      <c r="I277" s="1"/>
      <c r="J277" s="41"/>
      <c r="K277" s="262"/>
      <c r="L277" s="2"/>
      <c r="M277" s="2"/>
      <c r="N277" s="2"/>
      <c r="O277" s="2"/>
      <c r="P277" s="2"/>
      <c r="Q277" s="2"/>
      <c r="R277" s="3"/>
      <c r="S277" s="3"/>
      <c r="T277" s="2"/>
      <c r="U277" s="2"/>
      <c r="V277" s="2"/>
      <c r="W277" s="2"/>
      <c r="X277" s="2"/>
      <c r="Y277" s="50"/>
      <c r="Z277" s="1"/>
      <c r="AA277" s="1"/>
      <c r="AB277" s="1"/>
      <c r="AC277" s="1"/>
      <c r="AD277" s="1"/>
      <c r="AE277" s="112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12"/>
      <c r="AV277" s="112"/>
      <c r="AW277" s="112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</row>
    <row r="278" ht="18.0" customHeight="1">
      <c r="A278" s="1"/>
      <c r="B278" s="438"/>
      <c r="C278" s="1"/>
      <c r="D278" s="48"/>
      <c r="E278" s="260"/>
      <c r="F278" s="1"/>
      <c r="G278" s="71"/>
      <c r="H278" s="1"/>
      <c r="I278" s="1"/>
      <c r="J278" s="41"/>
      <c r="K278" s="262"/>
      <c r="L278" s="2"/>
      <c r="M278" s="2"/>
      <c r="N278" s="2"/>
      <c r="O278" s="2"/>
      <c r="P278" s="2"/>
      <c r="Q278" s="2"/>
      <c r="R278" s="3"/>
      <c r="S278" s="3"/>
      <c r="T278" s="2"/>
      <c r="U278" s="2"/>
      <c r="V278" s="2"/>
      <c r="W278" s="2"/>
      <c r="X278" s="2"/>
      <c r="Y278" s="50"/>
      <c r="Z278" s="1"/>
      <c r="AA278" s="1"/>
      <c r="AB278" s="1"/>
      <c r="AC278" s="1"/>
      <c r="AD278" s="1"/>
      <c r="AE278" s="112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12"/>
      <c r="AV278" s="112"/>
      <c r="AW278" s="112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</row>
    <row r="279" ht="18.0" customHeight="1">
      <c r="A279" s="1"/>
      <c r="B279" s="438"/>
      <c r="C279" s="1"/>
      <c r="D279" s="48"/>
      <c r="E279" s="260"/>
      <c r="F279" s="1"/>
      <c r="G279" s="71"/>
      <c r="H279" s="1"/>
      <c r="I279" s="1"/>
      <c r="J279" s="41"/>
      <c r="K279" s="262"/>
      <c r="L279" s="2"/>
      <c r="M279" s="2"/>
      <c r="N279" s="2"/>
      <c r="O279" s="2"/>
      <c r="P279" s="2"/>
      <c r="Q279" s="2"/>
      <c r="R279" s="3"/>
      <c r="S279" s="3"/>
      <c r="T279" s="2"/>
      <c r="U279" s="2"/>
      <c r="V279" s="2"/>
      <c r="W279" s="2"/>
      <c r="X279" s="2"/>
      <c r="Y279" s="50"/>
      <c r="Z279" s="1"/>
      <c r="AA279" s="1"/>
      <c r="AB279" s="1"/>
      <c r="AC279" s="1"/>
      <c r="AD279" s="1"/>
      <c r="AE279" s="112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12"/>
      <c r="AV279" s="112"/>
      <c r="AW279" s="112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</row>
    <row r="280" ht="18.0" customHeight="1">
      <c r="A280" s="1"/>
      <c r="B280" s="438"/>
      <c r="C280" s="1"/>
      <c r="D280" s="48"/>
      <c r="E280" s="260"/>
      <c r="F280" s="1"/>
      <c r="G280" s="71"/>
      <c r="H280" s="1"/>
      <c r="I280" s="1"/>
      <c r="J280" s="41"/>
      <c r="K280" s="262"/>
      <c r="L280" s="2"/>
      <c r="M280" s="2"/>
      <c r="N280" s="2"/>
      <c r="O280" s="2"/>
      <c r="P280" s="2"/>
      <c r="Q280" s="2"/>
      <c r="R280" s="3"/>
      <c r="S280" s="3"/>
      <c r="T280" s="2"/>
      <c r="U280" s="2"/>
      <c r="V280" s="2"/>
      <c r="W280" s="2"/>
      <c r="X280" s="2"/>
      <c r="Y280" s="50"/>
      <c r="Z280" s="1"/>
      <c r="AA280" s="1"/>
      <c r="AB280" s="1"/>
      <c r="AC280" s="1"/>
      <c r="AD280" s="1"/>
      <c r="AE280" s="112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12"/>
      <c r="AV280" s="112"/>
      <c r="AW280" s="112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</row>
    <row r="281" ht="18.0" customHeight="1">
      <c r="A281" s="1"/>
      <c r="B281" s="438"/>
      <c r="C281" s="1"/>
      <c r="D281" s="48"/>
      <c r="E281" s="260"/>
      <c r="F281" s="1"/>
      <c r="G281" s="71"/>
      <c r="H281" s="1"/>
      <c r="I281" s="1"/>
      <c r="J281" s="41"/>
      <c r="K281" s="262"/>
      <c r="L281" s="2"/>
      <c r="M281" s="2"/>
      <c r="N281" s="2"/>
      <c r="O281" s="2"/>
      <c r="P281" s="2"/>
      <c r="Q281" s="2"/>
      <c r="R281" s="3"/>
      <c r="S281" s="3"/>
      <c r="T281" s="2"/>
      <c r="U281" s="2"/>
      <c r="V281" s="2"/>
      <c r="W281" s="2"/>
      <c r="X281" s="2"/>
      <c r="Y281" s="50"/>
      <c r="Z281" s="1"/>
      <c r="AA281" s="1"/>
      <c r="AB281" s="1"/>
      <c r="AC281" s="1"/>
      <c r="AD281" s="1"/>
      <c r="AE281" s="112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12"/>
      <c r="AV281" s="112"/>
      <c r="AW281" s="112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</row>
    <row r="282" ht="18.0" customHeight="1">
      <c r="A282" s="1"/>
      <c r="B282" s="438"/>
      <c r="C282" s="1"/>
      <c r="D282" s="48"/>
      <c r="E282" s="260"/>
      <c r="F282" s="1"/>
      <c r="G282" s="71"/>
      <c r="H282" s="1"/>
      <c r="I282" s="1"/>
      <c r="J282" s="41"/>
      <c r="K282" s="262"/>
      <c r="L282" s="2"/>
      <c r="M282" s="2"/>
      <c r="N282" s="2"/>
      <c r="O282" s="2"/>
      <c r="P282" s="2"/>
      <c r="Q282" s="2"/>
      <c r="R282" s="3"/>
      <c r="S282" s="3"/>
      <c r="T282" s="2"/>
      <c r="U282" s="2"/>
      <c r="V282" s="2"/>
      <c r="W282" s="2"/>
      <c r="X282" s="2"/>
      <c r="Y282" s="50"/>
      <c r="Z282" s="1"/>
      <c r="AA282" s="1"/>
      <c r="AB282" s="1"/>
      <c r="AC282" s="1"/>
      <c r="AD282" s="1"/>
      <c r="AE282" s="112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12"/>
      <c r="AV282" s="112"/>
      <c r="AW282" s="112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</row>
    <row r="283" ht="18.0" customHeight="1">
      <c r="A283" s="1"/>
      <c r="B283" s="438"/>
      <c r="C283" s="1"/>
      <c r="D283" s="48"/>
      <c r="E283" s="260"/>
      <c r="F283" s="1"/>
      <c r="G283" s="71"/>
      <c r="H283" s="1"/>
      <c r="I283" s="1"/>
      <c r="J283" s="41"/>
      <c r="K283" s="262"/>
      <c r="L283" s="2"/>
      <c r="M283" s="2"/>
      <c r="N283" s="2"/>
      <c r="O283" s="2"/>
      <c r="P283" s="2"/>
      <c r="Q283" s="2"/>
      <c r="R283" s="3"/>
      <c r="S283" s="3"/>
      <c r="T283" s="2"/>
      <c r="U283" s="2"/>
      <c r="V283" s="2"/>
      <c r="W283" s="2"/>
      <c r="X283" s="2"/>
      <c r="Y283" s="50"/>
      <c r="Z283" s="1"/>
      <c r="AA283" s="1"/>
      <c r="AB283" s="1"/>
      <c r="AC283" s="1"/>
      <c r="AD283" s="1"/>
      <c r="AE283" s="112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12"/>
      <c r="AV283" s="112"/>
      <c r="AW283" s="112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</row>
    <row r="284" ht="18.0" customHeight="1">
      <c r="A284" s="1"/>
      <c r="B284" s="438"/>
      <c r="C284" s="1"/>
      <c r="D284" s="48"/>
      <c r="E284" s="260"/>
      <c r="F284" s="1"/>
      <c r="G284" s="71"/>
      <c r="H284" s="1"/>
      <c r="I284" s="1"/>
      <c r="J284" s="41"/>
      <c r="K284" s="262"/>
      <c r="L284" s="2"/>
      <c r="M284" s="2"/>
      <c r="N284" s="2"/>
      <c r="O284" s="2"/>
      <c r="P284" s="2"/>
      <c r="Q284" s="2"/>
      <c r="R284" s="3"/>
      <c r="S284" s="3"/>
      <c r="T284" s="2"/>
      <c r="U284" s="2"/>
      <c r="V284" s="2"/>
      <c r="W284" s="2"/>
      <c r="X284" s="2"/>
      <c r="Y284" s="50"/>
      <c r="Z284" s="1"/>
      <c r="AA284" s="1"/>
      <c r="AB284" s="1"/>
      <c r="AC284" s="1"/>
      <c r="AD284" s="1"/>
      <c r="AE284" s="112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12"/>
      <c r="AV284" s="112"/>
      <c r="AW284" s="112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</row>
    <row r="285" ht="18.0" customHeight="1">
      <c r="A285" s="1"/>
      <c r="B285" s="438"/>
      <c r="C285" s="1"/>
      <c r="D285" s="48"/>
      <c r="E285" s="260"/>
      <c r="F285" s="1"/>
      <c r="G285" s="71"/>
      <c r="H285" s="1"/>
      <c r="I285" s="1"/>
      <c r="J285" s="41"/>
      <c r="K285" s="262"/>
      <c r="L285" s="2"/>
      <c r="M285" s="2"/>
      <c r="N285" s="2"/>
      <c r="O285" s="2"/>
      <c r="P285" s="2"/>
      <c r="Q285" s="2"/>
      <c r="R285" s="3"/>
      <c r="S285" s="3"/>
      <c r="T285" s="2"/>
      <c r="U285" s="2"/>
      <c r="V285" s="2"/>
      <c r="W285" s="2"/>
      <c r="X285" s="2"/>
      <c r="Y285" s="50"/>
      <c r="Z285" s="1"/>
      <c r="AA285" s="1"/>
      <c r="AB285" s="1"/>
      <c r="AC285" s="1"/>
      <c r="AD285" s="1"/>
      <c r="AE285" s="112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12"/>
      <c r="AV285" s="112"/>
      <c r="AW285" s="112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</row>
    <row r="286" ht="18.0" customHeight="1">
      <c r="A286" s="1"/>
      <c r="B286" s="438"/>
      <c r="C286" s="1"/>
      <c r="D286" s="48"/>
      <c r="E286" s="260"/>
      <c r="F286" s="1"/>
      <c r="G286" s="71"/>
      <c r="H286" s="1"/>
      <c r="I286" s="1"/>
      <c r="J286" s="41"/>
      <c r="K286" s="262"/>
      <c r="L286" s="2"/>
      <c r="M286" s="2"/>
      <c r="N286" s="2"/>
      <c r="O286" s="2"/>
      <c r="P286" s="2"/>
      <c r="Q286" s="2"/>
      <c r="R286" s="3"/>
      <c r="S286" s="3"/>
      <c r="T286" s="2"/>
      <c r="U286" s="2"/>
      <c r="V286" s="2"/>
      <c r="W286" s="2"/>
      <c r="X286" s="2"/>
      <c r="Y286" s="50"/>
      <c r="Z286" s="1"/>
      <c r="AA286" s="1"/>
      <c r="AB286" s="1"/>
      <c r="AC286" s="1"/>
      <c r="AD286" s="1"/>
      <c r="AE286" s="112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12"/>
      <c r="AV286" s="112"/>
      <c r="AW286" s="112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</row>
    <row r="287" ht="18.0" customHeight="1">
      <c r="A287" s="1"/>
      <c r="B287" s="438"/>
      <c r="C287" s="1"/>
      <c r="D287" s="48"/>
      <c r="E287" s="260"/>
      <c r="F287" s="1"/>
      <c r="G287" s="71"/>
      <c r="H287" s="1"/>
      <c r="I287" s="1"/>
      <c r="J287" s="41"/>
      <c r="K287" s="262"/>
      <c r="L287" s="2"/>
      <c r="M287" s="2"/>
      <c r="N287" s="2"/>
      <c r="O287" s="2"/>
      <c r="P287" s="2"/>
      <c r="Q287" s="2"/>
      <c r="R287" s="3"/>
      <c r="S287" s="3"/>
      <c r="T287" s="2"/>
      <c r="U287" s="2"/>
      <c r="V287" s="2"/>
      <c r="W287" s="2"/>
      <c r="X287" s="2"/>
      <c r="Y287" s="50"/>
      <c r="Z287" s="1"/>
      <c r="AA287" s="1"/>
      <c r="AB287" s="1"/>
      <c r="AC287" s="1"/>
      <c r="AD287" s="1"/>
      <c r="AE287" s="112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12"/>
      <c r="AV287" s="112"/>
      <c r="AW287" s="112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</row>
    <row r="288" ht="18.0" customHeight="1">
      <c r="A288" s="1"/>
      <c r="B288" s="438"/>
      <c r="C288" s="1"/>
      <c r="D288" s="48"/>
      <c r="E288" s="260"/>
      <c r="F288" s="1"/>
      <c r="G288" s="71"/>
      <c r="H288" s="1"/>
      <c r="I288" s="1"/>
      <c r="J288" s="41"/>
      <c r="K288" s="262"/>
      <c r="L288" s="2"/>
      <c r="M288" s="2"/>
      <c r="N288" s="2"/>
      <c r="O288" s="2"/>
      <c r="P288" s="2"/>
      <c r="Q288" s="2"/>
      <c r="R288" s="3"/>
      <c r="S288" s="3"/>
      <c r="T288" s="2"/>
      <c r="U288" s="2"/>
      <c r="V288" s="2"/>
      <c r="W288" s="2"/>
      <c r="X288" s="2"/>
      <c r="Y288" s="50"/>
      <c r="Z288" s="1"/>
      <c r="AA288" s="1"/>
      <c r="AB288" s="1"/>
      <c r="AC288" s="1"/>
      <c r="AD288" s="1"/>
      <c r="AE288" s="112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12"/>
      <c r="AV288" s="112"/>
      <c r="AW288" s="112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</row>
    <row r="289" ht="18.0" customHeight="1">
      <c r="A289" s="1"/>
      <c r="B289" s="438"/>
      <c r="C289" s="1"/>
      <c r="D289" s="48"/>
      <c r="E289" s="260"/>
      <c r="F289" s="1"/>
      <c r="G289" s="71"/>
      <c r="H289" s="1"/>
      <c r="I289" s="1"/>
      <c r="J289" s="41"/>
      <c r="K289" s="262"/>
      <c r="L289" s="2"/>
      <c r="M289" s="2"/>
      <c r="N289" s="2"/>
      <c r="O289" s="2"/>
      <c r="P289" s="2"/>
      <c r="Q289" s="2"/>
      <c r="R289" s="3"/>
      <c r="S289" s="3"/>
      <c r="T289" s="2"/>
      <c r="U289" s="2"/>
      <c r="V289" s="2"/>
      <c r="W289" s="2"/>
      <c r="X289" s="2"/>
      <c r="Y289" s="50"/>
      <c r="Z289" s="1"/>
      <c r="AA289" s="1"/>
      <c r="AB289" s="1"/>
      <c r="AC289" s="1"/>
      <c r="AD289" s="1"/>
      <c r="AE289" s="112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12"/>
      <c r="AV289" s="112"/>
      <c r="AW289" s="112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</row>
    <row r="290" ht="18.0" customHeight="1">
      <c r="A290" s="1"/>
      <c r="B290" s="438"/>
      <c r="C290" s="1"/>
      <c r="D290" s="48"/>
      <c r="E290" s="260"/>
      <c r="F290" s="1"/>
      <c r="G290" s="71"/>
      <c r="H290" s="1"/>
      <c r="I290" s="1"/>
      <c r="J290" s="41"/>
      <c r="K290" s="262"/>
      <c r="L290" s="2"/>
      <c r="M290" s="2"/>
      <c r="N290" s="2"/>
      <c r="O290" s="2"/>
      <c r="P290" s="2"/>
      <c r="Q290" s="2"/>
      <c r="R290" s="3"/>
      <c r="S290" s="3"/>
      <c r="T290" s="2"/>
      <c r="U290" s="2"/>
      <c r="V290" s="2"/>
      <c r="W290" s="2"/>
      <c r="X290" s="2"/>
      <c r="Y290" s="50"/>
      <c r="Z290" s="1"/>
      <c r="AA290" s="1"/>
      <c r="AB290" s="1"/>
      <c r="AC290" s="1"/>
      <c r="AD290" s="1"/>
      <c r="AE290" s="112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12"/>
      <c r="AV290" s="112"/>
      <c r="AW290" s="112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</row>
    <row r="291" ht="18.0" customHeight="1">
      <c r="A291" s="1"/>
      <c r="B291" s="438"/>
      <c r="C291" s="1"/>
      <c r="D291" s="48"/>
      <c r="E291" s="260"/>
      <c r="F291" s="1"/>
      <c r="G291" s="71"/>
      <c r="H291" s="1"/>
      <c r="I291" s="1"/>
      <c r="J291" s="41"/>
      <c r="K291" s="262"/>
      <c r="L291" s="2"/>
      <c r="M291" s="2"/>
      <c r="N291" s="2"/>
      <c r="O291" s="2"/>
      <c r="P291" s="2"/>
      <c r="Q291" s="2"/>
      <c r="R291" s="3"/>
      <c r="S291" s="3"/>
      <c r="T291" s="2"/>
      <c r="U291" s="2"/>
      <c r="V291" s="2"/>
      <c r="W291" s="2"/>
      <c r="X291" s="2"/>
      <c r="Y291" s="50"/>
      <c r="Z291" s="1"/>
      <c r="AA291" s="1"/>
      <c r="AB291" s="1"/>
      <c r="AC291" s="1"/>
      <c r="AD291" s="1"/>
      <c r="AE291" s="112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12"/>
      <c r="AV291" s="112"/>
      <c r="AW291" s="112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</row>
    <row r="292" ht="18.0" customHeight="1">
      <c r="A292" s="1"/>
      <c r="B292" s="438"/>
      <c r="C292" s="1"/>
      <c r="D292" s="48"/>
      <c r="E292" s="260"/>
      <c r="F292" s="1"/>
      <c r="G292" s="71"/>
      <c r="H292" s="1"/>
      <c r="I292" s="1"/>
      <c r="J292" s="41"/>
      <c r="K292" s="262"/>
      <c r="L292" s="2"/>
      <c r="M292" s="2"/>
      <c r="N292" s="2"/>
      <c r="O292" s="2"/>
      <c r="P292" s="2"/>
      <c r="Q292" s="2"/>
      <c r="R292" s="3"/>
      <c r="S292" s="3"/>
      <c r="T292" s="2"/>
      <c r="U292" s="2"/>
      <c r="V292" s="2"/>
      <c r="W292" s="2"/>
      <c r="X292" s="2"/>
      <c r="Y292" s="50"/>
      <c r="Z292" s="1"/>
      <c r="AA292" s="1"/>
      <c r="AB292" s="1"/>
      <c r="AC292" s="1"/>
      <c r="AD292" s="1"/>
      <c r="AE292" s="112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12"/>
      <c r="AV292" s="112"/>
      <c r="AW292" s="112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</row>
    <row r="293" ht="18.0" customHeight="1">
      <c r="A293" s="1"/>
      <c r="B293" s="438"/>
      <c r="C293" s="1"/>
      <c r="D293" s="48"/>
      <c r="E293" s="260"/>
      <c r="F293" s="1"/>
      <c r="G293" s="71"/>
      <c r="H293" s="1"/>
      <c r="I293" s="1"/>
      <c r="J293" s="41"/>
      <c r="K293" s="262"/>
      <c r="L293" s="2"/>
      <c r="M293" s="2"/>
      <c r="N293" s="2"/>
      <c r="O293" s="2"/>
      <c r="P293" s="2"/>
      <c r="Q293" s="2"/>
      <c r="R293" s="3"/>
      <c r="S293" s="3"/>
      <c r="T293" s="2"/>
      <c r="U293" s="2"/>
      <c r="V293" s="2"/>
      <c r="W293" s="2"/>
      <c r="X293" s="2"/>
      <c r="Y293" s="50"/>
      <c r="Z293" s="1"/>
      <c r="AA293" s="1"/>
      <c r="AB293" s="1"/>
      <c r="AC293" s="1"/>
      <c r="AD293" s="1"/>
      <c r="AE293" s="112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12"/>
      <c r="AV293" s="112"/>
      <c r="AW293" s="112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</row>
    <row r="294" ht="18.0" customHeight="1">
      <c r="A294" s="1"/>
      <c r="B294" s="438"/>
      <c r="C294" s="1"/>
      <c r="D294" s="48"/>
      <c r="E294" s="260"/>
      <c r="F294" s="1"/>
      <c r="G294" s="71"/>
      <c r="H294" s="1"/>
      <c r="I294" s="1"/>
      <c r="J294" s="41"/>
      <c r="K294" s="262"/>
      <c r="L294" s="2"/>
      <c r="M294" s="2"/>
      <c r="N294" s="2"/>
      <c r="O294" s="2"/>
      <c r="P294" s="2"/>
      <c r="Q294" s="2"/>
      <c r="R294" s="3"/>
      <c r="S294" s="3"/>
      <c r="T294" s="2"/>
      <c r="U294" s="2"/>
      <c r="V294" s="2"/>
      <c r="W294" s="2"/>
      <c r="X294" s="2"/>
      <c r="Y294" s="50"/>
      <c r="Z294" s="1"/>
      <c r="AA294" s="1"/>
      <c r="AB294" s="1"/>
      <c r="AC294" s="1"/>
      <c r="AD294" s="1"/>
      <c r="AE294" s="112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12"/>
      <c r="AV294" s="112"/>
      <c r="AW294" s="112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</row>
    <row r="295" ht="18.0" customHeight="1">
      <c r="A295" s="1"/>
      <c r="B295" s="438"/>
      <c r="C295" s="1"/>
      <c r="D295" s="48"/>
      <c r="E295" s="260"/>
      <c r="F295" s="1"/>
      <c r="G295" s="71"/>
      <c r="H295" s="1"/>
      <c r="I295" s="1"/>
      <c r="J295" s="41"/>
      <c r="K295" s="262"/>
      <c r="L295" s="2"/>
      <c r="M295" s="2"/>
      <c r="N295" s="2"/>
      <c r="O295" s="2"/>
      <c r="P295" s="2"/>
      <c r="Q295" s="2"/>
      <c r="R295" s="3"/>
      <c r="S295" s="3"/>
      <c r="T295" s="2"/>
      <c r="U295" s="2"/>
      <c r="V295" s="2"/>
      <c r="W295" s="2"/>
      <c r="X295" s="2"/>
      <c r="Y295" s="50"/>
      <c r="Z295" s="1"/>
      <c r="AA295" s="1"/>
      <c r="AB295" s="1"/>
      <c r="AC295" s="1"/>
      <c r="AD295" s="1"/>
      <c r="AE295" s="112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12"/>
      <c r="AV295" s="112"/>
      <c r="AW295" s="112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</row>
    <row r="296" ht="18.0" customHeight="1">
      <c r="A296" s="1"/>
      <c r="B296" s="438"/>
      <c r="C296" s="1"/>
      <c r="D296" s="48"/>
      <c r="E296" s="260"/>
      <c r="F296" s="1"/>
      <c r="G296" s="71"/>
      <c r="H296" s="1"/>
      <c r="I296" s="1"/>
      <c r="J296" s="41"/>
      <c r="K296" s="262"/>
      <c r="L296" s="2"/>
      <c r="M296" s="2"/>
      <c r="N296" s="2"/>
      <c r="O296" s="2"/>
      <c r="P296" s="2"/>
      <c r="Q296" s="2"/>
      <c r="R296" s="3"/>
      <c r="S296" s="3"/>
      <c r="T296" s="2"/>
      <c r="U296" s="2"/>
      <c r="V296" s="2"/>
      <c r="W296" s="2"/>
      <c r="X296" s="2"/>
      <c r="Y296" s="50"/>
      <c r="Z296" s="1"/>
      <c r="AA296" s="1"/>
      <c r="AB296" s="1"/>
      <c r="AC296" s="1"/>
      <c r="AD296" s="1"/>
      <c r="AE296" s="112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12"/>
      <c r="AV296" s="112"/>
      <c r="AW296" s="112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</row>
    <row r="297" ht="18.0" customHeight="1">
      <c r="A297" s="1"/>
      <c r="B297" s="438"/>
      <c r="C297" s="1"/>
      <c r="D297" s="48"/>
      <c r="E297" s="260"/>
      <c r="F297" s="1"/>
      <c r="G297" s="71"/>
      <c r="H297" s="1"/>
      <c r="I297" s="1"/>
      <c r="J297" s="41"/>
      <c r="K297" s="262"/>
      <c r="L297" s="2"/>
      <c r="M297" s="2"/>
      <c r="N297" s="2"/>
      <c r="O297" s="2"/>
      <c r="P297" s="2"/>
      <c r="Q297" s="2"/>
      <c r="R297" s="3"/>
      <c r="S297" s="3"/>
      <c r="T297" s="2"/>
      <c r="U297" s="2"/>
      <c r="V297" s="2"/>
      <c r="W297" s="2"/>
      <c r="X297" s="2"/>
      <c r="Y297" s="50"/>
      <c r="Z297" s="1"/>
      <c r="AA297" s="1"/>
      <c r="AB297" s="1"/>
      <c r="AC297" s="1"/>
      <c r="AD297" s="1"/>
      <c r="AE297" s="112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12"/>
      <c r="AV297" s="112"/>
      <c r="AW297" s="112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</row>
    <row r="298" ht="18.0" customHeight="1">
      <c r="A298" s="1"/>
      <c r="B298" s="438"/>
      <c r="C298" s="1"/>
      <c r="D298" s="48"/>
      <c r="E298" s="260"/>
      <c r="F298" s="1"/>
      <c r="G298" s="71"/>
      <c r="H298" s="1"/>
      <c r="I298" s="1"/>
      <c r="J298" s="41"/>
      <c r="K298" s="262"/>
      <c r="L298" s="2"/>
      <c r="M298" s="2"/>
      <c r="N298" s="2"/>
      <c r="O298" s="2"/>
      <c r="P298" s="2"/>
      <c r="Q298" s="2"/>
      <c r="R298" s="3"/>
      <c r="S298" s="3"/>
      <c r="T298" s="2"/>
      <c r="U298" s="2"/>
      <c r="V298" s="2"/>
      <c r="W298" s="2"/>
      <c r="X298" s="2"/>
      <c r="Y298" s="50"/>
      <c r="Z298" s="1"/>
      <c r="AA298" s="1"/>
      <c r="AB298" s="1"/>
      <c r="AC298" s="1"/>
      <c r="AD298" s="1"/>
      <c r="AE298" s="112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12"/>
      <c r="AV298" s="112"/>
      <c r="AW298" s="112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</row>
    <row r="299" ht="18.0" customHeight="1">
      <c r="A299" s="1"/>
      <c r="B299" s="438"/>
      <c r="C299" s="1"/>
      <c r="D299" s="48"/>
      <c r="E299" s="260"/>
      <c r="F299" s="1"/>
      <c r="G299" s="71"/>
      <c r="H299" s="1"/>
      <c r="I299" s="1"/>
      <c r="J299" s="41"/>
      <c r="K299" s="262"/>
      <c r="L299" s="2"/>
      <c r="M299" s="2"/>
      <c r="N299" s="2"/>
      <c r="O299" s="2"/>
      <c r="P299" s="2"/>
      <c r="Q299" s="2"/>
      <c r="R299" s="3"/>
      <c r="S299" s="3"/>
      <c r="T299" s="2"/>
      <c r="U299" s="2"/>
      <c r="V299" s="2"/>
      <c r="W299" s="2"/>
      <c r="X299" s="2"/>
      <c r="Y299" s="50"/>
      <c r="Z299" s="1"/>
      <c r="AA299" s="1"/>
      <c r="AB299" s="1"/>
      <c r="AC299" s="1"/>
      <c r="AD299" s="1"/>
      <c r="AE299" s="112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12"/>
      <c r="AV299" s="112"/>
      <c r="AW299" s="112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</row>
    <row r="300" ht="18.0" customHeight="1">
      <c r="A300" s="1"/>
      <c r="B300" s="438"/>
      <c r="C300" s="1"/>
      <c r="D300" s="48"/>
      <c r="E300" s="260"/>
      <c r="F300" s="1"/>
      <c r="G300" s="71"/>
      <c r="H300" s="1"/>
      <c r="I300" s="1"/>
      <c r="J300" s="41"/>
      <c r="K300" s="262"/>
      <c r="L300" s="2"/>
      <c r="M300" s="2"/>
      <c r="N300" s="2"/>
      <c r="O300" s="2"/>
      <c r="P300" s="2"/>
      <c r="Q300" s="2"/>
      <c r="R300" s="3"/>
      <c r="S300" s="3"/>
      <c r="T300" s="2"/>
      <c r="U300" s="2"/>
      <c r="V300" s="2"/>
      <c r="W300" s="2"/>
      <c r="X300" s="2"/>
      <c r="Y300" s="50"/>
      <c r="Z300" s="1"/>
      <c r="AA300" s="1"/>
      <c r="AB300" s="1"/>
      <c r="AC300" s="1"/>
      <c r="AD300" s="1"/>
      <c r="AE300" s="112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12"/>
      <c r="AV300" s="112"/>
      <c r="AW300" s="112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</row>
    <row r="301" ht="18.0" customHeight="1">
      <c r="A301" s="1"/>
      <c r="B301" s="438"/>
      <c r="C301" s="1"/>
      <c r="D301" s="48"/>
      <c r="E301" s="260"/>
      <c r="F301" s="1"/>
      <c r="G301" s="71"/>
      <c r="H301" s="1"/>
      <c r="I301" s="1"/>
      <c r="J301" s="41"/>
      <c r="K301" s="262"/>
      <c r="L301" s="2"/>
      <c r="M301" s="2"/>
      <c r="N301" s="2"/>
      <c r="O301" s="2"/>
      <c r="P301" s="2"/>
      <c r="Q301" s="2"/>
      <c r="R301" s="3"/>
      <c r="S301" s="3"/>
      <c r="T301" s="2"/>
      <c r="U301" s="2"/>
      <c r="V301" s="2"/>
      <c r="W301" s="2"/>
      <c r="X301" s="2"/>
      <c r="Y301" s="50"/>
      <c r="Z301" s="1"/>
      <c r="AA301" s="1"/>
      <c r="AB301" s="1"/>
      <c r="AC301" s="1"/>
      <c r="AD301" s="1"/>
      <c r="AE301" s="112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12"/>
      <c r="AV301" s="112"/>
      <c r="AW301" s="112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</row>
    <row r="302" ht="18.0" customHeight="1">
      <c r="A302" s="1"/>
      <c r="B302" s="438"/>
      <c r="C302" s="1"/>
      <c r="D302" s="48"/>
      <c r="E302" s="260"/>
      <c r="F302" s="1"/>
      <c r="G302" s="71"/>
      <c r="H302" s="1"/>
      <c r="I302" s="1"/>
      <c r="J302" s="41"/>
      <c r="K302" s="262"/>
      <c r="L302" s="2"/>
      <c r="M302" s="2"/>
      <c r="N302" s="2"/>
      <c r="O302" s="2"/>
      <c r="P302" s="2"/>
      <c r="Q302" s="2"/>
      <c r="R302" s="3"/>
      <c r="S302" s="3"/>
      <c r="T302" s="2"/>
      <c r="U302" s="2"/>
      <c r="V302" s="2"/>
      <c r="W302" s="2"/>
      <c r="X302" s="2"/>
      <c r="Y302" s="50"/>
      <c r="Z302" s="1"/>
      <c r="AA302" s="1"/>
      <c r="AB302" s="1"/>
      <c r="AC302" s="1"/>
      <c r="AD302" s="1"/>
      <c r="AE302" s="112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12"/>
      <c r="AV302" s="112"/>
      <c r="AW302" s="112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</row>
    <row r="303" ht="18.0" customHeight="1">
      <c r="A303" s="1"/>
      <c r="B303" s="438"/>
      <c r="C303" s="1"/>
      <c r="D303" s="48"/>
      <c r="E303" s="260"/>
      <c r="F303" s="1"/>
      <c r="G303" s="71"/>
      <c r="H303" s="1"/>
      <c r="I303" s="1"/>
      <c r="J303" s="41"/>
      <c r="K303" s="262"/>
      <c r="L303" s="2"/>
      <c r="M303" s="2"/>
      <c r="N303" s="2"/>
      <c r="O303" s="2"/>
      <c r="P303" s="2"/>
      <c r="Q303" s="2"/>
      <c r="R303" s="3"/>
      <c r="S303" s="3"/>
      <c r="T303" s="2"/>
      <c r="U303" s="2"/>
      <c r="V303" s="2"/>
      <c r="W303" s="2"/>
      <c r="X303" s="2"/>
      <c r="Y303" s="50"/>
      <c r="Z303" s="1"/>
      <c r="AA303" s="1"/>
      <c r="AB303" s="1"/>
      <c r="AC303" s="1"/>
      <c r="AD303" s="1"/>
      <c r="AE303" s="112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12"/>
      <c r="AV303" s="112"/>
      <c r="AW303" s="112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</row>
    <row r="304" ht="18.0" customHeight="1">
      <c r="A304" s="1"/>
      <c r="B304" s="438"/>
      <c r="C304" s="1"/>
      <c r="D304" s="48"/>
      <c r="E304" s="260"/>
      <c r="F304" s="1"/>
      <c r="G304" s="71"/>
      <c r="H304" s="1"/>
      <c r="I304" s="1"/>
      <c r="J304" s="41"/>
      <c r="K304" s="262"/>
      <c r="L304" s="2"/>
      <c r="M304" s="2"/>
      <c r="N304" s="2"/>
      <c r="O304" s="2"/>
      <c r="P304" s="2"/>
      <c r="Q304" s="2"/>
      <c r="R304" s="3"/>
      <c r="S304" s="3"/>
      <c r="T304" s="2"/>
      <c r="U304" s="2"/>
      <c r="V304" s="2"/>
      <c r="W304" s="2"/>
      <c r="X304" s="2"/>
      <c r="Y304" s="50"/>
      <c r="Z304" s="1"/>
      <c r="AA304" s="1"/>
      <c r="AB304" s="1"/>
      <c r="AC304" s="1"/>
      <c r="AD304" s="1"/>
      <c r="AE304" s="112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12"/>
      <c r="AV304" s="112"/>
      <c r="AW304" s="112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</row>
    <row r="305" ht="18.0" customHeight="1">
      <c r="A305" s="1"/>
      <c r="B305" s="438"/>
      <c r="C305" s="1"/>
      <c r="D305" s="48"/>
      <c r="E305" s="260"/>
      <c r="F305" s="1"/>
      <c r="G305" s="71"/>
      <c r="H305" s="1"/>
      <c r="I305" s="1"/>
      <c r="J305" s="41"/>
      <c r="K305" s="262"/>
      <c r="L305" s="2"/>
      <c r="M305" s="2"/>
      <c r="N305" s="2"/>
      <c r="O305" s="2"/>
      <c r="P305" s="2"/>
      <c r="Q305" s="2"/>
      <c r="R305" s="3"/>
      <c r="S305" s="3"/>
      <c r="T305" s="2"/>
      <c r="U305" s="2"/>
      <c r="V305" s="2"/>
      <c r="W305" s="2"/>
      <c r="X305" s="2"/>
      <c r="Y305" s="50"/>
      <c r="Z305" s="1"/>
      <c r="AA305" s="1"/>
      <c r="AB305" s="1"/>
      <c r="AC305" s="1"/>
      <c r="AD305" s="1"/>
      <c r="AE305" s="112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12"/>
      <c r="AV305" s="112"/>
      <c r="AW305" s="112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</row>
    <row r="306" ht="18.0" customHeight="1">
      <c r="A306" s="1"/>
      <c r="B306" s="438"/>
      <c r="C306" s="1"/>
      <c r="D306" s="48"/>
      <c r="E306" s="260"/>
      <c r="F306" s="1"/>
      <c r="G306" s="71"/>
      <c r="H306" s="1"/>
      <c r="I306" s="1"/>
      <c r="J306" s="41"/>
      <c r="K306" s="262"/>
      <c r="L306" s="2"/>
      <c r="M306" s="2"/>
      <c r="N306" s="2"/>
      <c r="O306" s="2"/>
      <c r="P306" s="2"/>
      <c r="Q306" s="2"/>
      <c r="R306" s="3"/>
      <c r="S306" s="3"/>
      <c r="T306" s="2"/>
      <c r="U306" s="2"/>
      <c r="V306" s="2"/>
      <c r="W306" s="2"/>
      <c r="X306" s="2"/>
      <c r="Y306" s="50"/>
      <c r="Z306" s="1"/>
      <c r="AA306" s="1"/>
      <c r="AB306" s="1"/>
      <c r="AC306" s="1"/>
      <c r="AD306" s="1"/>
      <c r="AE306" s="112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12"/>
      <c r="AV306" s="112"/>
      <c r="AW306" s="112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</row>
    <row r="307" ht="18.0" customHeight="1">
      <c r="A307" s="1"/>
      <c r="B307" s="438"/>
      <c r="C307" s="1"/>
      <c r="D307" s="48"/>
      <c r="E307" s="260"/>
      <c r="F307" s="1"/>
      <c r="G307" s="71"/>
      <c r="H307" s="1"/>
      <c r="I307" s="1"/>
      <c r="J307" s="41"/>
      <c r="K307" s="262"/>
      <c r="L307" s="2"/>
      <c r="M307" s="2"/>
      <c r="N307" s="2"/>
      <c r="O307" s="2"/>
      <c r="P307" s="2"/>
      <c r="Q307" s="2"/>
      <c r="R307" s="3"/>
      <c r="S307" s="3"/>
      <c r="T307" s="2"/>
      <c r="U307" s="2"/>
      <c r="V307" s="2"/>
      <c r="W307" s="2"/>
      <c r="X307" s="2"/>
      <c r="Y307" s="50"/>
      <c r="Z307" s="1"/>
      <c r="AA307" s="1"/>
      <c r="AB307" s="1"/>
      <c r="AC307" s="1"/>
      <c r="AD307" s="1"/>
      <c r="AE307" s="112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12"/>
      <c r="AV307" s="112"/>
      <c r="AW307" s="112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</row>
    <row r="308" ht="18.0" customHeight="1">
      <c r="A308" s="1"/>
      <c r="B308" s="438"/>
      <c r="C308" s="1"/>
      <c r="D308" s="48"/>
      <c r="E308" s="260"/>
      <c r="F308" s="1"/>
      <c r="G308" s="71"/>
      <c r="H308" s="1"/>
      <c r="I308" s="1"/>
      <c r="J308" s="41"/>
      <c r="K308" s="262"/>
      <c r="L308" s="2"/>
      <c r="M308" s="2"/>
      <c r="N308" s="2"/>
      <c r="O308" s="2"/>
      <c r="P308" s="2"/>
      <c r="Q308" s="2"/>
      <c r="R308" s="3"/>
      <c r="S308" s="3"/>
      <c r="T308" s="2"/>
      <c r="U308" s="2"/>
      <c r="V308" s="2"/>
      <c r="W308" s="2"/>
      <c r="X308" s="2"/>
      <c r="Y308" s="50"/>
      <c r="Z308" s="1"/>
      <c r="AA308" s="1"/>
      <c r="AB308" s="1"/>
      <c r="AC308" s="1"/>
      <c r="AD308" s="1"/>
      <c r="AE308" s="112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12"/>
      <c r="AV308" s="112"/>
      <c r="AW308" s="112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</row>
    <row r="309" ht="18.0" customHeight="1">
      <c r="A309" s="1"/>
      <c r="B309" s="438"/>
      <c r="C309" s="1"/>
      <c r="D309" s="48"/>
      <c r="E309" s="260"/>
      <c r="F309" s="1"/>
      <c r="G309" s="71"/>
      <c r="H309" s="1"/>
      <c r="I309" s="1"/>
      <c r="J309" s="41"/>
      <c r="K309" s="262"/>
      <c r="L309" s="2"/>
      <c r="M309" s="2"/>
      <c r="N309" s="2"/>
      <c r="O309" s="2"/>
      <c r="P309" s="2"/>
      <c r="Q309" s="2"/>
      <c r="R309" s="3"/>
      <c r="S309" s="3"/>
      <c r="T309" s="2"/>
      <c r="U309" s="2"/>
      <c r="V309" s="2"/>
      <c r="W309" s="2"/>
      <c r="X309" s="2"/>
      <c r="Y309" s="50"/>
      <c r="Z309" s="1"/>
      <c r="AA309" s="1"/>
      <c r="AB309" s="1"/>
      <c r="AC309" s="1"/>
      <c r="AD309" s="1"/>
      <c r="AE309" s="112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12"/>
      <c r="AV309" s="112"/>
      <c r="AW309" s="112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</row>
    <row r="310" ht="18.0" customHeight="1">
      <c r="A310" s="1"/>
      <c r="B310" s="438"/>
      <c r="C310" s="1"/>
      <c r="D310" s="48"/>
      <c r="E310" s="260"/>
      <c r="F310" s="1"/>
      <c r="G310" s="71"/>
      <c r="H310" s="1"/>
      <c r="I310" s="1"/>
      <c r="J310" s="41"/>
      <c r="K310" s="262"/>
      <c r="L310" s="2"/>
      <c r="M310" s="2"/>
      <c r="N310" s="2"/>
      <c r="O310" s="2"/>
      <c r="P310" s="2"/>
      <c r="Q310" s="2"/>
      <c r="R310" s="3"/>
      <c r="S310" s="3"/>
      <c r="T310" s="2"/>
      <c r="U310" s="2"/>
      <c r="V310" s="2"/>
      <c r="W310" s="2"/>
      <c r="X310" s="2"/>
      <c r="Y310" s="50"/>
      <c r="Z310" s="1"/>
      <c r="AA310" s="1"/>
      <c r="AB310" s="1"/>
      <c r="AC310" s="1"/>
      <c r="AD310" s="1"/>
      <c r="AE310" s="112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12"/>
      <c r="AV310" s="112"/>
      <c r="AW310" s="112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</row>
    <row r="311" ht="18.0" customHeight="1">
      <c r="A311" s="1"/>
      <c r="B311" s="438"/>
      <c r="C311" s="1"/>
      <c r="D311" s="48"/>
      <c r="E311" s="260"/>
      <c r="F311" s="1"/>
      <c r="G311" s="71"/>
      <c r="H311" s="1"/>
      <c r="I311" s="1"/>
      <c r="J311" s="41"/>
      <c r="K311" s="262"/>
      <c r="L311" s="2"/>
      <c r="M311" s="2"/>
      <c r="N311" s="2"/>
      <c r="O311" s="2"/>
      <c r="P311" s="2"/>
      <c r="Q311" s="2"/>
      <c r="R311" s="3"/>
      <c r="S311" s="3"/>
      <c r="T311" s="2"/>
      <c r="U311" s="2"/>
      <c r="V311" s="2"/>
      <c r="W311" s="2"/>
      <c r="X311" s="2"/>
      <c r="Y311" s="50"/>
      <c r="Z311" s="1"/>
      <c r="AA311" s="1"/>
      <c r="AB311" s="1"/>
      <c r="AC311" s="1"/>
      <c r="AD311" s="1"/>
      <c r="AE311" s="112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12"/>
      <c r="AV311" s="112"/>
      <c r="AW311" s="112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</row>
    <row r="312" ht="18.0" customHeight="1">
      <c r="A312" s="1"/>
      <c r="B312" s="438"/>
      <c r="C312" s="1"/>
      <c r="D312" s="48"/>
      <c r="E312" s="260"/>
      <c r="F312" s="1"/>
      <c r="G312" s="71"/>
      <c r="H312" s="1"/>
      <c r="I312" s="1"/>
      <c r="J312" s="41"/>
      <c r="K312" s="262"/>
      <c r="L312" s="2"/>
      <c r="M312" s="2"/>
      <c r="N312" s="2"/>
      <c r="O312" s="2"/>
      <c r="P312" s="2"/>
      <c r="Q312" s="2"/>
      <c r="R312" s="3"/>
      <c r="S312" s="3"/>
      <c r="T312" s="2"/>
      <c r="U312" s="2"/>
      <c r="V312" s="2"/>
      <c r="W312" s="2"/>
      <c r="X312" s="2"/>
      <c r="Y312" s="50"/>
      <c r="Z312" s="1"/>
      <c r="AA312" s="1"/>
      <c r="AB312" s="1"/>
      <c r="AC312" s="1"/>
      <c r="AD312" s="1"/>
      <c r="AE312" s="112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12"/>
      <c r="AV312" s="112"/>
      <c r="AW312" s="112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</row>
    <row r="313" ht="18.0" customHeight="1">
      <c r="A313" s="1"/>
      <c r="B313" s="438"/>
      <c r="C313" s="1"/>
      <c r="D313" s="48"/>
      <c r="E313" s="260"/>
      <c r="F313" s="1"/>
      <c r="G313" s="71"/>
      <c r="H313" s="1"/>
      <c r="I313" s="1"/>
      <c r="J313" s="41"/>
      <c r="K313" s="262"/>
      <c r="L313" s="2"/>
      <c r="M313" s="2"/>
      <c r="N313" s="2"/>
      <c r="O313" s="2"/>
      <c r="P313" s="2"/>
      <c r="Q313" s="2"/>
      <c r="R313" s="3"/>
      <c r="S313" s="3"/>
      <c r="T313" s="2"/>
      <c r="U313" s="2"/>
      <c r="V313" s="2"/>
      <c r="W313" s="2"/>
      <c r="X313" s="2"/>
      <c r="Y313" s="50"/>
      <c r="Z313" s="1"/>
      <c r="AA313" s="1"/>
      <c r="AB313" s="1"/>
      <c r="AC313" s="1"/>
      <c r="AD313" s="1"/>
      <c r="AE313" s="112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12"/>
      <c r="AV313" s="112"/>
      <c r="AW313" s="112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</row>
    <row r="314" ht="18.0" customHeight="1">
      <c r="A314" s="1"/>
      <c r="B314" s="438"/>
      <c r="C314" s="1"/>
      <c r="D314" s="48"/>
      <c r="E314" s="260"/>
      <c r="F314" s="1"/>
      <c r="G314" s="71"/>
      <c r="H314" s="1"/>
      <c r="I314" s="1"/>
      <c r="J314" s="41"/>
      <c r="K314" s="262"/>
      <c r="L314" s="2"/>
      <c r="M314" s="2"/>
      <c r="N314" s="2"/>
      <c r="O314" s="2"/>
      <c r="P314" s="2"/>
      <c r="Q314" s="2"/>
      <c r="R314" s="3"/>
      <c r="S314" s="3"/>
      <c r="T314" s="2"/>
      <c r="U314" s="2"/>
      <c r="V314" s="2"/>
      <c r="W314" s="2"/>
      <c r="X314" s="2"/>
      <c r="Y314" s="50"/>
      <c r="Z314" s="1"/>
      <c r="AA314" s="1"/>
      <c r="AB314" s="1"/>
      <c r="AC314" s="1"/>
      <c r="AD314" s="1"/>
      <c r="AE314" s="112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12"/>
      <c r="AV314" s="112"/>
      <c r="AW314" s="112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</row>
    <row r="315" ht="18.0" customHeight="1">
      <c r="A315" s="1"/>
      <c r="B315" s="438"/>
      <c r="C315" s="1"/>
      <c r="D315" s="48"/>
      <c r="E315" s="260"/>
      <c r="F315" s="1"/>
      <c r="G315" s="71"/>
      <c r="H315" s="1"/>
      <c r="I315" s="1"/>
      <c r="J315" s="41"/>
      <c r="K315" s="262"/>
      <c r="L315" s="2"/>
      <c r="M315" s="2"/>
      <c r="N315" s="2"/>
      <c r="O315" s="2"/>
      <c r="P315" s="2"/>
      <c r="Q315" s="2"/>
      <c r="R315" s="3"/>
      <c r="S315" s="3"/>
      <c r="T315" s="2"/>
      <c r="U315" s="2"/>
      <c r="V315" s="2"/>
      <c r="W315" s="2"/>
      <c r="X315" s="2"/>
      <c r="Y315" s="50"/>
      <c r="Z315" s="1"/>
      <c r="AA315" s="1"/>
      <c r="AB315" s="1"/>
      <c r="AC315" s="1"/>
      <c r="AD315" s="1"/>
      <c r="AE315" s="112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12"/>
      <c r="AV315" s="112"/>
      <c r="AW315" s="112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</row>
    <row r="316" ht="18.0" customHeight="1">
      <c r="A316" s="1"/>
      <c r="B316" s="438"/>
      <c r="C316" s="1"/>
      <c r="D316" s="48"/>
      <c r="E316" s="260"/>
      <c r="F316" s="1"/>
      <c r="G316" s="71"/>
      <c r="H316" s="1"/>
      <c r="I316" s="1"/>
      <c r="J316" s="41"/>
      <c r="K316" s="262"/>
      <c r="L316" s="2"/>
      <c r="M316" s="2"/>
      <c r="N316" s="2"/>
      <c r="O316" s="2"/>
      <c r="P316" s="2"/>
      <c r="Q316" s="2"/>
      <c r="R316" s="3"/>
      <c r="S316" s="3"/>
      <c r="T316" s="2"/>
      <c r="U316" s="2"/>
      <c r="V316" s="2"/>
      <c r="W316" s="2"/>
      <c r="X316" s="2"/>
      <c r="Y316" s="50"/>
      <c r="Z316" s="1"/>
      <c r="AA316" s="1"/>
      <c r="AB316" s="1"/>
      <c r="AC316" s="1"/>
      <c r="AD316" s="1"/>
      <c r="AE316" s="112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12"/>
      <c r="AV316" s="112"/>
      <c r="AW316" s="112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</row>
    <row r="317" ht="18.0" customHeight="1">
      <c r="A317" s="1"/>
      <c r="B317" s="438"/>
      <c r="C317" s="1"/>
      <c r="D317" s="48"/>
      <c r="E317" s="260"/>
      <c r="F317" s="1"/>
      <c r="G317" s="71"/>
      <c r="H317" s="1"/>
      <c r="I317" s="1"/>
      <c r="J317" s="41"/>
      <c r="K317" s="262"/>
      <c r="L317" s="2"/>
      <c r="M317" s="2"/>
      <c r="N317" s="2"/>
      <c r="O317" s="2"/>
      <c r="P317" s="2"/>
      <c r="Q317" s="2"/>
      <c r="R317" s="3"/>
      <c r="S317" s="3"/>
      <c r="T317" s="2"/>
      <c r="U317" s="2"/>
      <c r="V317" s="2"/>
      <c r="W317" s="2"/>
      <c r="X317" s="2"/>
      <c r="Y317" s="50"/>
      <c r="Z317" s="1"/>
      <c r="AA317" s="1"/>
      <c r="AB317" s="1"/>
      <c r="AC317" s="1"/>
      <c r="AD317" s="1"/>
      <c r="AE317" s="112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12"/>
      <c r="AV317" s="112"/>
      <c r="AW317" s="112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</row>
    <row r="318" ht="18.0" customHeight="1">
      <c r="A318" s="1"/>
      <c r="B318" s="438"/>
      <c r="C318" s="1"/>
      <c r="D318" s="48"/>
      <c r="E318" s="260"/>
      <c r="F318" s="1"/>
      <c r="G318" s="71"/>
      <c r="H318" s="1"/>
      <c r="I318" s="1"/>
      <c r="J318" s="41"/>
      <c r="K318" s="262"/>
      <c r="L318" s="2"/>
      <c r="M318" s="2"/>
      <c r="N318" s="2"/>
      <c r="O318" s="2"/>
      <c r="P318" s="2"/>
      <c r="Q318" s="2"/>
      <c r="R318" s="3"/>
      <c r="S318" s="3"/>
      <c r="T318" s="2"/>
      <c r="U318" s="2"/>
      <c r="V318" s="2"/>
      <c r="W318" s="2"/>
      <c r="X318" s="2"/>
      <c r="Y318" s="50"/>
      <c r="Z318" s="1"/>
      <c r="AA318" s="1"/>
      <c r="AB318" s="1"/>
      <c r="AC318" s="1"/>
      <c r="AD318" s="1"/>
      <c r="AE318" s="112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12"/>
      <c r="AV318" s="112"/>
      <c r="AW318" s="112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</row>
    <row r="319" ht="18.0" customHeight="1">
      <c r="A319" s="1"/>
      <c r="B319" s="438"/>
      <c r="C319" s="1"/>
      <c r="D319" s="48"/>
      <c r="E319" s="260"/>
      <c r="F319" s="1"/>
      <c r="G319" s="71"/>
      <c r="H319" s="1"/>
      <c r="I319" s="1"/>
      <c r="J319" s="41"/>
      <c r="K319" s="262"/>
      <c r="L319" s="2"/>
      <c r="M319" s="2"/>
      <c r="N319" s="2"/>
      <c r="O319" s="2"/>
      <c r="P319" s="2"/>
      <c r="Q319" s="2"/>
      <c r="R319" s="3"/>
      <c r="S319" s="3"/>
      <c r="T319" s="2"/>
      <c r="U319" s="2"/>
      <c r="V319" s="2"/>
      <c r="W319" s="2"/>
      <c r="X319" s="2"/>
      <c r="Y319" s="50"/>
      <c r="Z319" s="1"/>
      <c r="AA319" s="1"/>
      <c r="AB319" s="1"/>
      <c r="AC319" s="1"/>
      <c r="AD319" s="1"/>
      <c r="AE319" s="112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12"/>
      <c r="AV319" s="112"/>
      <c r="AW319" s="112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</row>
    <row r="320" ht="18.0" customHeight="1">
      <c r="A320" s="1"/>
      <c r="B320" s="438"/>
      <c r="C320" s="1"/>
      <c r="D320" s="48"/>
      <c r="E320" s="260"/>
      <c r="F320" s="1"/>
      <c r="G320" s="71"/>
      <c r="H320" s="1"/>
      <c r="I320" s="1"/>
      <c r="J320" s="41"/>
      <c r="K320" s="262"/>
      <c r="L320" s="2"/>
      <c r="M320" s="2"/>
      <c r="N320" s="2"/>
      <c r="O320" s="2"/>
      <c r="P320" s="2"/>
      <c r="Q320" s="2"/>
      <c r="R320" s="3"/>
      <c r="S320" s="3"/>
      <c r="T320" s="2"/>
      <c r="U320" s="2"/>
      <c r="V320" s="2"/>
      <c r="W320" s="2"/>
      <c r="X320" s="2"/>
      <c r="Y320" s="50"/>
      <c r="Z320" s="1"/>
      <c r="AA320" s="1"/>
      <c r="AB320" s="1"/>
      <c r="AC320" s="1"/>
      <c r="AD320" s="1"/>
      <c r="AE320" s="112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12"/>
      <c r="AV320" s="112"/>
      <c r="AW320" s="112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</row>
    <row r="321" ht="18.0" customHeight="1">
      <c r="A321" s="1"/>
      <c r="B321" s="438"/>
      <c r="C321" s="1"/>
      <c r="D321" s="48"/>
      <c r="E321" s="260"/>
      <c r="F321" s="1"/>
      <c r="G321" s="71"/>
      <c r="H321" s="1"/>
      <c r="I321" s="1"/>
      <c r="J321" s="41"/>
      <c r="K321" s="262"/>
      <c r="L321" s="2"/>
      <c r="M321" s="2"/>
      <c r="N321" s="2"/>
      <c r="O321" s="2"/>
      <c r="P321" s="2"/>
      <c r="Q321" s="2"/>
      <c r="R321" s="3"/>
      <c r="S321" s="3"/>
      <c r="T321" s="2"/>
      <c r="U321" s="2"/>
      <c r="V321" s="2"/>
      <c r="W321" s="2"/>
      <c r="X321" s="2"/>
      <c r="Y321" s="50"/>
      <c r="Z321" s="1"/>
      <c r="AA321" s="1"/>
      <c r="AB321" s="1"/>
      <c r="AC321" s="1"/>
      <c r="AD321" s="1"/>
      <c r="AE321" s="112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12"/>
      <c r="AV321" s="112"/>
      <c r="AW321" s="112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</row>
    <row r="322" ht="18.0" customHeight="1">
      <c r="A322" s="1"/>
      <c r="B322" s="438"/>
      <c r="C322" s="1"/>
      <c r="D322" s="48"/>
      <c r="E322" s="260"/>
      <c r="F322" s="1"/>
      <c r="G322" s="71"/>
      <c r="H322" s="1"/>
      <c r="I322" s="1"/>
      <c r="J322" s="41"/>
      <c r="K322" s="262"/>
      <c r="L322" s="2"/>
      <c r="M322" s="2"/>
      <c r="N322" s="2"/>
      <c r="O322" s="2"/>
      <c r="P322" s="2"/>
      <c r="Q322" s="2"/>
      <c r="R322" s="3"/>
      <c r="S322" s="3"/>
      <c r="T322" s="2"/>
      <c r="U322" s="2"/>
      <c r="V322" s="2"/>
      <c r="W322" s="2"/>
      <c r="X322" s="2"/>
      <c r="Y322" s="50"/>
      <c r="Z322" s="1"/>
      <c r="AA322" s="1"/>
      <c r="AB322" s="1"/>
      <c r="AC322" s="1"/>
      <c r="AD322" s="1"/>
      <c r="AE322" s="112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12"/>
      <c r="AV322" s="112"/>
      <c r="AW322" s="112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</row>
    <row r="323" ht="18.0" customHeight="1">
      <c r="A323" s="1"/>
      <c r="B323" s="438"/>
      <c r="C323" s="1"/>
      <c r="D323" s="48"/>
      <c r="E323" s="260"/>
      <c r="F323" s="1"/>
      <c r="G323" s="71"/>
      <c r="H323" s="1"/>
      <c r="I323" s="1"/>
      <c r="J323" s="41"/>
      <c r="K323" s="262"/>
      <c r="L323" s="2"/>
      <c r="M323" s="2"/>
      <c r="N323" s="2"/>
      <c r="O323" s="2"/>
      <c r="P323" s="2"/>
      <c r="Q323" s="2"/>
      <c r="R323" s="3"/>
      <c r="S323" s="3"/>
      <c r="T323" s="2"/>
      <c r="U323" s="2"/>
      <c r="V323" s="2"/>
      <c r="W323" s="2"/>
      <c r="X323" s="2"/>
      <c r="Y323" s="50"/>
      <c r="Z323" s="1"/>
      <c r="AA323" s="1"/>
      <c r="AB323" s="1"/>
      <c r="AC323" s="1"/>
      <c r="AD323" s="1"/>
      <c r="AE323" s="112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12"/>
      <c r="AV323" s="112"/>
      <c r="AW323" s="112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</row>
    <row r="324" ht="18.0" customHeight="1">
      <c r="A324" s="1"/>
      <c r="B324" s="438"/>
      <c r="C324" s="1"/>
      <c r="D324" s="48"/>
      <c r="E324" s="260"/>
      <c r="F324" s="1"/>
      <c r="G324" s="71"/>
      <c r="H324" s="1"/>
      <c r="I324" s="1"/>
      <c r="J324" s="41"/>
      <c r="K324" s="262"/>
      <c r="L324" s="2"/>
      <c r="M324" s="2"/>
      <c r="N324" s="2"/>
      <c r="O324" s="2"/>
      <c r="P324" s="2"/>
      <c r="Q324" s="2"/>
      <c r="R324" s="3"/>
      <c r="S324" s="3"/>
      <c r="T324" s="2"/>
      <c r="U324" s="2"/>
      <c r="V324" s="2"/>
      <c r="W324" s="2"/>
      <c r="X324" s="2"/>
      <c r="Y324" s="50"/>
      <c r="Z324" s="1"/>
      <c r="AA324" s="1"/>
      <c r="AB324" s="1"/>
      <c r="AC324" s="1"/>
      <c r="AD324" s="1"/>
      <c r="AE324" s="112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12"/>
      <c r="AV324" s="112"/>
      <c r="AW324" s="112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</row>
    <row r="325" ht="18.0" customHeight="1">
      <c r="A325" s="1"/>
      <c r="B325" s="438"/>
      <c r="C325" s="1"/>
      <c r="D325" s="48"/>
      <c r="E325" s="260"/>
      <c r="F325" s="1"/>
      <c r="G325" s="71"/>
      <c r="H325" s="1"/>
      <c r="I325" s="1"/>
      <c r="J325" s="41"/>
      <c r="K325" s="262"/>
      <c r="L325" s="2"/>
      <c r="M325" s="2"/>
      <c r="N325" s="2"/>
      <c r="O325" s="2"/>
      <c r="P325" s="2"/>
      <c r="Q325" s="2"/>
      <c r="R325" s="3"/>
      <c r="S325" s="3"/>
      <c r="T325" s="2"/>
      <c r="U325" s="2"/>
      <c r="V325" s="2"/>
      <c r="W325" s="2"/>
      <c r="X325" s="2"/>
      <c r="Y325" s="50"/>
      <c r="Z325" s="1"/>
      <c r="AA325" s="1"/>
      <c r="AB325" s="1"/>
      <c r="AC325" s="1"/>
      <c r="AD325" s="1"/>
      <c r="AE325" s="112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12"/>
      <c r="AV325" s="112"/>
      <c r="AW325" s="112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</row>
    <row r="326" ht="18.0" customHeight="1">
      <c r="A326" s="1"/>
      <c r="B326" s="438"/>
      <c r="C326" s="1"/>
      <c r="D326" s="48"/>
      <c r="E326" s="260"/>
      <c r="F326" s="1"/>
      <c r="G326" s="71"/>
      <c r="H326" s="1"/>
      <c r="I326" s="1"/>
      <c r="J326" s="41"/>
      <c r="K326" s="262"/>
      <c r="L326" s="2"/>
      <c r="M326" s="2"/>
      <c r="N326" s="2"/>
      <c r="O326" s="2"/>
      <c r="P326" s="2"/>
      <c r="Q326" s="2"/>
      <c r="R326" s="3"/>
      <c r="S326" s="3"/>
      <c r="T326" s="2"/>
      <c r="U326" s="2"/>
      <c r="V326" s="2"/>
      <c r="W326" s="2"/>
      <c r="X326" s="2"/>
      <c r="Y326" s="50"/>
      <c r="Z326" s="1"/>
      <c r="AA326" s="1"/>
      <c r="AB326" s="1"/>
      <c r="AC326" s="1"/>
      <c r="AD326" s="1"/>
      <c r="AE326" s="112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12"/>
      <c r="AV326" s="112"/>
      <c r="AW326" s="112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</row>
    <row r="327" ht="18.0" customHeight="1">
      <c r="A327" s="1"/>
      <c r="B327" s="438"/>
      <c r="C327" s="1"/>
      <c r="D327" s="48"/>
      <c r="E327" s="260"/>
      <c r="F327" s="1"/>
      <c r="G327" s="71"/>
      <c r="H327" s="1"/>
      <c r="I327" s="1"/>
      <c r="J327" s="41"/>
      <c r="K327" s="262"/>
      <c r="L327" s="2"/>
      <c r="M327" s="2"/>
      <c r="N327" s="2"/>
      <c r="O327" s="2"/>
      <c r="P327" s="2"/>
      <c r="Q327" s="2"/>
      <c r="R327" s="3"/>
      <c r="S327" s="3"/>
      <c r="T327" s="2"/>
      <c r="U327" s="2"/>
      <c r="V327" s="2"/>
      <c r="W327" s="2"/>
      <c r="X327" s="2"/>
      <c r="Y327" s="50"/>
      <c r="Z327" s="1"/>
      <c r="AA327" s="1"/>
      <c r="AB327" s="1"/>
      <c r="AC327" s="1"/>
      <c r="AD327" s="1"/>
      <c r="AE327" s="112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12"/>
      <c r="AV327" s="112"/>
      <c r="AW327" s="112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</row>
    <row r="328" ht="18.0" customHeight="1">
      <c r="A328" s="1"/>
      <c r="B328" s="438"/>
      <c r="C328" s="1"/>
      <c r="D328" s="48"/>
      <c r="E328" s="260"/>
      <c r="F328" s="1"/>
      <c r="G328" s="71"/>
      <c r="H328" s="1"/>
      <c r="I328" s="1"/>
      <c r="J328" s="41"/>
      <c r="K328" s="262"/>
      <c r="L328" s="2"/>
      <c r="M328" s="2"/>
      <c r="N328" s="2"/>
      <c r="O328" s="2"/>
      <c r="P328" s="2"/>
      <c r="Q328" s="2"/>
      <c r="R328" s="3"/>
      <c r="S328" s="3"/>
      <c r="T328" s="2"/>
      <c r="U328" s="2"/>
      <c r="V328" s="2"/>
      <c r="W328" s="2"/>
      <c r="X328" s="2"/>
      <c r="Y328" s="50"/>
      <c r="Z328" s="1"/>
      <c r="AA328" s="1"/>
      <c r="AB328" s="1"/>
      <c r="AC328" s="1"/>
      <c r="AD328" s="1"/>
      <c r="AE328" s="112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12"/>
      <c r="AV328" s="112"/>
      <c r="AW328" s="112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</row>
    <row r="329" ht="18.0" customHeight="1">
      <c r="A329" s="1"/>
      <c r="B329" s="438"/>
      <c r="C329" s="1"/>
      <c r="D329" s="48"/>
      <c r="E329" s="260"/>
      <c r="F329" s="1"/>
      <c r="G329" s="71"/>
      <c r="H329" s="1"/>
      <c r="I329" s="1"/>
      <c r="J329" s="41"/>
      <c r="K329" s="262"/>
      <c r="L329" s="2"/>
      <c r="M329" s="2"/>
      <c r="N329" s="2"/>
      <c r="O329" s="2"/>
      <c r="P329" s="2"/>
      <c r="Q329" s="2"/>
      <c r="R329" s="3"/>
      <c r="S329" s="3"/>
      <c r="T329" s="2"/>
      <c r="U329" s="2"/>
      <c r="V329" s="2"/>
      <c r="W329" s="2"/>
      <c r="X329" s="2"/>
      <c r="Y329" s="50"/>
      <c r="Z329" s="1"/>
      <c r="AA329" s="1"/>
      <c r="AB329" s="1"/>
      <c r="AC329" s="1"/>
      <c r="AD329" s="1"/>
      <c r="AE329" s="112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12"/>
      <c r="AV329" s="112"/>
      <c r="AW329" s="112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</row>
    <row r="330" ht="18.0" customHeight="1">
      <c r="A330" s="1"/>
      <c r="B330" s="438"/>
      <c r="C330" s="1"/>
      <c r="D330" s="48"/>
      <c r="E330" s="260"/>
      <c r="F330" s="1"/>
      <c r="G330" s="71"/>
      <c r="H330" s="1"/>
      <c r="I330" s="1"/>
      <c r="J330" s="41"/>
      <c r="K330" s="262"/>
      <c r="L330" s="2"/>
      <c r="M330" s="2"/>
      <c r="N330" s="2"/>
      <c r="O330" s="2"/>
      <c r="P330" s="2"/>
      <c r="Q330" s="2"/>
      <c r="R330" s="3"/>
      <c r="S330" s="3"/>
      <c r="T330" s="2"/>
      <c r="U330" s="2"/>
      <c r="V330" s="2"/>
      <c r="W330" s="2"/>
      <c r="X330" s="2"/>
      <c r="Y330" s="50"/>
      <c r="Z330" s="1"/>
      <c r="AA330" s="1"/>
      <c r="AB330" s="1"/>
      <c r="AC330" s="1"/>
      <c r="AD330" s="1"/>
      <c r="AE330" s="112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12"/>
      <c r="AV330" s="112"/>
      <c r="AW330" s="112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</row>
    <row r="331" ht="18.0" customHeight="1">
      <c r="A331" s="1"/>
      <c r="B331" s="438"/>
      <c r="C331" s="1"/>
      <c r="D331" s="48"/>
      <c r="E331" s="260"/>
      <c r="F331" s="1"/>
      <c r="G331" s="71"/>
      <c r="H331" s="1"/>
      <c r="I331" s="1"/>
      <c r="J331" s="41"/>
      <c r="K331" s="262"/>
      <c r="L331" s="2"/>
      <c r="M331" s="2"/>
      <c r="N331" s="2"/>
      <c r="O331" s="2"/>
      <c r="P331" s="2"/>
      <c r="Q331" s="2"/>
      <c r="R331" s="3"/>
      <c r="S331" s="3"/>
      <c r="T331" s="2"/>
      <c r="U331" s="2"/>
      <c r="V331" s="2"/>
      <c r="W331" s="2"/>
      <c r="X331" s="2"/>
      <c r="Y331" s="50"/>
      <c r="Z331" s="1"/>
      <c r="AA331" s="1"/>
      <c r="AB331" s="1"/>
      <c r="AC331" s="1"/>
      <c r="AD331" s="1"/>
      <c r="AE331" s="112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12"/>
      <c r="AV331" s="112"/>
      <c r="AW331" s="112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</row>
    <row r="332" ht="18.0" customHeight="1">
      <c r="A332" s="1"/>
      <c r="B332" s="438"/>
      <c r="C332" s="1"/>
      <c r="D332" s="48"/>
      <c r="E332" s="260"/>
      <c r="F332" s="1"/>
      <c r="G332" s="71"/>
      <c r="H332" s="1"/>
      <c r="I332" s="1"/>
      <c r="J332" s="41"/>
      <c r="K332" s="262"/>
      <c r="L332" s="2"/>
      <c r="M332" s="2"/>
      <c r="N332" s="2"/>
      <c r="O332" s="2"/>
      <c r="P332" s="2"/>
      <c r="Q332" s="2"/>
      <c r="R332" s="3"/>
      <c r="S332" s="3"/>
      <c r="T332" s="2"/>
      <c r="U332" s="2"/>
      <c r="V332" s="2"/>
      <c r="W332" s="2"/>
      <c r="X332" s="2"/>
      <c r="Y332" s="50"/>
      <c r="Z332" s="1"/>
      <c r="AA332" s="1"/>
      <c r="AB332" s="1"/>
      <c r="AC332" s="1"/>
      <c r="AD332" s="1"/>
      <c r="AE332" s="112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12"/>
      <c r="AV332" s="112"/>
      <c r="AW332" s="112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</row>
    <row r="333" ht="18.0" customHeight="1">
      <c r="A333" s="1"/>
      <c r="B333" s="438"/>
      <c r="C333" s="1"/>
      <c r="D333" s="48"/>
      <c r="E333" s="260"/>
      <c r="F333" s="1"/>
      <c r="G333" s="71"/>
      <c r="H333" s="1"/>
      <c r="I333" s="1"/>
      <c r="J333" s="41"/>
      <c r="K333" s="262"/>
      <c r="L333" s="2"/>
      <c r="M333" s="2"/>
      <c r="N333" s="2"/>
      <c r="O333" s="2"/>
      <c r="P333" s="2"/>
      <c r="Q333" s="2"/>
      <c r="R333" s="3"/>
      <c r="S333" s="3"/>
      <c r="T333" s="2"/>
      <c r="U333" s="2"/>
      <c r="V333" s="2"/>
      <c r="W333" s="2"/>
      <c r="X333" s="2"/>
      <c r="Y333" s="50"/>
      <c r="Z333" s="1"/>
      <c r="AA333" s="1"/>
      <c r="AB333" s="1"/>
      <c r="AC333" s="1"/>
      <c r="AD333" s="1"/>
      <c r="AE333" s="112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12"/>
      <c r="AV333" s="112"/>
      <c r="AW333" s="112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</row>
    <row r="334" ht="18.0" customHeight="1">
      <c r="A334" s="1"/>
      <c r="B334" s="438"/>
      <c r="C334" s="1"/>
      <c r="D334" s="48"/>
      <c r="E334" s="260"/>
      <c r="F334" s="1"/>
      <c r="G334" s="71"/>
      <c r="H334" s="1"/>
      <c r="I334" s="1"/>
      <c r="J334" s="41"/>
      <c r="K334" s="262"/>
      <c r="L334" s="2"/>
      <c r="M334" s="2"/>
      <c r="N334" s="2"/>
      <c r="O334" s="2"/>
      <c r="P334" s="2"/>
      <c r="Q334" s="2"/>
      <c r="R334" s="3"/>
      <c r="S334" s="3"/>
      <c r="T334" s="2"/>
      <c r="U334" s="2"/>
      <c r="V334" s="2"/>
      <c r="W334" s="2"/>
      <c r="X334" s="2"/>
      <c r="Y334" s="50"/>
      <c r="Z334" s="1"/>
      <c r="AA334" s="1"/>
      <c r="AB334" s="1"/>
      <c r="AC334" s="1"/>
      <c r="AD334" s="1"/>
      <c r="AE334" s="112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12"/>
      <c r="AV334" s="112"/>
      <c r="AW334" s="112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</row>
    <row r="335" ht="18.0" customHeight="1">
      <c r="A335" s="1"/>
      <c r="B335" s="438"/>
      <c r="C335" s="1"/>
      <c r="D335" s="48"/>
      <c r="E335" s="260"/>
      <c r="F335" s="1"/>
      <c r="G335" s="71"/>
      <c r="H335" s="1"/>
      <c r="I335" s="1"/>
      <c r="J335" s="41"/>
      <c r="K335" s="262"/>
      <c r="L335" s="2"/>
      <c r="M335" s="2"/>
      <c r="N335" s="2"/>
      <c r="O335" s="2"/>
      <c r="P335" s="2"/>
      <c r="Q335" s="2"/>
      <c r="R335" s="3"/>
      <c r="S335" s="3"/>
      <c r="T335" s="2"/>
      <c r="U335" s="2"/>
      <c r="V335" s="2"/>
      <c r="W335" s="2"/>
      <c r="X335" s="2"/>
      <c r="Y335" s="50"/>
      <c r="Z335" s="1"/>
      <c r="AA335" s="1"/>
      <c r="AB335" s="1"/>
      <c r="AC335" s="1"/>
      <c r="AD335" s="1"/>
      <c r="AE335" s="112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12"/>
      <c r="AV335" s="112"/>
      <c r="AW335" s="112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</row>
    <row r="336" ht="18.0" customHeight="1">
      <c r="A336" s="1"/>
      <c r="B336" s="438"/>
      <c r="C336" s="1"/>
      <c r="D336" s="48"/>
      <c r="E336" s="260"/>
      <c r="F336" s="1"/>
      <c r="G336" s="71"/>
      <c r="H336" s="1"/>
      <c r="I336" s="1"/>
      <c r="J336" s="41"/>
      <c r="K336" s="262"/>
      <c r="L336" s="2"/>
      <c r="M336" s="2"/>
      <c r="N336" s="2"/>
      <c r="O336" s="2"/>
      <c r="P336" s="2"/>
      <c r="Q336" s="2"/>
      <c r="R336" s="3"/>
      <c r="S336" s="3"/>
      <c r="T336" s="2"/>
      <c r="U336" s="2"/>
      <c r="V336" s="2"/>
      <c r="W336" s="2"/>
      <c r="X336" s="2"/>
      <c r="Y336" s="50"/>
      <c r="Z336" s="1"/>
      <c r="AA336" s="1"/>
      <c r="AB336" s="1"/>
      <c r="AC336" s="1"/>
      <c r="AD336" s="1"/>
      <c r="AE336" s="112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12"/>
      <c r="AV336" s="112"/>
      <c r="AW336" s="112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</row>
    <row r="337" ht="18.0" customHeight="1">
      <c r="A337" s="1"/>
      <c r="B337" s="438"/>
      <c r="C337" s="1"/>
      <c r="D337" s="48"/>
      <c r="E337" s="260"/>
      <c r="F337" s="1"/>
      <c r="G337" s="71"/>
      <c r="H337" s="1"/>
      <c r="I337" s="1"/>
      <c r="J337" s="41"/>
      <c r="K337" s="262"/>
      <c r="L337" s="2"/>
      <c r="M337" s="2"/>
      <c r="N337" s="2"/>
      <c r="O337" s="2"/>
      <c r="P337" s="2"/>
      <c r="Q337" s="2"/>
      <c r="R337" s="3"/>
      <c r="S337" s="3"/>
      <c r="T337" s="2"/>
      <c r="U337" s="2"/>
      <c r="V337" s="2"/>
      <c r="W337" s="2"/>
      <c r="X337" s="2"/>
      <c r="Y337" s="50"/>
      <c r="Z337" s="1"/>
      <c r="AA337" s="1"/>
      <c r="AB337" s="1"/>
      <c r="AC337" s="1"/>
      <c r="AD337" s="1"/>
      <c r="AE337" s="112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12"/>
      <c r="AV337" s="112"/>
      <c r="AW337" s="112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</row>
    <row r="338" ht="18.0" customHeight="1">
      <c r="A338" s="1"/>
      <c r="B338" s="438"/>
      <c r="C338" s="1"/>
      <c r="D338" s="48"/>
      <c r="E338" s="260"/>
      <c r="F338" s="1"/>
      <c r="G338" s="71"/>
      <c r="H338" s="1"/>
      <c r="I338" s="1"/>
      <c r="J338" s="41"/>
      <c r="K338" s="262"/>
      <c r="L338" s="2"/>
      <c r="M338" s="2"/>
      <c r="N338" s="2"/>
      <c r="O338" s="2"/>
      <c r="P338" s="2"/>
      <c r="Q338" s="2"/>
      <c r="R338" s="3"/>
      <c r="S338" s="3"/>
      <c r="T338" s="2"/>
      <c r="U338" s="2"/>
      <c r="V338" s="2"/>
      <c r="W338" s="2"/>
      <c r="X338" s="2"/>
      <c r="Y338" s="50"/>
      <c r="Z338" s="1"/>
      <c r="AA338" s="1"/>
      <c r="AB338" s="1"/>
      <c r="AC338" s="1"/>
      <c r="AD338" s="1"/>
      <c r="AE338" s="112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12"/>
      <c r="AV338" s="112"/>
      <c r="AW338" s="112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</row>
    <row r="339" ht="18.0" customHeight="1">
      <c r="A339" s="1"/>
      <c r="B339" s="438"/>
      <c r="C339" s="1"/>
      <c r="D339" s="48"/>
      <c r="E339" s="260"/>
      <c r="F339" s="1"/>
      <c r="G339" s="71"/>
      <c r="H339" s="1"/>
      <c r="I339" s="1"/>
      <c r="J339" s="41"/>
      <c r="K339" s="262"/>
      <c r="L339" s="2"/>
      <c r="M339" s="2"/>
      <c r="N339" s="2"/>
      <c r="O339" s="2"/>
      <c r="P339" s="2"/>
      <c r="Q339" s="2"/>
      <c r="R339" s="3"/>
      <c r="S339" s="3"/>
      <c r="T339" s="2"/>
      <c r="U339" s="2"/>
      <c r="V339" s="2"/>
      <c r="W339" s="2"/>
      <c r="X339" s="2"/>
      <c r="Y339" s="50"/>
      <c r="Z339" s="1"/>
      <c r="AA339" s="1"/>
      <c r="AB339" s="1"/>
      <c r="AC339" s="1"/>
      <c r="AD339" s="1"/>
      <c r="AE339" s="112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12"/>
      <c r="AV339" s="112"/>
      <c r="AW339" s="112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</row>
    <row r="340" ht="18.0" customHeight="1">
      <c r="A340" s="1"/>
      <c r="B340" s="438"/>
      <c r="C340" s="1"/>
      <c r="D340" s="48"/>
      <c r="E340" s="260"/>
      <c r="F340" s="1"/>
      <c r="G340" s="71"/>
      <c r="H340" s="1"/>
      <c r="I340" s="1"/>
      <c r="J340" s="41"/>
      <c r="K340" s="262"/>
      <c r="L340" s="2"/>
      <c r="M340" s="2"/>
      <c r="N340" s="2"/>
      <c r="O340" s="2"/>
      <c r="P340" s="2"/>
      <c r="Q340" s="2"/>
      <c r="R340" s="3"/>
      <c r="S340" s="3"/>
      <c r="T340" s="2"/>
      <c r="U340" s="2"/>
      <c r="V340" s="2"/>
      <c r="W340" s="2"/>
      <c r="X340" s="2"/>
      <c r="Y340" s="50"/>
      <c r="Z340" s="1"/>
      <c r="AA340" s="1"/>
      <c r="AB340" s="1"/>
      <c r="AC340" s="1"/>
      <c r="AD340" s="1"/>
      <c r="AE340" s="112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12"/>
      <c r="AV340" s="112"/>
      <c r="AW340" s="112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</row>
    <row r="341" ht="18.0" customHeight="1">
      <c r="A341" s="1"/>
      <c r="B341" s="438"/>
      <c r="C341" s="1"/>
      <c r="D341" s="48"/>
      <c r="E341" s="260"/>
      <c r="F341" s="1"/>
      <c r="G341" s="71"/>
      <c r="H341" s="1"/>
      <c r="I341" s="1"/>
      <c r="J341" s="41"/>
      <c r="K341" s="262"/>
      <c r="L341" s="2"/>
      <c r="M341" s="2"/>
      <c r="N341" s="2"/>
      <c r="O341" s="2"/>
      <c r="P341" s="2"/>
      <c r="Q341" s="2"/>
      <c r="R341" s="3"/>
      <c r="S341" s="3"/>
      <c r="T341" s="2"/>
      <c r="U341" s="2"/>
      <c r="V341" s="2"/>
      <c r="W341" s="2"/>
      <c r="X341" s="2"/>
      <c r="Y341" s="50"/>
      <c r="Z341" s="1"/>
      <c r="AA341" s="1"/>
      <c r="AB341" s="1"/>
      <c r="AC341" s="1"/>
      <c r="AD341" s="1"/>
      <c r="AE341" s="112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12"/>
      <c r="AV341" s="112"/>
      <c r="AW341" s="112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</row>
    <row r="342" ht="18.0" customHeight="1">
      <c r="A342" s="1"/>
      <c r="B342" s="438"/>
      <c r="C342" s="1"/>
      <c r="D342" s="48"/>
      <c r="E342" s="260"/>
      <c r="F342" s="1"/>
      <c r="G342" s="71"/>
      <c r="H342" s="1"/>
      <c r="I342" s="1"/>
      <c r="J342" s="41"/>
      <c r="K342" s="262"/>
      <c r="L342" s="2"/>
      <c r="M342" s="2"/>
      <c r="N342" s="2"/>
      <c r="O342" s="2"/>
      <c r="P342" s="2"/>
      <c r="Q342" s="2"/>
      <c r="R342" s="3"/>
      <c r="S342" s="3"/>
      <c r="T342" s="2"/>
      <c r="U342" s="2"/>
      <c r="V342" s="2"/>
      <c r="W342" s="2"/>
      <c r="X342" s="2"/>
      <c r="Y342" s="50"/>
      <c r="Z342" s="1"/>
      <c r="AA342" s="1"/>
      <c r="AB342" s="1"/>
      <c r="AC342" s="1"/>
      <c r="AD342" s="1"/>
      <c r="AE342" s="112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12"/>
      <c r="AV342" s="112"/>
      <c r="AW342" s="112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</row>
    <row r="343" ht="18.0" customHeight="1">
      <c r="A343" s="1"/>
      <c r="B343" s="438"/>
      <c r="C343" s="1"/>
      <c r="D343" s="48"/>
      <c r="E343" s="260"/>
      <c r="F343" s="1"/>
      <c r="G343" s="71"/>
      <c r="H343" s="1"/>
      <c r="I343" s="1"/>
      <c r="J343" s="41"/>
      <c r="K343" s="262"/>
      <c r="L343" s="2"/>
      <c r="M343" s="2"/>
      <c r="N343" s="2"/>
      <c r="O343" s="2"/>
      <c r="P343" s="2"/>
      <c r="Q343" s="2"/>
      <c r="R343" s="3"/>
      <c r="S343" s="3"/>
      <c r="T343" s="2"/>
      <c r="U343" s="2"/>
      <c r="V343" s="2"/>
      <c r="W343" s="2"/>
      <c r="X343" s="2"/>
      <c r="Y343" s="50"/>
      <c r="Z343" s="1"/>
      <c r="AA343" s="1"/>
      <c r="AB343" s="1"/>
      <c r="AC343" s="1"/>
      <c r="AD343" s="1"/>
      <c r="AE343" s="112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12"/>
      <c r="AV343" s="112"/>
      <c r="AW343" s="112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</row>
    <row r="344" ht="18.0" customHeight="1">
      <c r="A344" s="1"/>
      <c r="B344" s="438"/>
      <c r="C344" s="1"/>
      <c r="D344" s="48"/>
      <c r="E344" s="260"/>
      <c r="F344" s="1"/>
      <c r="G344" s="71"/>
      <c r="H344" s="1"/>
      <c r="I344" s="1"/>
      <c r="J344" s="41"/>
      <c r="K344" s="262"/>
      <c r="L344" s="2"/>
      <c r="M344" s="2"/>
      <c r="N344" s="2"/>
      <c r="O344" s="2"/>
      <c r="P344" s="2"/>
      <c r="Q344" s="2"/>
      <c r="R344" s="3"/>
      <c r="S344" s="3"/>
      <c r="T344" s="2"/>
      <c r="U344" s="2"/>
      <c r="V344" s="2"/>
      <c r="W344" s="2"/>
      <c r="X344" s="2"/>
      <c r="Y344" s="50"/>
      <c r="Z344" s="1"/>
      <c r="AA344" s="1"/>
      <c r="AB344" s="1"/>
      <c r="AC344" s="1"/>
      <c r="AD344" s="1"/>
      <c r="AE344" s="112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12"/>
      <c r="AV344" s="112"/>
      <c r="AW344" s="112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</row>
    <row r="345" ht="18.0" customHeight="1">
      <c r="A345" s="1"/>
      <c r="B345" s="438"/>
      <c r="C345" s="1"/>
      <c r="D345" s="48"/>
      <c r="E345" s="260"/>
      <c r="F345" s="1"/>
      <c r="G345" s="71"/>
      <c r="H345" s="1"/>
      <c r="I345" s="1"/>
      <c r="J345" s="41"/>
      <c r="K345" s="262"/>
      <c r="L345" s="2"/>
      <c r="M345" s="2"/>
      <c r="N345" s="2"/>
      <c r="O345" s="2"/>
      <c r="P345" s="2"/>
      <c r="Q345" s="2"/>
      <c r="R345" s="3"/>
      <c r="S345" s="3"/>
      <c r="T345" s="2"/>
      <c r="U345" s="2"/>
      <c r="V345" s="2"/>
      <c r="W345" s="2"/>
      <c r="X345" s="2"/>
      <c r="Y345" s="50"/>
      <c r="Z345" s="1"/>
      <c r="AA345" s="1"/>
      <c r="AB345" s="1"/>
      <c r="AC345" s="1"/>
      <c r="AD345" s="1"/>
      <c r="AE345" s="112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12"/>
      <c r="AV345" s="112"/>
      <c r="AW345" s="112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</row>
    <row r="346" ht="18.0" customHeight="1">
      <c r="A346" s="1"/>
      <c r="B346" s="438"/>
      <c r="C346" s="1"/>
      <c r="D346" s="48"/>
      <c r="E346" s="260"/>
      <c r="F346" s="1"/>
      <c r="G346" s="71"/>
      <c r="H346" s="1"/>
      <c r="I346" s="1"/>
      <c r="J346" s="41"/>
      <c r="K346" s="262"/>
      <c r="L346" s="2"/>
      <c r="M346" s="2"/>
      <c r="N346" s="2"/>
      <c r="O346" s="2"/>
      <c r="P346" s="2"/>
      <c r="Q346" s="2"/>
      <c r="R346" s="3"/>
      <c r="S346" s="3"/>
      <c r="T346" s="2"/>
      <c r="U346" s="2"/>
      <c r="V346" s="2"/>
      <c r="W346" s="2"/>
      <c r="X346" s="2"/>
      <c r="Y346" s="50"/>
      <c r="Z346" s="1"/>
      <c r="AA346" s="1"/>
      <c r="AB346" s="1"/>
      <c r="AC346" s="1"/>
      <c r="AD346" s="1"/>
      <c r="AE346" s="112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12"/>
      <c r="AV346" s="112"/>
      <c r="AW346" s="112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</row>
    <row r="347" ht="18.0" customHeight="1">
      <c r="A347" s="1"/>
      <c r="B347" s="438"/>
      <c r="C347" s="1"/>
      <c r="D347" s="48"/>
      <c r="E347" s="260"/>
      <c r="F347" s="1"/>
      <c r="G347" s="71"/>
      <c r="H347" s="1"/>
      <c r="I347" s="1"/>
      <c r="J347" s="41"/>
      <c r="K347" s="262"/>
      <c r="L347" s="2"/>
      <c r="M347" s="2"/>
      <c r="N347" s="2"/>
      <c r="O347" s="2"/>
      <c r="P347" s="2"/>
      <c r="Q347" s="2"/>
      <c r="R347" s="3"/>
      <c r="S347" s="3"/>
      <c r="T347" s="2"/>
      <c r="U347" s="2"/>
      <c r="V347" s="2"/>
      <c r="W347" s="2"/>
      <c r="X347" s="2"/>
      <c r="Y347" s="50"/>
      <c r="Z347" s="1"/>
      <c r="AA347" s="1"/>
      <c r="AB347" s="1"/>
      <c r="AC347" s="1"/>
      <c r="AD347" s="1"/>
      <c r="AE347" s="112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12"/>
      <c r="AV347" s="112"/>
      <c r="AW347" s="112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</row>
    <row r="348" ht="18.0" customHeight="1">
      <c r="A348" s="1"/>
      <c r="B348" s="438"/>
      <c r="C348" s="1"/>
      <c r="D348" s="48"/>
      <c r="E348" s="260"/>
      <c r="F348" s="1"/>
      <c r="G348" s="71"/>
      <c r="H348" s="1"/>
      <c r="I348" s="1"/>
      <c r="J348" s="41"/>
      <c r="K348" s="262"/>
      <c r="L348" s="2"/>
      <c r="M348" s="2"/>
      <c r="N348" s="2"/>
      <c r="O348" s="2"/>
      <c r="P348" s="2"/>
      <c r="Q348" s="2"/>
      <c r="R348" s="3"/>
      <c r="S348" s="3"/>
      <c r="T348" s="2"/>
      <c r="U348" s="2"/>
      <c r="V348" s="2"/>
      <c r="W348" s="2"/>
      <c r="X348" s="2"/>
      <c r="Y348" s="50"/>
      <c r="Z348" s="1"/>
      <c r="AA348" s="1"/>
      <c r="AB348" s="1"/>
      <c r="AC348" s="1"/>
      <c r="AD348" s="1"/>
      <c r="AE348" s="112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12"/>
      <c r="AV348" s="112"/>
      <c r="AW348" s="112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</row>
    <row r="349" ht="18.0" customHeight="1">
      <c r="A349" s="1"/>
      <c r="B349" s="438"/>
      <c r="C349" s="1"/>
      <c r="D349" s="48"/>
      <c r="E349" s="260"/>
      <c r="F349" s="1"/>
      <c r="G349" s="71"/>
      <c r="H349" s="1"/>
      <c r="I349" s="1"/>
      <c r="J349" s="41"/>
      <c r="K349" s="262"/>
      <c r="L349" s="2"/>
      <c r="M349" s="2"/>
      <c r="N349" s="2"/>
      <c r="O349" s="2"/>
      <c r="P349" s="2"/>
      <c r="Q349" s="2"/>
      <c r="R349" s="3"/>
      <c r="S349" s="3"/>
      <c r="T349" s="2"/>
      <c r="U349" s="2"/>
      <c r="V349" s="2"/>
      <c r="W349" s="2"/>
      <c r="X349" s="2"/>
      <c r="Y349" s="50"/>
      <c r="Z349" s="1"/>
      <c r="AA349" s="1"/>
      <c r="AB349" s="1"/>
      <c r="AC349" s="1"/>
      <c r="AD349" s="1"/>
      <c r="AE349" s="112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12"/>
      <c r="AV349" s="112"/>
      <c r="AW349" s="112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</row>
    <row r="350" ht="18.0" customHeight="1">
      <c r="A350" s="1"/>
      <c r="B350" s="438"/>
      <c r="C350" s="1"/>
      <c r="D350" s="48"/>
      <c r="E350" s="260"/>
      <c r="F350" s="1"/>
      <c r="G350" s="71"/>
      <c r="H350" s="1"/>
      <c r="I350" s="1"/>
      <c r="J350" s="41"/>
      <c r="K350" s="262"/>
      <c r="L350" s="2"/>
      <c r="M350" s="2"/>
      <c r="N350" s="2"/>
      <c r="O350" s="2"/>
      <c r="P350" s="2"/>
      <c r="Q350" s="2"/>
      <c r="R350" s="3"/>
      <c r="S350" s="3"/>
      <c r="T350" s="2"/>
      <c r="U350" s="2"/>
      <c r="V350" s="2"/>
      <c r="W350" s="2"/>
      <c r="X350" s="2"/>
      <c r="Y350" s="50"/>
      <c r="Z350" s="1"/>
      <c r="AA350" s="1"/>
      <c r="AB350" s="1"/>
      <c r="AC350" s="1"/>
      <c r="AD350" s="1"/>
      <c r="AE350" s="112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12"/>
      <c r="AV350" s="112"/>
      <c r="AW350" s="112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</row>
    <row r="351" ht="18.0" customHeight="1">
      <c r="A351" s="1"/>
      <c r="B351" s="438"/>
      <c r="C351" s="1"/>
      <c r="D351" s="48"/>
      <c r="E351" s="260"/>
      <c r="F351" s="1"/>
      <c r="G351" s="71"/>
      <c r="H351" s="1"/>
      <c r="I351" s="1"/>
      <c r="J351" s="41"/>
      <c r="K351" s="262"/>
      <c r="L351" s="2"/>
      <c r="M351" s="2"/>
      <c r="N351" s="2"/>
      <c r="O351" s="2"/>
      <c r="P351" s="2"/>
      <c r="Q351" s="2"/>
      <c r="R351" s="3"/>
      <c r="S351" s="3"/>
      <c r="T351" s="2"/>
      <c r="U351" s="2"/>
      <c r="V351" s="2"/>
      <c r="W351" s="2"/>
      <c r="X351" s="2"/>
      <c r="Y351" s="50"/>
      <c r="Z351" s="1"/>
      <c r="AA351" s="1"/>
      <c r="AB351" s="1"/>
      <c r="AC351" s="1"/>
      <c r="AD351" s="1"/>
      <c r="AE351" s="112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12"/>
      <c r="AV351" s="112"/>
      <c r="AW351" s="112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</row>
    <row r="352" ht="18.0" customHeight="1">
      <c r="A352" s="1"/>
      <c r="B352" s="438"/>
      <c r="C352" s="1"/>
      <c r="D352" s="48"/>
      <c r="E352" s="260"/>
      <c r="F352" s="1"/>
      <c r="G352" s="71"/>
      <c r="H352" s="1"/>
      <c r="I352" s="1"/>
      <c r="J352" s="41"/>
      <c r="K352" s="262"/>
      <c r="L352" s="2"/>
      <c r="M352" s="2"/>
      <c r="N352" s="2"/>
      <c r="O352" s="2"/>
      <c r="P352" s="2"/>
      <c r="Q352" s="2"/>
      <c r="R352" s="3"/>
      <c r="S352" s="3"/>
      <c r="T352" s="2"/>
      <c r="U352" s="2"/>
      <c r="V352" s="2"/>
      <c r="W352" s="2"/>
      <c r="X352" s="2"/>
      <c r="Y352" s="50"/>
      <c r="Z352" s="1"/>
      <c r="AA352" s="1"/>
      <c r="AB352" s="1"/>
      <c r="AC352" s="1"/>
      <c r="AD352" s="1"/>
      <c r="AE352" s="112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12"/>
      <c r="AV352" s="112"/>
      <c r="AW352" s="112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</row>
    <row r="353" ht="18.0" customHeight="1">
      <c r="A353" s="1"/>
      <c r="B353" s="438"/>
      <c r="C353" s="1"/>
      <c r="D353" s="48"/>
      <c r="E353" s="260"/>
      <c r="F353" s="1"/>
      <c r="G353" s="71"/>
      <c r="H353" s="1"/>
      <c r="I353" s="1"/>
      <c r="J353" s="41"/>
      <c r="K353" s="262"/>
      <c r="L353" s="2"/>
      <c r="M353" s="2"/>
      <c r="N353" s="2"/>
      <c r="O353" s="2"/>
      <c r="P353" s="2"/>
      <c r="Q353" s="2"/>
      <c r="R353" s="3"/>
      <c r="S353" s="3"/>
      <c r="T353" s="2"/>
      <c r="U353" s="2"/>
      <c r="V353" s="2"/>
      <c r="W353" s="2"/>
      <c r="X353" s="2"/>
      <c r="Y353" s="50"/>
      <c r="Z353" s="1"/>
      <c r="AA353" s="1"/>
      <c r="AB353" s="1"/>
      <c r="AC353" s="1"/>
      <c r="AD353" s="1"/>
      <c r="AE353" s="112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12"/>
      <c r="AV353" s="112"/>
      <c r="AW353" s="112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</row>
    <row r="354" ht="18.0" customHeight="1">
      <c r="A354" s="1"/>
      <c r="B354" s="438"/>
      <c r="C354" s="1"/>
      <c r="D354" s="48"/>
      <c r="E354" s="260"/>
      <c r="F354" s="1"/>
      <c r="G354" s="71"/>
      <c r="H354" s="1"/>
      <c r="I354" s="1"/>
      <c r="J354" s="41"/>
      <c r="K354" s="262"/>
      <c r="L354" s="2"/>
      <c r="M354" s="2"/>
      <c r="N354" s="2"/>
      <c r="O354" s="2"/>
      <c r="P354" s="2"/>
      <c r="Q354" s="2"/>
      <c r="R354" s="3"/>
      <c r="S354" s="3"/>
      <c r="T354" s="2"/>
      <c r="U354" s="2"/>
      <c r="V354" s="2"/>
      <c r="W354" s="2"/>
      <c r="X354" s="2"/>
      <c r="Y354" s="50"/>
      <c r="Z354" s="1"/>
      <c r="AA354" s="1"/>
      <c r="AB354" s="1"/>
      <c r="AC354" s="1"/>
      <c r="AD354" s="1"/>
      <c r="AE354" s="112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12"/>
      <c r="AV354" s="112"/>
      <c r="AW354" s="112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</row>
    <row r="355" ht="18.0" customHeight="1">
      <c r="A355" s="1"/>
      <c r="B355" s="438"/>
      <c r="C355" s="1"/>
      <c r="D355" s="48"/>
      <c r="E355" s="260"/>
      <c r="F355" s="1"/>
      <c r="G355" s="71"/>
      <c r="H355" s="1"/>
      <c r="I355" s="1"/>
      <c r="J355" s="41"/>
      <c r="K355" s="262"/>
      <c r="L355" s="2"/>
      <c r="M355" s="2"/>
      <c r="N355" s="2"/>
      <c r="O355" s="2"/>
      <c r="P355" s="2"/>
      <c r="Q355" s="2"/>
      <c r="R355" s="3"/>
      <c r="S355" s="3"/>
      <c r="T355" s="2"/>
      <c r="U355" s="2"/>
      <c r="V355" s="2"/>
      <c r="W355" s="2"/>
      <c r="X355" s="2"/>
      <c r="Y355" s="50"/>
      <c r="Z355" s="1"/>
      <c r="AA355" s="1"/>
      <c r="AB355" s="1"/>
      <c r="AC355" s="1"/>
      <c r="AD355" s="1"/>
      <c r="AE355" s="112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12"/>
      <c r="AV355" s="112"/>
      <c r="AW355" s="112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</row>
    <row r="356" ht="18.0" customHeight="1">
      <c r="A356" s="1"/>
      <c r="B356" s="438"/>
      <c r="C356" s="1"/>
      <c r="D356" s="48"/>
      <c r="E356" s="260"/>
      <c r="F356" s="1"/>
      <c r="G356" s="71"/>
      <c r="H356" s="1"/>
      <c r="I356" s="1"/>
      <c r="J356" s="41"/>
      <c r="K356" s="262"/>
      <c r="L356" s="2"/>
      <c r="M356" s="2"/>
      <c r="N356" s="2"/>
      <c r="O356" s="2"/>
      <c r="P356" s="2"/>
      <c r="Q356" s="2"/>
      <c r="R356" s="3"/>
      <c r="S356" s="3"/>
      <c r="T356" s="2"/>
      <c r="U356" s="2"/>
      <c r="V356" s="2"/>
      <c r="W356" s="2"/>
      <c r="X356" s="2"/>
      <c r="Y356" s="50"/>
      <c r="Z356" s="1"/>
      <c r="AA356" s="1"/>
      <c r="AB356" s="1"/>
      <c r="AC356" s="1"/>
      <c r="AD356" s="1"/>
      <c r="AE356" s="112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12"/>
      <c r="AV356" s="112"/>
      <c r="AW356" s="112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</row>
    <row r="357" ht="18.0" customHeight="1">
      <c r="A357" s="1"/>
      <c r="B357" s="438"/>
      <c r="C357" s="1"/>
      <c r="D357" s="48"/>
      <c r="E357" s="260"/>
      <c r="F357" s="1"/>
      <c r="G357" s="71"/>
      <c r="H357" s="1"/>
      <c r="I357" s="1"/>
      <c r="J357" s="41"/>
      <c r="K357" s="262"/>
      <c r="L357" s="2"/>
      <c r="M357" s="2"/>
      <c r="N357" s="2"/>
      <c r="O357" s="2"/>
      <c r="P357" s="2"/>
      <c r="Q357" s="2"/>
      <c r="R357" s="3"/>
      <c r="S357" s="3"/>
      <c r="T357" s="2"/>
      <c r="U357" s="2"/>
      <c r="V357" s="2"/>
      <c r="W357" s="2"/>
      <c r="X357" s="2"/>
      <c r="Y357" s="50"/>
      <c r="Z357" s="1"/>
      <c r="AA357" s="1"/>
      <c r="AB357" s="1"/>
      <c r="AC357" s="1"/>
      <c r="AD357" s="1"/>
      <c r="AE357" s="112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12"/>
      <c r="AV357" s="112"/>
      <c r="AW357" s="112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</row>
    <row r="358" ht="18.0" customHeight="1">
      <c r="A358" s="1"/>
      <c r="B358" s="438"/>
      <c r="C358" s="1"/>
      <c r="D358" s="48"/>
      <c r="E358" s="260"/>
      <c r="F358" s="1"/>
      <c r="G358" s="71"/>
      <c r="H358" s="1"/>
      <c r="I358" s="1"/>
      <c r="J358" s="41"/>
      <c r="K358" s="262"/>
      <c r="L358" s="2"/>
      <c r="M358" s="2"/>
      <c r="N358" s="2"/>
      <c r="O358" s="2"/>
      <c r="P358" s="2"/>
      <c r="Q358" s="2"/>
      <c r="R358" s="3"/>
      <c r="S358" s="3"/>
      <c r="T358" s="2"/>
      <c r="U358" s="2"/>
      <c r="V358" s="2"/>
      <c r="W358" s="2"/>
      <c r="X358" s="2"/>
      <c r="Y358" s="50"/>
      <c r="Z358" s="1"/>
      <c r="AA358" s="1"/>
      <c r="AB358" s="1"/>
      <c r="AC358" s="1"/>
      <c r="AD358" s="1"/>
      <c r="AE358" s="112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12"/>
      <c r="AV358" s="112"/>
      <c r="AW358" s="112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</row>
    <row r="359" ht="18.0" customHeight="1">
      <c r="A359" s="1"/>
      <c r="B359" s="438"/>
      <c r="C359" s="1"/>
      <c r="D359" s="48"/>
      <c r="E359" s="260"/>
      <c r="F359" s="1"/>
      <c r="G359" s="71"/>
      <c r="H359" s="1"/>
      <c r="I359" s="1"/>
      <c r="J359" s="41"/>
      <c r="K359" s="262"/>
      <c r="L359" s="2"/>
      <c r="M359" s="2"/>
      <c r="N359" s="2"/>
      <c r="O359" s="2"/>
      <c r="P359" s="2"/>
      <c r="Q359" s="2"/>
      <c r="R359" s="3"/>
      <c r="S359" s="3"/>
      <c r="T359" s="2"/>
      <c r="U359" s="2"/>
      <c r="V359" s="2"/>
      <c r="W359" s="2"/>
      <c r="X359" s="2"/>
      <c r="Y359" s="50"/>
      <c r="Z359" s="1"/>
      <c r="AA359" s="1"/>
      <c r="AB359" s="1"/>
      <c r="AC359" s="1"/>
      <c r="AD359" s="1"/>
      <c r="AE359" s="112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12"/>
      <c r="AV359" s="112"/>
      <c r="AW359" s="112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</row>
    <row r="360" ht="18.0" customHeight="1">
      <c r="A360" s="1"/>
      <c r="B360" s="438"/>
      <c r="C360" s="1"/>
      <c r="D360" s="48"/>
      <c r="E360" s="260"/>
      <c r="F360" s="1"/>
      <c r="G360" s="71"/>
      <c r="H360" s="1"/>
      <c r="I360" s="1"/>
      <c r="J360" s="41"/>
      <c r="K360" s="262"/>
      <c r="L360" s="2"/>
      <c r="M360" s="2"/>
      <c r="N360" s="2"/>
      <c r="O360" s="2"/>
      <c r="P360" s="2"/>
      <c r="Q360" s="2"/>
      <c r="R360" s="3"/>
      <c r="S360" s="3"/>
      <c r="T360" s="2"/>
      <c r="U360" s="2"/>
      <c r="V360" s="2"/>
      <c r="W360" s="2"/>
      <c r="X360" s="2"/>
      <c r="Y360" s="50"/>
      <c r="Z360" s="1"/>
      <c r="AA360" s="1"/>
      <c r="AB360" s="1"/>
      <c r="AC360" s="1"/>
      <c r="AD360" s="1"/>
      <c r="AE360" s="112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12"/>
      <c r="AV360" s="112"/>
      <c r="AW360" s="112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</row>
    <row r="361" ht="18.0" customHeight="1">
      <c r="A361" s="1"/>
      <c r="B361" s="438"/>
      <c r="C361" s="1"/>
      <c r="D361" s="48"/>
      <c r="E361" s="260"/>
      <c r="F361" s="1"/>
      <c r="G361" s="71"/>
      <c r="H361" s="1"/>
      <c r="I361" s="1"/>
      <c r="J361" s="41"/>
      <c r="K361" s="262"/>
      <c r="L361" s="2"/>
      <c r="M361" s="2"/>
      <c r="N361" s="2"/>
      <c r="O361" s="2"/>
      <c r="P361" s="2"/>
      <c r="Q361" s="2"/>
      <c r="R361" s="3"/>
      <c r="S361" s="3"/>
      <c r="T361" s="2"/>
      <c r="U361" s="2"/>
      <c r="V361" s="2"/>
      <c r="W361" s="2"/>
      <c r="X361" s="2"/>
      <c r="Y361" s="50"/>
      <c r="Z361" s="1"/>
      <c r="AA361" s="1"/>
      <c r="AB361" s="1"/>
      <c r="AC361" s="1"/>
      <c r="AD361" s="1"/>
      <c r="AE361" s="112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12"/>
      <c r="AV361" s="112"/>
      <c r="AW361" s="112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</row>
    <row r="362" ht="18.0" customHeight="1">
      <c r="A362" s="1"/>
      <c r="B362" s="438"/>
      <c r="C362" s="1"/>
      <c r="D362" s="48"/>
      <c r="E362" s="260"/>
      <c r="F362" s="1"/>
      <c r="G362" s="71"/>
      <c r="H362" s="1"/>
      <c r="I362" s="1"/>
      <c r="J362" s="41"/>
      <c r="K362" s="262"/>
      <c r="L362" s="2"/>
      <c r="M362" s="2"/>
      <c r="N362" s="2"/>
      <c r="O362" s="2"/>
      <c r="P362" s="2"/>
      <c r="Q362" s="2"/>
      <c r="R362" s="3"/>
      <c r="S362" s="3"/>
      <c r="T362" s="2"/>
      <c r="U362" s="2"/>
      <c r="V362" s="2"/>
      <c r="W362" s="2"/>
      <c r="X362" s="2"/>
      <c r="Y362" s="50"/>
      <c r="Z362" s="1"/>
      <c r="AA362" s="1"/>
      <c r="AB362" s="1"/>
      <c r="AC362" s="1"/>
      <c r="AD362" s="1"/>
      <c r="AE362" s="112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12"/>
      <c r="AV362" s="112"/>
      <c r="AW362" s="112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</row>
    <row r="363" ht="18.0" customHeight="1">
      <c r="A363" s="1"/>
      <c r="B363" s="438"/>
      <c r="C363" s="1"/>
      <c r="D363" s="48"/>
      <c r="E363" s="260"/>
      <c r="F363" s="1"/>
      <c r="G363" s="71"/>
      <c r="H363" s="1"/>
      <c r="I363" s="1"/>
      <c r="J363" s="41"/>
      <c r="K363" s="262"/>
      <c r="L363" s="2"/>
      <c r="M363" s="2"/>
      <c r="N363" s="2"/>
      <c r="O363" s="2"/>
      <c r="P363" s="2"/>
      <c r="Q363" s="2"/>
      <c r="R363" s="3"/>
      <c r="S363" s="3"/>
      <c r="T363" s="2"/>
      <c r="U363" s="2"/>
      <c r="V363" s="2"/>
      <c r="W363" s="2"/>
      <c r="X363" s="2"/>
      <c r="Y363" s="50"/>
      <c r="Z363" s="1"/>
      <c r="AA363" s="1"/>
      <c r="AB363" s="1"/>
      <c r="AC363" s="1"/>
      <c r="AD363" s="1"/>
      <c r="AE363" s="112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12"/>
      <c r="AV363" s="112"/>
      <c r="AW363" s="112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</row>
    <row r="364" ht="18.0" customHeight="1">
      <c r="A364" s="1"/>
      <c r="B364" s="438"/>
      <c r="C364" s="1"/>
      <c r="D364" s="48"/>
      <c r="E364" s="260"/>
      <c r="F364" s="1"/>
      <c r="G364" s="71"/>
      <c r="H364" s="1"/>
      <c r="I364" s="1"/>
      <c r="J364" s="41"/>
      <c r="K364" s="262"/>
      <c r="L364" s="2"/>
      <c r="M364" s="2"/>
      <c r="N364" s="2"/>
      <c r="O364" s="2"/>
      <c r="P364" s="2"/>
      <c r="Q364" s="2"/>
      <c r="R364" s="3"/>
      <c r="S364" s="3"/>
      <c r="T364" s="2"/>
      <c r="U364" s="2"/>
      <c r="V364" s="2"/>
      <c r="W364" s="2"/>
      <c r="X364" s="2"/>
      <c r="Y364" s="50"/>
      <c r="Z364" s="1"/>
      <c r="AA364" s="1"/>
      <c r="AB364" s="1"/>
      <c r="AC364" s="1"/>
      <c r="AD364" s="1"/>
      <c r="AE364" s="112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12"/>
      <c r="AV364" s="112"/>
      <c r="AW364" s="112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</row>
    <row r="365" ht="18.0" customHeight="1">
      <c r="A365" s="1"/>
      <c r="B365" s="438"/>
      <c r="C365" s="1"/>
      <c r="D365" s="48"/>
      <c r="E365" s="260"/>
      <c r="F365" s="1"/>
      <c r="G365" s="71"/>
      <c r="H365" s="1"/>
      <c r="I365" s="1"/>
      <c r="J365" s="41"/>
      <c r="K365" s="262"/>
      <c r="L365" s="2"/>
      <c r="M365" s="2"/>
      <c r="N365" s="2"/>
      <c r="O365" s="2"/>
      <c r="P365" s="2"/>
      <c r="Q365" s="2"/>
      <c r="R365" s="3"/>
      <c r="S365" s="3"/>
      <c r="T365" s="2"/>
      <c r="U365" s="2"/>
      <c r="V365" s="2"/>
      <c r="W365" s="2"/>
      <c r="X365" s="2"/>
      <c r="Y365" s="50"/>
      <c r="Z365" s="1"/>
      <c r="AA365" s="1"/>
      <c r="AB365" s="1"/>
      <c r="AC365" s="1"/>
      <c r="AD365" s="1"/>
      <c r="AE365" s="112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12"/>
      <c r="AV365" s="112"/>
      <c r="AW365" s="112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</row>
    <row r="366" ht="18.0" customHeight="1">
      <c r="A366" s="1"/>
      <c r="B366" s="438"/>
      <c r="C366" s="1"/>
      <c r="D366" s="48"/>
      <c r="E366" s="260"/>
      <c r="F366" s="1"/>
      <c r="G366" s="71"/>
      <c r="H366" s="1"/>
      <c r="I366" s="1"/>
      <c r="J366" s="41"/>
      <c r="K366" s="262"/>
      <c r="L366" s="2"/>
      <c r="M366" s="2"/>
      <c r="N366" s="2"/>
      <c r="O366" s="2"/>
      <c r="P366" s="2"/>
      <c r="Q366" s="2"/>
      <c r="R366" s="3"/>
      <c r="S366" s="3"/>
      <c r="T366" s="2"/>
      <c r="U366" s="2"/>
      <c r="V366" s="2"/>
      <c r="W366" s="2"/>
      <c r="X366" s="2"/>
      <c r="Y366" s="50"/>
      <c r="Z366" s="1"/>
      <c r="AA366" s="1"/>
      <c r="AB366" s="1"/>
      <c r="AC366" s="1"/>
      <c r="AD366" s="1"/>
      <c r="AE366" s="112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12"/>
      <c r="AV366" s="112"/>
      <c r="AW366" s="112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</row>
    <row r="367" ht="18.0" customHeight="1">
      <c r="A367" s="1"/>
      <c r="B367" s="438"/>
      <c r="C367" s="1"/>
      <c r="D367" s="48"/>
      <c r="E367" s="260"/>
      <c r="F367" s="1"/>
      <c r="G367" s="71"/>
      <c r="H367" s="1"/>
      <c r="I367" s="1"/>
      <c r="J367" s="41"/>
      <c r="K367" s="262"/>
      <c r="L367" s="2"/>
      <c r="M367" s="2"/>
      <c r="N367" s="2"/>
      <c r="O367" s="2"/>
      <c r="P367" s="2"/>
      <c r="Q367" s="2"/>
      <c r="R367" s="3"/>
      <c r="S367" s="3"/>
      <c r="T367" s="2"/>
      <c r="U367" s="2"/>
      <c r="V367" s="2"/>
      <c r="W367" s="2"/>
      <c r="X367" s="2"/>
      <c r="Y367" s="50"/>
      <c r="Z367" s="1"/>
      <c r="AA367" s="1"/>
      <c r="AB367" s="1"/>
      <c r="AC367" s="1"/>
      <c r="AD367" s="1"/>
      <c r="AE367" s="112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12"/>
      <c r="AV367" s="112"/>
      <c r="AW367" s="112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</row>
    <row r="368" ht="18.0" customHeight="1">
      <c r="A368" s="1"/>
      <c r="B368" s="438"/>
      <c r="C368" s="1"/>
      <c r="D368" s="48"/>
      <c r="E368" s="260"/>
      <c r="F368" s="1"/>
      <c r="G368" s="71"/>
      <c r="H368" s="1"/>
      <c r="I368" s="1"/>
      <c r="J368" s="41"/>
      <c r="K368" s="262"/>
      <c r="L368" s="2"/>
      <c r="M368" s="2"/>
      <c r="N368" s="2"/>
      <c r="O368" s="2"/>
      <c r="P368" s="2"/>
      <c r="Q368" s="2"/>
      <c r="R368" s="3"/>
      <c r="S368" s="3"/>
      <c r="T368" s="2"/>
      <c r="U368" s="2"/>
      <c r="V368" s="2"/>
      <c r="W368" s="2"/>
      <c r="X368" s="2"/>
      <c r="Y368" s="50"/>
      <c r="Z368" s="1"/>
      <c r="AA368" s="1"/>
      <c r="AB368" s="1"/>
      <c r="AC368" s="1"/>
      <c r="AD368" s="1"/>
      <c r="AE368" s="112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12"/>
      <c r="AV368" s="112"/>
      <c r="AW368" s="112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</row>
    <row r="369" ht="18.0" customHeight="1">
      <c r="A369" s="1"/>
      <c r="B369" s="438"/>
      <c r="C369" s="1"/>
      <c r="D369" s="48"/>
      <c r="E369" s="260"/>
      <c r="F369" s="1"/>
      <c r="G369" s="71"/>
      <c r="H369" s="1"/>
      <c r="I369" s="1"/>
      <c r="J369" s="41"/>
      <c r="K369" s="262"/>
      <c r="L369" s="2"/>
      <c r="M369" s="2"/>
      <c r="N369" s="2"/>
      <c r="O369" s="2"/>
      <c r="P369" s="2"/>
      <c r="Q369" s="2"/>
      <c r="R369" s="3"/>
      <c r="S369" s="3"/>
      <c r="T369" s="2"/>
      <c r="U369" s="2"/>
      <c r="V369" s="2"/>
      <c r="W369" s="2"/>
      <c r="X369" s="2"/>
      <c r="Y369" s="50"/>
      <c r="Z369" s="1"/>
      <c r="AA369" s="1"/>
      <c r="AB369" s="1"/>
      <c r="AC369" s="1"/>
      <c r="AD369" s="1"/>
      <c r="AE369" s="112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12"/>
      <c r="AV369" s="112"/>
      <c r="AW369" s="112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</row>
    <row r="370" ht="18.0" customHeight="1">
      <c r="A370" s="1"/>
      <c r="B370" s="438"/>
      <c r="C370" s="1"/>
      <c r="D370" s="48"/>
      <c r="E370" s="260"/>
      <c r="F370" s="1"/>
      <c r="G370" s="71"/>
      <c r="H370" s="1"/>
      <c r="I370" s="1"/>
      <c r="J370" s="41"/>
      <c r="K370" s="262"/>
      <c r="L370" s="2"/>
      <c r="M370" s="2"/>
      <c r="N370" s="2"/>
      <c r="O370" s="2"/>
      <c r="P370" s="2"/>
      <c r="Q370" s="2"/>
      <c r="R370" s="3"/>
      <c r="S370" s="3"/>
      <c r="T370" s="2"/>
      <c r="U370" s="2"/>
      <c r="V370" s="2"/>
      <c r="W370" s="2"/>
      <c r="X370" s="2"/>
      <c r="Y370" s="50"/>
      <c r="Z370" s="1"/>
      <c r="AA370" s="1"/>
      <c r="AB370" s="1"/>
      <c r="AC370" s="1"/>
      <c r="AD370" s="1"/>
      <c r="AE370" s="112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12"/>
      <c r="AV370" s="112"/>
      <c r="AW370" s="112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</row>
    <row r="371" ht="18.0" customHeight="1">
      <c r="A371" s="1"/>
      <c r="B371" s="438"/>
      <c r="C371" s="1"/>
      <c r="D371" s="48"/>
      <c r="E371" s="260"/>
      <c r="F371" s="1"/>
      <c r="G371" s="71"/>
      <c r="H371" s="1"/>
      <c r="I371" s="1"/>
      <c r="J371" s="41"/>
      <c r="K371" s="262"/>
      <c r="L371" s="2"/>
      <c r="M371" s="2"/>
      <c r="N371" s="2"/>
      <c r="O371" s="2"/>
      <c r="P371" s="2"/>
      <c r="Q371" s="2"/>
      <c r="R371" s="3"/>
      <c r="S371" s="3"/>
      <c r="T371" s="2"/>
      <c r="U371" s="2"/>
      <c r="V371" s="2"/>
      <c r="W371" s="2"/>
      <c r="X371" s="2"/>
      <c r="Y371" s="50"/>
      <c r="Z371" s="1"/>
      <c r="AA371" s="1"/>
      <c r="AB371" s="1"/>
      <c r="AC371" s="1"/>
      <c r="AD371" s="1"/>
      <c r="AE371" s="112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12"/>
      <c r="AV371" s="112"/>
      <c r="AW371" s="112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</row>
    <row r="372" ht="18.0" customHeight="1">
      <c r="A372" s="1"/>
      <c r="B372" s="438"/>
      <c r="C372" s="1"/>
      <c r="D372" s="48"/>
      <c r="E372" s="260"/>
      <c r="F372" s="1"/>
      <c r="G372" s="71"/>
      <c r="H372" s="1"/>
      <c r="I372" s="1"/>
      <c r="J372" s="41"/>
      <c r="K372" s="262"/>
      <c r="L372" s="2"/>
      <c r="M372" s="2"/>
      <c r="N372" s="2"/>
      <c r="O372" s="2"/>
      <c r="P372" s="2"/>
      <c r="Q372" s="2"/>
      <c r="R372" s="3"/>
      <c r="S372" s="3"/>
      <c r="T372" s="2"/>
      <c r="U372" s="2"/>
      <c r="V372" s="2"/>
      <c r="W372" s="2"/>
      <c r="X372" s="2"/>
      <c r="Y372" s="50"/>
      <c r="Z372" s="1"/>
      <c r="AA372" s="1"/>
      <c r="AB372" s="1"/>
      <c r="AC372" s="1"/>
      <c r="AD372" s="1"/>
      <c r="AE372" s="112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12"/>
      <c r="AV372" s="112"/>
      <c r="AW372" s="112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</row>
    <row r="373" ht="18.0" customHeight="1">
      <c r="A373" s="1"/>
      <c r="B373" s="438"/>
      <c r="C373" s="1"/>
      <c r="D373" s="48"/>
      <c r="E373" s="260"/>
      <c r="F373" s="1"/>
      <c r="G373" s="71"/>
      <c r="H373" s="1"/>
      <c r="I373" s="1"/>
      <c r="J373" s="41"/>
      <c r="K373" s="262"/>
      <c r="L373" s="2"/>
      <c r="M373" s="2"/>
      <c r="N373" s="2"/>
      <c r="O373" s="2"/>
      <c r="P373" s="2"/>
      <c r="Q373" s="2"/>
      <c r="R373" s="3"/>
      <c r="S373" s="3"/>
      <c r="T373" s="2"/>
      <c r="U373" s="2"/>
      <c r="V373" s="2"/>
      <c r="W373" s="2"/>
      <c r="X373" s="2"/>
      <c r="Y373" s="50"/>
      <c r="Z373" s="1"/>
      <c r="AA373" s="1"/>
      <c r="AB373" s="1"/>
      <c r="AC373" s="1"/>
      <c r="AD373" s="1"/>
      <c r="AE373" s="112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12"/>
      <c r="AV373" s="112"/>
      <c r="AW373" s="112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</row>
    <row r="374" ht="18.0" customHeight="1">
      <c r="A374" s="1"/>
      <c r="B374" s="438"/>
      <c r="C374" s="1"/>
      <c r="D374" s="48"/>
      <c r="E374" s="260"/>
      <c r="F374" s="1"/>
      <c r="G374" s="71"/>
      <c r="H374" s="1"/>
      <c r="I374" s="1"/>
      <c r="J374" s="41"/>
      <c r="K374" s="262"/>
      <c r="L374" s="2"/>
      <c r="M374" s="2"/>
      <c r="N374" s="2"/>
      <c r="O374" s="2"/>
      <c r="P374" s="2"/>
      <c r="Q374" s="2"/>
      <c r="R374" s="3"/>
      <c r="S374" s="3"/>
      <c r="T374" s="2"/>
      <c r="U374" s="2"/>
      <c r="V374" s="2"/>
      <c r="W374" s="2"/>
      <c r="X374" s="2"/>
      <c r="Y374" s="50"/>
      <c r="Z374" s="1"/>
      <c r="AA374" s="1"/>
      <c r="AB374" s="1"/>
      <c r="AC374" s="1"/>
      <c r="AD374" s="1"/>
      <c r="AE374" s="112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12"/>
      <c r="AV374" s="112"/>
      <c r="AW374" s="112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</row>
    <row r="375" ht="18.0" customHeight="1">
      <c r="A375" s="1"/>
      <c r="B375" s="438"/>
      <c r="C375" s="1"/>
      <c r="D375" s="48"/>
      <c r="E375" s="260"/>
      <c r="F375" s="1"/>
      <c r="G375" s="71"/>
      <c r="H375" s="1"/>
      <c r="I375" s="1"/>
      <c r="J375" s="41"/>
      <c r="K375" s="262"/>
      <c r="L375" s="2"/>
      <c r="M375" s="2"/>
      <c r="N375" s="2"/>
      <c r="O375" s="2"/>
      <c r="P375" s="2"/>
      <c r="Q375" s="2"/>
      <c r="R375" s="3"/>
      <c r="S375" s="3"/>
      <c r="T375" s="2"/>
      <c r="U375" s="2"/>
      <c r="V375" s="2"/>
      <c r="W375" s="2"/>
      <c r="X375" s="2"/>
      <c r="Y375" s="50"/>
      <c r="Z375" s="1"/>
      <c r="AA375" s="1"/>
      <c r="AB375" s="1"/>
      <c r="AC375" s="1"/>
      <c r="AD375" s="1"/>
      <c r="AE375" s="112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12"/>
      <c r="AV375" s="112"/>
      <c r="AW375" s="112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</row>
    <row r="376" ht="18.0" customHeight="1">
      <c r="A376" s="1"/>
      <c r="B376" s="438"/>
      <c r="C376" s="1"/>
      <c r="D376" s="48"/>
      <c r="E376" s="260"/>
      <c r="F376" s="1"/>
      <c r="G376" s="71"/>
      <c r="H376" s="1"/>
      <c r="I376" s="1"/>
      <c r="J376" s="41"/>
      <c r="K376" s="262"/>
      <c r="L376" s="2"/>
      <c r="M376" s="2"/>
      <c r="N376" s="2"/>
      <c r="O376" s="2"/>
      <c r="P376" s="2"/>
      <c r="Q376" s="2"/>
      <c r="R376" s="3"/>
      <c r="S376" s="3"/>
      <c r="T376" s="2"/>
      <c r="U376" s="2"/>
      <c r="V376" s="2"/>
      <c r="W376" s="2"/>
      <c r="X376" s="2"/>
      <c r="Y376" s="50"/>
      <c r="Z376" s="1"/>
      <c r="AA376" s="1"/>
      <c r="AB376" s="1"/>
      <c r="AC376" s="1"/>
      <c r="AD376" s="1"/>
      <c r="AE376" s="112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12"/>
      <c r="AV376" s="112"/>
      <c r="AW376" s="112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</row>
    <row r="377" ht="18.0" customHeight="1">
      <c r="A377" s="1"/>
      <c r="B377" s="438"/>
      <c r="C377" s="1"/>
      <c r="D377" s="48"/>
      <c r="E377" s="260"/>
      <c r="F377" s="1"/>
      <c r="G377" s="71"/>
      <c r="H377" s="1"/>
      <c r="I377" s="1"/>
      <c r="J377" s="41"/>
      <c r="K377" s="262"/>
      <c r="L377" s="2"/>
      <c r="M377" s="2"/>
      <c r="N377" s="2"/>
      <c r="O377" s="2"/>
      <c r="P377" s="2"/>
      <c r="Q377" s="2"/>
      <c r="R377" s="3"/>
      <c r="S377" s="3"/>
      <c r="T377" s="2"/>
      <c r="U377" s="2"/>
      <c r="V377" s="2"/>
      <c r="W377" s="2"/>
      <c r="X377" s="2"/>
      <c r="Y377" s="50"/>
      <c r="Z377" s="1"/>
      <c r="AA377" s="1"/>
      <c r="AB377" s="1"/>
      <c r="AC377" s="1"/>
      <c r="AD377" s="1"/>
      <c r="AE377" s="112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12"/>
      <c r="AV377" s="112"/>
      <c r="AW377" s="112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</row>
    <row r="378" ht="18.0" customHeight="1">
      <c r="A378" s="1"/>
      <c r="B378" s="438"/>
      <c r="C378" s="1"/>
      <c r="D378" s="48"/>
      <c r="E378" s="260"/>
      <c r="F378" s="1"/>
      <c r="G378" s="71"/>
      <c r="H378" s="1"/>
      <c r="I378" s="1"/>
      <c r="J378" s="41"/>
      <c r="K378" s="262"/>
      <c r="L378" s="2"/>
      <c r="M378" s="2"/>
      <c r="N378" s="2"/>
      <c r="O378" s="2"/>
      <c r="P378" s="2"/>
      <c r="Q378" s="2"/>
      <c r="R378" s="3"/>
      <c r="S378" s="3"/>
      <c r="T378" s="2"/>
      <c r="U378" s="2"/>
      <c r="V378" s="2"/>
      <c r="W378" s="2"/>
      <c r="X378" s="2"/>
      <c r="Y378" s="50"/>
      <c r="Z378" s="1"/>
      <c r="AA378" s="1"/>
      <c r="AB378" s="1"/>
      <c r="AC378" s="1"/>
      <c r="AD378" s="1"/>
      <c r="AE378" s="112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12"/>
      <c r="AV378" s="112"/>
      <c r="AW378" s="112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</row>
    <row r="379" ht="18.0" customHeight="1">
      <c r="A379" s="1"/>
      <c r="B379" s="438"/>
      <c r="C379" s="1"/>
      <c r="D379" s="48"/>
      <c r="E379" s="260"/>
      <c r="F379" s="1"/>
      <c r="G379" s="71"/>
      <c r="H379" s="1"/>
      <c r="I379" s="1"/>
      <c r="J379" s="41"/>
      <c r="K379" s="262"/>
      <c r="L379" s="2"/>
      <c r="M379" s="2"/>
      <c r="N379" s="2"/>
      <c r="O379" s="2"/>
      <c r="P379" s="2"/>
      <c r="Q379" s="2"/>
      <c r="R379" s="3"/>
      <c r="S379" s="3"/>
      <c r="T379" s="2"/>
      <c r="U379" s="2"/>
      <c r="V379" s="2"/>
      <c r="W379" s="2"/>
      <c r="X379" s="2"/>
      <c r="Y379" s="50"/>
      <c r="Z379" s="1"/>
      <c r="AA379" s="1"/>
      <c r="AB379" s="1"/>
      <c r="AC379" s="1"/>
      <c r="AD379" s="1"/>
      <c r="AE379" s="112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12"/>
      <c r="AV379" s="112"/>
      <c r="AW379" s="112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</row>
    <row r="380" ht="18.0" customHeight="1">
      <c r="A380" s="1"/>
      <c r="B380" s="438"/>
      <c r="C380" s="1"/>
      <c r="D380" s="48"/>
      <c r="E380" s="260"/>
      <c r="F380" s="1"/>
      <c r="G380" s="71"/>
      <c r="H380" s="1"/>
      <c r="I380" s="1"/>
      <c r="J380" s="41"/>
      <c r="K380" s="262"/>
      <c r="L380" s="2"/>
      <c r="M380" s="2"/>
      <c r="N380" s="2"/>
      <c r="O380" s="2"/>
      <c r="P380" s="2"/>
      <c r="Q380" s="2"/>
      <c r="R380" s="3"/>
      <c r="S380" s="3"/>
      <c r="T380" s="2"/>
      <c r="U380" s="2"/>
      <c r="V380" s="2"/>
      <c r="W380" s="2"/>
      <c r="X380" s="2"/>
      <c r="Y380" s="50"/>
      <c r="Z380" s="1"/>
      <c r="AA380" s="1"/>
      <c r="AB380" s="1"/>
      <c r="AC380" s="1"/>
      <c r="AD380" s="1"/>
      <c r="AE380" s="112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12"/>
      <c r="AV380" s="112"/>
      <c r="AW380" s="112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</row>
    <row r="381" ht="18.0" customHeight="1">
      <c r="A381" s="1"/>
      <c r="B381" s="438"/>
      <c r="C381" s="1"/>
      <c r="D381" s="48"/>
      <c r="E381" s="260"/>
      <c r="F381" s="1"/>
      <c r="G381" s="71"/>
      <c r="H381" s="1"/>
      <c r="I381" s="1"/>
      <c r="J381" s="41"/>
      <c r="K381" s="262"/>
      <c r="L381" s="2"/>
      <c r="M381" s="2"/>
      <c r="N381" s="2"/>
      <c r="O381" s="2"/>
      <c r="P381" s="2"/>
      <c r="Q381" s="2"/>
      <c r="R381" s="3"/>
      <c r="S381" s="3"/>
      <c r="T381" s="2"/>
      <c r="U381" s="2"/>
      <c r="V381" s="2"/>
      <c r="W381" s="2"/>
      <c r="X381" s="2"/>
      <c r="Y381" s="50"/>
      <c r="Z381" s="1"/>
      <c r="AA381" s="1"/>
      <c r="AB381" s="1"/>
      <c r="AC381" s="1"/>
      <c r="AD381" s="1"/>
      <c r="AE381" s="112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12"/>
      <c r="AV381" s="112"/>
      <c r="AW381" s="112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</row>
    <row r="382" ht="18.0" customHeight="1">
      <c r="A382" s="1"/>
      <c r="B382" s="438"/>
      <c r="C382" s="1"/>
      <c r="D382" s="48"/>
      <c r="E382" s="260"/>
      <c r="F382" s="1"/>
      <c r="G382" s="71"/>
      <c r="H382" s="1"/>
      <c r="I382" s="1"/>
      <c r="J382" s="41"/>
      <c r="K382" s="262"/>
      <c r="L382" s="2"/>
      <c r="M382" s="2"/>
      <c r="N382" s="2"/>
      <c r="O382" s="2"/>
      <c r="P382" s="2"/>
      <c r="Q382" s="2"/>
      <c r="R382" s="3"/>
      <c r="S382" s="3"/>
      <c r="T382" s="2"/>
      <c r="U382" s="2"/>
      <c r="V382" s="2"/>
      <c r="W382" s="2"/>
      <c r="X382" s="2"/>
      <c r="Y382" s="50"/>
      <c r="Z382" s="1"/>
      <c r="AA382" s="1"/>
      <c r="AB382" s="1"/>
      <c r="AC382" s="1"/>
      <c r="AD382" s="1"/>
      <c r="AE382" s="112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12"/>
      <c r="AV382" s="112"/>
      <c r="AW382" s="112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</row>
    <row r="383" ht="18.0" customHeight="1">
      <c r="A383" s="1"/>
      <c r="B383" s="438"/>
      <c r="C383" s="1"/>
      <c r="D383" s="48"/>
      <c r="E383" s="260"/>
      <c r="F383" s="1"/>
      <c r="G383" s="71"/>
      <c r="H383" s="1"/>
      <c r="I383" s="1"/>
      <c r="J383" s="41"/>
      <c r="K383" s="262"/>
      <c r="L383" s="2"/>
      <c r="M383" s="2"/>
      <c r="N383" s="2"/>
      <c r="O383" s="2"/>
      <c r="P383" s="2"/>
      <c r="Q383" s="2"/>
      <c r="R383" s="3"/>
      <c r="S383" s="3"/>
      <c r="T383" s="2"/>
      <c r="U383" s="2"/>
      <c r="V383" s="2"/>
      <c r="W383" s="2"/>
      <c r="X383" s="2"/>
      <c r="Y383" s="50"/>
      <c r="Z383" s="1"/>
      <c r="AA383" s="1"/>
      <c r="AB383" s="1"/>
      <c r="AC383" s="1"/>
      <c r="AD383" s="1"/>
      <c r="AE383" s="112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12"/>
      <c r="AV383" s="112"/>
      <c r="AW383" s="112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</row>
    <row r="384" ht="18.0" customHeight="1">
      <c r="A384" s="1"/>
      <c r="B384" s="438"/>
      <c r="C384" s="1"/>
      <c r="D384" s="48"/>
      <c r="E384" s="260"/>
      <c r="F384" s="1"/>
      <c r="G384" s="71"/>
      <c r="H384" s="1"/>
      <c r="I384" s="1"/>
      <c r="J384" s="41"/>
      <c r="K384" s="262"/>
      <c r="L384" s="2"/>
      <c r="M384" s="2"/>
      <c r="N384" s="2"/>
      <c r="O384" s="2"/>
      <c r="P384" s="2"/>
      <c r="Q384" s="2"/>
      <c r="R384" s="3"/>
      <c r="S384" s="3"/>
      <c r="T384" s="2"/>
      <c r="U384" s="2"/>
      <c r="V384" s="2"/>
      <c r="W384" s="2"/>
      <c r="X384" s="2"/>
      <c r="Y384" s="50"/>
      <c r="Z384" s="1"/>
      <c r="AA384" s="1"/>
      <c r="AB384" s="1"/>
      <c r="AC384" s="1"/>
      <c r="AD384" s="1"/>
      <c r="AE384" s="112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12"/>
      <c r="AV384" s="112"/>
      <c r="AW384" s="112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</row>
    <row r="385" ht="18.0" customHeight="1">
      <c r="A385" s="1"/>
      <c r="B385" s="438"/>
      <c r="C385" s="1"/>
      <c r="D385" s="48"/>
      <c r="E385" s="260"/>
      <c r="F385" s="1"/>
      <c r="G385" s="71"/>
      <c r="H385" s="1"/>
      <c r="I385" s="1"/>
      <c r="J385" s="41"/>
      <c r="K385" s="262"/>
      <c r="L385" s="2"/>
      <c r="M385" s="2"/>
      <c r="N385" s="2"/>
      <c r="O385" s="2"/>
      <c r="P385" s="2"/>
      <c r="Q385" s="2"/>
      <c r="R385" s="3"/>
      <c r="S385" s="3"/>
      <c r="T385" s="2"/>
      <c r="U385" s="2"/>
      <c r="V385" s="2"/>
      <c r="W385" s="2"/>
      <c r="X385" s="2"/>
      <c r="Y385" s="50"/>
      <c r="Z385" s="1"/>
      <c r="AA385" s="1"/>
      <c r="AB385" s="1"/>
      <c r="AC385" s="1"/>
      <c r="AD385" s="1"/>
      <c r="AE385" s="112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12"/>
      <c r="AV385" s="112"/>
      <c r="AW385" s="112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</row>
    <row r="386" ht="18.0" customHeight="1">
      <c r="A386" s="1"/>
      <c r="B386" s="438"/>
      <c r="C386" s="1"/>
      <c r="D386" s="48"/>
      <c r="E386" s="260"/>
      <c r="F386" s="1"/>
      <c r="G386" s="71"/>
      <c r="H386" s="1"/>
      <c r="I386" s="1"/>
      <c r="J386" s="41"/>
      <c r="K386" s="262"/>
      <c r="L386" s="2"/>
      <c r="M386" s="2"/>
      <c r="N386" s="2"/>
      <c r="O386" s="2"/>
      <c r="P386" s="2"/>
      <c r="Q386" s="2"/>
      <c r="R386" s="3"/>
      <c r="S386" s="3"/>
      <c r="T386" s="2"/>
      <c r="U386" s="2"/>
      <c r="V386" s="2"/>
      <c r="W386" s="2"/>
      <c r="X386" s="2"/>
      <c r="Y386" s="50"/>
      <c r="Z386" s="1"/>
      <c r="AA386" s="1"/>
      <c r="AB386" s="1"/>
      <c r="AC386" s="1"/>
      <c r="AD386" s="1"/>
      <c r="AE386" s="112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12"/>
      <c r="AV386" s="112"/>
      <c r="AW386" s="112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</row>
    <row r="387" ht="18.0" customHeight="1">
      <c r="A387" s="1"/>
      <c r="B387" s="438"/>
      <c r="C387" s="1"/>
      <c r="D387" s="48"/>
      <c r="E387" s="260"/>
      <c r="F387" s="1"/>
      <c r="G387" s="71"/>
      <c r="H387" s="1"/>
      <c r="I387" s="1"/>
      <c r="J387" s="41"/>
      <c r="K387" s="262"/>
      <c r="L387" s="2"/>
      <c r="M387" s="2"/>
      <c r="N387" s="2"/>
      <c r="O387" s="2"/>
      <c r="P387" s="2"/>
      <c r="Q387" s="2"/>
      <c r="R387" s="3"/>
      <c r="S387" s="3"/>
      <c r="T387" s="2"/>
      <c r="U387" s="2"/>
      <c r="V387" s="2"/>
      <c r="W387" s="2"/>
      <c r="X387" s="2"/>
      <c r="Y387" s="50"/>
      <c r="Z387" s="1"/>
      <c r="AA387" s="1"/>
      <c r="AB387" s="1"/>
      <c r="AC387" s="1"/>
      <c r="AD387" s="1"/>
      <c r="AE387" s="112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12"/>
      <c r="AV387" s="112"/>
      <c r="AW387" s="112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</row>
    <row r="388" ht="18.0" customHeight="1">
      <c r="A388" s="1"/>
      <c r="B388" s="438"/>
      <c r="C388" s="1"/>
      <c r="D388" s="48"/>
      <c r="E388" s="260"/>
      <c r="F388" s="1"/>
      <c r="G388" s="71"/>
      <c r="H388" s="1"/>
      <c r="I388" s="1"/>
      <c r="J388" s="41"/>
      <c r="K388" s="262"/>
      <c r="L388" s="2"/>
      <c r="M388" s="2"/>
      <c r="N388" s="2"/>
      <c r="O388" s="2"/>
      <c r="P388" s="2"/>
      <c r="Q388" s="2"/>
      <c r="R388" s="3"/>
      <c r="S388" s="3"/>
      <c r="T388" s="2"/>
      <c r="U388" s="2"/>
      <c r="V388" s="2"/>
      <c r="W388" s="2"/>
      <c r="X388" s="2"/>
      <c r="Y388" s="50"/>
      <c r="Z388" s="1"/>
      <c r="AA388" s="1"/>
      <c r="AB388" s="1"/>
      <c r="AC388" s="1"/>
      <c r="AD388" s="1"/>
      <c r="AE388" s="112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12"/>
      <c r="AV388" s="112"/>
      <c r="AW388" s="112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</row>
    <row r="389" ht="18.0" customHeight="1">
      <c r="A389" s="1"/>
      <c r="B389" s="438"/>
      <c r="C389" s="1"/>
      <c r="D389" s="48"/>
      <c r="E389" s="260"/>
      <c r="F389" s="1"/>
      <c r="G389" s="71"/>
      <c r="H389" s="1"/>
      <c r="I389" s="1"/>
      <c r="J389" s="41"/>
      <c r="K389" s="262"/>
      <c r="L389" s="2"/>
      <c r="M389" s="2"/>
      <c r="N389" s="2"/>
      <c r="O389" s="2"/>
      <c r="P389" s="2"/>
      <c r="Q389" s="2"/>
      <c r="R389" s="3"/>
      <c r="S389" s="3"/>
      <c r="T389" s="2"/>
      <c r="U389" s="2"/>
      <c r="V389" s="2"/>
      <c r="W389" s="2"/>
      <c r="X389" s="2"/>
      <c r="Y389" s="50"/>
      <c r="Z389" s="1"/>
      <c r="AA389" s="1"/>
      <c r="AB389" s="1"/>
      <c r="AC389" s="1"/>
      <c r="AD389" s="1"/>
      <c r="AE389" s="112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12"/>
      <c r="AV389" s="112"/>
      <c r="AW389" s="112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</row>
    <row r="390" ht="18.0" customHeight="1">
      <c r="A390" s="1"/>
      <c r="B390" s="438"/>
      <c r="C390" s="1"/>
      <c r="D390" s="48"/>
      <c r="E390" s="260"/>
      <c r="F390" s="1"/>
      <c r="G390" s="71"/>
      <c r="H390" s="1"/>
      <c r="I390" s="1"/>
      <c r="J390" s="41"/>
      <c r="K390" s="262"/>
      <c r="L390" s="2"/>
      <c r="M390" s="2"/>
      <c r="N390" s="2"/>
      <c r="O390" s="2"/>
      <c r="P390" s="2"/>
      <c r="Q390" s="2"/>
      <c r="R390" s="3"/>
      <c r="S390" s="3"/>
      <c r="T390" s="2"/>
      <c r="U390" s="2"/>
      <c r="V390" s="2"/>
      <c r="W390" s="2"/>
      <c r="X390" s="2"/>
      <c r="Y390" s="50"/>
      <c r="Z390" s="1"/>
      <c r="AA390" s="1"/>
      <c r="AB390" s="1"/>
      <c r="AC390" s="1"/>
      <c r="AD390" s="1"/>
      <c r="AE390" s="112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12"/>
      <c r="AV390" s="112"/>
      <c r="AW390" s="112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</row>
    <row r="391" ht="18.0" customHeight="1">
      <c r="A391" s="1"/>
      <c r="B391" s="438"/>
      <c r="C391" s="1"/>
      <c r="D391" s="48"/>
      <c r="E391" s="260"/>
      <c r="F391" s="1"/>
      <c r="G391" s="71"/>
      <c r="H391" s="1"/>
      <c r="I391" s="1"/>
      <c r="J391" s="41"/>
      <c r="K391" s="262"/>
      <c r="L391" s="2"/>
      <c r="M391" s="2"/>
      <c r="N391" s="2"/>
      <c r="O391" s="2"/>
      <c r="P391" s="2"/>
      <c r="Q391" s="2"/>
      <c r="R391" s="3"/>
      <c r="S391" s="3"/>
      <c r="T391" s="2"/>
      <c r="U391" s="2"/>
      <c r="V391" s="2"/>
      <c r="W391" s="2"/>
      <c r="X391" s="2"/>
      <c r="Y391" s="50"/>
      <c r="Z391" s="1"/>
      <c r="AA391" s="1"/>
      <c r="AB391" s="1"/>
      <c r="AC391" s="1"/>
      <c r="AD391" s="1"/>
      <c r="AE391" s="112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12"/>
      <c r="AV391" s="112"/>
      <c r="AW391" s="112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</row>
    <row r="392" ht="18.0" customHeight="1">
      <c r="A392" s="1"/>
      <c r="B392" s="438"/>
      <c r="C392" s="1"/>
      <c r="D392" s="48"/>
      <c r="E392" s="260"/>
      <c r="F392" s="1"/>
      <c r="G392" s="71"/>
      <c r="H392" s="1"/>
      <c r="I392" s="1"/>
      <c r="J392" s="41"/>
      <c r="K392" s="262"/>
      <c r="L392" s="2"/>
      <c r="M392" s="2"/>
      <c r="N392" s="2"/>
      <c r="O392" s="2"/>
      <c r="P392" s="2"/>
      <c r="Q392" s="2"/>
      <c r="R392" s="3"/>
      <c r="S392" s="3"/>
      <c r="T392" s="2"/>
      <c r="U392" s="2"/>
      <c r="V392" s="2"/>
      <c r="W392" s="2"/>
      <c r="X392" s="2"/>
      <c r="Y392" s="50"/>
      <c r="Z392" s="1"/>
      <c r="AA392" s="1"/>
      <c r="AB392" s="1"/>
      <c r="AC392" s="1"/>
      <c r="AD392" s="1"/>
      <c r="AE392" s="112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12"/>
      <c r="AV392" s="112"/>
      <c r="AW392" s="112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</row>
    <row r="393" ht="18.0" customHeight="1">
      <c r="A393" s="1"/>
      <c r="B393" s="438"/>
      <c r="C393" s="1"/>
      <c r="D393" s="48"/>
      <c r="E393" s="260"/>
      <c r="F393" s="1"/>
      <c r="G393" s="71"/>
      <c r="H393" s="1"/>
      <c r="I393" s="1"/>
      <c r="J393" s="41"/>
      <c r="K393" s="262"/>
      <c r="L393" s="2"/>
      <c r="M393" s="2"/>
      <c r="N393" s="2"/>
      <c r="O393" s="2"/>
      <c r="P393" s="2"/>
      <c r="Q393" s="2"/>
      <c r="R393" s="3"/>
      <c r="S393" s="3"/>
      <c r="T393" s="2"/>
      <c r="U393" s="2"/>
      <c r="V393" s="2"/>
      <c r="W393" s="2"/>
      <c r="X393" s="2"/>
      <c r="Y393" s="50"/>
      <c r="Z393" s="1"/>
      <c r="AA393" s="1"/>
      <c r="AB393" s="1"/>
      <c r="AC393" s="1"/>
      <c r="AD393" s="1"/>
      <c r="AE393" s="112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12"/>
      <c r="AV393" s="112"/>
      <c r="AW393" s="112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</row>
    <row r="394" ht="18.0" customHeight="1">
      <c r="A394" s="1"/>
      <c r="B394" s="438"/>
      <c r="C394" s="1"/>
      <c r="D394" s="48"/>
      <c r="E394" s="260"/>
      <c r="F394" s="1"/>
      <c r="G394" s="71"/>
      <c r="H394" s="1"/>
      <c r="I394" s="1"/>
      <c r="J394" s="41"/>
      <c r="K394" s="262"/>
      <c r="L394" s="2"/>
      <c r="M394" s="2"/>
      <c r="N394" s="2"/>
      <c r="O394" s="2"/>
      <c r="P394" s="2"/>
      <c r="Q394" s="2"/>
      <c r="R394" s="3"/>
      <c r="S394" s="3"/>
      <c r="T394" s="2"/>
      <c r="U394" s="2"/>
      <c r="V394" s="2"/>
      <c r="W394" s="2"/>
      <c r="X394" s="2"/>
      <c r="Y394" s="50"/>
      <c r="Z394" s="1"/>
      <c r="AA394" s="1"/>
      <c r="AB394" s="1"/>
      <c r="AC394" s="1"/>
      <c r="AD394" s="1"/>
      <c r="AE394" s="112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12"/>
      <c r="AV394" s="112"/>
      <c r="AW394" s="112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</row>
    <row r="395" ht="18.0" customHeight="1">
      <c r="A395" s="1"/>
      <c r="B395" s="438"/>
      <c r="C395" s="1"/>
      <c r="D395" s="48"/>
      <c r="E395" s="260"/>
      <c r="F395" s="1"/>
      <c r="G395" s="71"/>
      <c r="H395" s="1"/>
      <c r="I395" s="1"/>
      <c r="J395" s="41"/>
      <c r="K395" s="262"/>
      <c r="L395" s="2"/>
      <c r="M395" s="2"/>
      <c r="N395" s="2"/>
      <c r="O395" s="2"/>
      <c r="P395" s="2"/>
      <c r="Q395" s="2"/>
      <c r="R395" s="3"/>
      <c r="S395" s="3"/>
      <c r="T395" s="2"/>
      <c r="U395" s="2"/>
      <c r="V395" s="2"/>
      <c r="W395" s="2"/>
      <c r="X395" s="2"/>
      <c r="Y395" s="50"/>
      <c r="Z395" s="1"/>
      <c r="AA395" s="1"/>
      <c r="AB395" s="1"/>
      <c r="AC395" s="1"/>
      <c r="AD395" s="1"/>
      <c r="AE395" s="112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12"/>
      <c r="AV395" s="112"/>
      <c r="AW395" s="112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</row>
    <row r="396" ht="18.0" customHeight="1">
      <c r="A396" s="1"/>
      <c r="B396" s="438"/>
      <c r="C396" s="1"/>
      <c r="D396" s="48"/>
      <c r="E396" s="260"/>
      <c r="F396" s="1"/>
      <c r="G396" s="71"/>
      <c r="H396" s="1"/>
      <c r="I396" s="1"/>
      <c r="J396" s="41"/>
      <c r="K396" s="262"/>
      <c r="L396" s="2"/>
      <c r="M396" s="2"/>
      <c r="N396" s="2"/>
      <c r="O396" s="2"/>
      <c r="P396" s="2"/>
      <c r="Q396" s="2"/>
      <c r="R396" s="3"/>
      <c r="S396" s="3"/>
      <c r="T396" s="2"/>
      <c r="U396" s="2"/>
      <c r="V396" s="2"/>
      <c r="W396" s="2"/>
      <c r="X396" s="2"/>
      <c r="Y396" s="50"/>
      <c r="Z396" s="1"/>
      <c r="AA396" s="1"/>
      <c r="AB396" s="1"/>
      <c r="AC396" s="1"/>
      <c r="AD396" s="1"/>
      <c r="AE396" s="112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12"/>
      <c r="AV396" s="112"/>
      <c r="AW396" s="112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</row>
    <row r="397" ht="18.0" customHeight="1">
      <c r="A397" s="1"/>
      <c r="B397" s="438"/>
      <c r="C397" s="1"/>
      <c r="D397" s="48"/>
      <c r="E397" s="260"/>
      <c r="F397" s="1"/>
      <c r="G397" s="71"/>
      <c r="H397" s="1"/>
      <c r="I397" s="1"/>
      <c r="J397" s="41"/>
      <c r="K397" s="262"/>
      <c r="L397" s="2"/>
      <c r="M397" s="2"/>
      <c r="N397" s="2"/>
      <c r="O397" s="2"/>
      <c r="P397" s="2"/>
      <c r="Q397" s="2"/>
      <c r="R397" s="3"/>
      <c r="S397" s="3"/>
      <c r="T397" s="2"/>
      <c r="U397" s="2"/>
      <c r="V397" s="2"/>
      <c r="W397" s="2"/>
      <c r="X397" s="2"/>
      <c r="Y397" s="50"/>
      <c r="Z397" s="1"/>
      <c r="AA397" s="1"/>
      <c r="AB397" s="1"/>
      <c r="AC397" s="1"/>
      <c r="AD397" s="1"/>
      <c r="AE397" s="112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12"/>
      <c r="AV397" s="112"/>
      <c r="AW397" s="112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</row>
    <row r="398" ht="18.0" customHeight="1">
      <c r="A398" s="1"/>
      <c r="B398" s="438"/>
      <c r="C398" s="1"/>
      <c r="D398" s="48"/>
      <c r="E398" s="260"/>
      <c r="F398" s="1"/>
      <c r="G398" s="71"/>
      <c r="H398" s="1"/>
      <c r="I398" s="1"/>
      <c r="J398" s="41"/>
      <c r="K398" s="262"/>
      <c r="L398" s="2"/>
      <c r="M398" s="2"/>
      <c r="N398" s="2"/>
      <c r="O398" s="2"/>
      <c r="P398" s="2"/>
      <c r="Q398" s="2"/>
      <c r="R398" s="3"/>
      <c r="S398" s="3"/>
      <c r="T398" s="2"/>
      <c r="U398" s="2"/>
      <c r="V398" s="2"/>
      <c r="W398" s="2"/>
      <c r="X398" s="2"/>
      <c r="Y398" s="50"/>
      <c r="Z398" s="1"/>
      <c r="AA398" s="1"/>
      <c r="AB398" s="1"/>
      <c r="AC398" s="1"/>
      <c r="AD398" s="1"/>
      <c r="AE398" s="112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12"/>
      <c r="AV398" s="112"/>
      <c r="AW398" s="112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</row>
    <row r="399" ht="18.0" customHeight="1">
      <c r="A399" s="1"/>
      <c r="B399" s="438"/>
      <c r="C399" s="1"/>
      <c r="D399" s="48"/>
      <c r="E399" s="260"/>
      <c r="F399" s="1"/>
      <c r="G399" s="71"/>
      <c r="H399" s="1"/>
      <c r="I399" s="1"/>
      <c r="J399" s="41"/>
      <c r="K399" s="262"/>
      <c r="L399" s="2"/>
      <c r="M399" s="2"/>
      <c r="N399" s="2"/>
      <c r="O399" s="2"/>
      <c r="P399" s="2"/>
      <c r="Q399" s="2"/>
      <c r="R399" s="3"/>
      <c r="S399" s="3"/>
      <c r="T399" s="2"/>
      <c r="U399" s="2"/>
      <c r="V399" s="2"/>
      <c r="W399" s="2"/>
      <c r="X399" s="2"/>
      <c r="Y399" s="50"/>
      <c r="Z399" s="1"/>
      <c r="AA399" s="1"/>
      <c r="AB399" s="1"/>
      <c r="AC399" s="1"/>
      <c r="AD399" s="1"/>
      <c r="AE399" s="112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12"/>
      <c r="AV399" s="112"/>
      <c r="AW399" s="112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</row>
    <row r="400" ht="18.0" customHeight="1">
      <c r="A400" s="1"/>
      <c r="B400" s="438"/>
      <c r="C400" s="1"/>
      <c r="D400" s="48"/>
      <c r="E400" s="260"/>
      <c r="F400" s="1"/>
      <c r="G400" s="71"/>
      <c r="H400" s="1"/>
      <c r="I400" s="1"/>
      <c r="J400" s="41"/>
      <c r="K400" s="262"/>
      <c r="L400" s="2"/>
      <c r="M400" s="2"/>
      <c r="N400" s="2"/>
      <c r="O400" s="2"/>
      <c r="P400" s="2"/>
      <c r="Q400" s="2"/>
      <c r="R400" s="3"/>
      <c r="S400" s="3"/>
      <c r="T400" s="2"/>
      <c r="U400" s="2"/>
      <c r="V400" s="2"/>
      <c r="W400" s="2"/>
      <c r="X400" s="2"/>
      <c r="Y400" s="50"/>
      <c r="Z400" s="1"/>
      <c r="AA400" s="1"/>
      <c r="AB400" s="1"/>
      <c r="AC400" s="1"/>
      <c r="AD400" s="1"/>
      <c r="AE400" s="112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12"/>
      <c r="AV400" s="112"/>
      <c r="AW400" s="112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</row>
    <row r="401" ht="18.0" customHeight="1">
      <c r="A401" s="1"/>
      <c r="B401" s="438"/>
      <c r="C401" s="1"/>
      <c r="D401" s="48"/>
      <c r="E401" s="260"/>
      <c r="F401" s="1"/>
      <c r="G401" s="71"/>
      <c r="H401" s="1"/>
      <c r="I401" s="1"/>
      <c r="J401" s="41"/>
      <c r="K401" s="262"/>
      <c r="L401" s="2"/>
      <c r="M401" s="2"/>
      <c r="N401" s="2"/>
      <c r="O401" s="2"/>
      <c r="P401" s="2"/>
      <c r="Q401" s="2"/>
      <c r="R401" s="3"/>
      <c r="S401" s="3"/>
      <c r="T401" s="2"/>
      <c r="U401" s="2"/>
      <c r="V401" s="2"/>
      <c r="W401" s="2"/>
      <c r="X401" s="2"/>
      <c r="Y401" s="50"/>
      <c r="Z401" s="1"/>
      <c r="AA401" s="1"/>
      <c r="AB401" s="1"/>
      <c r="AC401" s="1"/>
      <c r="AD401" s="1"/>
      <c r="AE401" s="112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12"/>
      <c r="AV401" s="112"/>
      <c r="AW401" s="112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</row>
    <row r="402" ht="18.0" customHeight="1">
      <c r="A402" s="1"/>
      <c r="B402" s="438"/>
      <c r="C402" s="1"/>
      <c r="D402" s="48"/>
      <c r="E402" s="260"/>
      <c r="F402" s="1"/>
      <c r="G402" s="71"/>
      <c r="H402" s="1"/>
      <c r="I402" s="1"/>
      <c r="J402" s="41"/>
      <c r="K402" s="262"/>
      <c r="L402" s="2"/>
      <c r="M402" s="2"/>
      <c r="N402" s="2"/>
      <c r="O402" s="2"/>
      <c r="P402" s="2"/>
      <c r="Q402" s="2"/>
      <c r="R402" s="3"/>
      <c r="S402" s="3"/>
      <c r="T402" s="2"/>
      <c r="U402" s="2"/>
      <c r="V402" s="2"/>
      <c r="W402" s="2"/>
      <c r="X402" s="2"/>
      <c r="Y402" s="50"/>
      <c r="Z402" s="1"/>
      <c r="AA402" s="1"/>
      <c r="AB402" s="1"/>
      <c r="AC402" s="1"/>
      <c r="AD402" s="1"/>
      <c r="AE402" s="112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12"/>
      <c r="AV402" s="112"/>
      <c r="AW402" s="112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</row>
    <row r="403" ht="18.0" customHeight="1">
      <c r="A403" s="1"/>
      <c r="B403" s="438"/>
      <c r="C403" s="1"/>
      <c r="D403" s="48"/>
      <c r="E403" s="260"/>
      <c r="F403" s="1"/>
      <c r="G403" s="71"/>
      <c r="H403" s="1"/>
      <c r="I403" s="1"/>
      <c r="J403" s="41"/>
      <c r="K403" s="262"/>
      <c r="L403" s="2"/>
      <c r="M403" s="2"/>
      <c r="N403" s="2"/>
      <c r="O403" s="2"/>
      <c r="P403" s="2"/>
      <c r="Q403" s="2"/>
      <c r="R403" s="3"/>
      <c r="S403" s="3"/>
      <c r="T403" s="2"/>
      <c r="U403" s="2"/>
      <c r="V403" s="2"/>
      <c r="W403" s="2"/>
      <c r="X403" s="2"/>
      <c r="Y403" s="50"/>
      <c r="Z403" s="1"/>
      <c r="AA403" s="1"/>
      <c r="AB403" s="1"/>
      <c r="AC403" s="1"/>
      <c r="AD403" s="1"/>
      <c r="AE403" s="112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12"/>
      <c r="AV403" s="112"/>
      <c r="AW403" s="112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</row>
    <row r="404" ht="18.0" customHeight="1">
      <c r="A404" s="1"/>
      <c r="B404" s="438"/>
      <c r="C404" s="1"/>
      <c r="D404" s="48"/>
      <c r="E404" s="260"/>
      <c r="F404" s="1"/>
      <c r="G404" s="71"/>
      <c r="H404" s="1"/>
      <c r="I404" s="1"/>
      <c r="J404" s="41"/>
      <c r="K404" s="262"/>
      <c r="L404" s="2"/>
      <c r="M404" s="2"/>
      <c r="N404" s="2"/>
      <c r="O404" s="2"/>
      <c r="P404" s="2"/>
      <c r="Q404" s="2"/>
      <c r="R404" s="3"/>
      <c r="S404" s="3"/>
      <c r="T404" s="2"/>
      <c r="U404" s="2"/>
      <c r="V404" s="2"/>
      <c r="W404" s="2"/>
      <c r="X404" s="2"/>
      <c r="Y404" s="50"/>
      <c r="Z404" s="1"/>
      <c r="AA404" s="1"/>
      <c r="AB404" s="1"/>
      <c r="AC404" s="1"/>
      <c r="AD404" s="1"/>
      <c r="AE404" s="112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12"/>
      <c r="AV404" s="112"/>
      <c r="AW404" s="112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</row>
    <row r="405" ht="18.0" customHeight="1">
      <c r="A405" s="1"/>
      <c r="B405" s="438"/>
      <c r="C405" s="1"/>
      <c r="D405" s="48"/>
      <c r="E405" s="260"/>
      <c r="F405" s="1"/>
      <c r="G405" s="71"/>
      <c r="H405" s="1"/>
      <c r="I405" s="1"/>
      <c r="J405" s="41"/>
      <c r="K405" s="262"/>
      <c r="L405" s="2"/>
      <c r="M405" s="2"/>
      <c r="N405" s="2"/>
      <c r="O405" s="2"/>
      <c r="P405" s="2"/>
      <c r="Q405" s="2"/>
      <c r="R405" s="3"/>
      <c r="S405" s="3"/>
      <c r="T405" s="2"/>
      <c r="U405" s="2"/>
      <c r="V405" s="2"/>
      <c r="W405" s="2"/>
      <c r="X405" s="2"/>
      <c r="Y405" s="50"/>
      <c r="Z405" s="1"/>
      <c r="AA405" s="1"/>
      <c r="AB405" s="1"/>
      <c r="AC405" s="1"/>
      <c r="AD405" s="1"/>
      <c r="AE405" s="112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12"/>
      <c r="AV405" s="112"/>
      <c r="AW405" s="112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</row>
    <row r="406" ht="18.0" customHeight="1">
      <c r="A406" s="1"/>
      <c r="B406" s="438"/>
      <c r="C406" s="1"/>
      <c r="D406" s="48"/>
      <c r="E406" s="260"/>
      <c r="F406" s="1"/>
      <c r="G406" s="71"/>
      <c r="H406" s="1"/>
      <c r="I406" s="1"/>
      <c r="J406" s="41"/>
      <c r="K406" s="262"/>
      <c r="L406" s="2"/>
      <c r="M406" s="2"/>
      <c r="N406" s="2"/>
      <c r="O406" s="2"/>
      <c r="P406" s="2"/>
      <c r="Q406" s="2"/>
      <c r="R406" s="3"/>
      <c r="S406" s="3"/>
      <c r="T406" s="2"/>
      <c r="U406" s="2"/>
      <c r="V406" s="2"/>
      <c r="W406" s="2"/>
      <c r="X406" s="2"/>
      <c r="Y406" s="50"/>
      <c r="Z406" s="1"/>
      <c r="AA406" s="1"/>
      <c r="AB406" s="1"/>
      <c r="AC406" s="1"/>
      <c r="AD406" s="1"/>
      <c r="AE406" s="112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12"/>
      <c r="AV406" s="112"/>
      <c r="AW406" s="112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</row>
    <row r="407" ht="18.0" customHeight="1">
      <c r="A407" s="1"/>
      <c r="B407" s="438"/>
      <c r="C407" s="1"/>
      <c r="D407" s="48"/>
      <c r="E407" s="260"/>
      <c r="F407" s="1"/>
      <c r="G407" s="71"/>
      <c r="H407" s="1"/>
      <c r="I407" s="1"/>
      <c r="J407" s="41"/>
      <c r="K407" s="262"/>
      <c r="L407" s="2"/>
      <c r="M407" s="2"/>
      <c r="N407" s="2"/>
      <c r="O407" s="2"/>
      <c r="P407" s="2"/>
      <c r="Q407" s="2"/>
      <c r="R407" s="3"/>
      <c r="S407" s="3"/>
      <c r="T407" s="2"/>
      <c r="U407" s="2"/>
      <c r="V407" s="2"/>
      <c r="W407" s="2"/>
      <c r="X407" s="2"/>
      <c r="Y407" s="50"/>
      <c r="Z407" s="1"/>
      <c r="AA407" s="1"/>
      <c r="AB407" s="1"/>
      <c r="AC407" s="1"/>
      <c r="AD407" s="1"/>
      <c r="AE407" s="112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12"/>
      <c r="AV407" s="112"/>
      <c r="AW407" s="112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</row>
    <row r="408" ht="18.0" customHeight="1">
      <c r="A408" s="1"/>
      <c r="B408" s="438"/>
      <c r="C408" s="1"/>
      <c r="D408" s="48"/>
      <c r="E408" s="260"/>
      <c r="F408" s="1"/>
      <c r="G408" s="71"/>
      <c r="H408" s="1"/>
      <c r="I408" s="1"/>
      <c r="J408" s="41"/>
      <c r="K408" s="262"/>
      <c r="L408" s="2"/>
      <c r="M408" s="2"/>
      <c r="N408" s="2"/>
      <c r="O408" s="2"/>
      <c r="P408" s="2"/>
      <c r="Q408" s="2"/>
      <c r="R408" s="3"/>
      <c r="S408" s="3"/>
      <c r="T408" s="2"/>
      <c r="U408" s="2"/>
      <c r="V408" s="2"/>
      <c r="W408" s="2"/>
      <c r="X408" s="2"/>
      <c r="Y408" s="50"/>
      <c r="Z408" s="1"/>
      <c r="AA408" s="1"/>
      <c r="AB408" s="1"/>
      <c r="AC408" s="1"/>
      <c r="AD408" s="1"/>
      <c r="AE408" s="112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12"/>
      <c r="AV408" s="112"/>
      <c r="AW408" s="112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</row>
    <row r="409" ht="18.0" customHeight="1">
      <c r="A409" s="1"/>
      <c r="B409" s="438"/>
      <c r="C409" s="1"/>
      <c r="D409" s="48"/>
      <c r="E409" s="260"/>
      <c r="F409" s="1"/>
      <c r="G409" s="71"/>
      <c r="H409" s="1"/>
      <c r="I409" s="1"/>
      <c r="J409" s="41"/>
      <c r="K409" s="262"/>
      <c r="L409" s="2"/>
      <c r="M409" s="2"/>
      <c r="N409" s="2"/>
      <c r="O409" s="2"/>
      <c r="P409" s="2"/>
      <c r="Q409" s="2"/>
      <c r="R409" s="3"/>
      <c r="S409" s="3"/>
      <c r="T409" s="2"/>
      <c r="U409" s="2"/>
      <c r="V409" s="2"/>
      <c r="W409" s="2"/>
      <c r="X409" s="2"/>
      <c r="Y409" s="50"/>
      <c r="Z409" s="1"/>
      <c r="AA409" s="1"/>
      <c r="AB409" s="1"/>
      <c r="AC409" s="1"/>
      <c r="AD409" s="1"/>
      <c r="AE409" s="112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12"/>
      <c r="AV409" s="112"/>
      <c r="AW409" s="112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</row>
    <row r="410" ht="18.0" customHeight="1">
      <c r="A410" s="1"/>
      <c r="B410" s="438"/>
      <c r="C410" s="1"/>
      <c r="D410" s="48"/>
      <c r="E410" s="260"/>
      <c r="F410" s="1"/>
      <c r="G410" s="71"/>
      <c r="H410" s="1"/>
      <c r="I410" s="1"/>
      <c r="J410" s="41"/>
      <c r="K410" s="262"/>
      <c r="L410" s="2"/>
      <c r="M410" s="2"/>
      <c r="N410" s="2"/>
      <c r="O410" s="2"/>
      <c r="P410" s="2"/>
      <c r="Q410" s="2"/>
      <c r="R410" s="3"/>
      <c r="S410" s="3"/>
      <c r="T410" s="2"/>
      <c r="U410" s="2"/>
      <c r="V410" s="2"/>
      <c r="W410" s="2"/>
      <c r="X410" s="2"/>
      <c r="Y410" s="50"/>
      <c r="Z410" s="1"/>
      <c r="AA410" s="1"/>
      <c r="AB410" s="1"/>
      <c r="AC410" s="1"/>
      <c r="AD410" s="1"/>
      <c r="AE410" s="112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12"/>
      <c r="AV410" s="112"/>
      <c r="AW410" s="112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</row>
    <row r="411" ht="18.0" customHeight="1">
      <c r="A411" s="1"/>
      <c r="B411" s="438"/>
      <c r="C411" s="1"/>
      <c r="D411" s="48"/>
      <c r="E411" s="260"/>
      <c r="F411" s="1"/>
      <c r="G411" s="71"/>
      <c r="H411" s="1"/>
      <c r="I411" s="1"/>
      <c r="J411" s="41"/>
      <c r="K411" s="262"/>
      <c r="L411" s="2"/>
      <c r="M411" s="2"/>
      <c r="N411" s="2"/>
      <c r="O411" s="2"/>
      <c r="P411" s="2"/>
      <c r="Q411" s="2"/>
      <c r="R411" s="3"/>
      <c r="S411" s="3"/>
      <c r="T411" s="2"/>
      <c r="U411" s="2"/>
      <c r="V411" s="2"/>
      <c r="W411" s="2"/>
      <c r="X411" s="2"/>
      <c r="Y411" s="50"/>
      <c r="Z411" s="1"/>
      <c r="AA411" s="1"/>
      <c r="AB411" s="1"/>
      <c r="AC411" s="1"/>
      <c r="AD411" s="1"/>
      <c r="AE411" s="112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12"/>
      <c r="AV411" s="112"/>
      <c r="AW411" s="112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</row>
    <row r="412" ht="18.0" customHeight="1">
      <c r="A412" s="1"/>
      <c r="B412" s="438"/>
      <c r="C412" s="1"/>
      <c r="D412" s="48"/>
      <c r="E412" s="260"/>
      <c r="F412" s="1"/>
      <c r="G412" s="71"/>
      <c r="H412" s="1"/>
      <c r="I412" s="1"/>
      <c r="J412" s="41"/>
      <c r="K412" s="262"/>
      <c r="L412" s="2"/>
      <c r="M412" s="2"/>
      <c r="N412" s="2"/>
      <c r="O412" s="2"/>
      <c r="P412" s="2"/>
      <c r="Q412" s="2"/>
      <c r="R412" s="3"/>
      <c r="S412" s="3"/>
      <c r="T412" s="2"/>
      <c r="U412" s="2"/>
      <c r="V412" s="2"/>
      <c r="W412" s="2"/>
      <c r="X412" s="2"/>
      <c r="Y412" s="50"/>
      <c r="Z412" s="1"/>
      <c r="AA412" s="1"/>
      <c r="AB412" s="1"/>
      <c r="AC412" s="1"/>
      <c r="AD412" s="1"/>
      <c r="AE412" s="112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12"/>
      <c r="AV412" s="112"/>
      <c r="AW412" s="112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</row>
    <row r="413" ht="18.0" customHeight="1">
      <c r="A413" s="1"/>
      <c r="B413" s="438"/>
      <c r="C413" s="1"/>
      <c r="D413" s="48"/>
      <c r="E413" s="260"/>
      <c r="F413" s="1"/>
      <c r="G413" s="71"/>
      <c r="H413" s="1"/>
      <c r="I413" s="1"/>
      <c r="J413" s="41"/>
      <c r="K413" s="262"/>
      <c r="L413" s="2"/>
      <c r="M413" s="2"/>
      <c r="N413" s="2"/>
      <c r="O413" s="2"/>
      <c r="P413" s="2"/>
      <c r="Q413" s="2"/>
      <c r="R413" s="3"/>
      <c r="S413" s="3"/>
      <c r="T413" s="2"/>
      <c r="U413" s="2"/>
      <c r="V413" s="2"/>
      <c r="W413" s="2"/>
      <c r="X413" s="2"/>
      <c r="Y413" s="50"/>
      <c r="Z413" s="1"/>
      <c r="AA413" s="1"/>
      <c r="AB413" s="1"/>
      <c r="AC413" s="1"/>
      <c r="AD413" s="1"/>
      <c r="AE413" s="112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12"/>
      <c r="AV413" s="112"/>
      <c r="AW413" s="112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</row>
    <row r="414" ht="18.0" customHeight="1">
      <c r="A414" s="1"/>
      <c r="B414" s="438"/>
      <c r="C414" s="1"/>
      <c r="D414" s="48"/>
      <c r="E414" s="260"/>
      <c r="F414" s="1"/>
      <c r="G414" s="71"/>
      <c r="H414" s="1"/>
      <c r="I414" s="1"/>
      <c r="J414" s="41"/>
      <c r="K414" s="262"/>
      <c r="L414" s="2"/>
      <c r="M414" s="2"/>
      <c r="N414" s="2"/>
      <c r="O414" s="2"/>
      <c r="P414" s="2"/>
      <c r="Q414" s="2"/>
      <c r="R414" s="3"/>
      <c r="S414" s="3"/>
      <c r="T414" s="2"/>
      <c r="U414" s="2"/>
      <c r="V414" s="2"/>
      <c r="W414" s="2"/>
      <c r="X414" s="2"/>
      <c r="Y414" s="50"/>
      <c r="Z414" s="1"/>
      <c r="AA414" s="1"/>
      <c r="AB414" s="1"/>
      <c r="AC414" s="1"/>
      <c r="AD414" s="1"/>
      <c r="AE414" s="112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12"/>
      <c r="AV414" s="112"/>
      <c r="AW414" s="112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</row>
    <row r="415" ht="18.0" customHeight="1">
      <c r="A415" s="1"/>
      <c r="B415" s="438"/>
      <c r="C415" s="1"/>
      <c r="D415" s="48"/>
      <c r="E415" s="260"/>
      <c r="F415" s="1"/>
      <c r="G415" s="71"/>
      <c r="H415" s="1"/>
      <c r="I415" s="1"/>
      <c r="J415" s="41"/>
      <c r="K415" s="262"/>
      <c r="L415" s="2"/>
      <c r="M415" s="2"/>
      <c r="N415" s="2"/>
      <c r="O415" s="2"/>
      <c r="P415" s="2"/>
      <c r="Q415" s="2"/>
      <c r="R415" s="3"/>
      <c r="S415" s="3"/>
      <c r="T415" s="2"/>
      <c r="U415" s="2"/>
      <c r="V415" s="2"/>
      <c r="W415" s="2"/>
      <c r="X415" s="2"/>
      <c r="Y415" s="50"/>
      <c r="Z415" s="1"/>
      <c r="AA415" s="1"/>
      <c r="AB415" s="1"/>
      <c r="AC415" s="1"/>
      <c r="AD415" s="1"/>
      <c r="AE415" s="112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12"/>
      <c r="AV415" s="112"/>
      <c r="AW415" s="112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</row>
    <row r="416" ht="18.0" customHeight="1">
      <c r="A416" s="1"/>
      <c r="B416" s="438"/>
      <c r="C416" s="1"/>
      <c r="D416" s="48"/>
      <c r="E416" s="260"/>
      <c r="F416" s="1"/>
      <c r="G416" s="71"/>
      <c r="H416" s="1"/>
      <c r="I416" s="1"/>
      <c r="J416" s="41"/>
      <c r="K416" s="262"/>
      <c r="L416" s="2"/>
      <c r="M416" s="2"/>
      <c r="N416" s="2"/>
      <c r="O416" s="2"/>
      <c r="P416" s="2"/>
      <c r="Q416" s="2"/>
      <c r="R416" s="3"/>
      <c r="S416" s="3"/>
      <c r="T416" s="2"/>
      <c r="U416" s="2"/>
      <c r="V416" s="2"/>
      <c r="W416" s="2"/>
      <c r="X416" s="2"/>
      <c r="Y416" s="50"/>
      <c r="Z416" s="1"/>
      <c r="AA416" s="1"/>
      <c r="AB416" s="1"/>
      <c r="AC416" s="1"/>
      <c r="AD416" s="1"/>
      <c r="AE416" s="112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12"/>
      <c r="AV416" s="112"/>
      <c r="AW416" s="112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</row>
    <row r="417" ht="18.0" customHeight="1">
      <c r="A417" s="1"/>
      <c r="B417" s="438"/>
      <c r="C417" s="1"/>
      <c r="D417" s="48"/>
      <c r="E417" s="260"/>
      <c r="F417" s="1"/>
      <c r="G417" s="71"/>
      <c r="H417" s="1"/>
      <c r="I417" s="1"/>
      <c r="J417" s="41"/>
      <c r="K417" s="262"/>
      <c r="L417" s="2"/>
      <c r="M417" s="2"/>
      <c r="N417" s="2"/>
      <c r="O417" s="2"/>
      <c r="P417" s="2"/>
      <c r="Q417" s="2"/>
      <c r="R417" s="3"/>
      <c r="S417" s="3"/>
      <c r="T417" s="2"/>
      <c r="U417" s="2"/>
      <c r="V417" s="2"/>
      <c r="W417" s="2"/>
      <c r="X417" s="2"/>
      <c r="Y417" s="50"/>
      <c r="Z417" s="1"/>
      <c r="AA417" s="1"/>
      <c r="AB417" s="1"/>
      <c r="AC417" s="1"/>
      <c r="AD417" s="1"/>
      <c r="AE417" s="112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12"/>
      <c r="AV417" s="112"/>
      <c r="AW417" s="112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</row>
    <row r="418" ht="18.0" customHeight="1">
      <c r="A418" s="1"/>
      <c r="B418" s="438"/>
      <c r="C418" s="1"/>
      <c r="D418" s="48"/>
      <c r="E418" s="260"/>
      <c r="F418" s="1"/>
      <c r="G418" s="71"/>
      <c r="H418" s="1"/>
      <c r="I418" s="1"/>
      <c r="J418" s="41"/>
      <c r="K418" s="262"/>
      <c r="L418" s="2"/>
      <c r="M418" s="2"/>
      <c r="N418" s="2"/>
      <c r="O418" s="2"/>
      <c r="P418" s="2"/>
      <c r="Q418" s="2"/>
      <c r="R418" s="3"/>
      <c r="S418" s="3"/>
      <c r="T418" s="2"/>
      <c r="U418" s="2"/>
      <c r="V418" s="2"/>
      <c r="W418" s="2"/>
      <c r="X418" s="2"/>
      <c r="Y418" s="50"/>
      <c r="Z418" s="1"/>
      <c r="AA418" s="1"/>
      <c r="AB418" s="1"/>
      <c r="AC418" s="1"/>
      <c r="AD418" s="1"/>
      <c r="AE418" s="112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12"/>
      <c r="AV418" s="112"/>
      <c r="AW418" s="112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</row>
    <row r="419" ht="18.0" customHeight="1">
      <c r="A419" s="1"/>
      <c r="B419" s="438"/>
      <c r="C419" s="1"/>
      <c r="D419" s="48"/>
      <c r="E419" s="260"/>
      <c r="F419" s="1"/>
      <c r="G419" s="71"/>
      <c r="H419" s="1"/>
      <c r="I419" s="1"/>
      <c r="J419" s="41"/>
      <c r="K419" s="262"/>
      <c r="L419" s="2"/>
      <c r="M419" s="2"/>
      <c r="N419" s="2"/>
      <c r="O419" s="2"/>
      <c r="P419" s="2"/>
      <c r="Q419" s="2"/>
      <c r="R419" s="3"/>
      <c r="S419" s="3"/>
      <c r="T419" s="2"/>
      <c r="U419" s="2"/>
      <c r="V419" s="2"/>
      <c r="W419" s="2"/>
      <c r="X419" s="2"/>
      <c r="Y419" s="50"/>
      <c r="Z419" s="1"/>
      <c r="AA419" s="1"/>
      <c r="AB419" s="1"/>
      <c r="AC419" s="1"/>
      <c r="AD419" s="1"/>
      <c r="AE419" s="112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12"/>
      <c r="AV419" s="112"/>
      <c r="AW419" s="112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</row>
    <row r="420" ht="18.0" customHeight="1">
      <c r="A420" s="1"/>
      <c r="B420" s="438"/>
      <c r="C420" s="1"/>
      <c r="D420" s="48"/>
      <c r="E420" s="260"/>
      <c r="F420" s="1"/>
      <c r="G420" s="71"/>
      <c r="H420" s="1"/>
      <c r="I420" s="1"/>
      <c r="J420" s="41"/>
      <c r="K420" s="262"/>
      <c r="L420" s="2"/>
      <c r="M420" s="2"/>
      <c r="N420" s="2"/>
      <c r="O420" s="2"/>
      <c r="P420" s="2"/>
      <c r="Q420" s="2"/>
      <c r="R420" s="3"/>
      <c r="S420" s="3"/>
      <c r="T420" s="2"/>
      <c r="U420" s="2"/>
      <c r="V420" s="2"/>
      <c r="W420" s="2"/>
      <c r="X420" s="2"/>
      <c r="Y420" s="50"/>
      <c r="Z420" s="1"/>
      <c r="AA420" s="1"/>
      <c r="AB420" s="1"/>
      <c r="AC420" s="1"/>
      <c r="AD420" s="1"/>
      <c r="AE420" s="112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12"/>
      <c r="AV420" s="112"/>
      <c r="AW420" s="112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</row>
    <row r="421" ht="18.0" customHeight="1">
      <c r="A421" s="1"/>
      <c r="B421" s="438"/>
      <c r="C421" s="1"/>
      <c r="D421" s="48"/>
      <c r="E421" s="260"/>
      <c r="F421" s="1"/>
      <c r="G421" s="71"/>
      <c r="H421" s="1"/>
      <c r="I421" s="1"/>
      <c r="J421" s="41"/>
      <c r="K421" s="262"/>
      <c r="L421" s="2"/>
      <c r="M421" s="2"/>
      <c r="N421" s="2"/>
      <c r="O421" s="2"/>
      <c r="P421" s="2"/>
      <c r="Q421" s="2"/>
      <c r="R421" s="3"/>
      <c r="S421" s="3"/>
      <c r="T421" s="2"/>
      <c r="U421" s="2"/>
      <c r="V421" s="2"/>
      <c r="W421" s="2"/>
      <c r="X421" s="2"/>
      <c r="Y421" s="50"/>
      <c r="Z421" s="1"/>
      <c r="AA421" s="1"/>
      <c r="AB421" s="1"/>
      <c r="AC421" s="1"/>
      <c r="AD421" s="1"/>
      <c r="AE421" s="112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  <c r="AU421" s="112"/>
      <c r="AV421" s="112"/>
      <c r="AW421" s="112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</row>
    <row r="422" ht="18.0" customHeight="1">
      <c r="A422" s="1"/>
      <c r="B422" s="438"/>
      <c r="C422" s="1"/>
      <c r="D422" s="48"/>
      <c r="E422" s="260"/>
      <c r="F422" s="1"/>
      <c r="G422" s="71"/>
      <c r="H422" s="1"/>
      <c r="I422" s="1"/>
      <c r="J422" s="41"/>
      <c r="K422" s="262"/>
      <c r="L422" s="2"/>
      <c r="M422" s="2"/>
      <c r="N422" s="2"/>
      <c r="O422" s="2"/>
      <c r="P422" s="2"/>
      <c r="Q422" s="2"/>
      <c r="R422" s="3"/>
      <c r="S422" s="3"/>
      <c r="T422" s="2"/>
      <c r="U422" s="2"/>
      <c r="V422" s="2"/>
      <c r="W422" s="2"/>
      <c r="X422" s="2"/>
      <c r="Y422" s="50"/>
      <c r="Z422" s="1"/>
      <c r="AA422" s="1"/>
      <c r="AB422" s="1"/>
      <c r="AC422" s="1"/>
      <c r="AD422" s="1"/>
      <c r="AE422" s="112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  <c r="AU422" s="112"/>
      <c r="AV422" s="112"/>
      <c r="AW422" s="112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</row>
    <row r="423" ht="18.0" customHeight="1">
      <c r="A423" s="1"/>
      <c r="B423" s="438"/>
      <c r="C423" s="1"/>
      <c r="D423" s="48"/>
      <c r="E423" s="260"/>
      <c r="F423" s="1"/>
      <c r="G423" s="71"/>
      <c r="H423" s="1"/>
      <c r="I423" s="1"/>
      <c r="J423" s="41"/>
      <c r="K423" s="262"/>
      <c r="L423" s="2"/>
      <c r="M423" s="2"/>
      <c r="N423" s="2"/>
      <c r="O423" s="2"/>
      <c r="P423" s="2"/>
      <c r="Q423" s="2"/>
      <c r="R423" s="3"/>
      <c r="S423" s="3"/>
      <c r="T423" s="2"/>
      <c r="U423" s="2"/>
      <c r="V423" s="2"/>
      <c r="W423" s="2"/>
      <c r="X423" s="2"/>
      <c r="Y423" s="50"/>
      <c r="Z423" s="1"/>
      <c r="AA423" s="1"/>
      <c r="AB423" s="1"/>
      <c r="AC423" s="1"/>
      <c r="AD423" s="1"/>
      <c r="AE423" s="112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  <c r="AU423" s="112"/>
      <c r="AV423" s="112"/>
      <c r="AW423" s="112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</row>
    <row r="424" ht="18.0" customHeight="1">
      <c r="A424" s="1"/>
      <c r="B424" s="438"/>
      <c r="C424" s="1"/>
      <c r="D424" s="48"/>
      <c r="E424" s="260"/>
      <c r="F424" s="1"/>
      <c r="G424" s="71"/>
      <c r="H424" s="1"/>
      <c r="I424" s="1"/>
      <c r="J424" s="41"/>
      <c r="K424" s="262"/>
      <c r="L424" s="2"/>
      <c r="M424" s="2"/>
      <c r="N424" s="2"/>
      <c r="O424" s="2"/>
      <c r="P424" s="2"/>
      <c r="Q424" s="2"/>
      <c r="R424" s="3"/>
      <c r="S424" s="3"/>
      <c r="T424" s="2"/>
      <c r="U424" s="2"/>
      <c r="V424" s="2"/>
      <c r="W424" s="2"/>
      <c r="X424" s="2"/>
      <c r="Y424" s="50"/>
      <c r="Z424" s="1"/>
      <c r="AA424" s="1"/>
      <c r="AB424" s="1"/>
      <c r="AC424" s="1"/>
      <c r="AD424" s="1"/>
      <c r="AE424" s="112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12"/>
      <c r="AV424" s="112"/>
      <c r="AW424" s="112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</row>
    <row r="425" ht="18.0" customHeight="1">
      <c r="A425" s="1"/>
      <c r="B425" s="438"/>
      <c r="C425" s="1"/>
      <c r="D425" s="48"/>
      <c r="E425" s="260"/>
      <c r="F425" s="1"/>
      <c r="G425" s="71"/>
      <c r="H425" s="1"/>
      <c r="I425" s="1"/>
      <c r="J425" s="41"/>
      <c r="K425" s="262"/>
      <c r="L425" s="2"/>
      <c r="M425" s="2"/>
      <c r="N425" s="2"/>
      <c r="O425" s="2"/>
      <c r="P425" s="2"/>
      <c r="Q425" s="2"/>
      <c r="R425" s="3"/>
      <c r="S425" s="3"/>
      <c r="T425" s="2"/>
      <c r="U425" s="2"/>
      <c r="V425" s="2"/>
      <c r="W425" s="2"/>
      <c r="X425" s="2"/>
      <c r="Y425" s="50"/>
      <c r="Z425" s="1"/>
      <c r="AA425" s="1"/>
      <c r="AB425" s="1"/>
      <c r="AC425" s="1"/>
      <c r="AD425" s="1"/>
      <c r="AE425" s="112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  <c r="AU425" s="112"/>
      <c r="AV425" s="112"/>
      <c r="AW425" s="112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</row>
    <row r="426" ht="18.0" customHeight="1">
      <c r="A426" s="1"/>
      <c r="B426" s="438"/>
      <c r="C426" s="1"/>
      <c r="D426" s="48"/>
      <c r="E426" s="260"/>
      <c r="F426" s="1"/>
      <c r="G426" s="71"/>
      <c r="H426" s="1"/>
      <c r="I426" s="1"/>
      <c r="J426" s="41"/>
      <c r="K426" s="262"/>
      <c r="L426" s="2"/>
      <c r="M426" s="2"/>
      <c r="N426" s="2"/>
      <c r="O426" s="2"/>
      <c r="P426" s="2"/>
      <c r="Q426" s="2"/>
      <c r="R426" s="3"/>
      <c r="S426" s="3"/>
      <c r="T426" s="2"/>
      <c r="U426" s="2"/>
      <c r="V426" s="2"/>
      <c r="W426" s="2"/>
      <c r="X426" s="2"/>
      <c r="Y426" s="50"/>
      <c r="Z426" s="1"/>
      <c r="AA426" s="1"/>
      <c r="AB426" s="1"/>
      <c r="AC426" s="1"/>
      <c r="AD426" s="1"/>
      <c r="AE426" s="112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12"/>
      <c r="AV426" s="112"/>
      <c r="AW426" s="112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</row>
    <row r="427" ht="18.0" customHeight="1">
      <c r="A427" s="1"/>
      <c r="B427" s="438"/>
      <c r="C427" s="1"/>
      <c r="D427" s="48"/>
      <c r="E427" s="260"/>
      <c r="F427" s="1"/>
      <c r="G427" s="71"/>
      <c r="H427" s="1"/>
      <c r="I427" s="1"/>
      <c r="J427" s="41"/>
      <c r="K427" s="262"/>
      <c r="L427" s="2"/>
      <c r="M427" s="2"/>
      <c r="N427" s="2"/>
      <c r="O427" s="2"/>
      <c r="P427" s="2"/>
      <c r="Q427" s="2"/>
      <c r="R427" s="3"/>
      <c r="S427" s="3"/>
      <c r="T427" s="2"/>
      <c r="U427" s="2"/>
      <c r="V427" s="2"/>
      <c r="W427" s="2"/>
      <c r="X427" s="2"/>
      <c r="Y427" s="50"/>
      <c r="Z427" s="1"/>
      <c r="AA427" s="1"/>
      <c r="AB427" s="1"/>
      <c r="AC427" s="1"/>
      <c r="AD427" s="1"/>
      <c r="AE427" s="112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  <c r="AU427" s="112"/>
      <c r="AV427" s="112"/>
      <c r="AW427" s="112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</row>
    <row r="428" ht="18.0" customHeight="1">
      <c r="A428" s="1"/>
      <c r="B428" s="438"/>
      <c r="C428" s="1"/>
      <c r="D428" s="48"/>
      <c r="E428" s="260"/>
      <c r="F428" s="1"/>
      <c r="G428" s="71"/>
      <c r="H428" s="1"/>
      <c r="I428" s="1"/>
      <c r="J428" s="41"/>
      <c r="K428" s="262"/>
      <c r="L428" s="2"/>
      <c r="M428" s="2"/>
      <c r="N428" s="2"/>
      <c r="O428" s="2"/>
      <c r="P428" s="2"/>
      <c r="Q428" s="2"/>
      <c r="R428" s="3"/>
      <c r="S428" s="3"/>
      <c r="T428" s="2"/>
      <c r="U428" s="2"/>
      <c r="V428" s="2"/>
      <c r="W428" s="2"/>
      <c r="X428" s="2"/>
      <c r="Y428" s="50"/>
      <c r="Z428" s="1"/>
      <c r="AA428" s="1"/>
      <c r="AB428" s="1"/>
      <c r="AC428" s="1"/>
      <c r="AD428" s="1"/>
      <c r="AE428" s="112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  <c r="AU428" s="112"/>
      <c r="AV428" s="112"/>
      <c r="AW428" s="112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</row>
    <row r="429" ht="18.0" customHeight="1">
      <c r="A429" s="1"/>
      <c r="B429" s="438"/>
      <c r="C429" s="1"/>
      <c r="D429" s="48"/>
      <c r="E429" s="260"/>
      <c r="F429" s="1"/>
      <c r="G429" s="71"/>
      <c r="H429" s="1"/>
      <c r="I429" s="1"/>
      <c r="J429" s="41"/>
      <c r="K429" s="262"/>
      <c r="L429" s="2"/>
      <c r="M429" s="2"/>
      <c r="N429" s="2"/>
      <c r="O429" s="2"/>
      <c r="P429" s="2"/>
      <c r="Q429" s="2"/>
      <c r="R429" s="3"/>
      <c r="S429" s="3"/>
      <c r="T429" s="2"/>
      <c r="U429" s="2"/>
      <c r="V429" s="2"/>
      <c r="W429" s="2"/>
      <c r="X429" s="2"/>
      <c r="Y429" s="50"/>
      <c r="Z429" s="1"/>
      <c r="AA429" s="1"/>
      <c r="AB429" s="1"/>
      <c r="AC429" s="1"/>
      <c r="AD429" s="1"/>
      <c r="AE429" s="112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  <c r="AU429" s="112"/>
      <c r="AV429" s="112"/>
      <c r="AW429" s="112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</row>
    <row r="430" ht="18.0" customHeight="1">
      <c r="A430" s="1"/>
      <c r="B430" s="438"/>
      <c r="C430" s="1"/>
      <c r="D430" s="48"/>
      <c r="E430" s="260"/>
      <c r="F430" s="1"/>
      <c r="G430" s="71"/>
      <c r="H430" s="1"/>
      <c r="I430" s="1"/>
      <c r="J430" s="41"/>
      <c r="K430" s="262"/>
      <c r="L430" s="2"/>
      <c r="M430" s="2"/>
      <c r="N430" s="2"/>
      <c r="O430" s="2"/>
      <c r="P430" s="2"/>
      <c r="Q430" s="2"/>
      <c r="R430" s="3"/>
      <c r="S430" s="3"/>
      <c r="T430" s="2"/>
      <c r="U430" s="2"/>
      <c r="V430" s="2"/>
      <c r="W430" s="2"/>
      <c r="X430" s="2"/>
      <c r="Y430" s="50"/>
      <c r="Z430" s="1"/>
      <c r="AA430" s="1"/>
      <c r="AB430" s="1"/>
      <c r="AC430" s="1"/>
      <c r="AD430" s="1"/>
      <c r="AE430" s="112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  <c r="AU430" s="112"/>
      <c r="AV430" s="112"/>
      <c r="AW430" s="112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</row>
    <row r="431" ht="18.0" customHeight="1">
      <c r="A431" s="1"/>
      <c r="B431" s="438"/>
      <c r="C431" s="1"/>
      <c r="D431" s="48"/>
      <c r="E431" s="260"/>
      <c r="F431" s="1"/>
      <c r="G431" s="71"/>
      <c r="H431" s="1"/>
      <c r="I431" s="1"/>
      <c r="J431" s="41"/>
      <c r="K431" s="262"/>
      <c r="L431" s="2"/>
      <c r="M431" s="2"/>
      <c r="N431" s="2"/>
      <c r="O431" s="2"/>
      <c r="P431" s="2"/>
      <c r="Q431" s="2"/>
      <c r="R431" s="3"/>
      <c r="S431" s="3"/>
      <c r="T431" s="2"/>
      <c r="U431" s="2"/>
      <c r="V431" s="2"/>
      <c r="W431" s="2"/>
      <c r="X431" s="2"/>
      <c r="Y431" s="50"/>
      <c r="Z431" s="1"/>
      <c r="AA431" s="1"/>
      <c r="AB431" s="1"/>
      <c r="AC431" s="1"/>
      <c r="AD431" s="1"/>
      <c r="AE431" s="112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12"/>
      <c r="AV431" s="112"/>
      <c r="AW431" s="112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</row>
    <row r="432" ht="18.0" customHeight="1">
      <c r="A432" s="1"/>
      <c r="B432" s="438"/>
      <c r="C432" s="1"/>
      <c r="D432" s="48"/>
      <c r="E432" s="260"/>
      <c r="F432" s="1"/>
      <c r="G432" s="71"/>
      <c r="H432" s="1"/>
      <c r="I432" s="1"/>
      <c r="J432" s="41"/>
      <c r="K432" s="262"/>
      <c r="L432" s="2"/>
      <c r="M432" s="2"/>
      <c r="N432" s="2"/>
      <c r="O432" s="2"/>
      <c r="P432" s="2"/>
      <c r="Q432" s="2"/>
      <c r="R432" s="3"/>
      <c r="S432" s="3"/>
      <c r="T432" s="2"/>
      <c r="U432" s="2"/>
      <c r="V432" s="2"/>
      <c r="W432" s="2"/>
      <c r="X432" s="2"/>
      <c r="Y432" s="50"/>
      <c r="Z432" s="1"/>
      <c r="AA432" s="1"/>
      <c r="AB432" s="1"/>
      <c r="AC432" s="1"/>
      <c r="AD432" s="1"/>
      <c r="AE432" s="112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12"/>
      <c r="AV432" s="112"/>
      <c r="AW432" s="112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</row>
    <row r="433" ht="18.0" customHeight="1">
      <c r="A433" s="1"/>
      <c r="B433" s="438"/>
      <c r="C433" s="1"/>
      <c r="D433" s="48"/>
      <c r="E433" s="260"/>
      <c r="F433" s="1"/>
      <c r="G433" s="71"/>
      <c r="H433" s="1"/>
      <c r="I433" s="1"/>
      <c r="J433" s="41"/>
      <c r="K433" s="262"/>
      <c r="L433" s="2"/>
      <c r="M433" s="2"/>
      <c r="N433" s="2"/>
      <c r="O433" s="2"/>
      <c r="P433" s="2"/>
      <c r="Q433" s="2"/>
      <c r="R433" s="3"/>
      <c r="S433" s="3"/>
      <c r="T433" s="2"/>
      <c r="U433" s="2"/>
      <c r="V433" s="2"/>
      <c r="W433" s="2"/>
      <c r="X433" s="2"/>
      <c r="Y433" s="50"/>
      <c r="Z433" s="1"/>
      <c r="AA433" s="1"/>
      <c r="AB433" s="1"/>
      <c r="AC433" s="1"/>
      <c r="AD433" s="1"/>
      <c r="AE433" s="112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12"/>
      <c r="AV433" s="112"/>
      <c r="AW433" s="112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</row>
    <row r="434" ht="18.0" customHeight="1">
      <c r="A434" s="1"/>
      <c r="B434" s="438"/>
      <c r="C434" s="1"/>
      <c r="D434" s="48"/>
      <c r="E434" s="260"/>
      <c r="F434" s="1"/>
      <c r="G434" s="71"/>
      <c r="H434" s="1"/>
      <c r="I434" s="1"/>
      <c r="J434" s="41"/>
      <c r="K434" s="262"/>
      <c r="L434" s="2"/>
      <c r="M434" s="2"/>
      <c r="N434" s="2"/>
      <c r="O434" s="2"/>
      <c r="P434" s="2"/>
      <c r="Q434" s="2"/>
      <c r="R434" s="3"/>
      <c r="S434" s="3"/>
      <c r="T434" s="2"/>
      <c r="U434" s="2"/>
      <c r="V434" s="2"/>
      <c r="W434" s="2"/>
      <c r="X434" s="2"/>
      <c r="Y434" s="50"/>
      <c r="Z434" s="1"/>
      <c r="AA434" s="1"/>
      <c r="AB434" s="1"/>
      <c r="AC434" s="1"/>
      <c r="AD434" s="1"/>
      <c r="AE434" s="112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12"/>
      <c r="AV434" s="112"/>
      <c r="AW434" s="112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</row>
    <row r="435" ht="18.0" customHeight="1">
      <c r="A435" s="1"/>
      <c r="B435" s="438"/>
      <c r="C435" s="1"/>
      <c r="D435" s="48"/>
      <c r="E435" s="260"/>
      <c r="F435" s="1"/>
      <c r="G435" s="71"/>
      <c r="H435" s="1"/>
      <c r="I435" s="1"/>
      <c r="J435" s="41"/>
      <c r="K435" s="262"/>
      <c r="L435" s="2"/>
      <c r="M435" s="2"/>
      <c r="N435" s="2"/>
      <c r="O435" s="2"/>
      <c r="P435" s="2"/>
      <c r="Q435" s="2"/>
      <c r="R435" s="3"/>
      <c r="S435" s="3"/>
      <c r="T435" s="2"/>
      <c r="U435" s="2"/>
      <c r="V435" s="2"/>
      <c r="W435" s="2"/>
      <c r="X435" s="2"/>
      <c r="Y435" s="50"/>
      <c r="Z435" s="1"/>
      <c r="AA435" s="1"/>
      <c r="AB435" s="1"/>
      <c r="AC435" s="1"/>
      <c r="AD435" s="1"/>
      <c r="AE435" s="112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12"/>
      <c r="AV435" s="112"/>
      <c r="AW435" s="112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</row>
    <row r="436" ht="18.0" customHeight="1">
      <c r="A436" s="1"/>
      <c r="B436" s="438"/>
      <c r="C436" s="1"/>
      <c r="D436" s="48"/>
      <c r="E436" s="260"/>
      <c r="F436" s="1"/>
      <c r="G436" s="71"/>
      <c r="H436" s="1"/>
      <c r="I436" s="1"/>
      <c r="J436" s="41"/>
      <c r="K436" s="262"/>
      <c r="L436" s="2"/>
      <c r="M436" s="2"/>
      <c r="N436" s="2"/>
      <c r="O436" s="2"/>
      <c r="P436" s="2"/>
      <c r="Q436" s="2"/>
      <c r="R436" s="3"/>
      <c r="S436" s="3"/>
      <c r="T436" s="2"/>
      <c r="U436" s="2"/>
      <c r="V436" s="2"/>
      <c r="W436" s="2"/>
      <c r="X436" s="2"/>
      <c r="Y436" s="50"/>
      <c r="Z436" s="1"/>
      <c r="AA436" s="1"/>
      <c r="AB436" s="1"/>
      <c r="AC436" s="1"/>
      <c r="AD436" s="1"/>
      <c r="AE436" s="112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12"/>
      <c r="AV436" s="112"/>
      <c r="AW436" s="112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</row>
    <row r="437" ht="18.0" customHeight="1">
      <c r="A437" s="1"/>
      <c r="B437" s="438"/>
      <c r="C437" s="1"/>
      <c r="D437" s="48"/>
      <c r="E437" s="260"/>
      <c r="F437" s="1"/>
      <c r="G437" s="71"/>
      <c r="H437" s="1"/>
      <c r="I437" s="1"/>
      <c r="J437" s="41"/>
      <c r="K437" s="262"/>
      <c r="L437" s="2"/>
      <c r="M437" s="2"/>
      <c r="N437" s="2"/>
      <c r="O437" s="2"/>
      <c r="P437" s="2"/>
      <c r="Q437" s="2"/>
      <c r="R437" s="3"/>
      <c r="S437" s="3"/>
      <c r="T437" s="2"/>
      <c r="U437" s="2"/>
      <c r="V437" s="2"/>
      <c r="W437" s="2"/>
      <c r="X437" s="2"/>
      <c r="Y437" s="50"/>
      <c r="Z437" s="1"/>
      <c r="AA437" s="1"/>
      <c r="AB437" s="1"/>
      <c r="AC437" s="1"/>
      <c r="AD437" s="1"/>
      <c r="AE437" s="112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12"/>
      <c r="AV437" s="112"/>
      <c r="AW437" s="112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</row>
    <row r="438" ht="18.0" customHeight="1">
      <c r="A438" s="1"/>
      <c r="B438" s="438"/>
      <c r="C438" s="1"/>
      <c r="D438" s="48"/>
      <c r="E438" s="260"/>
      <c r="F438" s="1"/>
      <c r="G438" s="71"/>
      <c r="H438" s="1"/>
      <c r="I438" s="1"/>
      <c r="J438" s="41"/>
      <c r="K438" s="262"/>
      <c r="L438" s="2"/>
      <c r="M438" s="2"/>
      <c r="N438" s="2"/>
      <c r="O438" s="2"/>
      <c r="P438" s="2"/>
      <c r="Q438" s="2"/>
      <c r="R438" s="3"/>
      <c r="S438" s="3"/>
      <c r="T438" s="2"/>
      <c r="U438" s="2"/>
      <c r="V438" s="2"/>
      <c r="W438" s="2"/>
      <c r="X438" s="2"/>
      <c r="Y438" s="50"/>
      <c r="Z438" s="1"/>
      <c r="AA438" s="1"/>
      <c r="AB438" s="1"/>
      <c r="AC438" s="1"/>
      <c r="AD438" s="1"/>
      <c r="AE438" s="112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12"/>
      <c r="AV438" s="112"/>
      <c r="AW438" s="112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</row>
    <row r="439" ht="18.0" customHeight="1">
      <c r="A439" s="1"/>
      <c r="B439" s="438"/>
      <c r="C439" s="1"/>
      <c r="D439" s="48"/>
      <c r="E439" s="260"/>
      <c r="F439" s="1"/>
      <c r="G439" s="71"/>
      <c r="H439" s="1"/>
      <c r="I439" s="1"/>
      <c r="J439" s="41"/>
      <c r="K439" s="262"/>
      <c r="L439" s="2"/>
      <c r="M439" s="2"/>
      <c r="N439" s="2"/>
      <c r="O439" s="2"/>
      <c r="P439" s="2"/>
      <c r="Q439" s="2"/>
      <c r="R439" s="3"/>
      <c r="S439" s="3"/>
      <c r="T439" s="2"/>
      <c r="U439" s="2"/>
      <c r="V439" s="2"/>
      <c r="W439" s="2"/>
      <c r="X439" s="2"/>
      <c r="Y439" s="50"/>
      <c r="Z439" s="1"/>
      <c r="AA439" s="1"/>
      <c r="AB439" s="1"/>
      <c r="AC439" s="1"/>
      <c r="AD439" s="1"/>
      <c r="AE439" s="112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12"/>
      <c r="AV439" s="112"/>
      <c r="AW439" s="112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</row>
    <row r="440" ht="18.0" customHeight="1">
      <c r="A440" s="1"/>
      <c r="B440" s="438"/>
      <c r="C440" s="1"/>
      <c r="D440" s="48"/>
      <c r="E440" s="260"/>
      <c r="F440" s="1"/>
      <c r="G440" s="71"/>
      <c r="H440" s="1"/>
      <c r="I440" s="1"/>
      <c r="J440" s="41"/>
      <c r="K440" s="262"/>
      <c r="L440" s="2"/>
      <c r="M440" s="2"/>
      <c r="N440" s="2"/>
      <c r="O440" s="2"/>
      <c r="P440" s="2"/>
      <c r="Q440" s="2"/>
      <c r="R440" s="3"/>
      <c r="S440" s="3"/>
      <c r="T440" s="2"/>
      <c r="U440" s="2"/>
      <c r="V440" s="2"/>
      <c r="W440" s="2"/>
      <c r="X440" s="2"/>
      <c r="Y440" s="50"/>
      <c r="Z440" s="1"/>
      <c r="AA440" s="1"/>
      <c r="AB440" s="1"/>
      <c r="AC440" s="1"/>
      <c r="AD440" s="1"/>
      <c r="AE440" s="112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12"/>
      <c r="AV440" s="112"/>
      <c r="AW440" s="112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</row>
    <row r="441" ht="18.0" customHeight="1">
      <c r="A441" s="1"/>
      <c r="B441" s="438"/>
      <c r="C441" s="1"/>
      <c r="D441" s="48"/>
      <c r="E441" s="260"/>
      <c r="F441" s="1"/>
      <c r="G441" s="71"/>
      <c r="H441" s="1"/>
      <c r="I441" s="1"/>
      <c r="J441" s="41"/>
      <c r="K441" s="262"/>
      <c r="L441" s="2"/>
      <c r="M441" s="2"/>
      <c r="N441" s="2"/>
      <c r="O441" s="2"/>
      <c r="P441" s="2"/>
      <c r="Q441" s="2"/>
      <c r="R441" s="3"/>
      <c r="S441" s="3"/>
      <c r="T441" s="2"/>
      <c r="U441" s="2"/>
      <c r="V441" s="2"/>
      <c r="W441" s="2"/>
      <c r="X441" s="2"/>
      <c r="Y441" s="50"/>
      <c r="Z441" s="1"/>
      <c r="AA441" s="1"/>
      <c r="AB441" s="1"/>
      <c r="AC441" s="1"/>
      <c r="AD441" s="1"/>
      <c r="AE441" s="112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  <c r="AU441" s="112"/>
      <c r="AV441" s="112"/>
      <c r="AW441" s="112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</row>
  </sheetData>
  <autoFilter ref="$Z$8:$AA$238"/>
  <mergeCells count="13">
    <mergeCell ref="A132:A136"/>
    <mergeCell ref="A138:A144"/>
    <mergeCell ref="A145:A153"/>
    <mergeCell ref="A157:A159"/>
    <mergeCell ref="A160:A161"/>
    <mergeCell ref="A162:A164"/>
    <mergeCell ref="Q2:R2"/>
    <mergeCell ref="D3:D5"/>
    <mergeCell ref="G3:G5"/>
    <mergeCell ref="Q3:R3"/>
    <mergeCell ref="A110:A117"/>
    <mergeCell ref="A118:A125"/>
    <mergeCell ref="A127:A131"/>
  </mergeCells>
  <conditionalFormatting sqref="L20:L29 L31:L37 L39:L44 L48:L50 L61:L62 L72:L88 L90:L102 L104:L108 L110:L125 L127:L136 L138:L154 L156:L164 L166:L196 L198:L201 L203:L205 L207:L218 L220 L223:L231 L233:L236 L238">
    <cfRule type="notContainsBlanks" dxfId="4" priority="1">
      <formula>LEN(TRIM(L20))&gt;0</formula>
    </cfRule>
  </conditionalFormatting>
  <conditionalFormatting sqref="M20:M29 M31:M37 M39:M44 M48:M50 M61:M62 M72:M88 M90:M102 M104:M108 M110:M125 M127:M136 M138:M154 M156:M164 M166:M196 M198:M201 M203:M205 M207:M218 M221 M223:M231 M233:M235 M238">
    <cfRule type="notContainsBlanks" dxfId="0" priority="2">
      <formula>LEN(TRIM(M20))&gt;0</formula>
    </cfRule>
  </conditionalFormatting>
  <conditionalFormatting sqref="N20:N29 N31:N37 N39:N44 N48:N50 N61:N62 N72:N88 N90:N102 N104:N108 N110:N125 N127:N136 N138:N154 N156:N164 N166:N196 N198:N201 N203:N205 N207:N218 N223:N231 N233:N235 N238">
    <cfRule type="notContainsBlanks" dxfId="3" priority="3">
      <formula>LEN(TRIM(N20))&gt;0</formula>
    </cfRule>
  </conditionalFormatting>
  <conditionalFormatting sqref="O20:O29 O31:O37 O39:O44 O48:O50 O61:O62 O72:O88 O90:O102 O104:O108 O110:O125 O127:O136 O138:O154 O156:O164 O166:O196 O198:O201 O203:O205 O207:O218 O223:O231 O233:O235 O238">
    <cfRule type="notContainsBlanks" dxfId="2" priority="4">
      <formula>LEN(TRIM(O20))&gt;0</formula>
    </cfRule>
  </conditionalFormatting>
  <conditionalFormatting sqref="P20:P29 P31:P37 P39:P44 P48:P50 P61:P62 P72:P88 P90:P102 P104:P108 P110:P125 P127:P136 P138:P154 P156:P164 P166:P196 P198:P201 P203:P205 P207:P218 P223:P231 P233:P236 P238">
    <cfRule type="notContainsBlanks" dxfId="8" priority="5">
      <formula>LEN(TRIM(P20))&gt;0</formula>
    </cfRule>
  </conditionalFormatting>
  <conditionalFormatting sqref="Q20:Q29 Q31:Q37 Q39:Q44 Q48:Q50 Q61:Q62 Q72:Q88 Q90:Q102 Q104:Q108 Q110:Q125 Q127:Q136 Q138:Q154 Q156:Q164 Q166:Q196 Q198:Q201 Q203:Q205 Q207:Q218 Q223:Q231 Q233:Q235 Q238">
    <cfRule type="notContainsBlanks" dxfId="5" priority="6">
      <formula>LEN(TRIM(Q20))&gt;0</formula>
    </cfRule>
  </conditionalFormatting>
  <conditionalFormatting sqref="R20:S29 R31:S37 R39:S44 R48:S50 R61:S62 R72:S88 R90:S102 R104:S108 R110:S125 R127:S136 R138:S154 R156:S164 R166:S196 R198:S201 R203:S205 R207:S218 R223:S231 R233:S235 R236 R238:S238">
    <cfRule type="notContainsBlanks" dxfId="9" priority="7">
      <formula>LEN(TRIM(R20))&gt;0</formula>
    </cfRule>
  </conditionalFormatting>
  <conditionalFormatting sqref="T20:T29 T31:T37 T39:T44 T48:T50 T61:T62 T72:T88 T90:T102 T104:T108 T110:T125 T127:T136 T138:T154 T156:T164 T166:T196 T198:T201 T203:T205 T207:T218 T223:T231 T233:T235 T238">
    <cfRule type="notContainsBlanks" dxfId="6" priority="8">
      <formula>LEN(TRIM(T20))&gt;0</formula>
    </cfRule>
  </conditionalFormatting>
  <conditionalFormatting sqref="U20:U29 U31:U37 U39:U44 U48:U50 U61:U62 U72:U88 U90:U102 U104:U108 U110:U125 U127:U136 U138:U154 U156:U164 U166:U196 U198:U201 U203:U205 U207:U218 U223:U231 U233:U235 U238">
    <cfRule type="notContainsBlanks" dxfId="10" priority="9">
      <formula>LEN(TRIM(U20))&gt;0</formula>
    </cfRule>
  </conditionalFormatting>
  <conditionalFormatting sqref="V20:V29 V31:V37 V39:V44 V48:V50 V61:V62 V72:V88 V90:V102 V104:V108 V110:V125 V127:V136 V138:V154 V156:V164 V166:V196 V198:V201 V203:V205 V207:V218 V223:V231 V233:V235 V238">
    <cfRule type="notContainsBlanks" dxfId="7" priority="10">
      <formula>LEN(TRIM(V20))&gt;0</formula>
    </cfRule>
  </conditionalFormatting>
  <conditionalFormatting sqref="W20:W29 W31:W37 W39:W44 W48:W50 W61:W62 W72:W88 W90:W102 W104:W108 W110:W125 W127:W136 W138:W154 W156:W164 W166:W196 W198:W201 W203:W205 W207:W218 W223:W231 W233:W235 W238">
    <cfRule type="notContainsBlanks" dxfId="11" priority="11">
      <formula>LEN(TRIM(W20))&gt;0</formula>
    </cfRule>
  </conditionalFormatting>
  <conditionalFormatting sqref="X20:X29 X31:X37 X39:X44 X48:X50 X61:X62 X72:X88 X90:X102 X104:X108 X110:X125 X127:X136 X138:X154 X156:X164 X166:X196 X198:X201 X203:X205 X207:X218 X223:X231 X233:X235 X238">
    <cfRule type="notContainsBlanks" dxfId="12" priority="12">
      <formula>LEN(TRIM(X20))&gt;0</formula>
    </cfRule>
  </conditionalFormatting>
  <conditionalFormatting sqref="S20:S29 S31:S37 S39:S44 S48:S50 S61:S62 S72:S88 S90:S102 S104:S125 S127:S136 S138:S154 S156:S164 S166:S196 S198:S201 S203:S205 S207:S218 S223:S231 S233:S235 S238">
    <cfRule type="notContainsBlanks" dxfId="13" priority="13">
      <formula>LEN(TRIM(S20))&gt;0</formula>
    </cfRule>
  </conditionalFormatting>
  <conditionalFormatting sqref="S20:S37 S39:S44 S48:S50 S61:S62 S72:S88 S90:S102 S104:S108 S110:S125 S127:S136 S138:S154 S156:S164 S166:S196 S198:S201 S203:S205 S207:S218 S223:S231 S233:S235 S238">
    <cfRule type="notContainsBlanks" dxfId="14" priority="14">
      <formula>LEN(TRIM(S20))&gt;0</formula>
    </cfRule>
  </conditionalFormatting>
  <conditionalFormatting sqref="L15:L17">
    <cfRule type="notContainsBlanks" dxfId="4" priority="15">
      <formula>LEN(TRIM(L15))&gt;0</formula>
    </cfRule>
  </conditionalFormatting>
  <conditionalFormatting sqref="M15:M17">
    <cfRule type="notContainsBlanks" dxfId="0" priority="16">
      <formula>LEN(TRIM(M15))&gt;0</formula>
    </cfRule>
  </conditionalFormatting>
  <conditionalFormatting sqref="N15:N17">
    <cfRule type="notContainsBlanks" dxfId="3" priority="17">
      <formula>LEN(TRIM(N15))&gt;0</formula>
    </cfRule>
  </conditionalFormatting>
  <conditionalFormatting sqref="O15:O17">
    <cfRule type="notContainsBlanks" dxfId="2" priority="18">
      <formula>LEN(TRIM(O15))&gt;0</formula>
    </cfRule>
  </conditionalFormatting>
  <conditionalFormatting sqref="P15:P17">
    <cfRule type="notContainsBlanks" dxfId="8" priority="19">
      <formula>LEN(TRIM(P15))&gt;0</formula>
    </cfRule>
  </conditionalFormatting>
  <conditionalFormatting sqref="Q15:Q17">
    <cfRule type="notContainsBlanks" dxfId="5" priority="20">
      <formula>LEN(TRIM(Q15))&gt;0</formula>
    </cfRule>
  </conditionalFormatting>
  <conditionalFormatting sqref="R15:S17">
    <cfRule type="notContainsBlanks" dxfId="9" priority="21">
      <formula>LEN(TRIM(R15))&gt;0</formula>
    </cfRule>
  </conditionalFormatting>
  <conditionalFormatting sqref="T15:T17">
    <cfRule type="notContainsBlanks" dxfId="6" priority="22">
      <formula>LEN(TRIM(T15))&gt;0</formula>
    </cfRule>
  </conditionalFormatting>
  <conditionalFormatting sqref="U15:U17">
    <cfRule type="notContainsBlanks" dxfId="10" priority="23">
      <formula>LEN(TRIM(U15))&gt;0</formula>
    </cfRule>
  </conditionalFormatting>
  <conditionalFormatting sqref="V15:V17">
    <cfRule type="notContainsBlanks" dxfId="7" priority="24">
      <formula>LEN(TRIM(V15))&gt;0</formula>
    </cfRule>
  </conditionalFormatting>
  <conditionalFormatting sqref="W15:W17">
    <cfRule type="notContainsBlanks" dxfId="11" priority="25">
      <formula>LEN(TRIM(W15))&gt;0</formula>
    </cfRule>
  </conditionalFormatting>
  <conditionalFormatting sqref="X15:X17">
    <cfRule type="notContainsBlanks" dxfId="12" priority="26">
      <formula>LEN(TRIM(X15))&gt;0</formula>
    </cfRule>
  </conditionalFormatting>
  <conditionalFormatting sqref="S15:S17">
    <cfRule type="notContainsBlanks" dxfId="13" priority="27">
      <formula>LEN(TRIM(S15))&gt;0</formula>
    </cfRule>
  </conditionalFormatting>
  <conditionalFormatting sqref="S15:S17">
    <cfRule type="notContainsBlanks" dxfId="14" priority="28">
      <formula>LEN(TRIM(S15))&gt;0</formula>
    </cfRule>
  </conditionalFormatting>
  <conditionalFormatting sqref="L10">
    <cfRule type="notContainsBlanks" dxfId="4" priority="29">
      <formula>LEN(TRIM(L10))&gt;0</formula>
    </cfRule>
  </conditionalFormatting>
  <conditionalFormatting sqref="M10">
    <cfRule type="notContainsBlanks" dxfId="0" priority="30">
      <formula>LEN(TRIM(M10))&gt;0</formula>
    </cfRule>
  </conditionalFormatting>
  <conditionalFormatting sqref="N10">
    <cfRule type="notContainsBlanks" dxfId="3" priority="31">
      <formula>LEN(TRIM(N10))&gt;0</formula>
    </cfRule>
  </conditionalFormatting>
  <conditionalFormatting sqref="O10">
    <cfRule type="notContainsBlanks" dxfId="2" priority="32">
      <formula>LEN(TRIM(O10))&gt;0</formula>
    </cfRule>
  </conditionalFormatting>
  <conditionalFormatting sqref="P10">
    <cfRule type="notContainsBlanks" dxfId="8" priority="33">
      <formula>LEN(TRIM(P10))&gt;0</formula>
    </cfRule>
  </conditionalFormatting>
  <conditionalFormatting sqref="Q10">
    <cfRule type="notContainsBlanks" dxfId="5" priority="34">
      <formula>LEN(TRIM(Q10))&gt;0</formula>
    </cfRule>
  </conditionalFormatting>
  <conditionalFormatting sqref="R10:S10">
    <cfRule type="notContainsBlanks" dxfId="9" priority="35">
      <formula>LEN(TRIM(R10))&gt;0</formula>
    </cfRule>
  </conditionalFormatting>
  <conditionalFormatting sqref="T10">
    <cfRule type="notContainsBlanks" dxfId="6" priority="36">
      <formula>LEN(TRIM(T10))&gt;0</formula>
    </cfRule>
  </conditionalFormatting>
  <conditionalFormatting sqref="U10">
    <cfRule type="notContainsBlanks" dxfId="10" priority="37">
      <formula>LEN(TRIM(U10))&gt;0</formula>
    </cfRule>
  </conditionalFormatting>
  <conditionalFormatting sqref="V10">
    <cfRule type="notContainsBlanks" dxfId="7" priority="38">
      <formula>LEN(TRIM(V10))&gt;0</formula>
    </cfRule>
  </conditionalFormatting>
  <conditionalFormatting sqref="W10">
    <cfRule type="notContainsBlanks" dxfId="11" priority="39">
      <formula>LEN(TRIM(W10))&gt;0</formula>
    </cfRule>
  </conditionalFormatting>
  <conditionalFormatting sqref="X10">
    <cfRule type="notContainsBlanks" dxfId="12" priority="40">
      <formula>LEN(TRIM(X10))&gt;0</formula>
    </cfRule>
  </conditionalFormatting>
  <conditionalFormatting sqref="S10">
    <cfRule type="notContainsBlanks" dxfId="13" priority="41">
      <formula>LEN(TRIM(S10))&gt;0</formula>
    </cfRule>
  </conditionalFormatting>
  <conditionalFormatting sqref="S10">
    <cfRule type="notContainsBlanks" dxfId="14" priority="42">
      <formula>LEN(TRIM(S10))&gt;0</formula>
    </cfRule>
  </conditionalFormatting>
  <conditionalFormatting sqref="L11:L14">
    <cfRule type="notContainsBlanks" dxfId="4" priority="43">
      <formula>LEN(TRIM(L11))&gt;0</formula>
    </cfRule>
  </conditionalFormatting>
  <conditionalFormatting sqref="M11:M14">
    <cfRule type="notContainsBlanks" dxfId="0" priority="44">
      <formula>LEN(TRIM(M11))&gt;0</formula>
    </cfRule>
  </conditionalFormatting>
  <conditionalFormatting sqref="N11:N14">
    <cfRule type="notContainsBlanks" dxfId="3" priority="45">
      <formula>LEN(TRIM(N11))&gt;0</formula>
    </cfRule>
  </conditionalFormatting>
  <conditionalFormatting sqref="O11:O14">
    <cfRule type="notContainsBlanks" dxfId="2" priority="46">
      <formula>LEN(TRIM(O11))&gt;0</formula>
    </cfRule>
  </conditionalFormatting>
  <conditionalFormatting sqref="P11:P14">
    <cfRule type="notContainsBlanks" dxfId="8" priority="47">
      <formula>LEN(TRIM(P11))&gt;0</formula>
    </cfRule>
  </conditionalFormatting>
  <conditionalFormatting sqref="Q11:Q14">
    <cfRule type="notContainsBlanks" dxfId="5" priority="48">
      <formula>LEN(TRIM(Q11))&gt;0</formula>
    </cfRule>
  </conditionalFormatting>
  <conditionalFormatting sqref="R11:S14">
    <cfRule type="notContainsBlanks" dxfId="9" priority="49">
      <formula>LEN(TRIM(R11))&gt;0</formula>
    </cfRule>
  </conditionalFormatting>
  <conditionalFormatting sqref="T11:T14">
    <cfRule type="notContainsBlanks" dxfId="6" priority="50">
      <formula>LEN(TRIM(T11))&gt;0</formula>
    </cfRule>
  </conditionalFormatting>
  <conditionalFormatting sqref="U11:U14">
    <cfRule type="notContainsBlanks" dxfId="10" priority="51">
      <formula>LEN(TRIM(U11))&gt;0</formula>
    </cfRule>
  </conditionalFormatting>
  <conditionalFormatting sqref="V11:V14">
    <cfRule type="notContainsBlanks" dxfId="7" priority="52">
      <formula>LEN(TRIM(V11))&gt;0</formula>
    </cfRule>
  </conditionalFormatting>
  <conditionalFormatting sqref="W11:W14">
    <cfRule type="notContainsBlanks" dxfId="11" priority="53">
      <formula>LEN(TRIM(W11))&gt;0</formula>
    </cfRule>
  </conditionalFormatting>
  <conditionalFormatting sqref="X11:X14">
    <cfRule type="notContainsBlanks" dxfId="12" priority="54">
      <formula>LEN(TRIM(X11))&gt;0</formula>
    </cfRule>
  </conditionalFormatting>
  <conditionalFormatting sqref="S11:S14">
    <cfRule type="notContainsBlanks" dxfId="13" priority="55">
      <formula>LEN(TRIM(S11))&gt;0</formula>
    </cfRule>
  </conditionalFormatting>
  <conditionalFormatting sqref="S11:S14">
    <cfRule type="notContainsBlanks" dxfId="14" priority="56">
      <formula>LEN(TRIM(S11))&gt;0</formula>
    </cfRule>
  </conditionalFormatting>
  <conditionalFormatting sqref="L38">
    <cfRule type="notContainsBlanks" dxfId="4" priority="57">
      <formula>LEN(TRIM(L38))&gt;0</formula>
    </cfRule>
  </conditionalFormatting>
  <conditionalFormatting sqref="M38">
    <cfRule type="notContainsBlanks" dxfId="0" priority="58">
      <formula>LEN(TRIM(M38))&gt;0</formula>
    </cfRule>
  </conditionalFormatting>
  <conditionalFormatting sqref="N38">
    <cfRule type="notContainsBlanks" dxfId="3" priority="59">
      <formula>LEN(TRIM(N38))&gt;0</formula>
    </cfRule>
  </conditionalFormatting>
  <conditionalFormatting sqref="O38">
    <cfRule type="notContainsBlanks" dxfId="2" priority="60">
      <formula>LEN(TRIM(O38))&gt;0</formula>
    </cfRule>
  </conditionalFormatting>
  <conditionalFormatting sqref="P38">
    <cfRule type="notContainsBlanks" dxfId="8" priority="61">
      <formula>LEN(TRIM(P38))&gt;0</formula>
    </cfRule>
  </conditionalFormatting>
  <conditionalFormatting sqref="Q38">
    <cfRule type="notContainsBlanks" dxfId="5" priority="62">
      <formula>LEN(TRIM(Q38))&gt;0</formula>
    </cfRule>
  </conditionalFormatting>
  <conditionalFormatting sqref="R38:S38">
    <cfRule type="notContainsBlanks" dxfId="9" priority="63">
      <formula>LEN(TRIM(R38))&gt;0</formula>
    </cfRule>
  </conditionalFormatting>
  <conditionalFormatting sqref="T38">
    <cfRule type="notContainsBlanks" dxfId="6" priority="64">
      <formula>LEN(TRIM(T38))&gt;0</formula>
    </cfRule>
  </conditionalFormatting>
  <conditionalFormatting sqref="U38">
    <cfRule type="notContainsBlanks" dxfId="10" priority="65">
      <formula>LEN(TRIM(U38))&gt;0</formula>
    </cfRule>
  </conditionalFormatting>
  <conditionalFormatting sqref="V38">
    <cfRule type="notContainsBlanks" dxfId="7" priority="66">
      <formula>LEN(TRIM(V38))&gt;0</formula>
    </cfRule>
  </conditionalFormatting>
  <conditionalFormatting sqref="W38">
    <cfRule type="notContainsBlanks" dxfId="11" priority="67">
      <formula>LEN(TRIM(W38))&gt;0</formula>
    </cfRule>
  </conditionalFormatting>
  <conditionalFormatting sqref="X38">
    <cfRule type="notContainsBlanks" dxfId="12" priority="68">
      <formula>LEN(TRIM(X38))&gt;0</formula>
    </cfRule>
  </conditionalFormatting>
  <conditionalFormatting sqref="S38">
    <cfRule type="notContainsBlanks" dxfId="13" priority="69">
      <formula>LEN(TRIM(S38))&gt;0</formula>
    </cfRule>
  </conditionalFormatting>
  <conditionalFormatting sqref="S38">
    <cfRule type="notContainsBlanks" dxfId="14" priority="70">
      <formula>LEN(TRIM(S38))&gt;0</formula>
    </cfRule>
  </conditionalFormatting>
  <conditionalFormatting sqref="S59:S60">
    <cfRule type="notContainsBlanks" dxfId="14" priority="71">
      <formula>LEN(TRIM(S59))&gt;0</formula>
    </cfRule>
  </conditionalFormatting>
  <conditionalFormatting sqref="L45:L46">
    <cfRule type="notContainsBlanks" dxfId="4" priority="72">
      <formula>LEN(TRIM(L45))&gt;0</formula>
    </cfRule>
  </conditionalFormatting>
  <conditionalFormatting sqref="M45:M46">
    <cfRule type="notContainsBlanks" dxfId="0" priority="73">
      <formula>LEN(TRIM(M45))&gt;0</formula>
    </cfRule>
  </conditionalFormatting>
  <conditionalFormatting sqref="N45:N46">
    <cfRule type="notContainsBlanks" dxfId="3" priority="74">
      <formula>LEN(TRIM(N45))&gt;0</formula>
    </cfRule>
  </conditionalFormatting>
  <conditionalFormatting sqref="O45:O46">
    <cfRule type="notContainsBlanks" dxfId="2" priority="75">
      <formula>LEN(TRIM(O45))&gt;0</formula>
    </cfRule>
  </conditionalFormatting>
  <conditionalFormatting sqref="P45:P46">
    <cfRule type="notContainsBlanks" dxfId="8" priority="76">
      <formula>LEN(TRIM(P45))&gt;0</formula>
    </cfRule>
  </conditionalFormatting>
  <conditionalFormatting sqref="Q45:Q46">
    <cfRule type="notContainsBlanks" dxfId="5" priority="77">
      <formula>LEN(TRIM(Q45))&gt;0</formula>
    </cfRule>
  </conditionalFormatting>
  <conditionalFormatting sqref="R45:S46">
    <cfRule type="notContainsBlanks" dxfId="9" priority="78">
      <formula>LEN(TRIM(R45))&gt;0</formula>
    </cfRule>
  </conditionalFormatting>
  <conditionalFormatting sqref="T45:T46">
    <cfRule type="notContainsBlanks" dxfId="6" priority="79">
      <formula>LEN(TRIM(T45))&gt;0</formula>
    </cfRule>
  </conditionalFormatting>
  <conditionalFormatting sqref="U45:U46">
    <cfRule type="notContainsBlanks" dxfId="10" priority="80">
      <formula>LEN(TRIM(U45))&gt;0</formula>
    </cfRule>
  </conditionalFormatting>
  <conditionalFormatting sqref="V45:V46">
    <cfRule type="notContainsBlanks" dxfId="7" priority="81">
      <formula>LEN(TRIM(V45))&gt;0</formula>
    </cfRule>
  </conditionalFormatting>
  <conditionalFormatting sqref="W45:W46">
    <cfRule type="notContainsBlanks" dxfId="11" priority="82">
      <formula>LEN(TRIM(W45))&gt;0</formula>
    </cfRule>
  </conditionalFormatting>
  <conditionalFormatting sqref="X45:X46">
    <cfRule type="notContainsBlanks" dxfId="12" priority="83">
      <formula>LEN(TRIM(X45))&gt;0</formula>
    </cfRule>
  </conditionalFormatting>
  <conditionalFormatting sqref="S45:S46">
    <cfRule type="notContainsBlanks" dxfId="13" priority="84">
      <formula>LEN(TRIM(S45))&gt;0</formula>
    </cfRule>
  </conditionalFormatting>
  <conditionalFormatting sqref="S45:S46">
    <cfRule type="notContainsBlanks" dxfId="14" priority="85">
      <formula>LEN(TRIM(S45))&gt;0</formula>
    </cfRule>
  </conditionalFormatting>
  <conditionalFormatting sqref="L51:L52">
    <cfRule type="notContainsBlanks" dxfId="4" priority="86">
      <formula>LEN(TRIM(L51))&gt;0</formula>
    </cfRule>
  </conditionalFormatting>
  <conditionalFormatting sqref="M51:M52">
    <cfRule type="notContainsBlanks" dxfId="0" priority="87">
      <formula>LEN(TRIM(M51))&gt;0</formula>
    </cfRule>
  </conditionalFormatting>
  <conditionalFormatting sqref="N51:N52">
    <cfRule type="notContainsBlanks" dxfId="3" priority="88">
      <formula>LEN(TRIM(N51))&gt;0</formula>
    </cfRule>
  </conditionalFormatting>
  <conditionalFormatting sqref="O51:O52">
    <cfRule type="notContainsBlanks" dxfId="2" priority="89">
      <formula>LEN(TRIM(O51))&gt;0</formula>
    </cfRule>
  </conditionalFormatting>
  <conditionalFormatting sqref="P51:P52">
    <cfRule type="notContainsBlanks" dxfId="8" priority="90">
      <formula>LEN(TRIM(P51))&gt;0</formula>
    </cfRule>
  </conditionalFormatting>
  <conditionalFormatting sqref="Q51:Q52">
    <cfRule type="notContainsBlanks" dxfId="5" priority="91">
      <formula>LEN(TRIM(Q51))&gt;0</formula>
    </cfRule>
  </conditionalFormatting>
  <conditionalFormatting sqref="R51:S52">
    <cfRule type="notContainsBlanks" dxfId="9" priority="92">
      <formula>LEN(TRIM(R51))&gt;0</formula>
    </cfRule>
  </conditionalFormatting>
  <conditionalFormatting sqref="T51:T52">
    <cfRule type="notContainsBlanks" dxfId="6" priority="93">
      <formula>LEN(TRIM(T51))&gt;0</formula>
    </cfRule>
  </conditionalFormatting>
  <conditionalFormatting sqref="U51:U52">
    <cfRule type="notContainsBlanks" dxfId="10" priority="94">
      <formula>LEN(TRIM(U51))&gt;0</formula>
    </cfRule>
  </conditionalFormatting>
  <conditionalFormatting sqref="V51:V52">
    <cfRule type="notContainsBlanks" dxfId="7" priority="95">
      <formula>LEN(TRIM(V51))&gt;0</formula>
    </cfRule>
  </conditionalFormatting>
  <conditionalFormatting sqref="W51:W52">
    <cfRule type="notContainsBlanks" dxfId="11" priority="96">
      <formula>LEN(TRIM(W51))&gt;0</formula>
    </cfRule>
  </conditionalFormatting>
  <conditionalFormatting sqref="X51:X52">
    <cfRule type="notContainsBlanks" dxfId="12" priority="97">
      <formula>LEN(TRIM(X51))&gt;0</formula>
    </cfRule>
  </conditionalFormatting>
  <conditionalFormatting sqref="S51:S52">
    <cfRule type="notContainsBlanks" dxfId="13" priority="98">
      <formula>LEN(TRIM(S51))&gt;0</formula>
    </cfRule>
  </conditionalFormatting>
  <conditionalFormatting sqref="S51:S52">
    <cfRule type="notContainsBlanks" dxfId="14" priority="99">
      <formula>LEN(TRIM(S51))&gt;0</formula>
    </cfRule>
  </conditionalFormatting>
  <conditionalFormatting sqref="L55:L56">
    <cfRule type="notContainsBlanks" dxfId="4" priority="100">
      <formula>LEN(TRIM(L55))&gt;0</formula>
    </cfRule>
  </conditionalFormatting>
  <conditionalFormatting sqref="M55:M56">
    <cfRule type="notContainsBlanks" dxfId="0" priority="101">
      <formula>LEN(TRIM(M55))&gt;0</formula>
    </cfRule>
  </conditionalFormatting>
  <conditionalFormatting sqref="N55:N56">
    <cfRule type="notContainsBlanks" dxfId="3" priority="102">
      <formula>LEN(TRIM(N55))&gt;0</formula>
    </cfRule>
  </conditionalFormatting>
  <conditionalFormatting sqref="O55:O56">
    <cfRule type="notContainsBlanks" dxfId="2" priority="103">
      <formula>LEN(TRIM(O55))&gt;0</formula>
    </cfRule>
  </conditionalFormatting>
  <conditionalFormatting sqref="P55:P56">
    <cfRule type="notContainsBlanks" dxfId="8" priority="104">
      <formula>LEN(TRIM(P55))&gt;0</formula>
    </cfRule>
  </conditionalFormatting>
  <conditionalFormatting sqref="Q55:Q56">
    <cfRule type="notContainsBlanks" dxfId="5" priority="105">
      <formula>LEN(TRIM(Q55))&gt;0</formula>
    </cfRule>
  </conditionalFormatting>
  <conditionalFormatting sqref="R55:S56">
    <cfRule type="notContainsBlanks" dxfId="9" priority="106">
      <formula>LEN(TRIM(R55))&gt;0</formula>
    </cfRule>
  </conditionalFormatting>
  <conditionalFormatting sqref="T55:T56">
    <cfRule type="notContainsBlanks" dxfId="6" priority="107">
      <formula>LEN(TRIM(T55))&gt;0</formula>
    </cfRule>
  </conditionalFormatting>
  <conditionalFormatting sqref="U55:U56">
    <cfRule type="notContainsBlanks" dxfId="10" priority="108">
      <formula>LEN(TRIM(U55))&gt;0</formula>
    </cfRule>
  </conditionalFormatting>
  <conditionalFormatting sqref="V55:V56">
    <cfRule type="notContainsBlanks" dxfId="7" priority="109">
      <formula>LEN(TRIM(V55))&gt;0</formula>
    </cfRule>
  </conditionalFormatting>
  <conditionalFormatting sqref="W55:W56">
    <cfRule type="notContainsBlanks" dxfId="11" priority="110">
      <formula>LEN(TRIM(W55))&gt;0</formula>
    </cfRule>
  </conditionalFormatting>
  <conditionalFormatting sqref="X55:X56">
    <cfRule type="notContainsBlanks" dxfId="12" priority="111">
      <formula>LEN(TRIM(X55))&gt;0</formula>
    </cfRule>
  </conditionalFormatting>
  <conditionalFormatting sqref="S55:S56">
    <cfRule type="notContainsBlanks" dxfId="13" priority="112">
      <formula>LEN(TRIM(S55))&gt;0</formula>
    </cfRule>
  </conditionalFormatting>
  <conditionalFormatting sqref="S55:S56">
    <cfRule type="notContainsBlanks" dxfId="14" priority="113">
      <formula>LEN(TRIM(S55))&gt;0</formula>
    </cfRule>
  </conditionalFormatting>
  <conditionalFormatting sqref="L53:L54">
    <cfRule type="notContainsBlanks" dxfId="4" priority="114">
      <formula>LEN(TRIM(L53))&gt;0</formula>
    </cfRule>
  </conditionalFormatting>
  <conditionalFormatting sqref="M53:M54">
    <cfRule type="notContainsBlanks" dxfId="0" priority="115">
      <formula>LEN(TRIM(M53))&gt;0</formula>
    </cfRule>
  </conditionalFormatting>
  <conditionalFormatting sqref="N53:N54">
    <cfRule type="notContainsBlanks" dxfId="3" priority="116">
      <formula>LEN(TRIM(N53))&gt;0</formula>
    </cfRule>
  </conditionalFormatting>
  <conditionalFormatting sqref="O53:O54">
    <cfRule type="notContainsBlanks" dxfId="2" priority="117">
      <formula>LEN(TRIM(O53))&gt;0</formula>
    </cfRule>
  </conditionalFormatting>
  <conditionalFormatting sqref="P53:P54">
    <cfRule type="notContainsBlanks" dxfId="8" priority="118">
      <formula>LEN(TRIM(P53))&gt;0</formula>
    </cfRule>
  </conditionalFormatting>
  <conditionalFormatting sqref="Q53:Q54">
    <cfRule type="notContainsBlanks" dxfId="5" priority="119">
      <formula>LEN(TRIM(Q53))&gt;0</formula>
    </cfRule>
  </conditionalFormatting>
  <conditionalFormatting sqref="R53:S54">
    <cfRule type="notContainsBlanks" dxfId="9" priority="120">
      <formula>LEN(TRIM(R53))&gt;0</formula>
    </cfRule>
  </conditionalFormatting>
  <conditionalFormatting sqref="T53:T54">
    <cfRule type="notContainsBlanks" dxfId="6" priority="121">
      <formula>LEN(TRIM(T53))&gt;0</formula>
    </cfRule>
  </conditionalFormatting>
  <conditionalFormatting sqref="U53:U54">
    <cfRule type="notContainsBlanks" dxfId="10" priority="122">
      <formula>LEN(TRIM(U53))&gt;0</formula>
    </cfRule>
  </conditionalFormatting>
  <conditionalFormatting sqref="V53:V54">
    <cfRule type="notContainsBlanks" dxfId="7" priority="123">
      <formula>LEN(TRIM(V53))&gt;0</formula>
    </cfRule>
  </conditionalFormatting>
  <conditionalFormatting sqref="W53:W54">
    <cfRule type="notContainsBlanks" dxfId="11" priority="124">
      <formula>LEN(TRIM(W53))&gt;0</formula>
    </cfRule>
  </conditionalFormatting>
  <conditionalFormatting sqref="X53:X54">
    <cfRule type="notContainsBlanks" dxfId="12" priority="125">
      <formula>LEN(TRIM(X53))&gt;0</formula>
    </cfRule>
  </conditionalFormatting>
  <conditionalFormatting sqref="S53:S54">
    <cfRule type="notContainsBlanks" dxfId="13" priority="126">
      <formula>LEN(TRIM(S53))&gt;0</formula>
    </cfRule>
  </conditionalFormatting>
  <conditionalFormatting sqref="S53:S54">
    <cfRule type="notContainsBlanks" dxfId="14" priority="127">
      <formula>LEN(TRIM(S53))&gt;0</formula>
    </cfRule>
  </conditionalFormatting>
  <conditionalFormatting sqref="L57:L58">
    <cfRule type="notContainsBlanks" dxfId="4" priority="128">
      <formula>LEN(TRIM(L57))&gt;0</formula>
    </cfRule>
  </conditionalFormatting>
  <conditionalFormatting sqref="M57:M58">
    <cfRule type="notContainsBlanks" dxfId="0" priority="129">
      <formula>LEN(TRIM(M57))&gt;0</formula>
    </cfRule>
  </conditionalFormatting>
  <conditionalFormatting sqref="N57:N58">
    <cfRule type="notContainsBlanks" dxfId="3" priority="130">
      <formula>LEN(TRIM(N57))&gt;0</formula>
    </cfRule>
  </conditionalFormatting>
  <conditionalFormatting sqref="O57:O58">
    <cfRule type="notContainsBlanks" dxfId="2" priority="131">
      <formula>LEN(TRIM(O57))&gt;0</formula>
    </cfRule>
  </conditionalFormatting>
  <conditionalFormatting sqref="P57:P58">
    <cfRule type="notContainsBlanks" dxfId="8" priority="132">
      <formula>LEN(TRIM(P57))&gt;0</formula>
    </cfRule>
  </conditionalFormatting>
  <conditionalFormatting sqref="Q57:Q58">
    <cfRule type="notContainsBlanks" dxfId="5" priority="133">
      <formula>LEN(TRIM(Q57))&gt;0</formula>
    </cfRule>
  </conditionalFormatting>
  <conditionalFormatting sqref="R57:S58">
    <cfRule type="notContainsBlanks" dxfId="9" priority="134">
      <formula>LEN(TRIM(R57))&gt;0</formula>
    </cfRule>
  </conditionalFormatting>
  <conditionalFormatting sqref="T57:T58">
    <cfRule type="notContainsBlanks" dxfId="6" priority="135">
      <formula>LEN(TRIM(T57))&gt;0</formula>
    </cfRule>
  </conditionalFormatting>
  <conditionalFormatting sqref="U57:U58">
    <cfRule type="notContainsBlanks" dxfId="10" priority="136">
      <formula>LEN(TRIM(U57))&gt;0</formula>
    </cfRule>
  </conditionalFormatting>
  <conditionalFormatting sqref="V57:V58">
    <cfRule type="notContainsBlanks" dxfId="7" priority="137">
      <formula>LEN(TRIM(V57))&gt;0</formula>
    </cfRule>
  </conditionalFormatting>
  <conditionalFormatting sqref="W57:W58">
    <cfRule type="notContainsBlanks" dxfId="11" priority="138">
      <formula>LEN(TRIM(W57))&gt;0</formula>
    </cfRule>
  </conditionalFormatting>
  <conditionalFormatting sqref="X57:X58">
    <cfRule type="notContainsBlanks" dxfId="12" priority="139">
      <formula>LEN(TRIM(X57))&gt;0</formula>
    </cfRule>
  </conditionalFormatting>
  <conditionalFormatting sqref="S57:S58">
    <cfRule type="notContainsBlanks" dxfId="13" priority="140">
      <formula>LEN(TRIM(S57))&gt;0</formula>
    </cfRule>
  </conditionalFormatting>
  <conditionalFormatting sqref="S57:S58">
    <cfRule type="notContainsBlanks" dxfId="14" priority="141">
      <formula>LEN(TRIM(S57))&gt;0</formula>
    </cfRule>
  </conditionalFormatting>
  <conditionalFormatting sqref="L59:L60">
    <cfRule type="notContainsBlanks" dxfId="4" priority="142">
      <formula>LEN(TRIM(L59))&gt;0</formula>
    </cfRule>
  </conditionalFormatting>
  <conditionalFormatting sqref="M59:M60">
    <cfRule type="notContainsBlanks" dxfId="0" priority="143">
      <formula>LEN(TRIM(M59))&gt;0</formula>
    </cfRule>
  </conditionalFormatting>
  <conditionalFormatting sqref="N59:N60">
    <cfRule type="notContainsBlanks" dxfId="3" priority="144">
      <formula>LEN(TRIM(N59))&gt;0</formula>
    </cfRule>
  </conditionalFormatting>
  <conditionalFormatting sqref="O59:O60">
    <cfRule type="notContainsBlanks" dxfId="2" priority="145">
      <formula>LEN(TRIM(O59))&gt;0</formula>
    </cfRule>
  </conditionalFormatting>
  <conditionalFormatting sqref="P59:P60">
    <cfRule type="notContainsBlanks" dxfId="8" priority="146">
      <formula>LEN(TRIM(P59))&gt;0</formula>
    </cfRule>
  </conditionalFormatting>
  <conditionalFormatting sqref="Q59:Q60">
    <cfRule type="notContainsBlanks" dxfId="5" priority="147">
      <formula>LEN(TRIM(Q59))&gt;0</formula>
    </cfRule>
  </conditionalFormatting>
  <conditionalFormatting sqref="R59:S60">
    <cfRule type="notContainsBlanks" dxfId="9" priority="148">
      <formula>LEN(TRIM(R59))&gt;0</formula>
    </cfRule>
  </conditionalFormatting>
  <conditionalFormatting sqref="T59:T60">
    <cfRule type="notContainsBlanks" dxfId="6" priority="149">
      <formula>LEN(TRIM(T59))&gt;0</formula>
    </cfRule>
  </conditionalFormatting>
  <conditionalFormatting sqref="U59:U60">
    <cfRule type="notContainsBlanks" dxfId="10" priority="150">
      <formula>LEN(TRIM(U59))&gt;0</formula>
    </cfRule>
  </conditionalFormatting>
  <conditionalFormatting sqref="V59:V60">
    <cfRule type="notContainsBlanks" dxfId="7" priority="151">
      <formula>LEN(TRIM(V59))&gt;0</formula>
    </cfRule>
  </conditionalFormatting>
  <conditionalFormatting sqref="W59:W60">
    <cfRule type="notContainsBlanks" dxfId="11" priority="152">
      <formula>LEN(TRIM(W59))&gt;0</formula>
    </cfRule>
  </conditionalFormatting>
  <conditionalFormatting sqref="X59:X60">
    <cfRule type="notContainsBlanks" dxfId="12" priority="153">
      <formula>LEN(TRIM(X59))&gt;0</formula>
    </cfRule>
  </conditionalFormatting>
  <conditionalFormatting sqref="S59:S60">
    <cfRule type="notContainsBlanks" dxfId="13" priority="154">
      <formula>LEN(TRIM(S59))&gt;0</formula>
    </cfRule>
  </conditionalFormatting>
  <conditionalFormatting sqref="L47">
    <cfRule type="notContainsBlanks" dxfId="4" priority="155">
      <formula>LEN(TRIM(L47))&gt;0</formula>
    </cfRule>
  </conditionalFormatting>
  <conditionalFormatting sqref="M47">
    <cfRule type="notContainsBlanks" dxfId="0" priority="156">
      <formula>LEN(TRIM(M47))&gt;0</formula>
    </cfRule>
  </conditionalFormatting>
  <conditionalFormatting sqref="N47">
    <cfRule type="notContainsBlanks" dxfId="3" priority="157">
      <formula>LEN(TRIM(N47))&gt;0</formula>
    </cfRule>
  </conditionalFormatting>
  <conditionalFormatting sqref="O47">
    <cfRule type="notContainsBlanks" dxfId="2" priority="158">
      <formula>LEN(TRIM(O47))&gt;0</formula>
    </cfRule>
  </conditionalFormatting>
  <conditionalFormatting sqref="P47">
    <cfRule type="notContainsBlanks" dxfId="8" priority="159">
      <formula>LEN(TRIM(P47))&gt;0</formula>
    </cfRule>
  </conditionalFormatting>
  <conditionalFormatting sqref="Q47">
    <cfRule type="notContainsBlanks" dxfId="5" priority="160">
      <formula>LEN(TRIM(Q47))&gt;0</formula>
    </cfRule>
  </conditionalFormatting>
  <conditionalFormatting sqref="R47:S47">
    <cfRule type="notContainsBlanks" dxfId="9" priority="161">
      <formula>LEN(TRIM(R47))&gt;0</formula>
    </cfRule>
  </conditionalFormatting>
  <conditionalFormatting sqref="T47">
    <cfRule type="notContainsBlanks" dxfId="6" priority="162">
      <formula>LEN(TRIM(T47))&gt;0</formula>
    </cfRule>
  </conditionalFormatting>
  <conditionalFormatting sqref="U47">
    <cfRule type="notContainsBlanks" dxfId="10" priority="163">
      <formula>LEN(TRIM(U47))&gt;0</formula>
    </cfRule>
  </conditionalFormatting>
  <conditionalFormatting sqref="V47">
    <cfRule type="notContainsBlanks" dxfId="7" priority="164">
      <formula>LEN(TRIM(V47))&gt;0</formula>
    </cfRule>
  </conditionalFormatting>
  <conditionalFormatting sqref="W47">
    <cfRule type="notContainsBlanks" dxfId="11" priority="165">
      <formula>LEN(TRIM(W47))&gt;0</formula>
    </cfRule>
  </conditionalFormatting>
  <conditionalFormatting sqref="X47">
    <cfRule type="notContainsBlanks" dxfId="12" priority="166">
      <formula>LEN(TRIM(X47))&gt;0</formula>
    </cfRule>
  </conditionalFormatting>
  <conditionalFormatting sqref="S47">
    <cfRule type="notContainsBlanks" dxfId="13" priority="167">
      <formula>LEN(TRIM(S47))&gt;0</formula>
    </cfRule>
  </conditionalFormatting>
  <conditionalFormatting sqref="S47">
    <cfRule type="notContainsBlanks" dxfId="14" priority="168">
      <formula>LEN(TRIM(S47))&gt;0</formula>
    </cfRule>
  </conditionalFormatting>
  <conditionalFormatting sqref="S18">
    <cfRule type="notContainsBlanks" dxfId="14" priority="169">
      <formula>LEN(TRIM(S18))&gt;0</formula>
    </cfRule>
  </conditionalFormatting>
  <conditionalFormatting sqref="L19">
    <cfRule type="notContainsBlanks" dxfId="4" priority="170">
      <formula>LEN(TRIM(L19))&gt;0</formula>
    </cfRule>
  </conditionalFormatting>
  <conditionalFormatting sqref="M19">
    <cfRule type="notContainsBlanks" dxfId="0" priority="171">
      <formula>LEN(TRIM(M19))&gt;0</formula>
    </cfRule>
  </conditionalFormatting>
  <conditionalFormatting sqref="N19">
    <cfRule type="notContainsBlanks" dxfId="3" priority="172">
      <formula>LEN(TRIM(N19))&gt;0</formula>
    </cfRule>
  </conditionalFormatting>
  <conditionalFormatting sqref="O19">
    <cfRule type="notContainsBlanks" dxfId="2" priority="173">
      <formula>LEN(TRIM(O19))&gt;0</formula>
    </cfRule>
  </conditionalFormatting>
  <conditionalFormatting sqref="P19">
    <cfRule type="notContainsBlanks" dxfId="8" priority="174">
      <formula>LEN(TRIM(P19))&gt;0</formula>
    </cfRule>
  </conditionalFormatting>
  <conditionalFormatting sqref="Q19">
    <cfRule type="notContainsBlanks" dxfId="5" priority="175">
      <formula>LEN(TRIM(Q19))&gt;0</formula>
    </cfRule>
  </conditionalFormatting>
  <conditionalFormatting sqref="R19:S19">
    <cfRule type="notContainsBlanks" dxfId="9" priority="176">
      <formula>LEN(TRIM(R19))&gt;0</formula>
    </cfRule>
  </conditionalFormatting>
  <conditionalFormatting sqref="T19">
    <cfRule type="notContainsBlanks" dxfId="6" priority="177">
      <formula>LEN(TRIM(T19))&gt;0</formula>
    </cfRule>
  </conditionalFormatting>
  <conditionalFormatting sqref="U19">
    <cfRule type="notContainsBlanks" dxfId="10" priority="178">
      <formula>LEN(TRIM(U19))&gt;0</formula>
    </cfRule>
  </conditionalFormatting>
  <conditionalFormatting sqref="V19">
    <cfRule type="notContainsBlanks" dxfId="7" priority="179">
      <formula>LEN(TRIM(V19))&gt;0</formula>
    </cfRule>
  </conditionalFormatting>
  <conditionalFormatting sqref="W19">
    <cfRule type="notContainsBlanks" dxfId="11" priority="180">
      <formula>LEN(TRIM(W19))&gt;0</formula>
    </cfRule>
  </conditionalFormatting>
  <conditionalFormatting sqref="X19">
    <cfRule type="notContainsBlanks" dxfId="12" priority="181">
      <formula>LEN(TRIM(X19))&gt;0</formula>
    </cfRule>
  </conditionalFormatting>
  <conditionalFormatting sqref="S19">
    <cfRule type="notContainsBlanks" dxfId="13" priority="182">
      <formula>LEN(TRIM(S19))&gt;0</formula>
    </cfRule>
  </conditionalFormatting>
  <conditionalFormatting sqref="S19">
    <cfRule type="notContainsBlanks" dxfId="14" priority="183">
      <formula>LEN(TRIM(S19))&gt;0</formula>
    </cfRule>
  </conditionalFormatting>
  <conditionalFormatting sqref="L18">
    <cfRule type="notContainsBlanks" dxfId="4" priority="184">
      <formula>LEN(TRIM(L18))&gt;0</formula>
    </cfRule>
  </conditionalFormatting>
  <conditionalFormatting sqref="M18">
    <cfRule type="notContainsBlanks" dxfId="0" priority="185">
      <formula>LEN(TRIM(M18))&gt;0</formula>
    </cfRule>
  </conditionalFormatting>
  <conditionalFormatting sqref="N18">
    <cfRule type="notContainsBlanks" dxfId="3" priority="186">
      <formula>LEN(TRIM(N18))&gt;0</formula>
    </cfRule>
  </conditionalFormatting>
  <conditionalFormatting sqref="O18">
    <cfRule type="notContainsBlanks" dxfId="2" priority="187">
      <formula>LEN(TRIM(O18))&gt;0</formula>
    </cfRule>
  </conditionalFormatting>
  <conditionalFormatting sqref="P18">
    <cfRule type="notContainsBlanks" dxfId="8" priority="188">
      <formula>LEN(TRIM(P18))&gt;0</formula>
    </cfRule>
  </conditionalFormatting>
  <conditionalFormatting sqref="Q18">
    <cfRule type="notContainsBlanks" dxfId="5" priority="189">
      <formula>LEN(TRIM(Q18))&gt;0</formula>
    </cfRule>
  </conditionalFormatting>
  <conditionalFormatting sqref="R18:S18">
    <cfRule type="notContainsBlanks" dxfId="9" priority="190">
      <formula>LEN(TRIM(R18))&gt;0</formula>
    </cfRule>
  </conditionalFormatting>
  <conditionalFormatting sqref="T18">
    <cfRule type="notContainsBlanks" dxfId="6" priority="191">
      <formula>LEN(TRIM(T18))&gt;0</formula>
    </cfRule>
  </conditionalFormatting>
  <conditionalFormatting sqref="U18">
    <cfRule type="notContainsBlanks" dxfId="10" priority="192">
      <formula>LEN(TRIM(U18))&gt;0</formula>
    </cfRule>
  </conditionalFormatting>
  <conditionalFormatting sqref="V18">
    <cfRule type="notContainsBlanks" dxfId="7" priority="193">
      <formula>LEN(TRIM(V18))&gt;0</formula>
    </cfRule>
  </conditionalFormatting>
  <conditionalFormatting sqref="W18">
    <cfRule type="notContainsBlanks" dxfId="11" priority="194">
      <formula>LEN(TRIM(W18))&gt;0</formula>
    </cfRule>
  </conditionalFormatting>
  <conditionalFormatting sqref="X18">
    <cfRule type="notContainsBlanks" dxfId="12" priority="195">
      <formula>LEN(TRIM(X18))&gt;0</formula>
    </cfRule>
  </conditionalFormatting>
  <conditionalFormatting sqref="S18">
    <cfRule type="notContainsBlanks" dxfId="13" priority="196">
      <formula>LEN(TRIM(S18))&gt;0</formula>
    </cfRule>
  </conditionalFormatting>
  <conditionalFormatting sqref="L63:L64">
    <cfRule type="notContainsBlanks" dxfId="4" priority="197">
      <formula>LEN(TRIM(L63))&gt;0</formula>
    </cfRule>
  </conditionalFormatting>
  <conditionalFormatting sqref="M63:M64">
    <cfRule type="notContainsBlanks" dxfId="0" priority="198">
      <formula>LEN(TRIM(M63))&gt;0</formula>
    </cfRule>
  </conditionalFormatting>
  <conditionalFormatting sqref="N63:N64">
    <cfRule type="notContainsBlanks" dxfId="3" priority="199">
      <formula>LEN(TRIM(N63))&gt;0</formula>
    </cfRule>
  </conditionalFormatting>
  <conditionalFormatting sqref="O63:O64">
    <cfRule type="notContainsBlanks" dxfId="2" priority="200">
      <formula>LEN(TRIM(O63))&gt;0</formula>
    </cfRule>
  </conditionalFormatting>
  <conditionalFormatting sqref="P63:P64">
    <cfRule type="notContainsBlanks" dxfId="8" priority="201">
      <formula>LEN(TRIM(P63))&gt;0</formula>
    </cfRule>
  </conditionalFormatting>
  <conditionalFormatting sqref="Q63:Q64">
    <cfRule type="notContainsBlanks" dxfId="5" priority="202">
      <formula>LEN(TRIM(Q63))&gt;0</formula>
    </cfRule>
  </conditionalFormatting>
  <conditionalFormatting sqref="R63:S64">
    <cfRule type="notContainsBlanks" dxfId="9" priority="203">
      <formula>LEN(TRIM(R63))&gt;0</formula>
    </cfRule>
  </conditionalFormatting>
  <conditionalFormatting sqref="T63:T64">
    <cfRule type="notContainsBlanks" dxfId="6" priority="204">
      <formula>LEN(TRIM(T63))&gt;0</formula>
    </cfRule>
  </conditionalFormatting>
  <conditionalFormatting sqref="U63:U64">
    <cfRule type="notContainsBlanks" dxfId="10" priority="205">
      <formula>LEN(TRIM(U63))&gt;0</formula>
    </cfRule>
  </conditionalFormatting>
  <conditionalFormatting sqref="V63:V64">
    <cfRule type="notContainsBlanks" dxfId="7" priority="206">
      <formula>LEN(TRIM(V63))&gt;0</formula>
    </cfRule>
  </conditionalFormatting>
  <conditionalFormatting sqref="W63:W64">
    <cfRule type="notContainsBlanks" dxfId="11" priority="207">
      <formula>LEN(TRIM(W63))&gt;0</formula>
    </cfRule>
  </conditionalFormatting>
  <conditionalFormatting sqref="X63:X64">
    <cfRule type="notContainsBlanks" dxfId="12" priority="208">
      <formula>LEN(TRIM(X63))&gt;0</formula>
    </cfRule>
  </conditionalFormatting>
  <conditionalFormatting sqref="S63:S64">
    <cfRule type="notContainsBlanks" dxfId="13" priority="209">
      <formula>LEN(TRIM(S63))&gt;0</formula>
    </cfRule>
  </conditionalFormatting>
  <conditionalFormatting sqref="S63:S64">
    <cfRule type="notContainsBlanks" dxfId="14" priority="210">
      <formula>LEN(TRIM(S63))&gt;0</formula>
    </cfRule>
  </conditionalFormatting>
  <conditionalFormatting sqref="S65:S66">
    <cfRule type="notContainsBlanks" dxfId="14" priority="211">
      <formula>LEN(TRIM(S65))&gt;0</formula>
    </cfRule>
  </conditionalFormatting>
  <conditionalFormatting sqref="L65:L66">
    <cfRule type="notContainsBlanks" dxfId="4" priority="212">
      <formula>LEN(TRIM(L65))&gt;0</formula>
    </cfRule>
  </conditionalFormatting>
  <conditionalFormatting sqref="M65:M66">
    <cfRule type="notContainsBlanks" dxfId="0" priority="213">
      <formula>LEN(TRIM(M65))&gt;0</formula>
    </cfRule>
  </conditionalFormatting>
  <conditionalFormatting sqref="N65:N66">
    <cfRule type="notContainsBlanks" dxfId="3" priority="214">
      <formula>LEN(TRIM(N65))&gt;0</formula>
    </cfRule>
  </conditionalFormatting>
  <conditionalFormatting sqref="O65:O66">
    <cfRule type="notContainsBlanks" dxfId="2" priority="215">
      <formula>LEN(TRIM(O65))&gt;0</formula>
    </cfRule>
  </conditionalFormatting>
  <conditionalFormatting sqref="P65:P66">
    <cfRule type="notContainsBlanks" dxfId="8" priority="216">
      <formula>LEN(TRIM(P65))&gt;0</formula>
    </cfRule>
  </conditionalFormatting>
  <conditionalFormatting sqref="Q65:Q66">
    <cfRule type="notContainsBlanks" dxfId="5" priority="217">
      <formula>LEN(TRIM(Q65))&gt;0</formula>
    </cfRule>
  </conditionalFormatting>
  <conditionalFormatting sqref="R65:S66">
    <cfRule type="notContainsBlanks" dxfId="9" priority="218">
      <formula>LEN(TRIM(R65))&gt;0</formula>
    </cfRule>
  </conditionalFormatting>
  <conditionalFormatting sqref="T65:T66">
    <cfRule type="notContainsBlanks" dxfId="6" priority="219">
      <formula>LEN(TRIM(T65))&gt;0</formula>
    </cfRule>
  </conditionalFormatting>
  <conditionalFormatting sqref="U65:U66">
    <cfRule type="notContainsBlanks" dxfId="10" priority="220">
      <formula>LEN(TRIM(U65))&gt;0</formula>
    </cfRule>
  </conditionalFormatting>
  <conditionalFormatting sqref="V65:V66">
    <cfRule type="notContainsBlanks" dxfId="7" priority="221">
      <formula>LEN(TRIM(V65))&gt;0</formula>
    </cfRule>
  </conditionalFormatting>
  <conditionalFormatting sqref="W65:W66">
    <cfRule type="notContainsBlanks" dxfId="11" priority="222">
      <formula>LEN(TRIM(W65))&gt;0</formula>
    </cfRule>
  </conditionalFormatting>
  <conditionalFormatting sqref="X65:X66">
    <cfRule type="notContainsBlanks" dxfId="12" priority="223">
      <formula>LEN(TRIM(X65))&gt;0</formula>
    </cfRule>
  </conditionalFormatting>
  <conditionalFormatting sqref="S65:S66">
    <cfRule type="notContainsBlanks" dxfId="13" priority="224">
      <formula>LEN(TRIM(S65))&gt;0</formula>
    </cfRule>
  </conditionalFormatting>
  <conditionalFormatting sqref="L69:L70">
    <cfRule type="notContainsBlanks" dxfId="4" priority="225">
      <formula>LEN(TRIM(L69))&gt;0</formula>
    </cfRule>
  </conditionalFormatting>
  <conditionalFormatting sqref="M69:M70">
    <cfRule type="notContainsBlanks" dxfId="0" priority="226">
      <formula>LEN(TRIM(M69))&gt;0</formula>
    </cfRule>
  </conditionalFormatting>
  <conditionalFormatting sqref="N69:N70">
    <cfRule type="notContainsBlanks" dxfId="3" priority="227">
      <formula>LEN(TRIM(N69))&gt;0</formula>
    </cfRule>
  </conditionalFormatting>
  <conditionalFormatting sqref="O69:O70">
    <cfRule type="notContainsBlanks" dxfId="2" priority="228">
      <formula>LEN(TRIM(O69))&gt;0</formula>
    </cfRule>
  </conditionalFormatting>
  <conditionalFormatting sqref="P69:P70">
    <cfRule type="notContainsBlanks" dxfId="8" priority="229">
      <formula>LEN(TRIM(P69))&gt;0</formula>
    </cfRule>
  </conditionalFormatting>
  <conditionalFormatting sqref="Q69:Q70">
    <cfRule type="notContainsBlanks" dxfId="5" priority="230">
      <formula>LEN(TRIM(Q69))&gt;0</formula>
    </cfRule>
  </conditionalFormatting>
  <conditionalFormatting sqref="R69:S70">
    <cfRule type="notContainsBlanks" dxfId="9" priority="231">
      <formula>LEN(TRIM(R69))&gt;0</formula>
    </cfRule>
  </conditionalFormatting>
  <conditionalFormatting sqref="T69:T70">
    <cfRule type="notContainsBlanks" dxfId="6" priority="232">
      <formula>LEN(TRIM(T69))&gt;0</formula>
    </cfRule>
  </conditionalFormatting>
  <conditionalFormatting sqref="U69:U70">
    <cfRule type="notContainsBlanks" dxfId="10" priority="233">
      <formula>LEN(TRIM(U69))&gt;0</formula>
    </cfRule>
  </conditionalFormatting>
  <conditionalFormatting sqref="V69:V70">
    <cfRule type="notContainsBlanks" dxfId="7" priority="234">
      <formula>LEN(TRIM(V69))&gt;0</formula>
    </cfRule>
  </conditionalFormatting>
  <conditionalFormatting sqref="W69:W70">
    <cfRule type="notContainsBlanks" dxfId="11" priority="235">
      <formula>LEN(TRIM(W69))&gt;0</formula>
    </cfRule>
  </conditionalFormatting>
  <conditionalFormatting sqref="X69:X70">
    <cfRule type="notContainsBlanks" dxfId="12" priority="236">
      <formula>LEN(TRIM(X69))&gt;0</formula>
    </cfRule>
  </conditionalFormatting>
  <conditionalFormatting sqref="S69:S70">
    <cfRule type="notContainsBlanks" dxfId="13" priority="237">
      <formula>LEN(TRIM(S69))&gt;0</formula>
    </cfRule>
  </conditionalFormatting>
  <conditionalFormatting sqref="S69:S70">
    <cfRule type="notContainsBlanks" dxfId="14" priority="238">
      <formula>LEN(TRIM(S69))&gt;0</formula>
    </cfRule>
  </conditionalFormatting>
  <conditionalFormatting sqref="S67:S68">
    <cfRule type="notContainsBlanks" dxfId="14" priority="239">
      <formula>LEN(TRIM(S67))&gt;0</formula>
    </cfRule>
  </conditionalFormatting>
  <conditionalFormatting sqref="L67:L68">
    <cfRule type="notContainsBlanks" dxfId="4" priority="240">
      <formula>LEN(TRIM(L67))&gt;0</formula>
    </cfRule>
  </conditionalFormatting>
  <conditionalFormatting sqref="M67:M68">
    <cfRule type="notContainsBlanks" dxfId="0" priority="241">
      <formula>LEN(TRIM(M67))&gt;0</formula>
    </cfRule>
  </conditionalFormatting>
  <conditionalFormatting sqref="N67:N68">
    <cfRule type="notContainsBlanks" dxfId="3" priority="242">
      <formula>LEN(TRIM(N67))&gt;0</formula>
    </cfRule>
  </conditionalFormatting>
  <conditionalFormatting sqref="O67:O68">
    <cfRule type="notContainsBlanks" dxfId="2" priority="243">
      <formula>LEN(TRIM(O67))&gt;0</formula>
    </cfRule>
  </conditionalFormatting>
  <conditionalFormatting sqref="P67:P68">
    <cfRule type="notContainsBlanks" dxfId="8" priority="244">
      <formula>LEN(TRIM(P67))&gt;0</formula>
    </cfRule>
  </conditionalFormatting>
  <conditionalFormatting sqref="Q67:Q68">
    <cfRule type="notContainsBlanks" dxfId="5" priority="245">
      <formula>LEN(TRIM(Q67))&gt;0</formula>
    </cfRule>
  </conditionalFormatting>
  <conditionalFormatting sqref="R67:S68">
    <cfRule type="notContainsBlanks" dxfId="9" priority="246">
      <formula>LEN(TRIM(R67))&gt;0</formula>
    </cfRule>
  </conditionalFormatting>
  <conditionalFormatting sqref="T67:T68">
    <cfRule type="notContainsBlanks" dxfId="6" priority="247">
      <formula>LEN(TRIM(T67))&gt;0</formula>
    </cfRule>
  </conditionalFormatting>
  <conditionalFormatting sqref="U67:U68">
    <cfRule type="notContainsBlanks" dxfId="10" priority="248">
      <formula>LEN(TRIM(U67))&gt;0</formula>
    </cfRule>
  </conditionalFormatting>
  <conditionalFormatting sqref="V67:V68">
    <cfRule type="notContainsBlanks" dxfId="7" priority="249">
      <formula>LEN(TRIM(V67))&gt;0</formula>
    </cfRule>
  </conditionalFormatting>
  <conditionalFormatting sqref="W67:W68">
    <cfRule type="notContainsBlanks" dxfId="11" priority="250">
      <formula>LEN(TRIM(W67))&gt;0</formula>
    </cfRule>
  </conditionalFormatting>
  <conditionalFormatting sqref="X67:X68">
    <cfRule type="notContainsBlanks" dxfId="12" priority="251">
      <formula>LEN(TRIM(X67))&gt;0</formula>
    </cfRule>
  </conditionalFormatting>
  <conditionalFormatting sqref="S67:S68">
    <cfRule type="notContainsBlanks" dxfId="13" priority="252">
      <formula>LEN(TRIM(S67))&gt;0</formula>
    </cfRule>
  </conditionalFormatting>
  <printOptions/>
  <pageMargins bottom="1.0" footer="0.0" header="0.0" left="0.7500000000000001" right="0.7500000000000001" top="1.0"/>
  <pageSetup paperSize="9"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33"/>
    <col customWidth="1" min="2" max="2" width="14.22"/>
    <col customWidth="1" min="3" max="3" width="12.33"/>
    <col customWidth="1" min="4" max="4" width="6.44"/>
    <col customWidth="1" min="5" max="5" width="7.89"/>
    <col customWidth="1" min="6" max="6" width="12.44"/>
    <col customWidth="1" min="7" max="9" width="8.89"/>
    <col customWidth="1" min="10" max="10" width="9.33"/>
    <col customWidth="1" min="11" max="11" width="10.0"/>
    <col customWidth="1" min="12" max="14" width="8.67"/>
    <col customWidth="1" hidden="1" min="15" max="15" width="8.67"/>
    <col customWidth="1" hidden="1" min="16" max="17" width="5.0"/>
    <col customWidth="1" hidden="1" min="18" max="18" width="4.56"/>
    <col customWidth="1" hidden="1" min="19" max="21" width="8.67"/>
    <col customWidth="1" hidden="1" min="22" max="22" width="10.89"/>
    <col customWidth="1" hidden="1" min="23" max="23" width="6.22"/>
    <col customWidth="1" hidden="1" min="24" max="24" width="8.56"/>
    <col customWidth="1" min="25" max="34" width="8.56"/>
  </cols>
  <sheetData>
    <row r="1" ht="10.5" customHeight="1">
      <c r="A1" s="439"/>
      <c r="B1" s="440"/>
      <c r="C1" s="441"/>
      <c r="D1" s="161"/>
      <c r="E1" s="440"/>
      <c r="F1" s="442"/>
      <c r="G1" s="440"/>
      <c r="H1" s="440"/>
      <c r="I1" s="442"/>
      <c r="J1" s="440"/>
      <c r="K1" s="161"/>
      <c r="L1" s="161"/>
      <c r="M1" s="161"/>
      <c r="N1" s="161"/>
      <c r="O1" s="440"/>
      <c r="P1" s="443"/>
      <c r="Q1" s="443"/>
      <c r="R1" s="443"/>
      <c r="S1" s="444"/>
      <c r="T1" s="444"/>
      <c r="U1" s="444"/>
      <c r="V1" s="445"/>
      <c r="W1" s="443"/>
      <c r="X1" s="443"/>
      <c r="Y1" s="443"/>
      <c r="Z1" s="446"/>
      <c r="AA1" s="446"/>
      <c r="AB1" s="446"/>
      <c r="AC1" s="446"/>
      <c r="AD1" s="446"/>
      <c r="AE1" s="446"/>
      <c r="AF1" s="446"/>
      <c r="AG1" s="446"/>
      <c r="AH1" s="446"/>
    </row>
    <row r="2" ht="18.75" customHeight="1">
      <c r="A2" s="447"/>
      <c r="B2" s="1"/>
      <c r="C2" s="55"/>
      <c r="D2" s="55"/>
      <c r="E2" s="55"/>
      <c r="F2" s="49"/>
      <c r="G2" s="263"/>
      <c r="H2" s="263"/>
      <c r="I2" s="56"/>
      <c r="J2" s="57"/>
      <c r="K2" s="58" t="s">
        <v>747</v>
      </c>
      <c r="L2" s="59">
        <f>SUM(L9:L16)</f>
        <v>0</v>
      </c>
      <c r="M2" s="448"/>
      <c r="N2" s="1"/>
      <c r="O2" s="1"/>
      <c r="P2" s="61"/>
      <c r="Q2" s="61"/>
      <c r="R2" s="61"/>
      <c r="S2" s="53"/>
      <c r="T2" s="53"/>
      <c r="U2" s="53"/>
      <c r="V2" s="449"/>
      <c r="W2" s="53"/>
      <c r="X2" s="53"/>
      <c r="Y2" s="53"/>
      <c r="Z2" s="51"/>
      <c r="AA2" s="51"/>
      <c r="AB2" s="51"/>
      <c r="AC2" s="51"/>
      <c r="AD2" s="51"/>
      <c r="AE2" s="51"/>
      <c r="AF2" s="51"/>
      <c r="AG2" s="51"/>
      <c r="AH2" s="51"/>
    </row>
    <row r="3" ht="19.5" customHeight="1">
      <c r="A3" s="447"/>
      <c r="B3" s="1"/>
      <c r="C3" s="55"/>
      <c r="D3" s="55"/>
      <c r="E3" s="55"/>
      <c r="F3" s="49"/>
      <c r="G3" s="263"/>
      <c r="H3" s="263"/>
      <c r="I3" s="56"/>
      <c r="J3" s="62"/>
      <c r="K3" s="17" t="s">
        <v>26</v>
      </c>
      <c r="L3" s="63">
        <f>SUM(K9:K16)</f>
        <v>0</v>
      </c>
      <c r="M3" s="450"/>
      <c r="N3" s="1"/>
      <c r="O3" s="1"/>
      <c r="P3" s="61"/>
      <c r="Q3" s="61"/>
      <c r="R3" s="61"/>
      <c r="S3" s="53"/>
      <c r="T3" s="53"/>
      <c r="U3" s="53"/>
      <c r="V3" s="449"/>
      <c r="W3" s="53"/>
      <c r="X3" s="53"/>
      <c r="Y3" s="53"/>
      <c r="Z3" s="51"/>
      <c r="AA3" s="51"/>
      <c r="AB3" s="51"/>
      <c r="AC3" s="51"/>
      <c r="AD3" s="51"/>
      <c r="AE3" s="51"/>
      <c r="AF3" s="51"/>
      <c r="AG3" s="51"/>
      <c r="AH3" s="51"/>
    </row>
    <row r="4" ht="18.0" customHeight="1">
      <c r="A4" s="447"/>
      <c r="B4" s="1"/>
      <c r="C4" s="55"/>
      <c r="D4" s="55"/>
      <c r="E4" s="55"/>
      <c r="F4" s="49"/>
      <c r="G4" s="263"/>
      <c r="H4" s="263"/>
      <c r="I4" s="56"/>
      <c r="J4" s="65"/>
      <c r="K4" s="66" t="s">
        <v>7</v>
      </c>
      <c r="L4" s="67">
        <f>SUM(Q:Q)</f>
        <v>0</v>
      </c>
      <c r="M4" s="451"/>
      <c r="N4" s="1"/>
      <c r="O4" s="1"/>
      <c r="P4" s="61"/>
      <c r="Q4" s="61"/>
      <c r="R4" s="61"/>
      <c r="S4" s="53"/>
      <c r="T4" s="53"/>
      <c r="U4" s="53"/>
      <c r="V4" s="449"/>
      <c r="W4" s="53"/>
      <c r="X4" s="53"/>
      <c r="Y4" s="53"/>
      <c r="Z4" s="51"/>
      <c r="AA4" s="51"/>
      <c r="AB4" s="51"/>
      <c r="AC4" s="51"/>
      <c r="AD4" s="51"/>
      <c r="AE4" s="51"/>
      <c r="AF4" s="51"/>
      <c r="AG4" s="51"/>
      <c r="AH4" s="51"/>
    </row>
    <row r="5" ht="18.0" customHeight="1">
      <c r="A5" s="447"/>
      <c r="B5" s="1"/>
      <c r="C5" s="55"/>
      <c r="D5" s="55"/>
      <c r="E5" s="55"/>
      <c r="F5" s="49"/>
      <c r="G5" s="263"/>
      <c r="H5" s="263"/>
      <c r="I5" s="56"/>
      <c r="J5" s="1"/>
      <c r="K5" s="2"/>
      <c r="L5" s="1"/>
      <c r="M5" s="17"/>
      <c r="N5" s="69"/>
      <c r="O5" s="1"/>
      <c r="P5" s="61"/>
      <c r="Q5" s="61"/>
      <c r="R5" s="61"/>
      <c r="S5" s="452"/>
      <c r="T5" s="53"/>
      <c r="U5" s="53"/>
      <c r="V5" s="449"/>
      <c r="W5" s="53"/>
      <c r="X5" s="53"/>
      <c r="Y5" s="53"/>
      <c r="Z5" s="51"/>
      <c r="AA5" s="51"/>
      <c r="AB5" s="51"/>
      <c r="AC5" s="51"/>
      <c r="AD5" s="51"/>
      <c r="AE5" s="51"/>
      <c r="AF5" s="51"/>
      <c r="AG5" s="51"/>
      <c r="AH5" s="51"/>
    </row>
    <row r="6" ht="18.0" hidden="1" customHeight="1">
      <c r="A6" s="447"/>
      <c r="B6" s="1"/>
      <c r="C6" s="453"/>
      <c r="D6" s="2"/>
      <c r="E6" s="1"/>
      <c r="F6" s="49"/>
      <c r="G6" s="1"/>
      <c r="H6" s="1"/>
      <c r="I6" s="49"/>
      <c r="J6" s="1"/>
      <c r="K6" s="2"/>
      <c r="L6" s="2"/>
      <c r="M6" s="2"/>
      <c r="N6" s="2"/>
      <c r="O6" s="1"/>
      <c r="P6" s="53"/>
      <c r="Q6" s="53"/>
      <c r="R6" s="53"/>
      <c r="S6" s="104"/>
      <c r="T6" s="104"/>
      <c r="U6" s="104"/>
      <c r="V6" s="454"/>
      <c r="W6" s="53"/>
      <c r="X6" s="53"/>
      <c r="Y6" s="53"/>
      <c r="Z6" s="51"/>
      <c r="AA6" s="51"/>
      <c r="AB6" s="51"/>
      <c r="AC6" s="51"/>
      <c r="AD6" s="51"/>
      <c r="AE6" s="51"/>
      <c r="AF6" s="51"/>
      <c r="AG6" s="51"/>
      <c r="AH6" s="51"/>
    </row>
    <row r="7" ht="18.0" customHeight="1">
      <c r="A7" s="447"/>
      <c r="B7" s="1"/>
      <c r="C7" s="453"/>
      <c r="D7" s="81"/>
      <c r="E7" s="74"/>
      <c r="F7" s="75"/>
      <c r="G7" s="1"/>
      <c r="H7" s="1"/>
      <c r="I7" s="49"/>
      <c r="J7" s="76" t="s">
        <v>748</v>
      </c>
      <c r="K7" s="77">
        <f>SUM(R9:R16)</f>
        <v>0</v>
      </c>
      <c r="L7" s="455"/>
      <c r="M7" s="81"/>
      <c r="N7" s="51"/>
      <c r="O7" s="1"/>
      <c r="P7" s="85"/>
      <c r="Q7" s="85"/>
      <c r="R7" s="85"/>
      <c r="S7" s="53"/>
      <c r="T7" s="53"/>
      <c r="U7" s="53"/>
      <c r="V7" s="53"/>
      <c r="W7" s="53"/>
      <c r="X7" s="53"/>
      <c r="Y7" s="53"/>
      <c r="Z7" s="51"/>
      <c r="AA7" s="51"/>
      <c r="AB7" s="1"/>
      <c r="AC7" s="1"/>
      <c r="AD7" s="1"/>
      <c r="AE7" s="1"/>
      <c r="AF7" s="1"/>
      <c r="AG7" s="1"/>
      <c r="AH7" s="1"/>
    </row>
    <row r="8" ht="30.0" customHeight="1">
      <c r="A8" s="182"/>
      <c r="B8" s="222"/>
      <c r="C8" s="456" t="s">
        <v>749</v>
      </c>
      <c r="D8" s="88" t="s">
        <v>750</v>
      </c>
      <c r="E8" s="87" t="s">
        <v>33</v>
      </c>
      <c r="F8" s="88" t="s">
        <v>751</v>
      </c>
      <c r="G8" s="88" t="s">
        <v>752</v>
      </c>
      <c r="H8" s="87" t="s">
        <v>753</v>
      </c>
      <c r="I8" s="88" t="s">
        <v>36</v>
      </c>
      <c r="J8" s="90" t="s">
        <v>8</v>
      </c>
      <c r="K8" s="457" t="s">
        <v>754</v>
      </c>
      <c r="L8" s="222" t="s">
        <v>45</v>
      </c>
      <c r="M8" s="87" t="s">
        <v>47</v>
      </c>
      <c r="N8" s="458" t="s">
        <v>755</v>
      </c>
      <c r="O8" s="1"/>
      <c r="P8" s="105"/>
      <c r="Q8" s="105"/>
      <c r="R8" s="105"/>
      <c r="S8" s="104"/>
      <c r="T8" s="104" t="s">
        <v>61</v>
      </c>
      <c r="U8" s="104" t="s">
        <v>62</v>
      </c>
      <c r="V8" s="104" t="s">
        <v>63</v>
      </c>
      <c r="W8" s="104" t="s">
        <v>64</v>
      </c>
      <c r="X8" s="459" t="s">
        <v>756</v>
      </c>
      <c r="Y8" s="104"/>
      <c r="Z8" s="106"/>
      <c r="AA8" s="106"/>
      <c r="AB8" s="2"/>
      <c r="AC8" s="2"/>
      <c r="AD8" s="2"/>
      <c r="AE8" s="2"/>
      <c r="AF8" s="2"/>
      <c r="AG8" s="2"/>
      <c r="AH8" s="2"/>
    </row>
    <row r="9" ht="18.0" customHeight="1">
      <c r="A9" s="182"/>
      <c r="B9" s="227"/>
      <c r="C9" s="460"/>
      <c r="D9" s="227"/>
      <c r="E9" s="227"/>
      <c r="F9" s="461" t="s">
        <v>757</v>
      </c>
      <c r="G9" s="227"/>
      <c r="H9" s="227"/>
      <c r="I9" s="106"/>
      <c r="J9" s="106"/>
      <c r="K9" s="227"/>
      <c r="L9" s="227"/>
      <c r="M9" s="233" t="str">
        <f t="shared" ref="M9:M16" si="1">IF(SUM(K9)&gt;0,"Yes","No")</f>
        <v>No</v>
      </c>
      <c r="N9" s="106"/>
      <c r="O9" s="1"/>
      <c r="P9" s="234"/>
      <c r="Q9" s="234">
        <f t="shared" ref="Q9:Q16" si="2">SUM(K9)*P9</f>
        <v>0</v>
      </c>
      <c r="R9" s="234"/>
      <c r="S9" s="104"/>
      <c r="T9" s="104"/>
      <c r="U9" s="104"/>
      <c r="V9" s="104"/>
      <c r="W9" s="104"/>
      <c r="X9" s="104"/>
      <c r="Y9" s="104"/>
      <c r="Z9" s="106"/>
      <c r="AA9" s="106"/>
      <c r="AB9" s="106"/>
      <c r="AC9" s="106"/>
      <c r="AD9" s="106"/>
      <c r="AE9" s="106"/>
      <c r="AF9" s="106"/>
      <c r="AG9" s="106"/>
      <c r="AH9" s="106"/>
    </row>
    <row r="10" ht="79.5" customHeight="1">
      <c r="A10" s="62"/>
      <c r="B10" s="121"/>
      <c r="C10" s="462" t="s">
        <v>758</v>
      </c>
      <c r="D10" s="161" t="s">
        <v>759</v>
      </c>
      <c r="E10" s="161" t="s">
        <v>760</v>
      </c>
      <c r="F10" s="463" t="s">
        <v>761</v>
      </c>
      <c r="G10" s="161">
        <v>20.0</v>
      </c>
      <c r="H10" s="161" t="s">
        <v>762</v>
      </c>
      <c r="I10" s="162" t="s">
        <v>70</v>
      </c>
      <c r="J10" s="205">
        <v>119.6</v>
      </c>
      <c r="K10" s="120"/>
      <c r="L10" s="464">
        <f t="shared" ref="L10:L13" si="3">J10*K10</f>
        <v>0</v>
      </c>
      <c r="M10" s="166" t="str">
        <f t="shared" si="1"/>
        <v>No</v>
      </c>
      <c r="N10" s="71" t="s">
        <v>763</v>
      </c>
      <c r="O10" s="1"/>
      <c r="P10" s="465">
        <v>2.5</v>
      </c>
      <c r="Q10" s="465">
        <f t="shared" si="2"/>
        <v>0</v>
      </c>
      <c r="R10" s="465">
        <f t="shared" ref="R10:R13" si="4">K10*G10</f>
        <v>0</v>
      </c>
      <c r="S10" s="104"/>
      <c r="T10" s="104">
        <v>10.0</v>
      </c>
      <c r="U10" s="104"/>
      <c r="V10" s="104">
        <v>8.0</v>
      </c>
      <c r="W10" s="104">
        <v>16.0</v>
      </c>
      <c r="X10" s="104"/>
      <c r="Y10" s="104"/>
      <c r="Z10" s="2"/>
      <c r="AA10" s="2"/>
      <c r="AB10" s="2"/>
      <c r="AC10" s="2"/>
      <c r="AD10" s="2"/>
      <c r="AE10" s="2"/>
      <c r="AF10" s="2"/>
      <c r="AG10" s="2"/>
      <c r="AH10" s="2"/>
    </row>
    <row r="11" ht="79.5" customHeight="1">
      <c r="A11" s="62"/>
      <c r="B11" s="62"/>
      <c r="C11" s="466" t="s">
        <v>764</v>
      </c>
      <c r="D11" s="129" t="s">
        <v>759</v>
      </c>
      <c r="E11" s="129" t="s">
        <v>760</v>
      </c>
      <c r="F11" s="467" t="s">
        <v>765</v>
      </c>
      <c r="G11" s="129">
        <v>20.0</v>
      </c>
      <c r="H11" s="129" t="s">
        <v>762</v>
      </c>
      <c r="I11" s="130" t="s">
        <v>77</v>
      </c>
      <c r="J11" s="131">
        <v>104.0</v>
      </c>
      <c r="K11" s="133"/>
      <c r="L11" s="468">
        <f t="shared" si="3"/>
        <v>0</v>
      </c>
      <c r="M11" s="136" t="str">
        <f t="shared" si="1"/>
        <v>No</v>
      </c>
      <c r="N11" s="71" t="s">
        <v>763</v>
      </c>
      <c r="O11" s="1"/>
      <c r="P11" s="104">
        <v>2.5</v>
      </c>
      <c r="Q11" s="104">
        <f t="shared" si="2"/>
        <v>0</v>
      </c>
      <c r="R11" s="104">
        <f t="shared" si="4"/>
        <v>0</v>
      </c>
      <c r="S11" s="104"/>
      <c r="T11" s="104">
        <v>10.0</v>
      </c>
      <c r="U11" s="104"/>
      <c r="V11" s="104">
        <v>0.0</v>
      </c>
      <c r="W11" s="104">
        <v>20.0</v>
      </c>
      <c r="X11" s="104"/>
      <c r="Y11" s="104"/>
      <c r="Z11" s="2"/>
      <c r="AA11" s="2"/>
      <c r="AB11" s="2"/>
      <c r="AC11" s="2"/>
      <c r="AD11" s="2"/>
      <c r="AE11" s="2"/>
      <c r="AF11" s="2"/>
      <c r="AG11" s="2"/>
      <c r="AH11" s="2"/>
    </row>
    <row r="12" ht="79.5" customHeight="1">
      <c r="A12" s="62"/>
      <c r="B12" s="62"/>
      <c r="C12" s="469" t="s">
        <v>766</v>
      </c>
      <c r="D12" s="106" t="s">
        <v>759</v>
      </c>
      <c r="E12" s="106" t="s">
        <v>760</v>
      </c>
      <c r="F12" s="470" t="s">
        <v>767</v>
      </c>
      <c r="G12" s="106">
        <v>20.0</v>
      </c>
      <c r="H12" s="106" t="s">
        <v>762</v>
      </c>
      <c r="I12" s="180" t="s">
        <v>77</v>
      </c>
      <c r="J12" s="138">
        <v>130.0</v>
      </c>
      <c r="K12" s="181"/>
      <c r="L12" s="372">
        <f t="shared" si="3"/>
        <v>0</v>
      </c>
      <c r="M12" s="185" t="str">
        <f t="shared" si="1"/>
        <v>No</v>
      </c>
      <c r="N12" s="71" t="s">
        <v>763</v>
      </c>
      <c r="O12" s="1"/>
      <c r="P12" s="104">
        <v>3.1</v>
      </c>
      <c r="Q12" s="104">
        <f t="shared" si="2"/>
        <v>0</v>
      </c>
      <c r="R12" s="104">
        <f t="shared" si="4"/>
        <v>0</v>
      </c>
      <c r="S12" s="104"/>
      <c r="T12" s="104">
        <v>11.0</v>
      </c>
      <c r="U12" s="104">
        <v>1.0</v>
      </c>
      <c r="V12" s="104">
        <v>0.0</v>
      </c>
      <c r="W12" s="104">
        <v>20.0</v>
      </c>
      <c r="X12" s="104"/>
      <c r="Y12" s="104"/>
      <c r="Z12" s="2"/>
      <c r="AA12" s="2"/>
      <c r="AB12" s="2"/>
      <c r="AC12" s="2"/>
      <c r="AD12" s="2"/>
      <c r="AE12" s="2"/>
      <c r="AF12" s="2"/>
      <c r="AG12" s="2"/>
      <c r="AH12" s="2"/>
    </row>
    <row r="13" ht="79.5" customHeight="1">
      <c r="A13" s="62"/>
      <c r="B13" s="65"/>
      <c r="C13" s="471" t="s">
        <v>768</v>
      </c>
      <c r="D13" s="147" t="s">
        <v>759</v>
      </c>
      <c r="E13" s="147" t="s">
        <v>769</v>
      </c>
      <c r="F13" s="472" t="s">
        <v>770</v>
      </c>
      <c r="G13" s="147">
        <v>20.0</v>
      </c>
      <c r="H13" s="147" t="s">
        <v>762</v>
      </c>
      <c r="I13" s="148" t="s">
        <v>70</v>
      </c>
      <c r="J13" s="149">
        <v>109.2</v>
      </c>
      <c r="K13" s="150"/>
      <c r="L13" s="473">
        <f t="shared" si="3"/>
        <v>0</v>
      </c>
      <c r="M13" s="154" t="str">
        <f t="shared" si="1"/>
        <v>No</v>
      </c>
      <c r="N13" s="71" t="s">
        <v>763</v>
      </c>
      <c r="O13" s="1"/>
      <c r="P13" s="104">
        <v>1.6</v>
      </c>
      <c r="Q13" s="104">
        <f t="shared" si="2"/>
        <v>0</v>
      </c>
      <c r="R13" s="104">
        <f t="shared" si="4"/>
        <v>0</v>
      </c>
      <c r="S13" s="104"/>
      <c r="T13" s="104"/>
      <c r="U13" s="104"/>
      <c r="V13" s="104">
        <v>36.0</v>
      </c>
      <c r="W13" s="104">
        <v>2.0</v>
      </c>
      <c r="X13" s="104"/>
      <c r="Y13" s="104"/>
      <c r="Z13" s="2"/>
      <c r="AA13" s="2"/>
      <c r="AB13" s="2"/>
      <c r="AC13" s="2"/>
      <c r="AD13" s="2"/>
      <c r="AE13" s="2"/>
      <c r="AF13" s="2"/>
      <c r="AG13" s="2"/>
      <c r="AH13" s="2"/>
    </row>
    <row r="14" ht="18.0" customHeight="1">
      <c r="A14" s="182"/>
      <c r="B14" s="227"/>
      <c r="C14" s="460"/>
      <c r="D14" s="227"/>
      <c r="E14" s="227"/>
      <c r="F14" s="461" t="s">
        <v>771</v>
      </c>
      <c r="G14" s="227"/>
      <c r="H14" s="227"/>
      <c r="I14" s="106"/>
      <c r="J14" s="106"/>
      <c r="K14" s="227"/>
      <c r="L14" s="232"/>
      <c r="M14" s="233" t="str">
        <f t="shared" si="1"/>
        <v>No</v>
      </c>
      <c r="N14" s="106"/>
      <c r="O14" s="1"/>
      <c r="P14" s="234"/>
      <c r="Q14" s="234">
        <f t="shared" si="2"/>
        <v>0</v>
      </c>
      <c r="R14" s="234"/>
      <c r="S14" s="104"/>
      <c r="T14" s="104"/>
      <c r="U14" s="104"/>
      <c r="V14" s="104"/>
      <c r="W14" s="104"/>
      <c r="X14" s="104"/>
      <c r="Y14" s="104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ht="79.5" customHeight="1">
      <c r="A15" s="447"/>
      <c r="B15" s="121"/>
      <c r="C15" s="462" t="s">
        <v>772</v>
      </c>
      <c r="D15" s="162" t="s">
        <v>773</v>
      </c>
      <c r="E15" s="161" t="s">
        <v>774</v>
      </c>
      <c r="F15" s="339" t="s">
        <v>775</v>
      </c>
      <c r="G15" s="161">
        <v>1.0</v>
      </c>
      <c r="H15" s="161">
        <v>21.0</v>
      </c>
      <c r="I15" s="162" t="s">
        <v>762</v>
      </c>
      <c r="J15" s="205">
        <v>79.1</v>
      </c>
      <c r="K15" s="163"/>
      <c r="L15" s="464">
        <f t="shared" ref="L15:L16" si="5">J15*K15</f>
        <v>0</v>
      </c>
      <c r="M15" s="166" t="str">
        <f t="shared" si="1"/>
        <v>No</v>
      </c>
      <c r="N15" s="2"/>
      <c r="O15" s="1"/>
      <c r="P15" s="465">
        <v>12.0</v>
      </c>
      <c r="Q15" s="465">
        <f t="shared" si="2"/>
        <v>0</v>
      </c>
      <c r="R15" s="465">
        <f t="shared" ref="R15:R16" si="6">K15*G15</f>
        <v>0</v>
      </c>
      <c r="S15" s="104"/>
      <c r="T15" s="104"/>
      <c r="U15" s="104"/>
      <c r="V15" s="454"/>
      <c r="W15" s="53"/>
      <c r="X15" s="53" t="str">
        <f>K15</f>
        <v/>
      </c>
      <c r="Y15" s="53"/>
      <c r="Z15" s="51"/>
      <c r="AA15" s="51"/>
      <c r="AB15" s="51"/>
      <c r="AC15" s="51"/>
      <c r="AD15" s="106"/>
      <c r="AE15" s="51"/>
      <c r="AF15" s="51"/>
      <c r="AG15" s="51"/>
      <c r="AH15" s="51"/>
    </row>
    <row r="16" ht="79.5" customHeight="1">
      <c r="A16" s="447"/>
      <c r="B16" s="65"/>
      <c r="C16" s="471" t="s">
        <v>776</v>
      </c>
      <c r="D16" s="148" t="s">
        <v>773</v>
      </c>
      <c r="E16" s="148" t="s">
        <v>777</v>
      </c>
      <c r="F16" s="343" t="s">
        <v>775</v>
      </c>
      <c r="G16" s="147">
        <v>3.0</v>
      </c>
      <c r="H16" s="147">
        <v>63.0</v>
      </c>
      <c r="I16" s="148" t="s">
        <v>762</v>
      </c>
      <c r="J16" s="149">
        <v>228.8</v>
      </c>
      <c r="K16" s="150"/>
      <c r="L16" s="473">
        <f t="shared" si="5"/>
        <v>0</v>
      </c>
      <c r="M16" s="154" t="str">
        <f t="shared" si="1"/>
        <v>No</v>
      </c>
      <c r="N16" s="2"/>
      <c r="O16" s="1"/>
      <c r="P16" s="104">
        <v>36.0</v>
      </c>
      <c r="Q16" s="104">
        <f t="shared" si="2"/>
        <v>0</v>
      </c>
      <c r="R16" s="104">
        <f t="shared" si="6"/>
        <v>0</v>
      </c>
      <c r="S16" s="104"/>
      <c r="T16" s="104"/>
      <c r="U16" s="104"/>
      <c r="V16" s="454"/>
      <c r="W16" s="53"/>
      <c r="X16" s="53">
        <f>K16*G16</f>
        <v>0</v>
      </c>
      <c r="Y16" s="53"/>
      <c r="Z16" s="51"/>
      <c r="AA16" s="51"/>
      <c r="AB16" s="51"/>
      <c r="AC16" s="51"/>
      <c r="AD16" s="2"/>
      <c r="AE16" s="51"/>
      <c r="AF16" s="51"/>
      <c r="AG16" s="51"/>
      <c r="AH16" s="51"/>
    </row>
    <row r="17" ht="18.0" customHeight="1">
      <c r="A17" s="447"/>
      <c r="B17" s="1"/>
      <c r="C17" s="453"/>
      <c r="D17" s="2"/>
      <c r="E17" s="1"/>
      <c r="F17" s="49"/>
      <c r="G17" s="1"/>
      <c r="H17" s="1"/>
      <c r="I17" s="49"/>
      <c r="J17" s="1"/>
      <c r="K17" s="2"/>
      <c r="L17" s="2"/>
      <c r="M17" s="2"/>
      <c r="N17" s="2"/>
      <c r="O17" s="1"/>
      <c r="P17" s="53"/>
      <c r="Q17" s="53"/>
      <c r="R17" s="53"/>
      <c r="S17" s="104"/>
      <c r="T17" s="104"/>
      <c r="U17" s="104"/>
      <c r="V17" s="454"/>
      <c r="W17" s="53"/>
      <c r="X17" s="53"/>
      <c r="Y17" s="53"/>
      <c r="Z17" s="51"/>
      <c r="AA17" s="51"/>
      <c r="AB17" s="51"/>
      <c r="AC17" s="51"/>
      <c r="AD17" s="106"/>
      <c r="AE17" s="51"/>
      <c r="AF17" s="51"/>
      <c r="AG17" s="51"/>
      <c r="AH17" s="51"/>
    </row>
    <row r="18" ht="18.0" customHeight="1">
      <c r="A18" s="447"/>
      <c r="B18" s="1"/>
      <c r="C18" s="453"/>
      <c r="D18" s="2"/>
      <c r="E18" s="1"/>
      <c r="F18" s="49"/>
      <c r="G18" s="1"/>
      <c r="H18" s="1"/>
      <c r="I18" s="49"/>
      <c r="J18" s="1"/>
      <c r="K18" s="2"/>
      <c r="L18" s="2"/>
      <c r="M18" s="2"/>
      <c r="N18" s="2"/>
      <c r="O18" s="1"/>
      <c r="P18" s="53"/>
      <c r="Q18" s="53"/>
      <c r="R18" s="53"/>
      <c r="S18" s="104"/>
      <c r="T18" s="104"/>
      <c r="U18" s="104"/>
      <c r="V18" s="454"/>
      <c r="W18" s="53"/>
      <c r="X18" s="53"/>
      <c r="Y18" s="53"/>
      <c r="Z18" s="51"/>
      <c r="AA18" s="51"/>
      <c r="AB18" s="51"/>
      <c r="AC18" s="51"/>
      <c r="AD18" s="51"/>
      <c r="AE18" s="51"/>
      <c r="AF18" s="51"/>
      <c r="AG18" s="51"/>
      <c r="AH18" s="51"/>
    </row>
    <row r="19" ht="18.0" customHeight="1">
      <c r="A19" s="447"/>
      <c r="B19" s="1"/>
      <c r="C19" s="453"/>
      <c r="D19" s="2"/>
      <c r="E19" s="1"/>
      <c r="F19" s="49"/>
      <c r="G19" s="1"/>
      <c r="H19" s="1"/>
      <c r="I19" s="49"/>
      <c r="J19" s="1"/>
      <c r="K19" s="2"/>
      <c r="L19" s="2"/>
      <c r="M19" s="2"/>
      <c r="N19" s="2"/>
      <c r="O19" s="1"/>
      <c r="P19" s="53"/>
      <c r="Q19" s="53"/>
      <c r="R19" s="53"/>
      <c r="S19" s="104"/>
      <c r="T19" s="104"/>
      <c r="U19" s="104"/>
      <c r="V19" s="454"/>
      <c r="W19" s="53"/>
      <c r="X19" s="53"/>
      <c r="Y19" s="53"/>
      <c r="Z19" s="51"/>
      <c r="AA19" s="51"/>
      <c r="AB19" s="51"/>
      <c r="AC19" s="51"/>
      <c r="AD19" s="51"/>
      <c r="AE19" s="51"/>
      <c r="AF19" s="51"/>
      <c r="AG19" s="51"/>
      <c r="AH19" s="51"/>
    </row>
    <row r="20" ht="18.0" customHeight="1">
      <c r="A20" s="447"/>
      <c r="B20" s="1"/>
      <c r="C20" s="453"/>
      <c r="D20" s="2"/>
      <c r="E20" s="1"/>
      <c r="F20" s="49"/>
      <c r="G20" s="1"/>
      <c r="H20" s="1"/>
      <c r="I20" s="49"/>
      <c r="J20" s="1"/>
      <c r="K20" s="2"/>
      <c r="L20" s="2"/>
      <c r="M20" s="2"/>
      <c r="N20" s="2"/>
      <c r="O20" s="1"/>
      <c r="P20" s="53"/>
      <c r="Q20" s="53"/>
      <c r="R20" s="53"/>
      <c r="S20" s="104"/>
      <c r="T20" s="104"/>
      <c r="U20" s="104"/>
      <c r="V20" s="454"/>
      <c r="W20" s="53"/>
      <c r="X20" s="53"/>
      <c r="Y20" s="53"/>
      <c r="Z20" s="51"/>
      <c r="AA20" s="51"/>
      <c r="AB20" s="51"/>
      <c r="AC20" s="51"/>
      <c r="AD20" s="51"/>
      <c r="AE20" s="51"/>
      <c r="AF20" s="51"/>
      <c r="AG20" s="51"/>
      <c r="AH20" s="51"/>
    </row>
    <row r="21" ht="18.0" customHeight="1">
      <c r="A21" s="447"/>
      <c r="B21" s="1"/>
      <c r="C21" s="453"/>
      <c r="D21" s="2"/>
      <c r="E21" s="1"/>
      <c r="F21" s="49"/>
      <c r="G21" s="1"/>
      <c r="H21" s="1"/>
      <c r="I21" s="49"/>
      <c r="J21" s="1"/>
      <c r="K21" s="2"/>
      <c r="L21" s="2"/>
      <c r="M21" s="2"/>
      <c r="N21" s="2"/>
      <c r="O21" s="1"/>
      <c r="P21" s="53"/>
      <c r="Q21" s="53"/>
      <c r="R21" s="53"/>
      <c r="S21" s="104"/>
      <c r="T21" s="104"/>
      <c r="U21" s="104"/>
      <c r="V21" s="454"/>
      <c r="W21" s="53"/>
      <c r="X21" s="53"/>
      <c r="Y21" s="53"/>
      <c r="Z21" s="51"/>
      <c r="AA21" s="51"/>
      <c r="AB21" s="51"/>
      <c r="AC21" s="51"/>
      <c r="AD21" s="51"/>
      <c r="AE21" s="51"/>
      <c r="AF21" s="51"/>
      <c r="AG21" s="51"/>
      <c r="AH21" s="51"/>
    </row>
    <row r="22" ht="18.0" customHeight="1">
      <c r="A22" s="447"/>
      <c r="B22" s="1"/>
      <c r="C22" s="453"/>
      <c r="D22" s="2"/>
      <c r="E22" s="1"/>
      <c r="F22" s="49"/>
      <c r="G22" s="1"/>
      <c r="H22" s="1"/>
      <c r="I22" s="49"/>
      <c r="J22" s="1"/>
      <c r="K22" s="2"/>
      <c r="L22" s="2"/>
      <c r="M22" s="2"/>
      <c r="N22" s="2"/>
      <c r="O22" s="1"/>
      <c r="P22" s="53"/>
      <c r="Q22" s="53"/>
      <c r="R22" s="53"/>
      <c r="S22" s="104"/>
      <c r="T22" s="104"/>
      <c r="U22" s="104"/>
      <c r="V22" s="454"/>
      <c r="W22" s="53"/>
      <c r="X22" s="53"/>
      <c r="Y22" s="53"/>
      <c r="Z22" s="51"/>
      <c r="AA22" s="51"/>
      <c r="AB22" s="51"/>
      <c r="AC22" s="51"/>
      <c r="AD22" s="51"/>
      <c r="AE22" s="51"/>
      <c r="AF22" s="51"/>
      <c r="AG22" s="51"/>
      <c r="AH22" s="51"/>
    </row>
    <row r="23" ht="18.0" customHeight="1">
      <c r="A23" s="447"/>
      <c r="B23" s="1"/>
      <c r="C23" s="453"/>
      <c r="D23" s="2"/>
      <c r="E23" s="1"/>
      <c r="F23" s="49"/>
      <c r="G23" s="1"/>
      <c r="H23" s="1"/>
      <c r="I23" s="49"/>
      <c r="J23" s="1"/>
      <c r="K23" s="2"/>
      <c r="L23" s="2"/>
      <c r="M23" s="2"/>
      <c r="N23" s="2"/>
      <c r="O23" s="1"/>
      <c r="P23" s="53"/>
      <c r="Q23" s="53"/>
      <c r="R23" s="53"/>
      <c r="S23" s="104"/>
      <c r="T23" s="104"/>
      <c r="U23" s="104"/>
      <c r="V23" s="454"/>
      <c r="W23" s="53"/>
      <c r="X23" s="53"/>
      <c r="Y23" s="53"/>
      <c r="Z23" s="51"/>
      <c r="AA23" s="51"/>
      <c r="AB23" s="51"/>
      <c r="AC23" s="51"/>
      <c r="AD23" s="51"/>
      <c r="AE23" s="51"/>
      <c r="AF23" s="51"/>
      <c r="AG23" s="51"/>
      <c r="AH23" s="51"/>
    </row>
    <row r="24" ht="18.0" customHeight="1">
      <c r="A24" s="447"/>
      <c r="B24" s="1"/>
      <c r="C24" s="453"/>
      <c r="D24" s="2"/>
      <c r="E24" s="1"/>
      <c r="F24" s="49"/>
      <c r="G24" s="1"/>
      <c r="H24" s="1"/>
      <c r="I24" s="49"/>
      <c r="J24" s="1"/>
      <c r="K24" s="2"/>
      <c r="L24" s="2"/>
      <c r="M24" s="2"/>
      <c r="N24" s="2"/>
      <c r="O24" s="1"/>
      <c r="P24" s="53"/>
      <c r="Q24" s="53"/>
      <c r="R24" s="53"/>
      <c r="S24" s="104"/>
      <c r="T24" s="104"/>
      <c r="U24" s="104"/>
      <c r="V24" s="454"/>
      <c r="W24" s="53"/>
      <c r="X24" s="53"/>
      <c r="Y24" s="53"/>
      <c r="Z24" s="51"/>
      <c r="AA24" s="51"/>
      <c r="AB24" s="51"/>
      <c r="AC24" s="51"/>
      <c r="AD24" s="51"/>
      <c r="AE24" s="51"/>
      <c r="AF24" s="51"/>
      <c r="AG24" s="51"/>
      <c r="AH24" s="51"/>
    </row>
    <row r="25" ht="18.0" customHeight="1">
      <c r="A25" s="447"/>
      <c r="B25" s="1"/>
      <c r="C25" s="453"/>
      <c r="D25" s="2"/>
      <c r="E25" s="1"/>
      <c r="F25" s="49"/>
      <c r="G25" s="1"/>
      <c r="H25" s="1"/>
      <c r="I25" s="49"/>
      <c r="J25" s="1"/>
      <c r="K25" s="2"/>
      <c r="L25" s="2"/>
      <c r="M25" s="2"/>
      <c r="N25" s="2"/>
      <c r="O25" s="1"/>
      <c r="P25" s="53"/>
      <c r="Q25" s="53"/>
      <c r="R25" s="53"/>
      <c r="S25" s="104"/>
      <c r="T25" s="104"/>
      <c r="U25" s="104"/>
      <c r="V25" s="454"/>
      <c r="W25" s="53"/>
      <c r="X25" s="53"/>
      <c r="Y25" s="53"/>
      <c r="Z25" s="51"/>
      <c r="AA25" s="51"/>
      <c r="AB25" s="51"/>
      <c r="AC25" s="51"/>
      <c r="AD25" s="51"/>
      <c r="AE25" s="51"/>
      <c r="AF25" s="51"/>
      <c r="AG25" s="51"/>
      <c r="AH25" s="51"/>
    </row>
    <row r="26" ht="18.0" customHeight="1">
      <c r="A26" s="447"/>
      <c r="B26" s="1"/>
      <c r="C26" s="453"/>
      <c r="D26" s="2"/>
      <c r="E26" s="1"/>
      <c r="F26" s="49"/>
      <c r="G26" s="1"/>
      <c r="H26" s="1"/>
      <c r="I26" s="49"/>
      <c r="J26" s="1"/>
      <c r="K26" s="2"/>
      <c r="L26" s="2"/>
      <c r="M26" s="2"/>
      <c r="N26" s="2"/>
      <c r="O26" s="1"/>
      <c r="P26" s="53"/>
      <c r="Q26" s="53"/>
      <c r="R26" s="53"/>
      <c r="S26" s="104"/>
      <c r="T26" s="104"/>
      <c r="U26" s="104"/>
      <c r="V26" s="454"/>
      <c r="W26" s="53"/>
      <c r="X26" s="53"/>
      <c r="Y26" s="53"/>
      <c r="Z26" s="51"/>
      <c r="AA26" s="51"/>
      <c r="AB26" s="51"/>
      <c r="AC26" s="51"/>
      <c r="AD26" s="51"/>
      <c r="AE26" s="51"/>
      <c r="AF26" s="51"/>
      <c r="AG26" s="51"/>
      <c r="AH26" s="51"/>
    </row>
    <row r="27" ht="18.0" customHeight="1">
      <c r="A27" s="447"/>
      <c r="B27" s="1"/>
      <c r="C27" s="453"/>
      <c r="D27" s="2"/>
      <c r="E27" s="1"/>
      <c r="F27" s="49"/>
      <c r="G27" s="1"/>
      <c r="H27" s="1"/>
      <c r="I27" s="49"/>
      <c r="J27" s="1"/>
      <c r="K27" s="2"/>
      <c r="L27" s="2"/>
      <c r="M27" s="2"/>
      <c r="N27" s="2"/>
      <c r="O27" s="1"/>
      <c r="P27" s="53"/>
      <c r="Q27" s="53"/>
      <c r="R27" s="53"/>
      <c r="S27" s="104"/>
      <c r="T27" s="104"/>
      <c r="U27" s="104"/>
      <c r="V27" s="454"/>
      <c r="W27" s="53"/>
      <c r="X27" s="53"/>
      <c r="Y27" s="53"/>
      <c r="Z27" s="51"/>
      <c r="AA27" s="51"/>
      <c r="AB27" s="51"/>
      <c r="AC27" s="51"/>
      <c r="AD27" s="51"/>
      <c r="AE27" s="51"/>
      <c r="AF27" s="51"/>
      <c r="AG27" s="51"/>
      <c r="AH27" s="51"/>
    </row>
    <row r="28" ht="18.0" customHeight="1">
      <c r="A28" s="447"/>
      <c r="B28" s="1"/>
      <c r="C28" s="453"/>
      <c r="D28" s="2"/>
      <c r="E28" s="1"/>
      <c r="F28" s="49"/>
      <c r="G28" s="1"/>
      <c r="H28" s="1"/>
      <c r="I28" s="49"/>
      <c r="J28" s="1"/>
      <c r="K28" s="2"/>
      <c r="L28" s="2"/>
      <c r="M28" s="2"/>
      <c r="N28" s="2"/>
      <c r="O28" s="1"/>
      <c r="P28" s="53"/>
      <c r="Q28" s="53"/>
      <c r="R28" s="53"/>
      <c r="S28" s="104"/>
      <c r="T28" s="104"/>
      <c r="U28" s="104"/>
      <c r="V28" s="454"/>
      <c r="W28" s="53"/>
      <c r="X28" s="53"/>
      <c r="Y28" s="53"/>
      <c r="Z28" s="51"/>
      <c r="AA28" s="51"/>
      <c r="AB28" s="51"/>
      <c r="AC28" s="51"/>
      <c r="AD28" s="51"/>
      <c r="AE28" s="51"/>
      <c r="AF28" s="51"/>
      <c r="AG28" s="51"/>
      <c r="AH28" s="51"/>
    </row>
    <row r="29" ht="18.0" customHeight="1">
      <c r="A29" s="447"/>
      <c r="B29" s="1"/>
      <c r="C29" s="453"/>
      <c r="D29" s="2"/>
      <c r="E29" s="1"/>
      <c r="F29" s="49"/>
      <c r="G29" s="1"/>
      <c r="H29" s="1"/>
      <c r="I29" s="49"/>
      <c r="J29" s="1"/>
      <c r="K29" s="2"/>
      <c r="L29" s="2"/>
      <c r="M29" s="2"/>
      <c r="N29" s="2"/>
      <c r="O29" s="1"/>
      <c r="P29" s="53"/>
      <c r="Q29" s="53"/>
      <c r="R29" s="53"/>
      <c r="S29" s="104"/>
      <c r="T29" s="104"/>
      <c r="U29" s="104"/>
      <c r="V29" s="454"/>
      <c r="W29" s="53"/>
      <c r="X29" s="53"/>
      <c r="Y29" s="53"/>
      <c r="Z29" s="51"/>
      <c r="AA29" s="51"/>
      <c r="AB29" s="51"/>
      <c r="AC29" s="51"/>
      <c r="AD29" s="51"/>
      <c r="AE29" s="51"/>
      <c r="AF29" s="51"/>
      <c r="AG29" s="51"/>
      <c r="AH29" s="51"/>
    </row>
    <row r="30" ht="18.0" customHeight="1">
      <c r="A30" s="447"/>
      <c r="B30" s="1"/>
      <c r="C30" s="453"/>
      <c r="D30" s="2"/>
      <c r="E30" s="1"/>
      <c r="F30" s="49"/>
      <c r="G30" s="1"/>
      <c r="H30" s="1"/>
      <c r="I30" s="49"/>
      <c r="J30" s="1"/>
      <c r="K30" s="2"/>
      <c r="L30" s="2"/>
      <c r="M30" s="2"/>
      <c r="N30" s="2"/>
      <c r="O30" s="1"/>
      <c r="P30" s="53"/>
      <c r="Q30" s="53"/>
      <c r="R30" s="53"/>
      <c r="S30" s="104"/>
      <c r="T30" s="104"/>
      <c r="U30" s="104"/>
      <c r="V30" s="454"/>
      <c r="W30" s="53"/>
      <c r="X30" s="53"/>
      <c r="Y30" s="53"/>
      <c r="Z30" s="51"/>
      <c r="AA30" s="51"/>
      <c r="AB30" s="51"/>
      <c r="AC30" s="51"/>
      <c r="AD30" s="51"/>
      <c r="AE30" s="51"/>
      <c r="AF30" s="51"/>
      <c r="AG30" s="51"/>
      <c r="AH30" s="51"/>
    </row>
    <row r="31" ht="18.0" customHeight="1">
      <c r="A31" s="447"/>
      <c r="B31" s="1"/>
      <c r="C31" s="453"/>
      <c r="D31" s="2"/>
      <c r="E31" s="1"/>
      <c r="F31" s="49"/>
      <c r="G31" s="1"/>
      <c r="H31" s="1"/>
      <c r="I31" s="49"/>
      <c r="J31" s="1"/>
      <c r="K31" s="2"/>
      <c r="L31" s="2"/>
      <c r="M31" s="2"/>
      <c r="N31" s="2"/>
      <c r="O31" s="1"/>
      <c r="P31" s="53"/>
      <c r="Q31" s="53"/>
      <c r="R31" s="53"/>
      <c r="S31" s="104"/>
      <c r="T31" s="104"/>
      <c r="U31" s="104"/>
      <c r="V31" s="454"/>
      <c r="W31" s="53"/>
      <c r="X31" s="53"/>
      <c r="Y31" s="53"/>
      <c r="Z31" s="51"/>
      <c r="AA31" s="51"/>
      <c r="AB31" s="51"/>
      <c r="AC31" s="51"/>
      <c r="AD31" s="51"/>
      <c r="AE31" s="51"/>
      <c r="AF31" s="51"/>
      <c r="AG31" s="51"/>
      <c r="AH31" s="51"/>
    </row>
    <row r="32" ht="18.0" customHeight="1">
      <c r="A32" s="447"/>
      <c r="B32" s="1"/>
      <c r="C32" s="453"/>
      <c r="D32" s="2"/>
      <c r="E32" s="1"/>
      <c r="F32" s="49"/>
      <c r="G32" s="1"/>
      <c r="H32" s="1"/>
      <c r="I32" s="49"/>
      <c r="J32" s="1"/>
      <c r="K32" s="2"/>
      <c r="L32" s="2"/>
      <c r="M32" s="2"/>
      <c r="N32" s="2"/>
      <c r="O32" s="1"/>
      <c r="P32" s="53"/>
      <c r="Q32" s="53"/>
      <c r="R32" s="53"/>
      <c r="S32" s="104"/>
      <c r="T32" s="104"/>
      <c r="U32" s="104"/>
      <c r="V32" s="454"/>
      <c r="W32" s="53"/>
      <c r="X32" s="53"/>
      <c r="Y32" s="53"/>
      <c r="Z32" s="51"/>
      <c r="AA32" s="51"/>
      <c r="AB32" s="51"/>
      <c r="AC32" s="51"/>
      <c r="AD32" s="51"/>
      <c r="AE32" s="51"/>
      <c r="AF32" s="51"/>
      <c r="AG32" s="51"/>
      <c r="AH32" s="51"/>
    </row>
    <row r="33" ht="18.0" customHeight="1">
      <c r="A33" s="447"/>
      <c r="B33" s="1"/>
      <c r="C33" s="453"/>
      <c r="D33" s="2"/>
      <c r="E33" s="1"/>
      <c r="F33" s="49"/>
      <c r="G33" s="1"/>
      <c r="H33" s="1"/>
      <c r="I33" s="49"/>
      <c r="J33" s="1"/>
      <c r="K33" s="2"/>
      <c r="L33" s="2"/>
      <c r="M33" s="2"/>
      <c r="N33" s="2"/>
      <c r="O33" s="1"/>
      <c r="P33" s="53"/>
      <c r="Q33" s="53"/>
      <c r="R33" s="53"/>
      <c r="S33" s="104"/>
      <c r="T33" s="104"/>
      <c r="U33" s="104"/>
      <c r="V33" s="454"/>
      <c r="W33" s="53"/>
      <c r="X33" s="53"/>
      <c r="Y33" s="53"/>
      <c r="Z33" s="51"/>
      <c r="AA33" s="51"/>
      <c r="AB33" s="51"/>
      <c r="AC33" s="51"/>
      <c r="AD33" s="51"/>
      <c r="AE33" s="51"/>
      <c r="AF33" s="51"/>
      <c r="AG33" s="51"/>
      <c r="AH33" s="51"/>
    </row>
    <row r="34" ht="18.0" customHeight="1">
      <c r="A34" s="447"/>
      <c r="B34" s="1"/>
      <c r="C34" s="453"/>
      <c r="D34" s="2"/>
      <c r="E34" s="1"/>
      <c r="F34" s="49"/>
      <c r="G34" s="1"/>
      <c r="H34" s="1"/>
      <c r="I34" s="49"/>
      <c r="J34" s="1"/>
      <c r="K34" s="2"/>
      <c r="L34" s="2"/>
      <c r="M34" s="2"/>
      <c r="N34" s="2"/>
      <c r="O34" s="1"/>
      <c r="P34" s="53"/>
      <c r="Q34" s="53"/>
      <c r="R34" s="53"/>
      <c r="S34" s="104"/>
      <c r="T34" s="104"/>
      <c r="U34" s="104"/>
      <c r="V34" s="454"/>
      <c r="W34" s="53"/>
      <c r="X34" s="53"/>
      <c r="Y34" s="53"/>
      <c r="Z34" s="51"/>
      <c r="AA34" s="51"/>
      <c r="AB34" s="51"/>
      <c r="AC34" s="51"/>
      <c r="AD34" s="51"/>
      <c r="AE34" s="51"/>
      <c r="AF34" s="51"/>
      <c r="AG34" s="51"/>
      <c r="AH34" s="51"/>
    </row>
    <row r="35" ht="18.0" customHeight="1">
      <c r="A35" s="447"/>
      <c r="B35" s="1"/>
      <c r="C35" s="453"/>
      <c r="D35" s="2"/>
      <c r="E35" s="1"/>
      <c r="F35" s="49"/>
      <c r="G35" s="1"/>
      <c r="H35" s="1"/>
      <c r="I35" s="49"/>
      <c r="J35" s="1"/>
      <c r="K35" s="2"/>
      <c r="L35" s="2"/>
      <c r="M35" s="2"/>
      <c r="N35" s="2"/>
      <c r="O35" s="1"/>
      <c r="P35" s="53"/>
      <c r="Q35" s="53"/>
      <c r="R35" s="53"/>
      <c r="S35" s="104"/>
      <c r="T35" s="104"/>
      <c r="U35" s="104"/>
      <c r="V35" s="454"/>
      <c r="W35" s="53"/>
      <c r="X35" s="53"/>
      <c r="Y35" s="53"/>
      <c r="Z35" s="51"/>
      <c r="AA35" s="51"/>
      <c r="AB35" s="51"/>
      <c r="AC35" s="51"/>
      <c r="AD35" s="51"/>
      <c r="AE35" s="51"/>
      <c r="AF35" s="51"/>
      <c r="AG35" s="51"/>
      <c r="AH35" s="51"/>
    </row>
    <row r="36" ht="18.0" customHeight="1">
      <c r="A36" s="447"/>
      <c r="B36" s="1"/>
      <c r="C36" s="453"/>
      <c r="D36" s="2"/>
      <c r="E36" s="1"/>
      <c r="F36" s="49"/>
      <c r="G36" s="1"/>
      <c r="H36" s="1"/>
      <c r="I36" s="49"/>
      <c r="J36" s="1"/>
      <c r="K36" s="2"/>
      <c r="L36" s="2"/>
      <c r="M36" s="2"/>
      <c r="N36" s="2"/>
      <c r="O36" s="1"/>
      <c r="P36" s="53"/>
      <c r="Q36" s="53"/>
      <c r="R36" s="53"/>
      <c r="S36" s="104"/>
      <c r="T36" s="104"/>
      <c r="U36" s="104"/>
      <c r="V36" s="454"/>
      <c r="W36" s="53"/>
      <c r="X36" s="53"/>
      <c r="Y36" s="53"/>
      <c r="Z36" s="51"/>
      <c r="AA36" s="51"/>
      <c r="AB36" s="51"/>
      <c r="AC36" s="51"/>
      <c r="AD36" s="51"/>
      <c r="AE36" s="51"/>
      <c r="AF36" s="51"/>
      <c r="AG36" s="51"/>
      <c r="AH36" s="51"/>
    </row>
    <row r="37" ht="18.0" customHeight="1">
      <c r="A37" s="447"/>
      <c r="B37" s="1"/>
      <c r="C37" s="453"/>
      <c r="D37" s="2"/>
      <c r="E37" s="1"/>
      <c r="F37" s="49"/>
      <c r="G37" s="1"/>
      <c r="H37" s="1"/>
      <c r="I37" s="49"/>
      <c r="J37" s="1"/>
      <c r="K37" s="2"/>
      <c r="L37" s="2"/>
      <c r="M37" s="2"/>
      <c r="N37" s="2"/>
      <c r="O37" s="1"/>
      <c r="P37" s="53"/>
      <c r="Q37" s="53"/>
      <c r="R37" s="53"/>
      <c r="S37" s="104"/>
      <c r="T37" s="104"/>
      <c r="U37" s="104"/>
      <c r="V37" s="454"/>
      <c r="W37" s="53"/>
      <c r="X37" s="53"/>
      <c r="Y37" s="53"/>
      <c r="Z37" s="51"/>
      <c r="AA37" s="51"/>
      <c r="AB37" s="51"/>
      <c r="AC37" s="51"/>
      <c r="AD37" s="51"/>
      <c r="AE37" s="51"/>
      <c r="AF37" s="51"/>
      <c r="AG37" s="51"/>
      <c r="AH37" s="51"/>
    </row>
    <row r="38" ht="18.0" customHeight="1">
      <c r="A38" s="447"/>
      <c r="B38" s="1"/>
      <c r="C38" s="453"/>
      <c r="D38" s="2"/>
      <c r="E38" s="1"/>
      <c r="F38" s="49"/>
      <c r="G38" s="1"/>
      <c r="H38" s="1"/>
      <c r="I38" s="49"/>
      <c r="J38" s="1"/>
      <c r="K38" s="2"/>
      <c r="L38" s="2"/>
      <c r="M38" s="2"/>
      <c r="N38" s="2"/>
      <c r="O38" s="1"/>
      <c r="P38" s="53"/>
      <c r="Q38" s="53"/>
      <c r="R38" s="53"/>
      <c r="S38" s="104"/>
      <c r="T38" s="104"/>
      <c r="U38" s="104"/>
      <c r="V38" s="454"/>
      <c r="W38" s="53"/>
      <c r="X38" s="53"/>
      <c r="Y38" s="53"/>
      <c r="Z38" s="51"/>
      <c r="AA38" s="51"/>
      <c r="AB38" s="51"/>
      <c r="AC38" s="51"/>
      <c r="AD38" s="51"/>
      <c r="AE38" s="51"/>
      <c r="AF38" s="51"/>
      <c r="AG38" s="51"/>
      <c r="AH38" s="51"/>
    </row>
    <row r="39" ht="18.0" customHeight="1">
      <c r="A39" s="447"/>
      <c r="B39" s="1"/>
      <c r="C39" s="453"/>
      <c r="D39" s="2"/>
      <c r="E39" s="1"/>
      <c r="F39" s="49"/>
      <c r="G39" s="1"/>
      <c r="H39" s="1"/>
      <c r="I39" s="49"/>
      <c r="J39" s="1"/>
      <c r="K39" s="2"/>
      <c r="L39" s="2"/>
      <c r="M39" s="2"/>
      <c r="N39" s="2"/>
      <c r="O39" s="1"/>
      <c r="P39" s="53"/>
      <c r="Q39" s="53"/>
      <c r="R39" s="53"/>
      <c r="S39" s="104"/>
      <c r="T39" s="104"/>
      <c r="U39" s="104"/>
      <c r="V39" s="454"/>
      <c r="W39" s="53"/>
      <c r="X39" s="53"/>
      <c r="Y39" s="53"/>
      <c r="Z39" s="51"/>
      <c r="AA39" s="51"/>
      <c r="AB39" s="51"/>
      <c r="AC39" s="51"/>
      <c r="AD39" s="51"/>
      <c r="AE39" s="51"/>
      <c r="AF39" s="51"/>
      <c r="AG39" s="51"/>
      <c r="AH39" s="51"/>
    </row>
    <row r="40" ht="18.0" customHeight="1">
      <c r="A40" s="447"/>
      <c r="B40" s="1"/>
      <c r="C40" s="453"/>
      <c r="D40" s="2"/>
      <c r="E40" s="1"/>
      <c r="F40" s="49"/>
      <c r="G40" s="1"/>
      <c r="H40" s="1"/>
      <c r="I40" s="49"/>
      <c r="J40" s="1"/>
      <c r="K40" s="2"/>
      <c r="L40" s="2"/>
      <c r="M40" s="2"/>
      <c r="N40" s="2"/>
      <c r="O40" s="1"/>
      <c r="P40" s="53"/>
      <c r="Q40" s="53"/>
      <c r="R40" s="53"/>
      <c r="S40" s="104"/>
      <c r="T40" s="104"/>
      <c r="U40" s="104"/>
      <c r="V40" s="454"/>
      <c r="W40" s="53"/>
      <c r="X40" s="53"/>
      <c r="Y40" s="53"/>
      <c r="Z40" s="51"/>
      <c r="AA40" s="51"/>
      <c r="AB40" s="51"/>
      <c r="AC40" s="51"/>
      <c r="AD40" s="51"/>
      <c r="AE40" s="51"/>
      <c r="AF40" s="51"/>
      <c r="AG40" s="51"/>
      <c r="AH40" s="51"/>
    </row>
    <row r="41" ht="18.0" customHeight="1">
      <c r="A41" s="447"/>
      <c r="B41" s="1"/>
      <c r="C41" s="453"/>
      <c r="D41" s="2"/>
      <c r="E41" s="1"/>
      <c r="F41" s="49"/>
      <c r="G41" s="1"/>
      <c r="H41" s="1"/>
      <c r="I41" s="49"/>
      <c r="J41" s="1"/>
      <c r="K41" s="2"/>
      <c r="L41" s="2"/>
      <c r="M41" s="2"/>
      <c r="N41" s="2"/>
      <c r="O41" s="1"/>
      <c r="P41" s="53"/>
      <c r="Q41" s="53"/>
      <c r="R41" s="53"/>
      <c r="S41" s="104"/>
      <c r="T41" s="104"/>
      <c r="U41" s="104"/>
      <c r="V41" s="454"/>
      <c r="W41" s="53"/>
      <c r="X41" s="53"/>
      <c r="Y41" s="53"/>
      <c r="Z41" s="51"/>
      <c r="AA41" s="51"/>
      <c r="AB41" s="51"/>
      <c r="AC41" s="51"/>
      <c r="AD41" s="51"/>
      <c r="AE41" s="51"/>
      <c r="AF41" s="51"/>
      <c r="AG41" s="51"/>
      <c r="AH41" s="51"/>
    </row>
    <row r="42" ht="18.0" customHeight="1">
      <c r="A42" s="447"/>
      <c r="B42" s="1"/>
      <c r="C42" s="453"/>
      <c r="D42" s="2"/>
      <c r="E42" s="1"/>
      <c r="F42" s="49"/>
      <c r="G42" s="1"/>
      <c r="H42" s="1"/>
      <c r="I42" s="49"/>
      <c r="J42" s="1"/>
      <c r="K42" s="2"/>
      <c r="L42" s="2"/>
      <c r="M42" s="2"/>
      <c r="N42" s="2"/>
      <c r="O42" s="1"/>
      <c r="P42" s="53"/>
      <c r="Q42" s="53"/>
      <c r="R42" s="53"/>
      <c r="S42" s="104"/>
      <c r="T42" s="104"/>
      <c r="U42" s="104"/>
      <c r="V42" s="454"/>
      <c r="W42" s="53"/>
      <c r="X42" s="53"/>
      <c r="Y42" s="53"/>
      <c r="Z42" s="51"/>
      <c r="AA42" s="51"/>
      <c r="AB42" s="51"/>
      <c r="AC42" s="51"/>
      <c r="AD42" s="51"/>
      <c r="AE42" s="51"/>
      <c r="AF42" s="51"/>
      <c r="AG42" s="51"/>
      <c r="AH42" s="51"/>
    </row>
    <row r="43" ht="18.0" customHeight="1">
      <c r="A43" s="447"/>
      <c r="B43" s="1"/>
      <c r="C43" s="453"/>
      <c r="D43" s="2"/>
      <c r="E43" s="1"/>
      <c r="F43" s="49"/>
      <c r="G43" s="1"/>
      <c r="H43" s="1"/>
      <c r="I43" s="49"/>
      <c r="J43" s="1"/>
      <c r="K43" s="2"/>
      <c r="L43" s="2"/>
      <c r="M43" s="2"/>
      <c r="N43" s="2"/>
      <c r="O43" s="1"/>
      <c r="P43" s="53"/>
      <c r="Q43" s="53"/>
      <c r="R43" s="53"/>
      <c r="S43" s="104"/>
      <c r="T43" s="104"/>
      <c r="U43" s="104"/>
      <c r="V43" s="454"/>
      <c r="W43" s="53"/>
      <c r="X43" s="53"/>
      <c r="Y43" s="53"/>
      <c r="Z43" s="51"/>
      <c r="AA43" s="51"/>
      <c r="AB43" s="51"/>
      <c r="AC43" s="51"/>
      <c r="AD43" s="51"/>
      <c r="AE43" s="51"/>
      <c r="AF43" s="51"/>
      <c r="AG43" s="51"/>
      <c r="AH43" s="51"/>
    </row>
    <row r="44" ht="18.0" customHeight="1">
      <c r="A44" s="447"/>
      <c r="B44" s="1"/>
      <c r="C44" s="453"/>
      <c r="D44" s="2"/>
      <c r="E44" s="1"/>
      <c r="F44" s="49"/>
      <c r="G44" s="1"/>
      <c r="H44" s="1"/>
      <c r="I44" s="49"/>
      <c r="J44" s="1"/>
      <c r="K44" s="2"/>
      <c r="L44" s="2"/>
      <c r="M44" s="2"/>
      <c r="N44" s="2"/>
      <c r="O44" s="1"/>
      <c r="P44" s="53"/>
      <c r="Q44" s="53"/>
      <c r="R44" s="53"/>
      <c r="S44" s="104"/>
      <c r="T44" s="104"/>
      <c r="U44" s="104"/>
      <c r="V44" s="454"/>
      <c r="W44" s="53"/>
      <c r="X44" s="53"/>
      <c r="Y44" s="53"/>
      <c r="Z44" s="51"/>
      <c r="AA44" s="51"/>
      <c r="AB44" s="51"/>
      <c r="AC44" s="51"/>
      <c r="AD44" s="51"/>
      <c r="AE44" s="51"/>
      <c r="AF44" s="51"/>
      <c r="AG44" s="51"/>
      <c r="AH44" s="51"/>
    </row>
    <row r="45" ht="18.0" customHeight="1">
      <c r="A45" s="447"/>
      <c r="B45" s="1"/>
      <c r="C45" s="453"/>
      <c r="D45" s="2"/>
      <c r="E45" s="1"/>
      <c r="F45" s="49"/>
      <c r="G45" s="1"/>
      <c r="H45" s="1"/>
      <c r="I45" s="49"/>
      <c r="J45" s="1"/>
      <c r="K45" s="2"/>
      <c r="L45" s="2"/>
      <c r="M45" s="2"/>
      <c r="N45" s="2"/>
      <c r="O45" s="1"/>
      <c r="P45" s="53"/>
      <c r="Q45" s="53"/>
      <c r="R45" s="53"/>
      <c r="S45" s="104"/>
      <c r="T45" s="104"/>
      <c r="U45" s="104"/>
      <c r="V45" s="454"/>
      <c r="W45" s="53"/>
      <c r="X45" s="53"/>
      <c r="Y45" s="53"/>
      <c r="Z45" s="51"/>
      <c r="AA45" s="51"/>
      <c r="AB45" s="51"/>
      <c r="AC45" s="51"/>
      <c r="AD45" s="51"/>
      <c r="AE45" s="51"/>
      <c r="AF45" s="51"/>
      <c r="AG45" s="51"/>
      <c r="AH45" s="51"/>
    </row>
    <row r="46" ht="18.0" customHeight="1">
      <c r="A46" s="447"/>
      <c r="B46" s="1"/>
      <c r="C46" s="453"/>
      <c r="D46" s="2"/>
      <c r="E46" s="1"/>
      <c r="F46" s="49"/>
      <c r="G46" s="1"/>
      <c r="H46" s="1"/>
      <c r="I46" s="49"/>
      <c r="J46" s="1"/>
      <c r="K46" s="2"/>
      <c r="L46" s="2"/>
      <c r="M46" s="2"/>
      <c r="N46" s="2"/>
      <c r="O46" s="1"/>
      <c r="P46" s="53"/>
      <c r="Q46" s="53"/>
      <c r="R46" s="53"/>
      <c r="S46" s="104"/>
      <c r="T46" s="104"/>
      <c r="U46" s="104"/>
      <c r="V46" s="454"/>
      <c r="W46" s="53"/>
      <c r="X46" s="53"/>
      <c r="Y46" s="53"/>
      <c r="Z46" s="51"/>
      <c r="AA46" s="51"/>
      <c r="AB46" s="51"/>
      <c r="AC46" s="51"/>
      <c r="AD46" s="51"/>
      <c r="AE46" s="51"/>
      <c r="AF46" s="51"/>
      <c r="AG46" s="51"/>
      <c r="AH46" s="51"/>
    </row>
    <row r="47" ht="18.0" customHeight="1">
      <c r="A47" s="447"/>
      <c r="B47" s="1"/>
      <c r="C47" s="453"/>
      <c r="D47" s="2"/>
      <c r="E47" s="1"/>
      <c r="F47" s="49"/>
      <c r="G47" s="1"/>
      <c r="H47" s="1"/>
      <c r="I47" s="49"/>
      <c r="J47" s="1"/>
      <c r="K47" s="2"/>
      <c r="L47" s="2"/>
      <c r="M47" s="2"/>
      <c r="N47" s="2"/>
      <c r="O47" s="1"/>
      <c r="P47" s="53"/>
      <c r="Q47" s="53"/>
      <c r="R47" s="53"/>
      <c r="S47" s="104"/>
      <c r="T47" s="104"/>
      <c r="U47" s="104"/>
      <c r="V47" s="454"/>
      <c r="W47" s="53"/>
      <c r="X47" s="53"/>
      <c r="Y47" s="53"/>
      <c r="Z47" s="51"/>
      <c r="AA47" s="51"/>
      <c r="AB47" s="51"/>
      <c r="AC47" s="51"/>
      <c r="AD47" s="51"/>
      <c r="AE47" s="51"/>
      <c r="AF47" s="51"/>
      <c r="AG47" s="51"/>
      <c r="AH47" s="51"/>
    </row>
    <row r="48" ht="18.0" customHeight="1">
      <c r="A48" s="447"/>
      <c r="B48" s="1"/>
      <c r="C48" s="453"/>
      <c r="D48" s="2"/>
      <c r="E48" s="1"/>
      <c r="F48" s="49"/>
      <c r="G48" s="1"/>
      <c r="H48" s="1"/>
      <c r="I48" s="49"/>
      <c r="J48" s="1"/>
      <c r="K48" s="2"/>
      <c r="L48" s="2"/>
      <c r="M48" s="2"/>
      <c r="N48" s="2"/>
      <c r="O48" s="1"/>
      <c r="P48" s="53"/>
      <c r="Q48" s="53"/>
      <c r="R48" s="53"/>
      <c r="S48" s="104"/>
      <c r="T48" s="104"/>
      <c r="U48" s="104"/>
      <c r="V48" s="454"/>
      <c r="W48" s="53"/>
      <c r="X48" s="53"/>
      <c r="Y48" s="53"/>
      <c r="Z48" s="51"/>
      <c r="AA48" s="51"/>
      <c r="AB48" s="51"/>
      <c r="AC48" s="51"/>
      <c r="AD48" s="51"/>
      <c r="AE48" s="51"/>
      <c r="AF48" s="51"/>
      <c r="AG48" s="51"/>
      <c r="AH48" s="51"/>
    </row>
    <row r="49" ht="18.0" customHeight="1">
      <c r="A49" s="447"/>
      <c r="B49" s="1"/>
      <c r="C49" s="453"/>
      <c r="D49" s="2"/>
      <c r="E49" s="1"/>
      <c r="F49" s="49"/>
      <c r="G49" s="1"/>
      <c r="H49" s="1"/>
      <c r="I49" s="49"/>
      <c r="J49" s="1"/>
      <c r="K49" s="2"/>
      <c r="L49" s="2"/>
      <c r="M49" s="2"/>
      <c r="N49" s="2"/>
      <c r="O49" s="1"/>
      <c r="P49" s="53"/>
      <c r="Q49" s="53"/>
      <c r="R49" s="53"/>
      <c r="S49" s="104"/>
      <c r="T49" s="104"/>
      <c r="U49" s="104"/>
      <c r="V49" s="454"/>
      <c r="W49" s="53"/>
      <c r="X49" s="53"/>
      <c r="Y49" s="53"/>
      <c r="Z49" s="51"/>
      <c r="AA49" s="51"/>
      <c r="AB49" s="51"/>
      <c r="AC49" s="51"/>
      <c r="AD49" s="51"/>
      <c r="AE49" s="51"/>
      <c r="AF49" s="51"/>
      <c r="AG49" s="51"/>
      <c r="AH49" s="51"/>
    </row>
    <row r="50" ht="18.0" customHeight="1">
      <c r="A50" s="447"/>
      <c r="B50" s="1"/>
      <c r="C50" s="453"/>
      <c r="D50" s="2"/>
      <c r="E50" s="1"/>
      <c r="F50" s="49"/>
      <c r="G50" s="1"/>
      <c r="H50" s="1"/>
      <c r="I50" s="49"/>
      <c r="J50" s="1"/>
      <c r="K50" s="2"/>
      <c r="L50" s="2"/>
      <c r="M50" s="2"/>
      <c r="N50" s="2"/>
      <c r="O50" s="1"/>
      <c r="P50" s="53"/>
      <c r="Q50" s="53"/>
      <c r="R50" s="53"/>
      <c r="S50" s="104"/>
      <c r="T50" s="104"/>
      <c r="U50" s="104"/>
      <c r="V50" s="454"/>
      <c r="W50" s="53"/>
      <c r="X50" s="53"/>
      <c r="Y50" s="53"/>
      <c r="Z50" s="51"/>
      <c r="AA50" s="51"/>
      <c r="AB50" s="51"/>
      <c r="AC50" s="51"/>
      <c r="AD50" s="51"/>
      <c r="AE50" s="51"/>
      <c r="AF50" s="51"/>
      <c r="AG50" s="51"/>
      <c r="AH50" s="51"/>
    </row>
    <row r="51" ht="18.0" customHeight="1">
      <c r="A51" s="447"/>
      <c r="B51" s="1"/>
      <c r="C51" s="453"/>
      <c r="D51" s="2"/>
      <c r="E51" s="1"/>
      <c r="F51" s="49"/>
      <c r="G51" s="1"/>
      <c r="H51" s="1"/>
      <c r="I51" s="49"/>
      <c r="J51" s="1"/>
      <c r="K51" s="2"/>
      <c r="L51" s="2"/>
      <c r="M51" s="2"/>
      <c r="N51" s="2"/>
      <c r="O51" s="1"/>
      <c r="P51" s="53"/>
      <c r="Q51" s="53"/>
      <c r="R51" s="53"/>
      <c r="S51" s="104"/>
      <c r="T51" s="104"/>
      <c r="U51" s="104"/>
      <c r="V51" s="454"/>
      <c r="W51" s="53"/>
      <c r="X51" s="53"/>
      <c r="Y51" s="53"/>
      <c r="Z51" s="51"/>
      <c r="AA51" s="51"/>
      <c r="AB51" s="51"/>
      <c r="AC51" s="51"/>
      <c r="AD51" s="51"/>
      <c r="AE51" s="51"/>
      <c r="AF51" s="51"/>
      <c r="AG51" s="51"/>
      <c r="AH51" s="51"/>
    </row>
    <row r="52" ht="18.0" customHeight="1">
      <c r="A52" s="447"/>
      <c r="B52" s="1"/>
      <c r="C52" s="453"/>
      <c r="D52" s="2"/>
      <c r="E52" s="1"/>
      <c r="F52" s="49"/>
      <c r="G52" s="1"/>
      <c r="H52" s="1"/>
      <c r="I52" s="49"/>
      <c r="J52" s="1"/>
      <c r="K52" s="2"/>
      <c r="L52" s="2"/>
      <c r="M52" s="2"/>
      <c r="N52" s="2"/>
      <c r="O52" s="1"/>
      <c r="P52" s="53"/>
      <c r="Q52" s="53"/>
      <c r="R52" s="53"/>
      <c r="S52" s="104"/>
      <c r="T52" s="104"/>
      <c r="U52" s="104"/>
      <c r="V52" s="454"/>
      <c r="W52" s="53"/>
      <c r="X52" s="53"/>
      <c r="Y52" s="53"/>
      <c r="Z52" s="51"/>
      <c r="AA52" s="51"/>
      <c r="AB52" s="51"/>
      <c r="AC52" s="51"/>
      <c r="AD52" s="51"/>
      <c r="AE52" s="51"/>
      <c r="AF52" s="51"/>
      <c r="AG52" s="51"/>
      <c r="AH52" s="51"/>
    </row>
    <row r="53" ht="18.0" customHeight="1">
      <c r="A53" s="447"/>
      <c r="B53" s="1"/>
      <c r="C53" s="453"/>
      <c r="D53" s="2"/>
      <c r="E53" s="1"/>
      <c r="F53" s="49"/>
      <c r="G53" s="1"/>
      <c r="H53" s="1"/>
      <c r="I53" s="49"/>
      <c r="J53" s="1"/>
      <c r="K53" s="2"/>
      <c r="L53" s="2"/>
      <c r="M53" s="2"/>
      <c r="N53" s="2"/>
      <c r="O53" s="1"/>
      <c r="P53" s="53"/>
      <c r="Q53" s="53"/>
      <c r="R53" s="53"/>
      <c r="S53" s="104"/>
      <c r="T53" s="104"/>
      <c r="U53" s="104"/>
      <c r="V53" s="454"/>
      <c r="W53" s="53"/>
      <c r="X53" s="53"/>
      <c r="Y53" s="53"/>
      <c r="Z53" s="51"/>
      <c r="AA53" s="51"/>
      <c r="AB53" s="51"/>
      <c r="AC53" s="51"/>
      <c r="AD53" s="51"/>
      <c r="AE53" s="51"/>
      <c r="AF53" s="51"/>
      <c r="AG53" s="51"/>
      <c r="AH53" s="51"/>
    </row>
    <row r="54" ht="18.0" customHeight="1">
      <c r="A54" s="447"/>
      <c r="B54" s="1"/>
      <c r="C54" s="453"/>
      <c r="D54" s="2"/>
      <c r="E54" s="1"/>
      <c r="F54" s="49"/>
      <c r="G54" s="1"/>
      <c r="H54" s="1"/>
      <c r="I54" s="49"/>
      <c r="J54" s="1"/>
      <c r="K54" s="2"/>
      <c r="L54" s="2"/>
      <c r="M54" s="2"/>
      <c r="N54" s="2"/>
      <c r="O54" s="1"/>
      <c r="P54" s="53"/>
      <c r="Q54" s="53"/>
      <c r="R54" s="53"/>
      <c r="S54" s="104"/>
      <c r="T54" s="104"/>
      <c r="U54" s="104"/>
      <c r="V54" s="454"/>
      <c r="W54" s="53"/>
      <c r="X54" s="53"/>
      <c r="Y54" s="53"/>
      <c r="Z54" s="51"/>
      <c r="AA54" s="51"/>
      <c r="AB54" s="51"/>
      <c r="AC54" s="51"/>
      <c r="AD54" s="51"/>
      <c r="AE54" s="51"/>
      <c r="AF54" s="51"/>
      <c r="AG54" s="51"/>
      <c r="AH54" s="51"/>
    </row>
    <row r="55" ht="18.0" customHeight="1">
      <c r="A55" s="447"/>
      <c r="B55" s="1"/>
      <c r="C55" s="453"/>
      <c r="D55" s="2"/>
      <c r="E55" s="1"/>
      <c r="F55" s="49"/>
      <c r="G55" s="1"/>
      <c r="H55" s="1"/>
      <c r="I55" s="49"/>
      <c r="J55" s="1"/>
      <c r="K55" s="2"/>
      <c r="L55" s="2"/>
      <c r="M55" s="2"/>
      <c r="N55" s="2"/>
      <c r="O55" s="1"/>
      <c r="P55" s="53"/>
      <c r="Q55" s="53"/>
      <c r="R55" s="53"/>
      <c r="S55" s="104"/>
      <c r="T55" s="104"/>
      <c r="U55" s="104"/>
      <c r="V55" s="454"/>
      <c r="W55" s="53"/>
      <c r="X55" s="53"/>
      <c r="Y55" s="53"/>
      <c r="Z55" s="51"/>
      <c r="AA55" s="51"/>
      <c r="AB55" s="51"/>
      <c r="AC55" s="51"/>
      <c r="AD55" s="51"/>
      <c r="AE55" s="51"/>
      <c r="AF55" s="51"/>
      <c r="AG55" s="51"/>
      <c r="AH55" s="51"/>
    </row>
    <row r="56" ht="18.0" customHeight="1">
      <c r="A56" s="447"/>
      <c r="B56" s="1"/>
      <c r="C56" s="453"/>
      <c r="D56" s="2"/>
      <c r="E56" s="1"/>
      <c r="F56" s="49"/>
      <c r="G56" s="1"/>
      <c r="H56" s="1"/>
      <c r="I56" s="49"/>
      <c r="J56" s="1"/>
      <c r="K56" s="2"/>
      <c r="L56" s="2"/>
      <c r="M56" s="2"/>
      <c r="N56" s="2"/>
      <c r="O56" s="1"/>
      <c r="P56" s="53"/>
      <c r="Q56" s="53"/>
      <c r="R56" s="53"/>
      <c r="S56" s="104"/>
      <c r="T56" s="104"/>
      <c r="U56" s="104"/>
      <c r="V56" s="454"/>
      <c r="W56" s="53"/>
      <c r="X56" s="53"/>
      <c r="Y56" s="53"/>
      <c r="Z56" s="51"/>
      <c r="AA56" s="51"/>
      <c r="AB56" s="51"/>
      <c r="AC56" s="51"/>
      <c r="AD56" s="51"/>
      <c r="AE56" s="51"/>
      <c r="AF56" s="51"/>
      <c r="AG56" s="51"/>
      <c r="AH56" s="51"/>
    </row>
    <row r="57" ht="18.0" customHeight="1">
      <c r="A57" s="447"/>
      <c r="B57" s="1"/>
      <c r="C57" s="453"/>
      <c r="D57" s="2"/>
      <c r="E57" s="1"/>
      <c r="F57" s="49"/>
      <c r="G57" s="1"/>
      <c r="H57" s="1"/>
      <c r="I57" s="49"/>
      <c r="J57" s="1"/>
      <c r="K57" s="2"/>
      <c r="L57" s="2"/>
      <c r="M57" s="2"/>
      <c r="N57" s="2"/>
      <c r="O57" s="1"/>
      <c r="P57" s="53"/>
      <c r="Q57" s="53"/>
      <c r="R57" s="53"/>
      <c r="S57" s="104"/>
      <c r="T57" s="104"/>
      <c r="U57" s="104"/>
      <c r="V57" s="454"/>
      <c r="W57" s="53"/>
      <c r="X57" s="53"/>
      <c r="Y57" s="53"/>
      <c r="Z57" s="51"/>
      <c r="AA57" s="51"/>
      <c r="AB57" s="51"/>
      <c r="AC57" s="51"/>
      <c r="AD57" s="51"/>
      <c r="AE57" s="51"/>
      <c r="AF57" s="51"/>
      <c r="AG57" s="51"/>
      <c r="AH57" s="51"/>
    </row>
    <row r="58" ht="18.0" customHeight="1">
      <c r="A58" s="447"/>
      <c r="B58" s="1"/>
      <c r="C58" s="453"/>
      <c r="D58" s="2"/>
      <c r="E58" s="1"/>
      <c r="F58" s="49"/>
      <c r="G58" s="1"/>
      <c r="H58" s="1"/>
      <c r="I58" s="49"/>
      <c r="J58" s="1"/>
      <c r="K58" s="2"/>
      <c r="L58" s="2"/>
      <c r="M58" s="2"/>
      <c r="N58" s="2"/>
      <c r="O58" s="1"/>
      <c r="P58" s="53"/>
      <c r="Q58" s="53"/>
      <c r="R58" s="53"/>
      <c r="S58" s="104"/>
      <c r="T58" s="104"/>
      <c r="U58" s="104"/>
      <c r="V58" s="454"/>
      <c r="W58" s="53"/>
      <c r="X58" s="53"/>
      <c r="Y58" s="53"/>
      <c r="Z58" s="51"/>
      <c r="AA58" s="51"/>
      <c r="AB58" s="51"/>
      <c r="AC58" s="51"/>
      <c r="AD58" s="51"/>
      <c r="AE58" s="51"/>
      <c r="AF58" s="51"/>
      <c r="AG58" s="51"/>
      <c r="AH58" s="51"/>
    </row>
    <row r="59" ht="18.0" customHeight="1">
      <c r="A59" s="447"/>
      <c r="B59" s="1"/>
      <c r="C59" s="453"/>
      <c r="D59" s="2"/>
      <c r="E59" s="1"/>
      <c r="F59" s="49"/>
      <c r="G59" s="1"/>
      <c r="H59" s="1"/>
      <c r="I59" s="49"/>
      <c r="J59" s="1"/>
      <c r="K59" s="2"/>
      <c r="L59" s="2"/>
      <c r="M59" s="2"/>
      <c r="N59" s="2"/>
      <c r="O59" s="1"/>
      <c r="P59" s="53"/>
      <c r="Q59" s="53"/>
      <c r="R59" s="53"/>
      <c r="S59" s="104"/>
      <c r="T59" s="104"/>
      <c r="U59" s="104"/>
      <c r="V59" s="454"/>
      <c r="W59" s="53"/>
      <c r="X59" s="53"/>
      <c r="Y59" s="53"/>
      <c r="Z59" s="51"/>
      <c r="AA59" s="51"/>
      <c r="AB59" s="51"/>
      <c r="AC59" s="51"/>
      <c r="AD59" s="51"/>
      <c r="AE59" s="51"/>
      <c r="AF59" s="51"/>
      <c r="AG59" s="51"/>
      <c r="AH59" s="51"/>
    </row>
    <row r="60" ht="18.0" customHeight="1">
      <c r="A60" s="447"/>
      <c r="B60" s="1"/>
      <c r="C60" s="453"/>
      <c r="D60" s="2"/>
      <c r="E60" s="1"/>
      <c r="F60" s="49"/>
      <c r="G60" s="1"/>
      <c r="H60" s="1"/>
      <c r="I60" s="49"/>
      <c r="J60" s="1"/>
      <c r="K60" s="2"/>
      <c r="L60" s="2"/>
      <c r="M60" s="2"/>
      <c r="N60" s="2"/>
      <c r="O60" s="1"/>
      <c r="P60" s="53"/>
      <c r="Q60" s="53"/>
      <c r="R60" s="53"/>
      <c r="S60" s="104"/>
      <c r="T60" s="104"/>
      <c r="U60" s="104"/>
      <c r="V60" s="454"/>
      <c r="W60" s="53"/>
      <c r="X60" s="53"/>
      <c r="Y60" s="53"/>
      <c r="Z60" s="51"/>
      <c r="AA60" s="51"/>
      <c r="AB60" s="51"/>
      <c r="AC60" s="51"/>
      <c r="AD60" s="51"/>
      <c r="AE60" s="51"/>
      <c r="AF60" s="51"/>
      <c r="AG60" s="51"/>
      <c r="AH60" s="51"/>
    </row>
    <row r="61" ht="18.0" customHeight="1">
      <c r="A61" s="447"/>
      <c r="B61" s="1"/>
      <c r="C61" s="453"/>
      <c r="D61" s="2"/>
      <c r="E61" s="1"/>
      <c r="F61" s="49"/>
      <c r="G61" s="1"/>
      <c r="H61" s="1"/>
      <c r="I61" s="49"/>
      <c r="J61" s="1"/>
      <c r="K61" s="2"/>
      <c r="L61" s="2"/>
      <c r="M61" s="2"/>
      <c r="N61" s="2"/>
      <c r="O61" s="1"/>
      <c r="P61" s="53"/>
      <c r="Q61" s="53"/>
      <c r="R61" s="53"/>
      <c r="S61" s="104"/>
      <c r="T61" s="104"/>
      <c r="U61" s="104"/>
      <c r="V61" s="454"/>
      <c r="W61" s="53"/>
      <c r="X61" s="53"/>
      <c r="Y61" s="53"/>
      <c r="Z61" s="51"/>
      <c r="AA61" s="51"/>
      <c r="AB61" s="51"/>
      <c r="AC61" s="51"/>
      <c r="AD61" s="51"/>
      <c r="AE61" s="51"/>
      <c r="AF61" s="51"/>
      <c r="AG61" s="51"/>
      <c r="AH61" s="51"/>
    </row>
    <row r="62" ht="18.0" customHeight="1">
      <c r="A62" s="447"/>
      <c r="B62" s="1"/>
      <c r="C62" s="453"/>
      <c r="D62" s="2"/>
      <c r="E62" s="1"/>
      <c r="F62" s="49"/>
      <c r="G62" s="1"/>
      <c r="H62" s="1"/>
      <c r="I62" s="49"/>
      <c r="J62" s="1"/>
      <c r="K62" s="2"/>
      <c r="L62" s="2"/>
      <c r="M62" s="2"/>
      <c r="N62" s="2"/>
      <c r="O62" s="1"/>
      <c r="P62" s="53"/>
      <c r="Q62" s="53"/>
      <c r="R62" s="53"/>
      <c r="S62" s="104"/>
      <c r="T62" s="104"/>
      <c r="U62" s="104"/>
      <c r="V62" s="454"/>
      <c r="W62" s="53"/>
      <c r="X62" s="53"/>
      <c r="Y62" s="53"/>
      <c r="Z62" s="51"/>
      <c r="AA62" s="51"/>
      <c r="AB62" s="51"/>
      <c r="AC62" s="51"/>
      <c r="AD62" s="51"/>
      <c r="AE62" s="51"/>
      <c r="AF62" s="51"/>
      <c r="AG62" s="51"/>
      <c r="AH62" s="51"/>
    </row>
    <row r="63" ht="18.0" customHeight="1">
      <c r="A63" s="447"/>
      <c r="B63" s="1"/>
      <c r="C63" s="453"/>
      <c r="D63" s="2"/>
      <c r="E63" s="1"/>
      <c r="F63" s="49"/>
      <c r="G63" s="1"/>
      <c r="H63" s="1"/>
      <c r="I63" s="49"/>
      <c r="J63" s="1"/>
      <c r="K63" s="2"/>
      <c r="L63" s="2"/>
      <c r="M63" s="2"/>
      <c r="N63" s="2"/>
      <c r="O63" s="1"/>
      <c r="P63" s="53"/>
      <c r="Q63" s="53"/>
      <c r="R63" s="53"/>
      <c r="S63" s="104"/>
      <c r="T63" s="104"/>
      <c r="U63" s="104"/>
      <c r="V63" s="454"/>
      <c r="W63" s="53"/>
      <c r="X63" s="53"/>
      <c r="Y63" s="53"/>
      <c r="Z63" s="51"/>
      <c r="AA63" s="51"/>
      <c r="AB63" s="51"/>
      <c r="AC63" s="51"/>
      <c r="AD63" s="51"/>
      <c r="AE63" s="51"/>
      <c r="AF63" s="51"/>
      <c r="AG63" s="51"/>
      <c r="AH63" s="51"/>
    </row>
    <row r="64" ht="18.0" customHeight="1">
      <c r="A64" s="447"/>
      <c r="B64" s="1"/>
      <c r="C64" s="453"/>
      <c r="D64" s="2"/>
      <c r="E64" s="1"/>
      <c r="F64" s="49"/>
      <c r="G64" s="1"/>
      <c r="H64" s="1"/>
      <c r="I64" s="49"/>
      <c r="J64" s="1"/>
      <c r="K64" s="2"/>
      <c r="L64" s="2"/>
      <c r="M64" s="2"/>
      <c r="N64" s="2"/>
      <c r="O64" s="1"/>
      <c r="P64" s="53"/>
      <c r="Q64" s="53"/>
      <c r="R64" s="53"/>
      <c r="S64" s="104"/>
      <c r="T64" s="104"/>
      <c r="U64" s="104"/>
      <c r="V64" s="454"/>
      <c r="W64" s="53"/>
      <c r="X64" s="53"/>
      <c r="Y64" s="53"/>
      <c r="Z64" s="51"/>
      <c r="AA64" s="51"/>
      <c r="AB64" s="51"/>
      <c r="AC64" s="51"/>
      <c r="AD64" s="51"/>
      <c r="AE64" s="51"/>
      <c r="AF64" s="51"/>
      <c r="AG64" s="51"/>
      <c r="AH64" s="51"/>
    </row>
    <row r="65" ht="18.0" customHeight="1">
      <c r="A65" s="447"/>
      <c r="B65" s="1"/>
      <c r="C65" s="453"/>
      <c r="D65" s="2"/>
      <c r="E65" s="1"/>
      <c r="F65" s="49"/>
      <c r="G65" s="1"/>
      <c r="H65" s="1"/>
      <c r="I65" s="49"/>
      <c r="J65" s="1"/>
      <c r="K65" s="2"/>
      <c r="L65" s="2"/>
      <c r="M65" s="2"/>
      <c r="N65" s="2"/>
      <c r="O65" s="1"/>
      <c r="P65" s="53"/>
      <c r="Q65" s="53"/>
      <c r="R65" s="53"/>
      <c r="S65" s="104"/>
      <c r="T65" s="104"/>
      <c r="U65" s="104"/>
      <c r="V65" s="454"/>
      <c r="W65" s="53"/>
      <c r="X65" s="53"/>
      <c r="Y65" s="53"/>
      <c r="Z65" s="51"/>
      <c r="AA65" s="51"/>
      <c r="AB65" s="51"/>
      <c r="AC65" s="51"/>
      <c r="AD65" s="51"/>
      <c r="AE65" s="51"/>
      <c r="AF65" s="51"/>
      <c r="AG65" s="51"/>
      <c r="AH65" s="51"/>
    </row>
    <row r="66" ht="18.0" customHeight="1">
      <c r="A66" s="447"/>
      <c r="B66" s="1"/>
      <c r="C66" s="453"/>
      <c r="D66" s="2"/>
      <c r="E66" s="1"/>
      <c r="F66" s="49"/>
      <c r="G66" s="1"/>
      <c r="H66" s="1"/>
      <c r="I66" s="49"/>
      <c r="J66" s="1"/>
      <c r="K66" s="2"/>
      <c r="L66" s="2"/>
      <c r="M66" s="2"/>
      <c r="N66" s="2"/>
      <c r="O66" s="1"/>
      <c r="P66" s="53"/>
      <c r="Q66" s="53"/>
      <c r="R66" s="53"/>
      <c r="S66" s="104"/>
      <c r="T66" s="104"/>
      <c r="U66" s="104"/>
      <c r="V66" s="454"/>
      <c r="W66" s="53"/>
      <c r="X66" s="53"/>
      <c r="Y66" s="53"/>
      <c r="Z66" s="51"/>
      <c r="AA66" s="51"/>
      <c r="AB66" s="51"/>
      <c r="AC66" s="51"/>
      <c r="AD66" s="51"/>
      <c r="AE66" s="51"/>
      <c r="AF66" s="51"/>
      <c r="AG66" s="51"/>
      <c r="AH66" s="51"/>
    </row>
    <row r="67" ht="18.0" customHeight="1">
      <c r="A67" s="447"/>
      <c r="B67" s="1"/>
      <c r="C67" s="453"/>
      <c r="D67" s="2"/>
      <c r="E67" s="1"/>
      <c r="F67" s="49"/>
      <c r="G67" s="1"/>
      <c r="H67" s="1"/>
      <c r="I67" s="49"/>
      <c r="J67" s="1"/>
      <c r="K67" s="2"/>
      <c r="L67" s="2"/>
      <c r="M67" s="2"/>
      <c r="N67" s="2"/>
      <c r="O67" s="1"/>
      <c r="P67" s="53"/>
      <c r="Q67" s="53"/>
      <c r="R67" s="53"/>
      <c r="S67" s="104"/>
      <c r="T67" s="104"/>
      <c r="U67" s="104"/>
      <c r="V67" s="454"/>
      <c r="W67" s="53"/>
      <c r="X67" s="53"/>
      <c r="Y67" s="53"/>
      <c r="Z67" s="51"/>
      <c r="AA67" s="51"/>
      <c r="AB67" s="51"/>
      <c r="AC67" s="51"/>
      <c r="AD67" s="51"/>
      <c r="AE67" s="51"/>
      <c r="AF67" s="51"/>
      <c r="AG67" s="51"/>
      <c r="AH67" s="51"/>
    </row>
    <row r="68" ht="18.0" customHeight="1">
      <c r="A68" s="447"/>
      <c r="B68" s="1"/>
      <c r="C68" s="453"/>
      <c r="D68" s="2"/>
      <c r="E68" s="1"/>
      <c r="F68" s="49"/>
      <c r="G68" s="1"/>
      <c r="H68" s="1"/>
      <c r="I68" s="49"/>
      <c r="J68" s="1"/>
      <c r="K68" s="2"/>
      <c r="L68" s="2"/>
      <c r="M68" s="2"/>
      <c r="N68" s="2"/>
      <c r="O68" s="1"/>
      <c r="P68" s="53"/>
      <c r="Q68" s="53"/>
      <c r="R68" s="53"/>
      <c r="S68" s="104"/>
      <c r="T68" s="104"/>
      <c r="U68" s="104"/>
      <c r="V68" s="454"/>
      <c r="W68" s="53"/>
      <c r="X68" s="53"/>
      <c r="Y68" s="53"/>
      <c r="Z68" s="51"/>
      <c r="AA68" s="51"/>
      <c r="AB68" s="51"/>
      <c r="AC68" s="51"/>
      <c r="AD68" s="51"/>
      <c r="AE68" s="51"/>
      <c r="AF68" s="51"/>
      <c r="AG68" s="51"/>
      <c r="AH68" s="51"/>
    </row>
    <row r="69" ht="18.0" customHeight="1">
      <c r="A69" s="447"/>
      <c r="B69" s="1"/>
      <c r="C69" s="453"/>
      <c r="D69" s="2"/>
      <c r="E69" s="1"/>
      <c r="F69" s="49"/>
      <c r="G69" s="1"/>
      <c r="H69" s="1"/>
      <c r="I69" s="49"/>
      <c r="J69" s="1"/>
      <c r="K69" s="2"/>
      <c r="L69" s="2"/>
      <c r="M69" s="2"/>
      <c r="N69" s="2"/>
      <c r="O69" s="1"/>
      <c r="P69" s="53"/>
      <c r="Q69" s="53"/>
      <c r="R69" s="53"/>
      <c r="S69" s="104"/>
      <c r="T69" s="104"/>
      <c r="U69" s="104"/>
      <c r="V69" s="454"/>
      <c r="W69" s="53"/>
      <c r="X69" s="53"/>
      <c r="Y69" s="53"/>
      <c r="Z69" s="51"/>
      <c r="AA69" s="51"/>
      <c r="AB69" s="51"/>
      <c r="AC69" s="51"/>
      <c r="AD69" s="51"/>
      <c r="AE69" s="51"/>
      <c r="AF69" s="51"/>
      <c r="AG69" s="51"/>
      <c r="AH69" s="51"/>
    </row>
    <row r="70" ht="18.0" customHeight="1">
      <c r="A70" s="447"/>
      <c r="B70" s="1"/>
      <c r="C70" s="453"/>
      <c r="D70" s="2"/>
      <c r="E70" s="1"/>
      <c r="F70" s="49"/>
      <c r="G70" s="1"/>
      <c r="H70" s="1"/>
      <c r="I70" s="49"/>
      <c r="J70" s="1"/>
      <c r="K70" s="2"/>
      <c r="L70" s="2"/>
      <c r="M70" s="2"/>
      <c r="N70" s="2"/>
      <c r="O70" s="1"/>
      <c r="P70" s="53"/>
      <c r="Q70" s="53"/>
      <c r="R70" s="53"/>
      <c r="S70" s="104"/>
      <c r="T70" s="104"/>
      <c r="U70" s="104"/>
      <c r="V70" s="454"/>
      <c r="W70" s="53"/>
      <c r="X70" s="53"/>
      <c r="Y70" s="53"/>
      <c r="Z70" s="51"/>
      <c r="AA70" s="51"/>
      <c r="AB70" s="51"/>
      <c r="AC70" s="51"/>
      <c r="AD70" s="51"/>
      <c r="AE70" s="51"/>
      <c r="AF70" s="51"/>
      <c r="AG70" s="51"/>
      <c r="AH70" s="51"/>
    </row>
    <row r="71" ht="18.0" customHeight="1">
      <c r="A71" s="447"/>
      <c r="B71" s="1"/>
      <c r="C71" s="453"/>
      <c r="D71" s="2"/>
      <c r="E71" s="1"/>
      <c r="F71" s="49"/>
      <c r="G71" s="1"/>
      <c r="H71" s="1"/>
      <c r="I71" s="49"/>
      <c r="J71" s="1"/>
      <c r="K71" s="2"/>
      <c r="L71" s="2"/>
      <c r="M71" s="2"/>
      <c r="N71" s="2"/>
      <c r="O71" s="1"/>
      <c r="P71" s="53"/>
      <c r="Q71" s="53"/>
      <c r="R71" s="53"/>
      <c r="S71" s="104"/>
      <c r="T71" s="104"/>
      <c r="U71" s="104"/>
      <c r="V71" s="454"/>
      <c r="W71" s="53"/>
      <c r="X71" s="53"/>
      <c r="Y71" s="53"/>
      <c r="Z71" s="51"/>
      <c r="AA71" s="51"/>
      <c r="AB71" s="51"/>
      <c r="AC71" s="51"/>
      <c r="AD71" s="51"/>
      <c r="AE71" s="51"/>
      <c r="AF71" s="51"/>
      <c r="AG71" s="51"/>
      <c r="AH71" s="51"/>
    </row>
    <row r="72" ht="18.0" customHeight="1">
      <c r="A72" s="447"/>
      <c r="B72" s="1"/>
      <c r="C72" s="453"/>
      <c r="D72" s="2"/>
      <c r="E72" s="1"/>
      <c r="F72" s="49"/>
      <c r="G72" s="1"/>
      <c r="H72" s="1"/>
      <c r="I72" s="49"/>
      <c r="J72" s="1"/>
      <c r="K72" s="2"/>
      <c r="L72" s="2"/>
      <c r="M72" s="2"/>
      <c r="N72" s="2"/>
      <c r="O72" s="1"/>
      <c r="P72" s="53"/>
      <c r="Q72" s="53"/>
      <c r="R72" s="53"/>
      <c r="S72" s="104"/>
      <c r="T72" s="104"/>
      <c r="U72" s="104"/>
      <c r="V72" s="454"/>
      <c r="W72" s="53"/>
      <c r="X72" s="53"/>
      <c r="Y72" s="53"/>
      <c r="Z72" s="51"/>
      <c r="AA72" s="51"/>
      <c r="AB72" s="51"/>
      <c r="AC72" s="51"/>
      <c r="AD72" s="51"/>
      <c r="AE72" s="51"/>
      <c r="AF72" s="51"/>
      <c r="AG72" s="51"/>
      <c r="AH72" s="51"/>
    </row>
    <row r="73" ht="18.0" customHeight="1">
      <c r="A73" s="447"/>
      <c r="B73" s="1"/>
      <c r="C73" s="453"/>
      <c r="D73" s="2"/>
      <c r="E73" s="1"/>
      <c r="F73" s="49"/>
      <c r="G73" s="1"/>
      <c r="H73" s="1"/>
      <c r="I73" s="49"/>
      <c r="J73" s="1"/>
      <c r="K73" s="2"/>
      <c r="L73" s="2"/>
      <c r="M73" s="2"/>
      <c r="N73" s="2"/>
      <c r="O73" s="1"/>
      <c r="P73" s="53"/>
      <c r="Q73" s="53"/>
      <c r="R73" s="53"/>
      <c r="S73" s="104"/>
      <c r="T73" s="104"/>
      <c r="U73" s="104"/>
      <c r="V73" s="454"/>
      <c r="W73" s="53"/>
      <c r="X73" s="53"/>
      <c r="Y73" s="53"/>
      <c r="Z73" s="51"/>
      <c r="AA73" s="51"/>
      <c r="AB73" s="51"/>
      <c r="AC73" s="51"/>
      <c r="AD73" s="51"/>
      <c r="AE73" s="51"/>
      <c r="AF73" s="51"/>
      <c r="AG73" s="51"/>
      <c r="AH73" s="51"/>
    </row>
    <row r="74" ht="18.0" customHeight="1">
      <c r="A74" s="447"/>
      <c r="B74" s="1"/>
      <c r="C74" s="453"/>
      <c r="D74" s="2"/>
      <c r="E74" s="1"/>
      <c r="F74" s="49"/>
      <c r="G74" s="1"/>
      <c r="H74" s="1"/>
      <c r="I74" s="49"/>
      <c r="J74" s="1"/>
      <c r="K74" s="2"/>
      <c r="L74" s="2"/>
      <c r="M74" s="2"/>
      <c r="N74" s="2"/>
      <c r="O74" s="1"/>
      <c r="P74" s="53"/>
      <c r="Q74" s="53"/>
      <c r="R74" s="53"/>
      <c r="S74" s="104"/>
      <c r="T74" s="104"/>
      <c r="U74" s="104"/>
      <c r="V74" s="454"/>
      <c r="W74" s="53"/>
      <c r="X74" s="53"/>
      <c r="Y74" s="53"/>
      <c r="Z74" s="51"/>
      <c r="AA74" s="51"/>
      <c r="AB74" s="51"/>
      <c r="AC74" s="51"/>
      <c r="AD74" s="51"/>
      <c r="AE74" s="51"/>
      <c r="AF74" s="51"/>
      <c r="AG74" s="51"/>
      <c r="AH74" s="51"/>
    </row>
    <row r="75" ht="18.0" customHeight="1">
      <c r="A75" s="447"/>
      <c r="B75" s="1"/>
      <c r="C75" s="453"/>
      <c r="D75" s="2"/>
      <c r="E75" s="1"/>
      <c r="F75" s="49"/>
      <c r="G75" s="1"/>
      <c r="H75" s="1"/>
      <c r="I75" s="49"/>
      <c r="J75" s="1"/>
      <c r="K75" s="2"/>
      <c r="L75" s="2"/>
      <c r="M75" s="2"/>
      <c r="N75" s="2"/>
      <c r="O75" s="1"/>
      <c r="P75" s="53"/>
      <c r="Q75" s="53"/>
      <c r="R75" s="53"/>
      <c r="S75" s="104"/>
      <c r="T75" s="104"/>
      <c r="U75" s="104"/>
      <c r="V75" s="454"/>
      <c r="W75" s="53"/>
      <c r="X75" s="53"/>
      <c r="Y75" s="53"/>
      <c r="Z75" s="51"/>
      <c r="AA75" s="51"/>
      <c r="AB75" s="51"/>
      <c r="AC75" s="51"/>
      <c r="AD75" s="51"/>
      <c r="AE75" s="51"/>
      <c r="AF75" s="51"/>
      <c r="AG75" s="51"/>
      <c r="AH75" s="51"/>
    </row>
    <row r="76" ht="18.0" customHeight="1">
      <c r="A76" s="447"/>
      <c r="B76" s="1"/>
      <c r="C76" s="453"/>
      <c r="D76" s="2"/>
      <c r="E76" s="1"/>
      <c r="F76" s="49"/>
      <c r="G76" s="1"/>
      <c r="H76" s="1"/>
      <c r="I76" s="49"/>
      <c r="J76" s="1"/>
      <c r="K76" s="2"/>
      <c r="L76" s="2"/>
      <c r="M76" s="2"/>
      <c r="N76" s="2"/>
      <c r="O76" s="1"/>
      <c r="P76" s="53"/>
      <c r="Q76" s="53"/>
      <c r="R76" s="53"/>
      <c r="S76" s="104"/>
      <c r="T76" s="104"/>
      <c r="U76" s="104"/>
      <c r="V76" s="454"/>
      <c r="W76" s="53"/>
      <c r="X76" s="53"/>
      <c r="Y76" s="53"/>
      <c r="Z76" s="51"/>
      <c r="AA76" s="51"/>
      <c r="AB76" s="51"/>
      <c r="AC76" s="51"/>
      <c r="AD76" s="51"/>
      <c r="AE76" s="51"/>
      <c r="AF76" s="51"/>
      <c r="AG76" s="51"/>
      <c r="AH76" s="51"/>
    </row>
    <row r="77" ht="18.0" customHeight="1">
      <c r="A77" s="447"/>
      <c r="B77" s="1"/>
      <c r="C77" s="453"/>
      <c r="D77" s="2"/>
      <c r="E77" s="1"/>
      <c r="F77" s="49"/>
      <c r="G77" s="1"/>
      <c r="H77" s="1"/>
      <c r="I77" s="49"/>
      <c r="J77" s="1"/>
      <c r="K77" s="2"/>
      <c r="L77" s="2"/>
      <c r="M77" s="2"/>
      <c r="N77" s="2"/>
      <c r="O77" s="1"/>
      <c r="P77" s="53"/>
      <c r="Q77" s="53"/>
      <c r="R77" s="53"/>
      <c r="S77" s="104"/>
      <c r="T77" s="104"/>
      <c r="U77" s="104"/>
      <c r="V77" s="454"/>
      <c r="W77" s="53"/>
      <c r="X77" s="53"/>
      <c r="Y77" s="53"/>
      <c r="Z77" s="51"/>
      <c r="AA77" s="51"/>
      <c r="AB77" s="51"/>
      <c r="AC77" s="51"/>
      <c r="AD77" s="51"/>
      <c r="AE77" s="51"/>
      <c r="AF77" s="51"/>
      <c r="AG77" s="51"/>
      <c r="AH77" s="51"/>
    </row>
    <row r="78" ht="18.0" customHeight="1">
      <c r="A78" s="447"/>
      <c r="B78" s="1"/>
      <c r="C78" s="453"/>
      <c r="D78" s="2"/>
      <c r="E78" s="1"/>
      <c r="F78" s="49"/>
      <c r="G78" s="1"/>
      <c r="H78" s="1"/>
      <c r="I78" s="49"/>
      <c r="J78" s="1"/>
      <c r="K78" s="2"/>
      <c r="L78" s="2"/>
      <c r="M78" s="2"/>
      <c r="N78" s="2"/>
      <c r="O78" s="1"/>
      <c r="P78" s="53"/>
      <c r="Q78" s="53"/>
      <c r="R78" s="53"/>
      <c r="S78" s="104"/>
      <c r="T78" s="104"/>
      <c r="U78" s="104"/>
      <c r="V78" s="454"/>
      <c r="W78" s="53"/>
      <c r="X78" s="53"/>
      <c r="Y78" s="53"/>
      <c r="Z78" s="51"/>
      <c r="AA78" s="51"/>
      <c r="AB78" s="51"/>
      <c r="AC78" s="51"/>
      <c r="AD78" s="51"/>
      <c r="AE78" s="51"/>
      <c r="AF78" s="51"/>
      <c r="AG78" s="51"/>
      <c r="AH78" s="51"/>
    </row>
    <row r="79" ht="18.0" customHeight="1">
      <c r="A79" s="447"/>
      <c r="B79" s="1"/>
      <c r="C79" s="453"/>
      <c r="D79" s="2"/>
      <c r="E79" s="1"/>
      <c r="F79" s="49"/>
      <c r="G79" s="1"/>
      <c r="H79" s="1"/>
      <c r="I79" s="49"/>
      <c r="J79" s="1"/>
      <c r="K79" s="2"/>
      <c r="L79" s="2"/>
      <c r="M79" s="2"/>
      <c r="N79" s="2"/>
      <c r="O79" s="1"/>
      <c r="P79" s="53"/>
      <c r="Q79" s="53"/>
      <c r="R79" s="53"/>
      <c r="S79" s="104"/>
      <c r="T79" s="104"/>
      <c r="U79" s="104"/>
      <c r="V79" s="454"/>
      <c r="W79" s="53"/>
      <c r="X79" s="53"/>
      <c r="Y79" s="53"/>
      <c r="Z79" s="51"/>
      <c r="AA79" s="51"/>
      <c r="AB79" s="51"/>
      <c r="AC79" s="51"/>
      <c r="AD79" s="51"/>
      <c r="AE79" s="51"/>
      <c r="AF79" s="51"/>
      <c r="AG79" s="51"/>
      <c r="AH79" s="51"/>
    </row>
    <row r="80" ht="18.0" customHeight="1">
      <c r="A80" s="447"/>
      <c r="B80" s="1"/>
      <c r="C80" s="453"/>
      <c r="D80" s="2"/>
      <c r="E80" s="1"/>
      <c r="F80" s="49"/>
      <c r="G80" s="1"/>
      <c r="H80" s="1"/>
      <c r="I80" s="49"/>
      <c r="J80" s="1"/>
      <c r="K80" s="2"/>
      <c r="L80" s="2"/>
      <c r="M80" s="2"/>
      <c r="N80" s="2"/>
      <c r="O80" s="1"/>
      <c r="P80" s="53"/>
      <c r="Q80" s="53"/>
      <c r="R80" s="53"/>
      <c r="S80" s="104"/>
      <c r="T80" s="104"/>
      <c r="U80" s="104"/>
      <c r="V80" s="454"/>
      <c r="W80" s="53"/>
      <c r="X80" s="53"/>
      <c r="Y80" s="53"/>
      <c r="Z80" s="51"/>
      <c r="AA80" s="51"/>
      <c r="AB80" s="51"/>
      <c r="AC80" s="51"/>
      <c r="AD80" s="51"/>
      <c r="AE80" s="51"/>
      <c r="AF80" s="51"/>
      <c r="AG80" s="51"/>
      <c r="AH80" s="51"/>
    </row>
    <row r="81" ht="18.0" customHeight="1">
      <c r="A81" s="447"/>
      <c r="B81" s="1"/>
      <c r="C81" s="453"/>
      <c r="D81" s="2"/>
      <c r="E81" s="1"/>
      <c r="F81" s="49"/>
      <c r="G81" s="1"/>
      <c r="H81" s="1"/>
      <c r="I81" s="49"/>
      <c r="J81" s="1"/>
      <c r="K81" s="2"/>
      <c r="L81" s="2"/>
      <c r="M81" s="2"/>
      <c r="N81" s="2"/>
      <c r="O81" s="1"/>
      <c r="P81" s="53"/>
      <c r="Q81" s="53"/>
      <c r="R81" s="53"/>
      <c r="S81" s="104"/>
      <c r="T81" s="104"/>
      <c r="U81" s="104"/>
      <c r="V81" s="454"/>
      <c r="W81" s="53"/>
      <c r="X81" s="53"/>
      <c r="Y81" s="53"/>
      <c r="Z81" s="51"/>
      <c r="AA81" s="51"/>
      <c r="AB81" s="51"/>
      <c r="AC81" s="51"/>
      <c r="AD81" s="51"/>
      <c r="AE81" s="51"/>
      <c r="AF81" s="51"/>
      <c r="AG81" s="51"/>
      <c r="AH81" s="51"/>
    </row>
    <row r="82" ht="18.0" customHeight="1">
      <c r="A82" s="447"/>
      <c r="B82" s="1"/>
      <c r="C82" s="453"/>
      <c r="D82" s="2"/>
      <c r="E82" s="1"/>
      <c r="F82" s="49"/>
      <c r="G82" s="1"/>
      <c r="H82" s="1"/>
      <c r="I82" s="49"/>
      <c r="J82" s="1"/>
      <c r="K82" s="2"/>
      <c r="L82" s="2"/>
      <c r="M82" s="2"/>
      <c r="N82" s="2"/>
      <c r="O82" s="1"/>
      <c r="P82" s="53"/>
      <c r="Q82" s="53"/>
      <c r="R82" s="53"/>
      <c r="S82" s="104"/>
      <c r="T82" s="104"/>
      <c r="U82" s="104"/>
      <c r="V82" s="454"/>
      <c r="W82" s="53"/>
      <c r="X82" s="53"/>
      <c r="Y82" s="53"/>
      <c r="Z82" s="51"/>
      <c r="AA82" s="51"/>
      <c r="AB82" s="51"/>
      <c r="AC82" s="51"/>
      <c r="AD82" s="51"/>
      <c r="AE82" s="51"/>
      <c r="AF82" s="51"/>
      <c r="AG82" s="51"/>
      <c r="AH82" s="51"/>
    </row>
    <row r="83" ht="18.0" customHeight="1">
      <c r="A83" s="447"/>
      <c r="B83" s="1"/>
      <c r="C83" s="453"/>
      <c r="D83" s="2"/>
      <c r="E83" s="1"/>
      <c r="F83" s="49"/>
      <c r="G83" s="1"/>
      <c r="H83" s="1"/>
      <c r="I83" s="49"/>
      <c r="J83" s="1"/>
      <c r="K83" s="2"/>
      <c r="L83" s="2"/>
      <c r="M83" s="2"/>
      <c r="N83" s="2"/>
      <c r="O83" s="1"/>
      <c r="P83" s="53"/>
      <c r="Q83" s="53"/>
      <c r="R83" s="53"/>
      <c r="S83" s="104"/>
      <c r="T83" s="104"/>
      <c r="U83" s="104"/>
      <c r="V83" s="454"/>
      <c r="W83" s="53"/>
      <c r="X83" s="53"/>
      <c r="Y83" s="53"/>
      <c r="Z83" s="51"/>
      <c r="AA83" s="51"/>
      <c r="AB83" s="51"/>
      <c r="AC83" s="51"/>
      <c r="AD83" s="51"/>
      <c r="AE83" s="51"/>
      <c r="AF83" s="51"/>
      <c r="AG83" s="51"/>
      <c r="AH83" s="51"/>
    </row>
    <row r="84" ht="18.0" customHeight="1">
      <c r="A84" s="447"/>
      <c r="B84" s="1"/>
      <c r="C84" s="453"/>
      <c r="D84" s="2"/>
      <c r="E84" s="1"/>
      <c r="F84" s="49"/>
      <c r="G84" s="1"/>
      <c r="H84" s="1"/>
      <c r="I84" s="49"/>
      <c r="J84" s="1"/>
      <c r="K84" s="2"/>
      <c r="L84" s="2"/>
      <c r="M84" s="2"/>
      <c r="N84" s="2"/>
      <c r="O84" s="1"/>
      <c r="P84" s="53"/>
      <c r="Q84" s="53"/>
      <c r="R84" s="53"/>
      <c r="S84" s="104"/>
      <c r="T84" s="104"/>
      <c r="U84" s="104"/>
      <c r="V84" s="454"/>
      <c r="W84" s="53"/>
      <c r="X84" s="53"/>
      <c r="Y84" s="53"/>
      <c r="Z84" s="51"/>
      <c r="AA84" s="51"/>
      <c r="AB84" s="51"/>
      <c r="AC84" s="51"/>
      <c r="AD84" s="51"/>
      <c r="AE84" s="51"/>
      <c r="AF84" s="51"/>
      <c r="AG84" s="51"/>
      <c r="AH84" s="51"/>
    </row>
    <row r="85" ht="18.0" customHeight="1">
      <c r="A85" s="447"/>
      <c r="B85" s="1"/>
      <c r="C85" s="453"/>
      <c r="D85" s="2"/>
      <c r="E85" s="1"/>
      <c r="F85" s="49"/>
      <c r="G85" s="1"/>
      <c r="H85" s="1"/>
      <c r="I85" s="49"/>
      <c r="J85" s="1"/>
      <c r="K85" s="2"/>
      <c r="L85" s="2"/>
      <c r="M85" s="2"/>
      <c r="N85" s="2"/>
      <c r="O85" s="1"/>
      <c r="P85" s="53"/>
      <c r="Q85" s="53"/>
      <c r="R85" s="53"/>
      <c r="S85" s="104"/>
      <c r="T85" s="104"/>
      <c r="U85" s="104"/>
      <c r="V85" s="454"/>
      <c r="W85" s="53"/>
      <c r="X85" s="53"/>
      <c r="Y85" s="53"/>
      <c r="Z85" s="51"/>
      <c r="AA85" s="51"/>
      <c r="AB85" s="51"/>
      <c r="AC85" s="51"/>
      <c r="AD85" s="51"/>
      <c r="AE85" s="51"/>
      <c r="AF85" s="51"/>
      <c r="AG85" s="51"/>
      <c r="AH85" s="51"/>
    </row>
    <row r="86" ht="18.0" customHeight="1">
      <c r="A86" s="447"/>
      <c r="B86" s="1"/>
      <c r="C86" s="453"/>
      <c r="D86" s="2"/>
      <c r="E86" s="1"/>
      <c r="F86" s="49"/>
      <c r="G86" s="1"/>
      <c r="H86" s="1"/>
      <c r="I86" s="49"/>
      <c r="J86" s="1"/>
      <c r="K86" s="2"/>
      <c r="L86" s="2"/>
      <c r="M86" s="2"/>
      <c r="N86" s="2"/>
      <c r="O86" s="1"/>
      <c r="P86" s="53"/>
      <c r="Q86" s="53"/>
      <c r="R86" s="53"/>
      <c r="S86" s="104"/>
      <c r="T86" s="104"/>
      <c r="U86" s="104"/>
      <c r="V86" s="454"/>
      <c r="W86" s="53"/>
      <c r="X86" s="53"/>
      <c r="Y86" s="53"/>
      <c r="Z86" s="51"/>
      <c r="AA86" s="51"/>
      <c r="AB86" s="51"/>
      <c r="AC86" s="51"/>
      <c r="AD86" s="51"/>
      <c r="AE86" s="51"/>
      <c r="AF86" s="51"/>
      <c r="AG86" s="51"/>
      <c r="AH86" s="51"/>
    </row>
    <row r="87" ht="18.0" customHeight="1">
      <c r="A87" s="447"/>
      <c r="B87" s="1"/>
      <c r="C87" s="453"/>
      <c r="D87" s="2"/>
      <c r="E87" s="1"/>
      <c r="F87" s="49"/>
      <c r="G87" s="1"/>
      <c r="H87" s="1"/>
      <c r="I87" s="49"/>
      <c r="J87" s="1"/>
      <c r="K87" s="2"/>
      <c r="L87" s="2"/>
      <c r="M87" s="2"/>
      <c r="N87" s="2"/>
      <c r="O87" s="1"/>
      <c r="P87" s="53"/>
      <c r="Q87" s="53"/>
      <c r="R87" s="53"/>
      <c r="S87" s="104"/>
      <c r="T87" s="104"/>
      <c r="U87" s="104"/>
      <c r="V87" s="454"/>
      <c r="W87" s="53"/>
      <c r="X87" s="53"/>
      <c r="Y87" s="53"/>
      <c r="Z87" s="51"/>
      <c r="AA87" s="51"/>
      <c r="AB87" s="51"/>
      <c r="AC87" s="51"/>
      <c r="AD87" s="51"/>
      <c r="AE87" s="51"/>
      <c r="AF87" s="51"/>
      <c r="AG87" s="51"/>
      <c r="AH87" s="51"/>
    </row>
    <row r="88" ht="18.0" customHeight="1">
      <c r="A88" s="447"/>
      <c r="B88" s="1"/>
      <c r="C88" s="453"/>
      <c r="D88" s="2"/>
      <c r="E88" s="1"/>
      <c r="F88" s="49"/>
      <c r="G88" s="1"/>
      <c r="H88" s="1"/>
      <c r="I88" s="49"/>
      <c r="J88" s="1"/>
      <c r="K88" s="2"/>
      <c r="L88" s="2"/>
      <c r="M88" s="2"/>
      <c r="N88" s="2"/>
      <c r="O88" s="1"/>
      <c r="P88" s="53"/>
      <c r="Q88" s="53"/>
      <c r="R88" s="53"/>
      <c r="S88" s="104"/>
      <c r="T88" s="104"/>
      <c r="U88" s="104"/>
      <c r="V88" s="454"/>
      <c r="W88" s="53"/>
      <c r="X88" s="53"/>
      <c r="Y88" s="53"/>
      <c r="Z88" s="51"/>
      <c r="AA88" s="51"/>
      <c r="AB88" s="51"/>
      <c r="AC88" s="51"/>
      <c r="AD88" s="51"/>
      <c r="AE88" s="51"/>
      <c r="AF88" s="51"/>
      <c r="AG88" s="51"/>
      <c r="AH88" s="51"/>
    </row>
    <row r="89" ht="18.0" customHeight="1">
      <c r="A89" s="447"/>
      <c r="B89" s="1"/>
      <c r="C89" s="453"/>
      <c r="D89" s="2"/>
      <c r="E89" s="1"/>
      <c r="F89" s="49"/>
      <c r="G89" s="1"/>
      <c r="H89" s="1"/>
      <c r="I89" s="49"/>
      <c r="J89" s="1"/>
      <c r="K89" s="2"/>
      <c r="L89" s="2"/>
      <c r="M89" s="2"/>
      <c r="N89" s="2"/>
      <c r="O89" s="1"/>
      <c r="P89" s="53"/>
      <c r="Q89" s="53"/>
      <c r="R89" s="53"/>
      <c r="S89" s="104"/>
      <c r="T89" s="104"/>
      <c r="U89" s="104"/>
      <c r="V89" s="454"/>
      <c r="W89" s="53"/>
      <c r="X89" s="53"/>
      <c r="Y89" s="53"/>
      <c r="Z89" s="51"/>
      <c r="AA89" s="51"/>
      <c r="AB89" s="51"/>
      <c r="AC89" s="51"/>
      <c r="AD89" s="51"/>
      <c r="AE89" s="51"/>
      <c r="AF89" s="51"/>
      <c r="AG89" s="51"/>
      <c r="AH89" s="51"/>
    </row>
    <row r="90" ht="18.0" customHeight="1">
      <c r="A90" s="447"/>
      <c r="B90" s="1"/>
      <c r="C90" s="453"/>
      <c r="D90" s="2"/>
      <c r="E90" s="1"/>
      <c r="F90" s="49"/>
      <c r="G90" s="1"/>
      <c r="H90" s="1"/>
      <c r="I90" s="49"/>
      <c r="J90" s="1"/>
      <c r="K90" s="2"/>
      <c r="L90" s="2"/>
      <c r="M90" s="2"/>
      <c r="N90" s="2"/>
      <c r="O90" s="1"/>
      <c r="P90" s="53"/>
      <c r="Q90" s="53"/>
      <c r="R90" s="53"/>
      <c r="S90" s="104"/>
      <c r="T90" s="104"/>
      <c r="U90" s="104"/>
      <c r="V90" s="454"/>
      <c r="W90" s="53"/>
      <c r="X90" s="53"/>
      <c r="Y90" s="53"/>
      <c r="Z90" s="51"/>
      <c r="AA90" s="51"/>
      <c r="AB90" s="51"/>
      <c r="AC90" s="51"/>
      <c r="AD90" s="51"/>
      <c r="AE90" s="51"/>
      <c r="AF90" s="51"/>
      <c r="AG90" s="51"/>
      <c r="AH90" s="51"/>
    </row>
    <row r="91" ht="18.0" customHeight="1">
      <c r="A91" s="447"/>
      <c r="B91" s="1"/>
      <c r="C91" s="453"/>
      <c r="D91" s="2"/>
      <c r="E91" s="1"/>
      <c r="F91" s="49"/>
      <c r="G91" s="1"/>
      <c r="H91" s="1"/>
      <c r="I91" s="49"/>
      <c r="J91" s="1"/>
      <c r="K91" s="2"/>
      <c r="L91" s="2"/>
      <c r="M91" s="2"/>
      <c r="N91" s="2"/>
      <c r="O91" s="1"/>
      <c r="P91" s="53"/>
      <c r="Q91" s="53"/>
      <c r="R91" s="53"/>
      <c r="S91" s="104"/>
      <c r="T91" s="104"/>
      <c r="U91" s="104"/>
      <c r="V91" s="454"/>
      <c r="W91" s="53"/>
      <c r="X91" s="53"/>
      <c r="Y91" s="53"/>
      <c r="Z91" s="51"/>
      <c r="AA91" s="51"/>
      <c r="AB91" s="51"/>
      <c r="AC91" s="51"/>
      <c r="AD91" s="51"/>
      <c r="AE91" s="51"/>
      <c r="AF91" s="51"/>
      <c r="AG91" s="51"/>
      <c r="AH91" s="51"/>
    </row>
    <row r="92" ht="18.0" customHeight="1">
      <c r="A92" s="447"/>
      <c r="B92" s="1"/>
      <c r="C92" s="453"/>
      <c r="D92" s="2"/>
      <c r="E92" s="1"/>
      <c r="F92" s="49"/>
      <c r="G92" s="1"/>
      <c r="H92" s="1"/>
      <c r="I92" s="49"/>
      <c r="J92" s="1"/>
      <c r="K92" s="2"/>
      <c r="L92" s="2"/>
      <c r="M92" s="2"/>
      <c r="N92" s="2"/>
      <c r="O92" s="1"/>
      <c r="P92" s="53"/>
      <c r="Q92" s="53"/>
      <c r="R92" s="53"/>
      <c r="S92" s="104"/>
      <c r="T92" s="104"/>
      <c r="U92" s="104"/>
      <c r="V92" s="454"/>
      <c r="W92" s="53"/>
      <c r="X92" s="53"/>
      <c r="Y92" s="53"/>
      <c r="Z92" s="51"/>
      <c r="AA92" s="51"/>
      <c r="AB92" s="51"/>
      <c r="AC92" s="51"/>
      <c r="AD92" s="51"/>
      <c r="AE92" s="51"/>
      <c r="AF92" s="51"/>
      <c r="AG92" s="51"/>
      <c r="AH92" s="51"/>
    </row>
    <row r="93" ht="18.0" customHeight="1">
      <c r="A93" s="447"/>
      <c r="B93" s="1"/>
      <c r="C93" s="453"/>
      <c r="D93" s="2"/>
      <c r="E93" s="1"/>
      <c r="F93" s="49"/>
      <c r="G93" s="1"/>
      <c r="H93" s="1"/>
      <c r="I93" s="49"/>
      <c r="J93" s="1"/>
      <c r="K93" s="2"/>
      <c r="L93" s="2"/>
      <c r="M93" s="2"/>
      <c r="N93" s="2"/>
      <c r="O93" s="1"/>
      <c r="P93" s="53"/>
      <c r="Q93" s="53"/>
      <c r="R93" s="53"/>
      <c r="S93" s="104"/>
      <c r="T93" s="104"/>
      <c r="U93" s="104"/>
      <c r="V93" s="454"/>
      <c r="W93" s="53"/>
      <c r="X93" s="53"/>
      <c r="Y93" s="53"/>
      <c r="Z93" s="51"/>
      <c r="AA93" s="51"/>
      <c r="AB93" s="51"/>
      <c r="AC93" s="51"/>
      <c r="AD93" s="51"/>
      <c r="AE93" s="51"/>
      <c r="AF93" s="51"/>
      <c r="AG93" s="51"/>
      <c r="AH93" s="51"/>
    </row>
    <row r="94" ht="18.0" customHeight="1">
      <c r="A94" s="447"/>
      <c r="B94" s="1"/>
      <c r="C94" s="453"/>
      <c r="D94" s="2"/>
      <c r="E94" s="1"/>
      <c r="F94" s="49"/>
      <c r="G94" s="1"/>
      <c r="H94" s="1"/>
      <c r="I94" s="49"/>
      <c r="J94" s="1"/>
      <c r="K94" s="2"/>
      <c r="L94" s="2"/>
      <c r="M94" s="2"/>
      <c r="N94" s="2"/>
      <c r="O94" s="1"/>
      <c r="P94" s="53"/>
      <c r="Q94" s="53"/>
      <c r="R94" s="53"/>
      <c r="S94" s="104"/>
      <c r="T94" s="104"/>
      <c r="U94" s="104"/>
      <c r="V94" s="454"/>
      <c r="W94" s="53"/>
      <c r="X94" s="53"/>
      <c r="Y94" s="53"/>
      <c r="Z94" s="51"/>
      <c r="AA94" s="51"/>
      <c r="AB94" s="51"/>
      <c r="AC94" s="51"/>
      <c r="AD94" s="51"/>
      <c r="AE94" s="51"/>
      <c r="AF94" s="51"/>
      <c r="AG94" s="51"/>
      <c r="AH94" s="51"/>
    </row>
    <row r="95" ht="18.0" customHeight="1">
      <c r="A95" s="447"/>
      <c r="B95" s="1"/>
      <c r="C95" s="453"/>
      <c r="D95" s="2"/>
      <c r="E95" s="1"/>
      <c r="F95" s="49"/>
      <c r="G95" s="1"/>
      <c r="H95" s="1"/>
      <c r="I95" s="49"/>
      <c r="J95" s="1"/>
      <c r="K95" s="2"/>
      <c r="L95" s="2"/>
      <c r="M95" s="2"/>
      <c r="N95" s="2"/>
      <c r="O95" s="1"/>
      <c r="P95" s="53"/>
      <c r="Q95" s="53"/>
      <c r="R95" s="53"/>
      <c r="S95" s="104"/>
      <c r="T95" s="104"/>
      <c r="U95" s="104"/>
      <c r="V95" s="454"/>
      <c r="W95" s="53"/>
      <c r="X95" s="53"/>
      <c r="Y95" s="53"/>
      <c r="Z95" s="51"/>
      <c r="AA95" s="51"/>
      <c r="AB95" s="51"/>
      <c r="AC95" s="51"/>
      <c r="AD95" s="51"/>
      <c r="AE95" s="51"/>
      <c r="AF95" s="51"/>
      <c r="AG95" s="51"/>
      <c r="AH95" s="51"/>
    </row>
    <row r="96" ht="18.0" customHeight="1">
      <c r="A96" s="447"/>
      <c r="B96" s="1"/>
      <c r="C96" s="453"/>
      <c r="D96" s="2"/>
      <c r="E96" s="1"/>
      <c r="F96" s="49"/>
      <c r="G96" s="1"/>
      <c r="H96" s="1"/>
      <c r="I96" s="49"/>
      <c r="J96" s="1"/>
      <c r="K96" s="2"/>
      <c r="L96" s="2"/>
      <c r="M96" s="2"/>
      <c r="N96" s="2"/>
      <c r="O96" s="1"/>
      <c r="P96" s="53"/>
      <c r="Q96" s="53"/>
      <c r="R96" s="53"/>
      <c r="S96" s="104"/>
      <c r="T96" s="104"/>
      <c r="U96" s="104"/>
      <c r="V96" s="454"/>
      <c r="W96" s="53"/>
      <c r="X96" s="53"/>
      <c r="Y96" s="53"/>
      <c r="Z96" s="51"/>
      <c r="AA96" s="51"/>
      <c r="AB96" s="51"/>
      <c r="AC96" s="51"/>
      <c r="AD96" s="51"/>
      <c r="AE96" s="51"/>
      <c r="AF96" s="51"/>
      <c r="AG96" s="51"/>
      <c r="AH96" s="51"/>
    </row>
    <row r="97" ht="18.0" customHeight="1">
      <c r="A97" s="447"/>
      <c r="B97" s="1"/>
      <c r="C97" s="453"/>
      <c r="D97" s="2"/>
      <c r="E97" s="1"/>
      <c r="F97" s="49"/>
      <c r="G97" s="1"/>
      <c r="H97" s="1"/>
      <c r="I97" s="49"/>
      <c r="J97" s="1"/>
      <c r="K97" s="2"/>
      <c r="L97" s="2"/>
      <c r="M97" s="2"/>
      <c r="N97" s="2"/>
      <c r="O97" s="1"/>
      <c r="P97" s="53"/>
      <c r="Q97" s="53"/>
      <c r="R97" s="53"/>
      <c r="S97" s="104"/>
      <c r="T97" s="104"/>
      <c r="U97" s="104"/>
      <c r="V97" s="454"/>
      <c r="W97" s="53"/>
      <c r="X97" s="53"/>
      <c r="Y97" s="53"/>
      <c r="Z97" s="51"/>
      <c r="AA97" s="51"/>
      <c r="AB97" s="51"/>
      <c r="AC97" s="51"/>
      <c r="AD97" s="51"/>
      <c r="AE97" s="51"/>
      <c r="AF97" s="51"/>
      <c r="AG97" s="51"/>
      <c r="AH97" s="51"/>
    </row>
    <row r="98" ht="18.0" customHeight="1">
      <c r="A98" s="447"/>
      <c r="B98" s="1"/>
      <c r="C98" s="453"/>
      <c r="D98" s="2"/>
      <c r="E98" s="1"/>
      <c r="F98" s="49"/>
      <c r="G98" s="1"/>
      <c r="H98" s="1"/>
      <c r="I98" s="49"/>
      <c r="J98" s="1"/>
      <c r="K98" s="2"/>
      <c r="L98" s="2"/>
      <c r="M98" s="2"/>
      <c r="N98" s="2"/>
      <c r="O98" s="1"/>
      <c r="P98" s="53"/>
      <c r="Q98" s="53"/>
      <c r="R98" s="53"/>
      <c r="S98" s="104"/>
      <c r="T98" s="104"/>
      <c r="U98" s="104"/>
      <c r="V98" s="454"/>
      <c r="W98" s="53"/>
      <c r="X98" s="53"/>
      <c r="Y98" s="53"/>
      <c r="Z98" s="51"/>
      <c r="AA98" s="51"/>
      <c r="AB98" s="51"/>
      <c r="AC98" s="51"/>
      <c r="AD98" s="51"/>
      <c r="AE98" s="51"/>
      <c r="AF98" s="51"/>
      <c r="AG98" s="51"/>
      <c r="AH98" s="51"/>
    </row>
    <row r="99" ht="18.0" customHeight="1">
      <c r="A99" s="447"/>
      <c r="B99" s="1"/>
      <c r="C99" s="453"/>
      <c r="D99" s="2"/>
      <c r="E99" s="1"/>
      <c r="F99" s="49"/>
      <c r="G99" s="1"/>
      <c r="H99" s="1"/>
      <c r="I99" s="49"/>
      <c r="J99" s="1"/>
      <c r="K99" s="2"/>
      <c r="L99" s="2"/>
      <c r="M99" s="2"/>
      <c r="N99" s="2"/>
      <c r="O99" s="1"/>
      <c r="P99" s="53"/>
      <c r="Q99" s="53"/>
      <c r="R99" s="53"/>
      <c r="S99" s="104"/>
      <c r="T99" s="104"/>
      <c r="U99" s="104"/>
      <c r="V99" s="454"/>
      <c r="W99" s="53"/>
      <c r="X99" s="53"/>
      <c r="Y99" s="53"/>
      <c r="Z99" s="51"/>
      <c r="AA99" s="51"/>
      <c r="AB99" s="51"/>
      <c r="AC99" s="51"/>
      <c r="AD99" s="51"/>
      <c r="AE99" s="51"/>
      <c r="AF99" s="51"/>
      <c r="AG99" s="51"/>
      <c r="AH99" s="51"/>
    </row>
    <row r="100" ht="18.0" customHeight="1">
      <c r="A100" s="447"/>
      <c r="B100" s="1"/>
      <c r="C100" s="453"/>
      <c r="D100" s="2"/>
      <c r="E100" s="1"/>
      <c r="F100" s="49"/>
      <c r="G100" s="1"/>
      <c r="H100" s="1"/>
      <c r="I100" s="49"/>
      <c r="J100" s="1"/>
      <c r="K100" s="2"/>
      <c r="L100" s="2"/>
      <c r="M100" s="2"/>
      <c r="N100" s="2"/>
      <c r="O100" s="1"/>
      <c r="P100" s="53"/>
      <c r="Q100" s="53"/>
      <c r="R100" s="53"/>
      <c r="S100" s="104"/>
      <c r="T100" s="104"/>
      <c r="U100" s="104"/>
      <c r="V100" s="454"/>
      <c r="W100" s="53"/>
      <c r="X100" s="53"/>
      <c r="Y100" s="53"/>
      <c r="Z100" s="51"/>
      <c r="AA100" s="51"/>
      <c r="AB100" s="51"/>
      <c r="AC100" s="51"/>
      <c r="AD100" s="51"/>
      <c r="AE100" s="51"/>
      <c r="AF100" s="51"/>
      <c r="AG100" s="51"/>
      <c r="AH100" s="51"/>
    </row>
    <row r="101" ht="18.0" customHeight="1">
      <c r="A101" s="447"/>
      <c r="B101" s="1"/>
      <c r="C101" s="453"/>
      <c r="D101" s="2"/>
      <c r="E101" s="1"/>
      <c r="F101" s="49"/>
      <c r="G101" s="1"/>
      <c r="H101" s="1"/>
      <c r="I101" s="49"/>
      <c r="J101" s="1"/>
      <c r="K101" s="2"/>
      <c r="L101" s="2"/>
      <c r="M101" s="2"/>
      <c r="N101" s="2"/>
      <c r="O101" s="1"/>
      <c r="P101" s="53"/>
      <c r="Q101" s="53"/>
      <c r="R101" s="53"/>
      <c r="S101" s="104"/>
      <c r="T101" s="104"/>
      <c r="U101" s="104"/>
      <c r="V101" s="454"/>
      <c r="W101" s="53"/>
      <c r="X101" s="53"/>
      <c r="Y101" s="53"/>
      <c r="Z101" s="51"/>
      <c r="AA101" s="51"/>
      <c r="AB101" s="51"/>
      <c r="AC101" s="51"/>
      <c r="AD101" s="51"/>
      <c r="AE101" s="51"/>
      <c r="AF101" s="51"/>
      <c r="AG101" s="51"/>
      <c r="AH101" s="51"/>
    </row>
    <row r="102" ht="18.0" customHeight="1">
      <c r="A102" s="447"/>
      <c r="B102" s="1"/>
      <c r="C102" s="453"/>
      <c r="D102" s="2"/>
      <c r="E102" s="1"/>
      <c r="F102" s="49"/>
      <c r="G102" s="1"/>
      <c r="H102" s="1"/>
      <c r="I102" s="49"/>
      <c r="J102" s="1"/>
      <c r="K102" s="2"/>
      <c r="L102" s="2"/>
      <c r="M102" s="2"/>
      <c r="N102" s="2"/>
      <c r="O102" s="1"/>
      <c r="P102" s="53"/>
      <c r="Q102" s="53"/>
      <c r="R102" s="53"/>
      <c r="S102" s="104"/>
      <c r="T102" s="104"/>
      <c r="U102" s="104"/>
      <c r="V102" s="454"/>
      <c r="W102" s="53"/>
      <c r="X102" s="53"/>
      <c r="Y102" s="53"/>
      <c r="Z102" s="51"/>
      <c r="AA102" s="51"/>
      <c r="AB102" s="51"/>
      <c r="AC102" s="51"/>
      <c r="AD102" s="51"/>
      <c r="AE102" s="51"/>
      <c r="AF102" s="51"/>
      <c r="AG102" s="51"/>
      <c r="AH102" s="51"/>
    </row>
    <row r="103" ht="18.0" customHeight="1">
      <c r="A103" s="447"/>
      <c r="B103" s="1"/>
      <c r="C103" s="453"/>
      <c r="D103" s="2"/>
      <c r="E103" s="1"/>
      <c r="F103" s="49"/>
      <c r="G103" s="1"/>
      <c r="H103" s="1"/>
      <c r="I103" s="49"/>
      <c r="J103" s="1"/>
      <c r="K103" s="2"/>
      <c r="L103" s="2"/>
      <c r="M103" s="2"/>
      <c r="N103" s="2"/>
      <c r="O103" s="1"/>
      <c r="P103" s="53"/>
      <c r="Q103" s="53"/>
      <c r="R103" s="53"/>
      <c r="S103" s="104"/>
      <c r="T103" s="104"/>
      <c r="U103" s="104"/>
      <c r="V103" s="454"/>
      <c r="W103" s="53"/>
      <c r="X103" s="53"/>
      <c r="Y103" s="53"/>
      <c r="Z103" s="51"/>
      <c r="AA103" s="51"/>
      <c r="AB103" s="51"/>
      <c r="AC103" s="51"/>
      <c r="AD103" s="51"/>
      <c r="AE103" s="51"/>
      <c r="AF103" s="51"/>
      <c r="AG103" s="51"/>
      <c r="AH103" s="51"/>
    </row>
    <row r="104" ht="18.0" customHeight="1">
      <c r="A104" s="447"/>
      <c r="B104" s="1"/>
      <c r="C104" s="453"/>
      <c r="D104" s="2"/>
      <c r="E104" s="1"/>
      <c r="F104" s="49"/>
      <c r="G104" s="1"/>
      <c r="H104" s="1"/>
      <c r="I104" s="49"/>
      <c r="J104" s="1"/>
      <c r="K104" s="2"/>
      <c r="L104" s="2"/>
      <c r="M104" s="2"/>
      <c r="N104" s="2"/>
      <c r="O104" s="1"/>
      <c r="P104" s="53"/>
      <c r="Q104" s="53"/>
      <c r="R104" s="53"/>
      <c r="S104" s="104"/>
      <c r="T104" s="104"/>
      <c r="U104" s="104"/>
      <c r="V104" s="454"/>
      <c r="W104" s="53"/>
      <c r="X104" s="53"/>
      <c r="Y104" s="53"/>
      <c r="Z104" s="51"/>
      <c r="AA104" s="51"/>
      <c r="AB104" s="51"/>
      <c r="AC104" s="51"/>
      <c r="AD104" s="51"/>
      <c r="AE104" s="51"/>
      <c r="AF104" s="51"/>
      <c r="AG104" s="51"/>
      <c r="AH104" s="51"/>
    </row>
    <row r="105" ht="18.0" customHeight="1">
      <c r="A105" s="447"/>
      <c r="B105" s="1"/>
      <c r="C105" s="453"/>
      <c r="D105" s="2"/>
      <c r="E105" s="1"/>
      <c r="F105" s="49"/>
      <c r="G105" s="1"/>
      <c r="H105" s="1"/>
      <c r="I105" s="49"/>
      <c r="J105" s="1"/>
      <c r="K105" s="2"/>
      <c r="L105" s="2"/>
      <c r="M105" s="2"/>
      <c r="N105" s="2"/>
      <c r="O105" s="1"/>
      <c r="P105" s="53"/>
      <c r="Q105" s="53"/>
      <c r="R105" s="53"/>
      <c r="S105" s="104"/>
      <c r="T105" s="104"/>
      <c r="U105" s="104"/>
      <c r="V105" s="454"/>
      <c r="W105" s="53"/>
      <c r="X105" s="53"/>
      <c r="Y105" s="53"/>
      <c r="Z105" s="51"/>
      <c r="AA105" s="51"/>
      <c r="AB105" s="51"/>
      <c r="AC105" s="51"/>
      <c r="AD105" s="51"/>
      <c r="AE105" s="51"/>
      <c r="AF105" s="51"/>
      <c r="AG105" s="51"/>
      <c r="AH105" s="51"/>
    </row>
    <row r="106" ht="18.0" customHeight="1">
      <c r="A106" s="447"/>
      <c r="B106" s="1"/>
      <c r="C106" s="453"/>
      <c r="D106" s="2"/>
      <c r="E106" s="1"/>
      <c r="F106" s="49"/>
      <c r="G106" s="1"/>
      <c r="H106" s="1"/>
      <c r="I106" s="49"/>
      <c r="J106" s="1"/>
      <c r="K106" s="2"/>
      <c r="L106" s="2"/>
      <c r="M106" s="2"/>
      <c r="N106" s="2"/>
      <c r="O106" s="1"/>
      <c r="P106" s="53"/>
      <c r="Q106" s="53"/>
      <c r="R106" s="53"/>
      <c r="S106" s="104"/>
      <c r="T106" s="104"/>
      <c r="U106" s="104"/>
      <c r="V106" s="454"/>
      <c r="W106" s="53"/>
      <c r="X106" s="53"/>
      <c r="Y106" s="53"/>
      <c r="Z106" s="51"/>
      <c r="AA106" s="51"/>
      <c r="AB106" s="51"/>
      <c r="AC106" s="51"/>
      <c r="AD106" s="51"/>
      <c r="AE106" s="51"/>
      <c r="AF106" s="51"/>
      <c r="AG106" s="51"/>
      <c r="AH106" s="51"/>
    </row>
    <row r="107" ht="18.0" customHeight="1">
      <c r="A107" s="447"/>
      <c r="B107" s="1"/>
      <c r="C107" s="453"/>
      <c r="D107" s="2"/>
      <c r="E107" s="1"/>
      <c r="F107" s="49"/>
      <c r="G107" s="1"/>
      <c r="H107" s="1"/>
      <c r="I107" s="49"/>
      <c r="J107" s="1"/>
      <c r="K107" s="2"/>
      <c r="L107" s="2"/>
      <c r="M107" s="2"/>
      <c r="N107" s="2"/>
      <c r="O107" s="1"/>
      <c r="P107" s="53"/>
      <c r="Q107" s="53"/>
      <c r="R107" s="53"/>
      <c r="S107" s="104"/>
      <c r="T107" s="104"/>
      <c r="U107" s="104"/>
      <c r="V107" s="454"/>
      <c r="W107" s="53"/>
      <c r="X107" s="53"/>
      <c r="Y107" s="53"/>
      <c r="Z107" s="51"/>
      <c r="AA107" s="51"/>
      <c r="AB107" s="51"/>
      <c r="AC107" s="51"/>
      <c r="AD107" s="51"/>
      <c r="AE107" s="51"/>
      <c r="AF107" s="51"/>
      <c r="AG107" s="51"/>
      <c r="AH107" s="51"/>
    </row>
    <row r="108" ht="18.0" customHeight="1">
      <c r="A108" s="447"/>
      <c r="B108" s="1"/>
      <c r="C108" s="453"/>
      <c r="D108" s="2"/>
      <c r="E108" s="1"/>
      <c r="F108" s="49"/>
      <c r="G108" s="1"/>
      <c r="H108" s="1"/>
      <c r="I108" s="49"/>
      <c r="J108" s="1"/>
      <c r="K108" s="2"/>
      <c r="L108" s="2"/>
      <c r="M108" s="2"/>
      <c r="N108" s="2"/>
      <c r="O108" s="1"/>
      <c r="P108" s="53"/>
      <c r="Q108" s="53"/>
      <c r="R108" s="53"/>
      <c r="S108" s="104"/>
      <c r="T108" s="104"/>
      <c r="U108" s="104"/>
      <c r="V108" s="454"/>
      <c r="W108" s="53"/>
      <c r="X108" s="53"/>
      <c r="Y108" s="53"/>
      <c r="Z108" s="51"/>
      <c r="AA108" s="51"/>
      <c r="AB108" s="51"/>
      <c r="AC108" s="51"/>
      <c r="AD108" s="51"/>
      <c r="AE108" s="51"/>
      <c r="AF108" s="51"/>
      <c r="AG108" s="51"/>
      <c r="AH108" s="51"/>
    </row>
    <row r="109" ht="18.0" customHeight="1">
      <c r="A109" s="447"/>
      <c r="B109" s="1"/>
      <c r="C109" s="453"/>
      <c r="D109" s="2"/>
      <c r="E109" s="1"/>
      <c r="F109" s="49"/>
      <c r="G109" s="1"/>
      <c r="H109" s="1"/>
      <c r="I109" s="49"/>
      <c r="J109" s="1"/>
      <c r="K109" s="2"/>
      <c r="L109" s="2"/>
      <c r="M109" s="2"/>
      <c r="N109" s="2"/>
      <c r="O109" s="1"/>
      <c r="P109" s="53"/>
      <c r="Q109" s="53"/>
      <c r="R109" s="53"/>
      <c r="S109" s="104"/>
      <c r="T109" s="104"/>
      <c r="U109" s="104"/>
      <c r="V109" s="454"/>
      <c r="W109" s="53"/>
      <c r="X109" s="53"/>
      <c r="Y109" s="53"/>
      <c r="Z109" s="51"/>
      <c r="AA109" s="51"/>
      <c r="AB109" s="51"/>
      <c r="AC109" s="51"/>
      <c r="AD109" s="51"/>
      <c r="AE109" s="51"/>
      <c r="AF109" s="51"/>
      <c r="AG109" s="51"/>
      <c r="AH109" s="51"/>
    </row>
    <row r="110" ht="18.0" customHeight="1">
      <c r="A110" s="447"/>
      <c r="B110" s="1"/>
      <c r="C110" s="453"/>
      <c r="D110" s="2"/>
      <c r="E110" s="1"/>
      <c r="F110" s="49"/>
      <c r="G110" s="1"/>
      <c r="H110" s="1"/>
      <c r="I110" s="49"/>
      <c r="J110" s="1"/>
      <c r="K110" s="2"/>
      <c r="L110" s="2"/>
      <c r="M110" s="2"/>
      <c r="N110" s="2"/>
      <c r="O110" s="1"/>
      <c r="P110" s="53"/>
      <c r="Q110" s="53"/>
      <c r="R110" s="53"/>
      <c r="S110" s="104"/>
      <c r="T110" s="104"/>
      <c r="U110" s="104"/>
      <c r="V110" s="454"/>
      <c r="W110" s="53"/>
      <c r="X110" s="53"/>
      <c r="Y110" s="53"/>
      <c r="Z110" s="51"/>
      <c r="AA110" s="51"/>
      <c r="AB110" s="51"/>
      <c r="AC110" s="51"/>
      <c r="AD110" s="51"/>
      <c r="AE110" s="51"/>
      <c r="AF110" s="51"/>
      <c r="AG110" s="51"/>
      <c r="AH110" s="51"/>
    </row>
    <row r="111" ht="18.0" customHeight="1">
      <c r="A111" s="447"/>
      <c r="B111" s="1"/>
      <c r="C111" s="453"/>
      <c r="D111" s="2"/>
      <c r="E111" s="1"/>
      <c r="F111" s="49"/>
      <c r="G111" s="1"/>
      <c r="H111" s="1"/>
      <c r="I111" s="49"/>
      <c r="J111" s="1"/>
      <c r="K111" s="2"/>
      <c r="L111" s="2"/>
      <c r="M111" s="2"/>
      <c r="N111" s="2"/>
      <c r="O111" s="1"/>
      <c r="P111" s="53"/>
      <c r="Q111" s="53"/>
      <c r="R111" s="53"/>
      <c r="S111" s="104"/>
      <c r="T111" s="104"/>
      <c r="U111" s="104"/>
      <c r="V111" s="454"/>
      <c r="W111" s="53"/>
      <c r="X111" s="53"/>
      <c r="Y111" s="53"/>
      <c r="Z111" s="51"/>
      <c r="AA111" s="51"/>
      <c r="AB111" s="51"/>
      <c r="AC111" s="51"/>
      <c r="AD111" s="51"/>
      <c r="AE111" s="51"/>
      <c r="AF111" s="51"/>
      <c r="AG111" s="51"/>
      <c r="AH111" s="51"/>
    </row>
    <row r="112" ht="18.0" customHeight="1">
      <c r="A112" s="447"/>
      <c r="B112" s="1"/>
      <c r="C112" s="453"/>
      <c r="D112" s="2"/>
      <c r="E112" s="1"/>
      <c r="F112" s="49"/>
      <c r="G112" s="1"/>
      <c r="H112" s="1"/>
      <c r="I112" s="49"/>
      <c r="J112" s="1"/>
      <c r="K112" s="2"/>
      <c r="L112" s="2"/>
      <c r="M112" s="2"/>
      <c r="N112" s="2"/>
      <c r="O112" s="1"/>
      <c r="P112" s="53"/>
      <c r="Q112" s="53"/>
      <c r="R112" s="53"/>
      <c r="S112" s="104"/>
      <c r="T112" s="104"/>
      <c r="U112" s="104"/>
      <c r="V112" s="454"/>
      <c r="W112" s="53"/>
      <c r="X112" s="53"/>
      <c r="Y112" s="53"/>
      <c r="Z112" s="51"/>
      <c r="AA112" s="51"/>
      <c r="AB112" s="51"/>
      <c r="AC112" s="51"/>
      <c r="AD112" s="51"/>
      <c r="AE112" s="51"/>
      <c r="AF112" s="51"/>
      <c r="AG112" s="51"/>
      <c r="AH112" s="51"/>
    </row>
    <row r="113" ht="18.0" customHeight="1">
      <c r="A113" s="447"/>
      <c r="B113" s="1"/>
      <c r="C113" s="453"/>
      <c r="D113" s="2"/>
      <c r="E113" s="1"/>
      <c r="F113" s="49"/>
      <c r="G113" s="1"/>
      <c r="H113" s="1"/>
      <c r="I113" s="49"/>
      <c r="J113" s="1"/>
      <c r="K113" s="2"/>
      <c r="L113" s="2"/>
      <c r="M113" s="2"/>
      <c r="N113" s="2"/>
      <c r="O113" s="1"/>
      <c r="P113" s="53"/>
      <c r="Q113" s="53"/>
      <c r="R113" s="53"/>
      <c r="S113" s="104"/>
      <c r="T113" s="104"/>
      <c r="U113" s="104"/>
      <c r="V113" s="454"/>
      <c r="W113" s="53"/>
      <c r="X113" s="53"/>
      <c r="Y113" s="53"/>
      <c r="Z113" s="51"/>
      <c r="AA113" s="51"/>
      <c r="AB113" s="51"/>
      <c r="AC113" s="51"/>
      <c r="AD113" s="51"/>
      <c r="AE113" s="51"/>
      <c r="AF113" s="51"/>
      <c r="AG113" s="51"/>
      <c r="AH113" s="51"/>
    </row>
    <row r="114" ht="18.0" customHeight="1">
      <c r="A114" s="447"/>
      <c r="B114" s="1"/>
      <c r="C114" s="453"/>
      <c r="D114" s="2"/>
      <c r="E114" s="1"/>
      <c r="F114" s="49"/>
      <c r="G114" s="1"/>
      <c r="H114" s="1"/>
      <c r="I114" s="49"/>
      <c r="J114" s="1"/>
      <c r="K114" s="2"/>
      <c r="L114" s="2"/>
      <c r="M114" s="2"/>
      <c r="N114" s="2"/>
      <c r="O114" s="1"/>
      <c r="P114" s="53"/>
      <c r="Q114" s="53"/>
      <c r="R114" s="53"/>
      <c r="S114" s="104"/>
      <c r="T114" s="104"/>
      <c r="U114" s="104"/>
      <c r="V114" s="454"/>
      <c r="W114" s="53"/>
      <c r="X114" s="53"/>
      <c r="Y114" s="53"/>
      <c r="Z114" s="51"/>
      <c r="AA114" s="51"/>
      <c r="AB114" s="51"/>
      <c r="AC114" s="51"/>
      <c r="AD114" s="51"/>
      <c r="AE114" s="51"/>
      <c r="AF114" s="51"/>
      <c r="AG114" s="51"/>
      <c r="AH114" s="51"/>
    </row>
    <row r="115" ht="18.0" customHeight="1">
      <c r="A115" s="447"/>
      <c r="B115" s="1"/>
      <c r="C115" s="453"/>
      <c r="D115" s="2"/>
      <c r="E115" s="1"/>
      <c r="F115" s="49"/>
      <c r="G115" s="1"/>
      <c r="H115" s="1"/>
      <c r="I115" s="49"/>
      <c r="J115" s="1"/>
      <c r="K115" s="2"/>
      <c r="L115" s="2"/>
      <c r="M115" s="2"/>
      <c r="N115" s="2"/>
      <c r="O115" s="1"/>
      <c r="P115" s="53"/>
      <c r="Q115" s="53"/>
      <c r="R115" s="53"/>
      <c r="S115" s="104"/>
      <c r="T115" s="104"/>
      <c r="U115" s="104"/>
      <c r="V115" s="454"/>
      <c r="W115" s="53"/>
      <c r="X115" s="53"/>
      <c r="Y115" s="53"/>
      <c r="Z115" s="51"/>
      <c r="AA115" s="51"/>
      <c r="AB115" s="51"/>
      <c r="AC115" s="51"/>
      <c r="AD115" s="51"/>
      <c r="AE115" s="51"/>
      <c r="AF115" s="51"/>
      <c r="AG115" s="51"/>
      <c r="AH115" s="51"/>
    </row>
    <row r="116" ht="18.0" customHeight="1">
      <c r="A116" s="447"/>
      <c r="B116" s="1"/>
      <c r="C116" s="453"/>
      <c r="D116" s="2"/>
      <c r="E116" s="1"/>
      <c r="F116" s="49"/>
      <c r="G116" s="1"/>
      <c r="H116" s="1"/>
      <c r="I116" s="49"/>
      <c r="J116" s="1"/>
      <c r="K116" s="2"/>
      <c r="L116" s="2"/>
      <c r="M116" s="2"/>
      <c r="N116" s="2"/>
      <c r="O116" s="1"/>
      <c r="P116" s="53"/>
      <c r="Q116" s="53"/>
      <c r="R116" s="53"/>
      <c r="S116" s="104"/>
      <c r="T116" s="104"/>
      <c r="U116" s="104"/>
      <c r="V116" s="454"/>
      <c r="W116" s="53"/>
      <c r="X116" s="53"/>
      <c r="Y116" s="53"/>
      <c r="Z116" s="51"/>
      <c r="AA116" s="51"/>
      <c r="AB116" s="51"/>
      <c r="AC116" s="51"/>
      <c r="AD116" s="51"/>
      <c r="AE116" s="51"/>
      <c r="AF116" s="51"/>
      <c r="AG116" s="51"/>
      <c r="AH116" s="51"/>
    </row>
    <row r="117" ht="18.0" customHeight="1">
      <c r="A117" s="447"/>
      <c r="B117" s="1"/>
      <c r="C117" s="453"/>
      <c r="D117" s="2"/>
      <c r="E117" s="1"/>
      <c r="F117" s="49"/>
      <c r="G117" s="1"/>
      <c r="H117" s="1"/>
      <c r="I117" s="49"/>
      <c r="J117" s="1"/>
      <c r="K117" s="2"/>
      <c r="L117" s="2"/>
      <c r="M117" s="2"/>
      <c r="N117" s="2"/>
      <c r="O117" s="1"/>
      <c r="P117" s="53"/>
      <c r="Q117" s="53"/>
      <c r="R117" s="53"/>
      <c r="S117" s="104"/>
      <c r="T117" s="104"/>
      <c r="U117" s="104"/>
      <c r="V117" s="454"/>
      <c r="W117" s="53"/>
      <c r="X117" s="53"/>
      <c r="Y117" s="53"/>
      <c r="Z117" s="51"/>
      <c r="AA117" s="51"/>
      <c r="AB117" s="51"/>
      <c r="AC117" s="51"/>
      <c r="AD117" s="51"/>
      <c r="AE117" s="51"/>
      <c r="AF117" s="51"/>
      <c r="AG117" s="51"/>
      <c r="AH117" s="51"/>
    </row>
    <row r="118" ht="18.0" customHeight="1">
      <c r="A118" s="447"/>
      <c r="B118" s="1"/>
      <c r="C118" s="453"/>
      <c r="D118" s="2"/>
      <c r="E118" s="1"/>
      <c r="F118" s="49"/>
      <c r="G118" s="1"/>
      <c r="H118" s="1"/>
      <c r="I118" s="49"/>
      <c r="J118" s="1"/>
      <c r="K118" s="2"/>
      <c r="L118" s="2"/>
      <c r="M118" s="2"/>
      <c r="N118" s="2"/>
      <c r="O118" s="1"/>
      <c r="P118" s="53"/>
      <c r="Q118" s="53"/>
      <c r="R118" s="53"/>
      <c r="S118" s="104"/>
      <c r="T118" s="104"/>
      <c r="U118" s="104"/>
      <c r="V118" s="454"/>
      <c r="W118" s="53"/>
      <c r="X118" s="53"/>
      <c r="Y118" s="53"/>
      <c r="Z118" s="51"/>
      <c r="AA118" s="51"/>
      <c r="AB118" s="51"/>
      <c r="AC118" s="51"/>
      <c r="AD118" s="51"/>
      <c r="AE118" s="51"/>
      <c r="AF118" s="51"/>
      <c r="AG118" s="51"/>
      <c r="AH118" s="51"/>
    </row>
    <row r="119" ht="18.0" customHeight="1">
      <c r="A119" s="447"/>
      <c r="B119" s="1"/>
      <c r="C119" s="453"/>
      <c r="D119" s="2"/>
      <c r="E119" s="1"/>
      <c r="F119" s="49"/>
      <c r="G119" s="1"/>
      <c r="H119" s="1"/>
      <c r="I119" s="49"/>
      <c r="J119" s="1"/>
      <c r="K119" s="2"/>
      <c r="L119" s="2"/>
      <c r="M119" s="2"/>
      <c r="N119" s="2"/>
      <c r="O119" s="1"/>
      <c r="P119" s="53"/>
      <c r="Q119" s="53"/>
      <c r="R119" s="53"/>
      <c r="S119" s="104"/>
      <c r="T119" s="104"/>
      <c r="U119" s="104"/>
      <c r="V119" s="454"/>
      <c r="W119" s="53"/>
      <c r="X119" s="53"/>
      <c r="Y119" s="53"/>
      <c r="Z119" s="51"/>
      <c r="AA119" s="51"/>
      <c r="AB119" s="51"/>
      <c r="AC119" s="51"/>
      <c r="AD119" s="51"/>
      <c r="AE119" s="51"/>
      <c r="AF119" s="51"/>
      <c r="AG119" s="51"/>
      <c r="AH119" s="51"/>
    </row>
    <row r="120" ht="18.0" customHeight="1">
      <c r="A120" s="447"/>
      <c r="B120" s="1"/>
      <c r="C120" s="453"/>
      <c r="D120" s="2"/>
      <c r="E120" s="1"/>
      <c r="F120" s="49"/>
      <c r="G120" s="1"/>
      <c r="H120" s="1"/>
      <c r="I120" s="49"/>
      <c r="J120" s="1"/>
      <c r="K120" s="2"/>
      <c r="L120" s="2"/>
      <c r="M120" s="2"/>
      <c r="N120" s="2"/>
      <c r="O120" s="1"/>
      <c r="P120" s="53"/>
      <c r="Q120" s="53"/>
      <c r="R120" s="53"/>
      <c r="S120" s="104"/>
      <c r="T120" s="104"/>
      <c r="U120" s="104"/>
      <c r="V120" s="454"/>
      <c r="W120" s="53"/>
      <c r="X120" s="53"/>
      <c r="Y120" s="53"/>
      <c r="Z120" s="51"/>
      <c r="AA120" s="51"/>
      <c r="AB120" s="51"/>
      <c r="AC120" s="51"/>
      <c r="AD120" s="51"/>
      <c r="AE120" s="51"/>
      <c r="AF120" s="51"/>
      <c r="AG120" s="51"/>
      <c r="AH120" s="51"/>
    </row>
    <row r="121" ht="18.0" customHeight="1">
      <c r="A121" s="447"/>
      <c r="B121" s="1"/>
      <c r="C121" s="453"/>
      <c r="D121" s="2"/>
      <c r="E121" s="1"/>
      <c r="F121" s="49"/>
      <c r="G121" s="1"/>
      <c r="H121" s="1"/>
      <c r="I121" s="49"/>
      <c r="J121" s="1"/>
      <c r="K121" s="2"/>
      <c r="L121" s="2"/>
      <c r="M121" s="2"/>
      <c r="N121" s="2"/>
      <c r="O121" s="1"/>
      <c r="P121" s="53"/>
      <c r="Q121" s="53"/>
      <c r="R121" s="53"/>
      <c r="S121" s="104"/>
      <c r="T121" s="104"/>
      <c r="U121" s="104"/>
      <c r="V121" s="454"/>
      <c r="W121" s="53"/>
      <c r="X121" s="53"/>
      <c r="Y121" s="53"/>
      <c r="Z121" s="51"/>
      <c r="AA121" s="51"/>
      <c r="AB121" s="51"/>
      <c r="AC121" s="51"/>
      <c r="AD121" s="51"/>
      <c r="AE121" s="51"/>
      <c r="AF121" s="51"/>
      <c r="AG121" s="51"/>
      <c r="AH121" s="51"/>
    </row>
    <row r="122" ht="18.0" customHeight="1">
      <c r="A122" s="447"/>
      <c r="B122" s="1"/>
      <c r="C122" s="453"/>
      <c r="D122" s="2"/>
      <c r="E122" s="1"/>
      <c r="F122" s="49"/>
      <c r="G122" s="1"/>
      <c r="H122" s="1"/>
      <c r="I122" s="49"/>
      <c r="J122" s="1"/>
      <c r="K122" s="2"/>
      <c r="L122" s="2"/>
      <c r="M122" s="2"/>
      <c r="N122" s="2"/>
      <c r="O122" s="1"/>
      <c r="P122" s="53"/>
      <c r="Q122" s="53"/>
      <c r="R122" s="53"/>
      <c r="S122" s="104"/>
      <c r="T122" s="104"/>
      <c r="U122" s="104"/>
      <c r="V122" s="454"/>
      <c r="W122" s="53"/>
      <c r="X122" s="53"/>
      <c r="Y122" s="53"/>
      <c r="Z122" s="51"/>
      <c r="AA122" s="51"/>
      <c r="AB122" s="51"/>
      <c r="AC122" s="51"/>
      <c r="AD122" s="51"/>
      <c r="AE122" s="51"/>
      <c r="AF122" s="51"/>
      <c r="AG122" s="51"/>
      <c r="AH122" s="51"/>
    </row>
    <row r="123" ht="18.0" customHeight="1">
      <c r="A123" s="447"/>
      <c r="B123" s="1"/>
      <c r="C123" s="453"/>
      <c r="D123" s="2"/>
      <c r="E123" s="1"/>
      <c r="F123" s="49"/>
      <c r="G123" s="1"/>
      <c r="H123" s="1"/>
      <c r="I123" s="49"/>
      <c r="J123" s="1"/>
      <c r="K123" s="2"/>
      <c r="L123" s="2"/>
      <c r="M123" s="2"/>
      <c r="N123" s="2"/>
      <c r="O123" s="1"/>
      <c r="P123" s="53"/>
      <c r="Q123" s="53"/>
      <c r="R123" s="53"/>
      <c r="S123" s="104"/>
      <c r="T123" s="104"/>
      <c r="U123" s="104"/>
      <c r="V123" s="454"/>
      <c r="W123" s="53"/>
      <c r="X123" s="53"/>
      <c r="Y123" s="53"/>
      <c r="Z123" s="51"/>
      <c r="AA123" s="51"/>
      <c r="AB123" s="51"/>
      <c r="AC123" s="51"/>
      <c r="AD123" s="51"/>
      <c r="AE123" s="51"/>
      <c r="AF123" s="51"/>
      <c r="AG123" s="51"/>
      <c r="AH123" s="51"/>
    </row>
    <row r="124" ht="18.0" customHeight="1">
      <c r="A124" s="447"/>
      <c r="B124" s="1"/>
      <c r="C124" s="453"/>
      <c r="D124" s="2"/>
      <c r="E124" s="1"/>
      <c r="F124" s="49"/>
      <c r="G124" s="1"/>
      <c r="H124" s="1"/>
      <c r="I124" s="49"/>
      <c r="J124" s="1"/>
      <c r="K124" s="2"/>
      <c r="L124" s="2"/>
      <c r="M124" s="2"/>
      <c r="N124" s="2"/>
      <c r="O124" s="1"/>
      <c r="P124" s="53"/>
      <c r="Q124" s="53"/>
      <c r="R124" s="53"/>
      <c r="S124" s="104"/>
      <c r="T124" s="104"/>
      <c r="U124" s="104"/>
      <c r="V124" s="454"/>
      <c r="W124" s="53"/>
      <c r="X124" s="53"/>
      <c r="Y124" s="53"/>
      <c r="Z124" s="51"/>
      <c r="AA124" s="51"/>
      <c r="AB124" s="51"/>
      <c r="AC124" s="51"/>
      <c r="AD124" s="51"/>
      <c r="AE124" s="51"/>
      <c r="AF124" s="51"/>
      <c r="AG124" s="51"/>
      <c r="AH124" s="51"/>
    </row>
    <row r="125" ht="18.0" customHeight="1">
      <c r="A125" s="447"/>
      <c r="B125" s="1"/>
      <c r="C125" s="453"/>
      <c r="D125" s="2"/>
      <c r="E125" s="1"/>
      <c r="F125" s="49"/>
      <c r="G125" s="1"/>
      <c r="H125" s="1"/>
      <c r="I125" s="49"/>
      <c r="J125" s="1"/>
      <c r="K125" s="2"/>
      <c r="L125" s="2"/>
      <c r="M125" s="2"/>
      <c r="N125" s="2"/>
      <c r="O125" s="1"/>
      <c r="P125" s="53"/>
      <c r="Q125" s="53"/>
      <c r="R125" s="53"/>
      <c r="S125" s="104"/>
      <c r="T125" s="104"/>
      <c r="U125" s="104"/>
      <c r="V125" s="454"/>
      <c r="W125" s="53"/>
      <c r="X125" s="53"/>
      <c r="Y125" s="53"/>
      <c r="Z125" s="51"/>
      <c r="AA125" s="51"/>
      <c r="AB125" s="51"/>
      <c r="AC125" s="51"/>
      <c r="AD125" s="51"/>
      <c r="AE125" s="51"/>
      <c r="AF125" s="51"/>
      <c r="AG125" s="51"/>
      <c r="AH125" s="51"/>
    </row>
    <row r="126" ht="18.0" customHeight="1">
      <c r="A126" s="447"/>
      <c r="B126" s="1"/>
      <c r="C126" s="453"/>
      <c r="D126" s="2"/>
      <c r="E126" s="1"/>
      <c r="F126" s="49"/>
      <c r="G126" s="1"/>
      <c r="H126" s="1"/>
      <c r="I126" s="49"/>
      <c r="J126" s="1"/>
      <c r="K126" s="2"/>
      <c r="L126" s="2"/>
      <c r="M126" s="2"/>
      <c r="N126" s="2"/>
      <c r="O126" s="1"/>
      <c r="P126" s="53"/>
      <c r="Q126" s="53"/>
      <c r="R126" s="53"/>
      <c r="S126" s="104"/>
      <c r="T126" s="104"/>
      <c r="U126" s="104"/>
      <c r="V126" s="454"/>
      <c r="W126" s="53"/>
      <c r="X126" s="53"/>
      <c r="Y126" s="53"/>
      <c r="Z126" s="51"/>
      <c r="AA126" s="51"/>
      <c r="AB126" s="51"/>
      <c r="AC126" s="51"/>
      <c r="AD126" s="51"/>
      <c r="AE126" s="51"/>
      <c r="AF126" s="51"/>
      <c r="AG126" s="51"/>
      <c r="AH126" s="51"/>
    </row>
    <row r="127" ht="18.0" customHeight="1">
      <c r="A127" s="447"/>
      <c r="B127" s="1"/>
      <c r="C127" s="453"/>
      <c r="D127" s="2"/>
      <c r="E127" s="1"/>
      <c r="F127" s="49"/>
      <c r="G127" s="1"/>
      <c r="H127" s="1"/>
      <c r="I127" s="49"/>
      <c r="J127" s="1"/>
      <c r="K127" s="2"/>
      <c r="L127" s="2"/>
      <c r="M127" s="2"/>
      <c r="N127" s="2"/>
      <c r="O127" s="1"/>
      <c r="P127" s="53"/>
      <c r="Q127" s="53"/>
      <c r="R127" s="53"/>
      <c r="S127" s="104"/>
      <c r="T127" s="104"/>
      <c r="U127" s="104"/>
      <c r="V127" s="454"/>
      <c r="W127" s="53"/>
      <c r="X127" s="53"/>
      <c r="Y127" s="53"/>
      <c r="Z127" s="51"/>
      <c r="AA127" s="51"/>
      <c r="AB127" s="51"/>
      <c r="AC127" s="51"/>
      <c r="AD127" s="51"/>
      <c r="AE127" s="51"/>
      <c r="AF127" s="51"/>
      <c r="AG127" s="51"/>
      <c r="AH127" s="51"/>
    </row>
    <row r="128" ht="18.0" customHeight="1">
      <c r="A128" s="447"/>
      <c r="B128" s="1"/>
      <c r="C128" s="453"/>
      <c r="D128" s="2"/>
      <c r="E128" s="1"/>
      <c r="F128" s="49"/>
      <c r="G128" s="1"/>
      <c r="H128" s="1"/>
      <c r="I128" s="49"/>
      <c r="J128" s="1"/>
      <c r="K128" s="2"/>
      <c r="L128" s="2"/>
      <c r="M128" s="2"/>
      <c r="N128" s="2"/>
      <c r="O128" s="1"/>
      <c r="P128" s="53"/>
      <c r="Q128" s="53"/>
      <c r="R128" s="53"/>
      <c r="S128" s="104"/>
      <c r="T128" s="104"/>
      <c r="U128" s="104"/>
      <c r="V128" s="454"/>
      <c r="W128" s="53"/>
      <c r="X128" s="53"/>
      <c r="Y128" s="53"/>
      <c r="Z128" s="51"/>
      <c r="AA128" s="51"/>
      <c r="AB128" s="51"/>
      <c r="AC128" s="51"/>
      <c r="AD128" s="51"/>
      <c r="AE128" s="51"/>
      <c r="AF128" s="51"/>
      <c r="AG128" s="51"/>
      <c r="AH128" s="51"/>
    </row>
    <row r="129" ht="18.0" customHeight="1">
      <c r="A129" s="447"/>
      <c r="B129" s="1"/>
      <c r="C129" s="453"/>
      <c r="D129" s="2"/>
      <c r="E129" s="1"/>
      <c r="F129" s="49"/>
      <c r="G129" s="1"/>
      <c r="H129" s="1"/>
      <c r="I129" s="49"/>
      <c r="J129" s="1"/>
      <c r="K129" s="2"/>
      <c r="L129" s="2"/>
      <c r="M129" s="2"/>
      <c r="N129" s="2"/>
      <c r="O129" s="1"/>
      <c r="P129" s="53"/>
      <c r="Q129" s="53"/>
      <c r="R129" s="53"/>
      <c r="S129" s="104"/>
      <c r="T129" s="104"/>
      <c r="U129" s="104"/>
      <c r="V129" s="454"/>
      <c r="W129" s="53"/>
      <c r="X129" s="53"/>
      <c r="Y129" s="53"/>
      <c r="Z129" s="51"/>
      <c r="AA129" s="51"/>
      <c r="AB129" s="51"/>
      <c r="AC129" s="51"/>
      <c r="AD129" s="51"/>
      <c r="AE129" s="51"/>
      <c r="AF129" s="51"/>
      <c r="AG129" s="51"/>
      <c r="AH129" s="51"/>
    </row>
    <row r="130" ht="18.0" customHeight="1">
      <c r="A130" s="447"/>
      <c r="B130" s="1"/>
      <c r="C130" s="453"/>
      <c r="D130" s="2"/>
      <c r="E130" s="1"/>
      <c r="F130" s="49"/>
      <c r="G130" s="1"/>
      <c r="H130" s="1"/>
      <c r="I130" s="49"/>
      <c r="J130" s="1"/>
      <c r="K130" s="2"/>
      <c r="L130" s="2"/>
      <c r="M130" s="2"/>
      <c r="N130" s="2"/>
      <c r="O130" s="1"/>
      <c r="P130" s="53"/>
      <c r="Q130" s="53"/>
      <c r="R130" s="53"/>
      <c r="S130" s="104"/>
      <c r="T130" s="104"/>
      <c r="U130" s="104"/>
      <c r="V130" s="454"/>
      <c r="W130" s="53"/>
      <c r="X130" s="53"/>
      <c r="Y130" s="53"/>
      <c r="Z130" s="51"/>
      <c r="AA130" s="51"/>
      <c r="AB130" s="51"/>
      <c r="AC130" s="51"/>
      <c r="AD130" s="51"/>
      <c r="AE130" s="51"/>
      <c r="AF130" s="51"/>
      <c r="AG130" s="51"/>
      <c r="AH130" s="51"/>
    </row>
    <row r="131" ht="18.0" customHeight="1">
      <c r="A131" s="447"/>
      <c r="B131" s="1"/>
      <c r="C131" s="453"/>
      <c r="D131" s="2"/>
      <c r="E131" s="1"/>
      <c r="F131" s="49"/>
      <c r="G131" s="1"/>
      <c r="H131" s="1"/>
      <c r="I131" s="49"/>
      <c r="J131" s="1"/>
      <c r="K131" s="2"/>
      <c r="L131" s="2"/>
      <c r="M131" s="2"/>
      <c r="N131" s="2"/>
      <c r="O131" s="1"/>
      <c r="P131" s="53"/>
      <c r="Q131" s="53"/>
      <c r="R131" s="53"/>
      <c r="S131" s="104"/>
      <c r="T131" s="104"/>
      <c r="U131" s="104"/>
      <c r="V131" s="454"/>
      <c r="W131" s="53"/>
      <c r="X131" s="53"/>
      <c r="Y131" s="53"/>
      <c r="Z131" s="51"/>
      <c r="AA131" s="51"/>
      <c r="AB131" s="51"/>
      <c r="AC131" s="51"/>
      <c r="AD131" s="51"/>
      <c r="AE131" s="51"/>
      <c r="AF131" s="51"/>
      <c r="AG131" s="51"/>
      <c r="AH131" s="51"/>
    </row>
    <row r="132" ht="18.0" customHeight="1">
      <c r="A132" s="447"/>
      <c r="B132" s="1"/>
      <c r="C132" s="453"/>
      <c r="D132" s="2"/>
      <c r="E132" s="1"/>
      <c r="F132" s="49"/>
      <c r="G132" s="1"/>
      <c r="H132" s="1"/>
      <c r="I132" s="49"/>
      <c r="J132" s="1"/>
      <c r="K132" s="2"/>
      <c r="L132" s="2"/>
      <c r="M132" s="2"/>
      <c r="N132" s="2"/>
      <c r="O132" s="1"/>
      <c r="P132" s="53"/>
      <c r="Q132" s="53"/>
      <c r="R132" s="53"/>
      <c r="S132" s="104"/>
      <c r="T132" s="104"/>
      <c r="U132" s="104"/>
      <c r="V132" s="454"/>
      <c r="W132" s="53"/>
      <c r="X132" s="53"/>
      <c r="Y132" s="53"/>
      <c r="Z132" s="51"/>
      <c r="AA132" s="51"/>
      <c r="AB132" s="51"/>
      <c r="AC132" s="51"/>
      <c r="AD132" s="51"/>
      <c r="AE132" s="51"/>
      <c r="AF132" s="51"/>
      <c r="AG132" s="51"/>
      <c r="AH132" s="51"/>
    </row>
    <row r="133" ht="18.0" customHeight="1">
      <c r="A133" s="447"/>
      <c r="B133" s="1"/>
      <c r="C133" s="453"/>
      <c r="D133" s="2"/>
      <c r="E133" s="1"/>
      <c r="F133" s="49"/>
      <c r="G133" s="1"/>
      <c r="H133" s="1"/>
      <c r="I133" s="49"/>
      <c r="J133" s="1"/>
      <c r="K133" s="2"/>
      <c r="L133" s="2"/>
      <c r="M133" s="2"/>
      <c r="N133" s="2"/>
      <c r="O133" s="1"/>
      <c r="P133" s="53"/>
      <c r="Q133" s="53"/>
      <c r="R133" s="53"/>
      <c r="S133" s="104"/>
      <c r="T133" s="104"/>
      <c r="U133" s="104"/>
      <c r="V133" s="454"/>
      <c r="W133" s="53"/>
      <c r="X133" s="53"/>
      <c r="Y133" s="53"/>
      <c r="Z133" s="51"/>
      <c r="AA133" s="51"/>
      <c r="AB133" s="51"/>
      <c r="AC133" s="51"/>
      <c r="AD133" s="51"/>
      <c r="AE133" s="51"/>
      <c r="AF133" s="51"/>
      <c r="AG133" s="51"/>
      <c r="AH133" s="51"/>
    </row>
    <row r="134" ht="18.0" customHeight="1">
      <c r="A134" s="447"/>
      <c r="B134" s="1"/>
      <c r="C134" s="453"/>
      <c r="D134" s="2"/>
      <c r="E134" s="1"/>
      <c r="F134" s="49"/>
      <c r="G134" s="1"/>
      <c r="H134" s="1"/>
      <c r="I134" s="49"/>
      <c r="J134" s="1"/>
      <c r="K134" s="2"/>
      <c r="L134" s="2"/>
      <c r="M134" s="2"/>
      <c r="N134" s="2"/>
      <c r="O134" s="1"/>
      <c r="P134" s="53"/>
      <c r="Q134" s="53"/>
      <c r="R134" s="53"/>
      <c r="S134" s="104"/>
      <c r="T134" s="104"/>
      <c r="U134" s="104"/>
      <c r="V134" s="454"/>
      <c r="W134" s="53"/>
      <c r="X134" s="53"/>
      <c r="Y134" s="53"/>
      <c r="Z134" s="51"/>
      <c r="AA134" s="51"/>
      <c r="AB134" s="51"/>
      <c r="AC134" s="51"/>
      <c r="AD134" s="51"/>
      <c r="AE134" s="51"/>
      <c r="AF134" s="51"/>
      <c r="AG134" s="51"/>
      <c r="AH134" s="51"/>
    </row>
    <row r="135" ht="18.0" customHeight="1">
      <c r="A135" s="447"/>
      <c r="B135" s="1"/>
      <c r="C135" s="453"/>
      <c r="D135" s="2"/>
      <c r="E135" s="1"/>
      <c r="F135" s="49"/>
      <c r="G135" s="1"/>
      <c r="H135" s="1"/>
      <c r="I135" s="49"/>
      <c r="J135" s="1"/>
      <c r="K135" s="2"/>
      <c r="L135" s="2"/>
      <c r="M135" s="2"/>
      <c r="N135" s="2"/>
      <c r="O135" s="1"/>
      <c r="P135" s="53"/>
      <c r="Q135" s="53"/>
      <c r="R135" s="53"/>
      <c r="S135" s="104"/>
      <c r="T135" s="104"/>
      <c r="U135" s="104"/>
      <c r="V135" s="454"/>
      <c r="W135" s="53"/>
      <c r="X135" s="53"/>
      <c r="Y135" s="53"/>
      <c r="Z135" s="51"/>
      <c r="AA135" s="51"/>
      <c r="AB135" s="51"/>
      <c r="AC135" s="51"/>
      <c r="AD135" s="51"/>
      <c r="AE135" s="51"/>
      <c r="AF135" s="51"/>
      <c r="AG135" s="51"/>
      <c r="AH135" s="51"/>
    </row>
    <row r="136" ht="18.0" customHeight="1">
      <c r="A136" s="447"/>
      <c r="B136" s="1"/>
      <c r="C136" s="453"/>
      <c r="D136" s="2"/>
      <c r="E136" s="1"/>
      <c r="F136" s="49"/>
      <c r="G136" s="1"/>
      <c r="H136" s="1"/>
      <c r="I136" s="49"/>
      <c r="J136" s="1"/>
      <c r="K136" s="2"/>
      <c r="L136" s="2"/>
      <c r="M136" s="2"/>
      <c r="N136" s="2"/>
      <c r="O136" s="1"/>
      <c r="P136" s="53"/>
      <c r="Q136" s="53"/>
      <c r="R136" s="53"/>
      <c r="S136" s="104"/>
      <c r="T136" s="104"/>
      <c r="U136" s="104"/>
      <c r="V136" s="454"/>
      <c r="W136" s="53"/>
      <c r="X136" s="53"/>
      <c r="Y136" s="53"/>
      <c r="Z136" s="51"/>
      <c r="AA136" s="51"/>
      <c r="AB136" s="51"/>
      <c r="AC136" s="51"/>
      <c r="AD136" s="51"/>
      <c r="AE136" s="51"/>
      <c r="AF136" s="51"/>
      <c r="AG136" s="51"/>
      <c r="AH136" s="51"/>
    </row>
    <row r="137" ht="18.0" customHeight="1">
      <c r="A137" s="447"/>
      <c r="B137" s="1"/>
      <c r="C137" s="453"/>
      <c r="D137" s="2"/>
      <c r="E137" s="1"/>
      <c r="F137" s="49"/>
      <c r="G137" s="1"/>
      <c r="H137" s="1"/>
      <c r="I137" s="49"/>
      <c r="J137" s="1"/>
      <c r="K137" s="2"/>
      <c r="L137" s="2"/>
      <c r="M137" s="2"/>
      <c r="N137" s="2"/>
      <c r="O137" s="1"/>
      <c r="P137" s="53"/>
      <c r="Q137" s="53"/>
      <c r="R137" s="53"/>
      <c r="S137" s="104"/>
      <c r="T137" s="104"/>
      <c r="U137" s="104"/>
      <c r="V137" s="454"/>
      <c r="W137" s="53"/>
      <c r="X137" s="53"/>
      <c r="Y137" s="53"/>
      <c r="Z137" s="51"/>
      <c r="AA137" s="51"/>
      <c r="AB137" s="51"/>
      <c r="AC137" s="51"/>
      <c r="AD137" s="51"/>
      <c r="AE137" s="51"/>
      <c r="AF137" s="51"/>
      <c r="AG137" s="51"/>
      <c r="AH137" s="51"/>
    </row>
    <row r="138" ht="18.0" customHeight="1">
      <c r="A138" s="447"/>
      <c r="B138" s="1"/>
      <c r="C138" s="453"/>
      <c r="D138" s="2"/>
      <c r="E138" s="1"/>
      <c r="F138" s="49"/>
      <c r="G138" s="1"/>
      <c r="H138" s="1"/>
      <c r="I138" s="49"/>
      <c r="J138" s="1"/>
      <c r="K138" s="2"/>
      <c r="L138" s="2"/>
      <c r="M138" s="2"/>
      <c r="N138" s="2"/>
      <c r="O138" s="1"/>
      <c r="P138" s="53"/>
      <c r="Q138" s="53"/>
      <c r="R138" s="53"/>
      <c r="S138" s="104"/>
      <c r="T138" s="104"/>
      <c r="U138" s="104"/>
      <c r="V138" s="454"/>
      <c r="W138" s="53"/>
      <c r="X138" s="53"/>
      <c r="Y138" s="53"/>
      <c r="Z138" s="51"/>
      <c r="AA138" s="51"/>
      <c r="AB138" s="51"/>
      <c r="AC138" s="51"/>
      <c r="AD138" s="51"/>
      <c r="AE138" s="51"/>
      <c r="AF138" s="51"/>
      <c r="AG138" s="51"/>
      <c r="AH138" s="51"/>
    </row>
    <row r="139" ht="18.0" customHeight="1">
      <c r="A139" s="447"/>
      <c r="B139" s="1"/>
      <c r="C139" s="453"/>
      <c r="D139" s="2"/>
      <c r="E139" s="1"/>
      <c r="F139" s="49"/>
      <c r="G139" s="1"/>
      <c r="H139" s="1"/>
      <c r="I139" s="49"/>
      <c r="J139" s="1"/>
      <c r="K139" s="2"/>
      <c r="L139" s="2"/>
      <c r="M139" s="2"/>
      <c r="N139" s="2"/>
      <c r="O139" s="1"/>
      <c r="P139" s="53"/>
      <c r="Q139" s="53"/>
      <c r="R139" s="53"/>
      <c r="S139" s="104"/>
      <c r="T139" s="104"/>
      <c r="U139" s="104"/>
      <c r="V139" s="454"/>
      <c r="W139" s="53"/>
      <c r="X139" s="53"/>
      <c r="Y139" s="53"/>
      <c r="Z139" s="51"/>
      <c r="AA139" s="51"/>
      <c r="AB139" s="51"/>
      <c r="AC139" s="51"/>
      <c r="AD139" s="51"/>
      <c r="AE139" s="51"/>
      <c r="AF139" s="51"/>
      <c r="AG139" s="51"/>
      <c r="AH139" s="51"/>
    </row>
    <row r="140" ht="18.0" customHeight="1">
      <c r="A140" s="447"/>
      <c r="B140" s="1"/>
      <c r="C140" s="453"/>
      <c r="D140" s="2"/>
      <c r="E140" s="1"/>
      <c r="F140" s="49"/>
      <c r="G140" s="1"/>
      <c r="H140" s="1"/>
      <c r="I140" s="49"/>
      <c r="J140" s="1"/>
      <c r="K140" s="2"/>
      <c r="L140" s="2"/>
      <c r="M140" s="2"/>
      <c r="N140" s="2"/>
      <c r="O140" s="1"/>
      <c r="P140" s="53"/>
      <c r="Q140" s="53"/>
      <c r="R140" s="53"/>
      <c r="S140" s="104"/>
      <c r="T140" s="104"/>
      <c r="U140" s="104"/>
      <c r="V140" s="454"/>
      <c r="W140" s="53"/>
      <c r="X140" s="53"/>
      <c r="Y140" s="53"/>
      <c r="Z140" s="51"/>
      <c r="AA140" s="51"/>
      <c r="AB140" s="51"/>
      <c r="AC140" s="51"/>
      <c r="AD140" s="51"/>
      <c r="AE140" s="51"/>
      <c r="AF140" s="51"/>
      <c r="AG140" s="51"/>
      <c r="AH140" s="51"/>
    </row>
    <row r="141" ht="18.0" customHeight="1">
      <c r="A141" s="447"/>
      <c r="B141" s="1"/>
      <c r="C141" s="453"/>
      <c r="D141" s="2"/>
      <c r="E141" s="1"/>
      <c r="F141" s="49"/>
      <c r="G141" s="1"/>
      <c r="H141" s="1"/>
      <c r="I141" s="49"/>
      <c r="J141" s="1"/>
      <c r="K141" s="2"/>
      <c r="L141" s="2"/>
      <c r="M141" s="2"/>
      <c r="N141" s="2"/>
      <c r="O141" s="1"/>
      <c r="P141" s="53"/>
      <c r="Q141" s="53"/>
      <c r="R141" s="53"/>
      <c r="S141" s="104"/>
      <c r="T141" s="104"/>
      <c r="U141" s="104"/>
      <c r="V141" s="454"/>
      <c r="W141" s="53"/>
      <c r="X141" s="53"/>
      <c r="Y141" s="53"/>
      <c r="Z141" s="51"/>
      <c r="AA141" s="51"/>
      <c r="AB141" s="51"/>
      <c r="AC141" s="51"/>
      <c r="AD141" s="51"/>
      <c r="AE141" s="51"/>
      <c r="AF141" s="51"/>
      <c r="AG141" s="51"/>
      <c r="AH141" s="51"/>
    </row>
    <row r="142" ht="18.0" customHeight="1">
      <c r="A142" s="447"/>
      <c r="B142" s="1"/>
      <c r="C142" s="453"/>
      <c r="D142" s="2"/>
      <c r="E142" s="1"/>
      <c r="F142" s="49"/>
      <c r="G142" s="1"/>
      <c r="H142" s="1"/>
      <c r="I142" s="49"/>
      <c r="J142" s="1"/>
      <c r="K142" s="2"/>
      <c r="L142" s="2"/>
      <c r="M142" s="2"/>
      <c r="N142" s="2"/>
      <c r="O142" s="1"/>
      <c r="P142" s="53"/>
      <c r="Q142" s="53"/>
      <c r="R142" s="53"/>
      <c r="S142" s="104"/>
      <c r="T142" s="104"/>
      <c r="U142" s="104"/>
      <c r="V142" s="454"/>
      <c r="W142" s="53"/>
      <c r="X142" s="53"/>
      <c r="Y142" s="53"/>
      <c r="Z142" s="51"/>
      <c r="AA142" s="51"/>
      <c r="AB142" s="51"/>
      <c r="AC142" s="51"/>
      <c r="AD142" s="51"/>
      <c r="AE142" s="51"/>
      <c r="AF142" s="51"/>
      <c r="AG142" s="51"/>
      <c r="AH142" s="51"/>
    </row>
    <row r="143" ht="18.0" customHeight="1">
      <c r="A143" s="447"/>
      <c r="B143" s="1"/>
      <c r="C143" s="453"/>
      <c r="D143" s="2"/>
      <c r="E143" s="1"/>
      <c r="F143" s="49"/>
      <c r="G143" s="1"/>
      <c r="H143" s="1"/>
      <c r="I143" s="49"/>
      <c r="J143" s="1"/>
      <c r="K143" s="2"/>
      <c r="L143" s="2"/>
      <c r="M143" s="2"/>
      <c r="N143" s="2"/>
      <c r="O143" s="1"/>
      <c r="P143" s="53"/>
      <c r="Q143" s="53"/>
      <c r="R143" s="53"/>
      <c r="S143" s="104"/>
      <c r="T143" s="104"/>
      <c r="U143" s="104"/>
      <c r="V143" s="454"/>
      <c r="W143" s="53"/>
      <c r="X143" s="53"/>
      <c r="Y143" s="53"/>
      <c r="Z143" s="51"/>
      <c r="AA143" s="51"/>
      <c r="AB143" s="51"/>
      <c r="AC143" s="51"/>
      <c r="AD143" s="51"/>
      <c r="AE143" s="51"/>
      <c r="AF143" s="51"/>
      <c r="AG143" s="51"/>
      <c r="AH143" s="51"/>
    </row>
    <row r="144" ht="18.0" customHeight="1">
      <c r="A144" s="447"/>
      <c r="B144" s="1"/>
      <c r="C144" s="453"/>
      <c r="D144" s="2"/>
      <c r="E144" s="1"/>
      <c r="F144" s="49"/>
      <c r="G144" s="1"/>
      <c r="H144" s="1"/>
      <c r="I144" s="49"/>
      <c r="J144" s="1"/>
      <c r="K144" s="2"/>
      <c r="L144" s="2"/>
      <c r="M144" s="2"/>
      <c r="N144" s="2"/>
      <c r="O144" s="1"/>
      <c r="P144" s="53"/>
      <c r="Q144" s="53"/>
      <c r="R144" s="53"/>
      <c r="S144" s="104"/>
      <c r="T144" s="104"/>
      <c r="U144" s="104"/>
      <c r="V144" s="454"/>
      <c r="W144" s="53"/>
      <c r="X144" s="53"/>
      <c r="Y144" s="53"/>
      <c r="Z144" s="51"/>
      <c r="AA144" s="51"/>
      <c r="AB144" s="51"/>
      <c r="AC144" s="51"/>
      <c r="AD144" s="51"/>
      <c r="AE144" s="51"/>
      <c r="AF144" s="51"/>
      <c r="AG144" s="51"/>
      <c r="AH144" s="51"/>
    </row>
    <row r="145" ht="18.0" customHeight="1">
      <c r="A145" s="447"/>
      <c r="B145" s="1"/>
      <c r="C145" s="453"/>
      <c r="D145" s="2"/>
      <c r="E145" s="1"/>
      <c r="F145" s="49"/>
      <c r="G145" s="1"/>
      <c r="H145" s="1"/>
      <c r="I145" s="49"/>
      <c r="J145" s="1"/>
      <c r="K145" s="2"/>
      <c r="L145" s="2"/>
      <c r="M145" s="2"/>
      <c r="N145" s="2"/>
      <c r="O145" s="1"/>
      <c r="P145" s="53"/>
      <c r="Q145" s="53"/>
      <c r="R145" s="53"/>
      <c r="S145" s="104"/>
      <c r="T145" s="104"/>
      <c r="U145" s="104"/>
      <c r="V145" s="454"/>
      <c r="W145" s="53"/>
      <c r="X145" s="53"/>
      <c r="Y145" s="53"/>
      <c r="Z145" s="51"/>
      <c r="AA145" s="51"/>
      <c r="AB145" s="51"/>
      <c r="AC145" s="51"/>
      <c r="AD145" s="51"/>
      <c r="AE145" s="51"/>
      <c r="AF145" s="51"/>
      <c r="AG145" s="51"/>
      <c r="AH145" s="51"/>
    </row>
    <row r="146" ht="18.0" customHeight="1">
      <c r="A146" s="447"/>
      <c r="B146" s="1"/>
      <c r="C146" s="453"/>
      <c r="D146" s="2"/>
      <c r="E146" s="1"/>
      <c r="F146" s="49"/>
      <c r="G146" s="1"/>
      <c r="H146" s="1"/>
      <c r="I146" s="49"/>
      <c r="J146" s="1"/>
      <c r="K146" s="2"/>
      <c r="L146" s="2"/>
      <c r="M146" s="2"/>
      <c r="N146" s="2"/>
      <c r="O146" s="1"/>
      <c r="P146" s="53"/>
      <c r="Q146" s="53"/>
      <c r="R146" s="53"/>
      <c r="S146" s="104"/>
      <c r="T146" s="104"/>
      <c r="U146" s="104"/>
      <c r="V146" s="454"/>
      <c r="W146" s="53"/>
      <c r="X146" s="53"/>
      <c r="Y146" s="53"/>
      <c r="Z146" s="51"/>
      <c r="AA146" s="51"/>
      <c r="AB146" s="51"/>
      <c r="AC146" s="51"/>
      <c r="AD146" s="51"/>
      <c r="AE146" s="51"/>
      <c r="AF146" s="51"/>
      <c r="AG146" s="51"/>
      <c r="AH146" s="51"/>
    </row>
    <row r="147" ht="18.0" customHeight="1">
      <c r="A147" s="447"/>
      <c r="B147" s="1"/>
      <c r="C147" s="453"/>
      <c r="D147" s="2"/>
      <c r="E147" s="1"/>
      <c r="F147" s="49"/>
      <c r="G147" s="1"/>
      <c r="H147" s="1"/>
      <c r="I147" s="49"/>
      <c r="J147" s="1"/>
      <c r="K147" s="2"/>
      <c r="L147" s="2"/>
      <c r="M147" s="2"/>
      <c r="N147" s="2"/>
      <c r="O147" s="1"/>
      <c r="P147" s="53"/>
      <c r="Q147" s="53"/>
      <c r="R147" s="53"/>
      <c r="S147" s="104"/>
      <c r="T147" s="104"/>
      <c r="U147" s="104"/>
      <c r="V147" s="454"/>
      <c r="W147" s="53"/>
      <c r="X147" s="53"/>
      <c r="Y147" s="53"/>
      <c r="Z147" s="51"/>
      <c r="AA147" s="51"/>
      <c r="AB147" s="51"/>
      <c r="AC147" s="51"/>
      <c r="AD147" s="51"/>
      <c r="AE147" s="51"/>
      <c r="AF147" s="51"/>
      <c r="AG147" s="51"/>
      <c r="AH147" s="51"/>
    </row>
    <row r="148" ht="18.0" customHeight="1">
      <c r="A148" s="447"/>
      <c r="B148" s="1"/>
      <c r="C148" s="453"/>
      <c r="D148" s="2"/>
      <c r="E148" s="1"/>
      <c r="F148" s="49"/>
      <c r="G148" s="1"/>
      <c r="H148" s="1"/>
      <c r="I148" s="49"/>
      <c r="J148" s="1"/>
      <c r="K148" s="2"/>
      <c r="L148" s="2"/>
      <c r="M148" s="2"/>
      <c r="N148" s="2"/>
      <c r="O148" s="1"/>
      <c r="P148" s="53"/>
      <c r="Q148" s="53"/>
      <c r="R148" s="53"/>
      <c r="S148" s="104"/>
      <c r="T148" s="104"/>
      <c r="U148" s="104"/>
      <c r="V148" s="454"/>
      <c r="W148" s="53"/>
      <c r="X148" s="53"/>
      <c r="Y148" s="53"/>
      <c r="Z148" s="51"/>
      <c r="AA148" s="51"/>
      <c r="AB148" s="51"/>
      <c r="AC148" s="51"/>
      <c r="AD148" s="51"/>
      <c r="AE148" s="51"/>
      <c r="AF148" s="51"/>
      <c r="AG148" s="51"/>
      <c r="AH148" s="51"/>
    </row>
    <row r="149" ht="18.0" customHeight="1">
      <c r="A149" s="447"/>
      <c r="B149" s="1"/>
      <c r="C149" s="453"/>
      <c r="D149" s="2"/>
      <c r="E149" s="1"/>
      <c r="F149" s="49"/>
      <c r="G149" s="1"/>
      <c r="H149" s="1"/>
      <c r="I149" s="49"/>
      <c r="J149" s="1"/>
      <c r="K149" s="2"/>
      <c r="L149" s="2"/>
      <c r="M149" s="2"/>
      <c r="N149" s="2"/>
      <c r="O149" s="1"/>
      <c r="P149" s="53"/>
      <c r="Q149" s="53"/>
      <c r="R149" s="53"/>
      <c r="S149" s="104"/>
      <c r="T149" s="104"/>
      <c r="U149" s="104"/>
      <c r="V149" s="454"/>
      <c r="W149" s="53"/>
      <c r="X149" s="53"/>
      <c r="Y149" s="53"/>
      <c r="Z149" s="51"/>
      <c r="AA149" s="51"/>
      <c r="AB149" s="51"/>
      <c r="AC149" s="51"/>
      <c r="AD149" s="51"/>
      <c r="AE149" s="51"/>
      <c r="AF149" s="51"/>
      <c r="AG149" s="51"/>
      <c r="AH149" s="51"/>
    </row>
    <row r="150" ht="18.0" customHeight="1">
      <c r="A150" s="447"/>
      <c r="B150" s="1"/>
      <c r="C150" s="453"/>
      <c r="D150" s="2"/>
      <c r="E150" s="1"/>
      <c r="F150" s="49"/>
      <c r="G150" s="1"/>
      <c r="H150" s="1"/>
      <c r="I150" s="49"/>
      <c r="J150" s="1"/>
      <c r="K150" s="2"/>
      <c r="L150" s="2"/>
      <c r="M150" s="2"/>
      <c r="N150" s="2"/>
      <c r="O150" s="1"/>
      <c r="P150" s="53"/>
      <c r="Q150" s="53"/>
      <c r="R150" s="53"/>
      <c r="S150" s="104"/>
      <c r="T150" s="104"/>
      <c r="U150" s="104"/>
      <c r="V150" s="454"/>
      <c r="W150" s="53"/>
      <c r="X150" s="53"/>
      <c r="Y150" s="53"/>
      <c r="Z150" s="51"/>
      <c r="AA150" s="51"/>
      <c r="AB150" s="51"/>
      <c r="AC150" s="51"/>
      <c r="AD150" s="51"/>
      <c r="AE150" s="51"/>
      <c r="AF150" s="51"/>
      <c r="AG150" s="51"/>
      <c r="AH150" s="51"/>
    </row>
    <row r="151" ht="18.0" customHeight="1">
      <c r="A151" s="447"/>
      <c r="B151" s="1"/>
      <c r="C151" s="453"/>
      <c r="D151" s="2"/>
      <c r="E151" s="1"/>
      <c r="F151" s="49"/>
      <c r="G151" s="1"/>
      <c r="H151" s="1"/>
      <c r="I151" s="49"/>
      <c r="J151" s="1"/>
      <c r="K151" s="2"/>
      <c r="L151" s="2"/>
      <c r="M151" s="2"/>
      <c r="N151" s="2"/>
      <c r="O151" s="1"/>
      <c r="P151" s="53"/>
      <c r="Q151" s="53"/>
      <c r="R151" s="53"/>
      <c r="S151" s="104"/>
      <c r="T151" s="104"/>
      <c r="U151" s="104"/>
      <c r="V151" s="454"/>
      <c r="W151" s="53"/>
      <c r="X151" s="53"/>
      <c r="Y151" s="53"/>
      <c r="Z151" s="51"/>
      <c r="AA151" s="51"/>
      <c r="AB151" s="51"/>
      <c r="AC151" s="51"/>
      <c r="AD151" s="51"/>
      <c r="AE151" s="51"/>
      <c r="AF151" s="51"/>
      <c r="AG151" s="51"/>
      <c r="AH151" s="51"/>
    </row>
    <row r="152" ht="18.0" customHeight="1">
      <c r="A152" s="447"/>
      <c r="B152" s="1"/>
      <c r="C152" s="453"/>
      <c r="D152" s="2"/>
      <c r="E152" s="1"/>
      <c r="F152" s="49"/>
      <c r="G152" s="1"/>
      <c r="H152" s="1"/>
      <c r="I152" s="49"/>
      <c r="J152" s="1"/>
      <c r="K152" s="2"/>
      <c r="L152" s="2"/>
      <c r="M152" s="2"/>
      <c r="N152" s="2"/>
      <c r="O152" s="1"/>
      <c r="P152" s="53"/>
      <c r="Q152" s="53"/>
      <c r="R152" s="53"/>
      <c r="S152" s="104"/>
      <c r="T152" s="104"/>
      <c r="U152" s="104"/>
      <c r="V152" s="454"/>
      <c r="W152" s="53"/>
      <c r="X152" s="53"/>
      <c r="Y152" s="53"/>
      <c r="Z152" s="51"/>
      <c r="AA152" s="51"/>
      <c r="AB152" s="51"/>
      <c r="AC152" s="51"/>
      <c r="AD152" s="51"/>
      <c r="AE152" s="51"/>
      <c r="AF152" s="51"/>
      <c r="AG152" s="51"/>
      <c r="AH152" s="51"/>
    </row>
    <row r="153" ht="18.0" customHeight="1">
      <c r="A153" s="447"/>
      <c r="B153" s="1"/>
      <c r="C153" s="453"/>
      <c r="D153" s="2"/>
      <c r="E153" s="1"/>
      <c r="F153" s="49"/>
      <c r="G153" s="1"/>
      <c r="H153" s="1"/>
      <c r="I153" s="49"/>
      <c r="J153" s="1"/>
      <c r="K153" s="2"/>
      <c r="L153" s="2"/>
      <c r="M153" s="2"/>
      <c r="N153" s="2"/>
      <c r="O153" s="1"/>
      <c r="P153" s="53"/>
      <c r="Q153" s="53"/>
      <c r="R153" s="53"/>
      <c r="S153" s="104"/>
      <c r="T153" s="104"/>
      <c r="U153" s="104"/>
      <c r="V153" s="454"/>
      <c r="W153" s="53"/>
      <c r="X153" s="53"/>
      <c r="Y153" s="53"/>
      <c r="Z153" s="51"/>
      <c r="AA153" s="51"/>
      <c r="AB153" s="51"/>
      <c r="AC153" s="51"/>
      <c r="AD153" s="51"/>
      <c r="AE153" s="51"/>
      <c r="AF153" s="51"/>
      <c r="AG153" s="51"/>
      <c r="AH153" s="51"/>
    </row>
    <row r="154" ht="18.0" customHeight="1">
      <c r="A154" s="447"/>
      <c r="B154" s="1"/>
      <c r="C154" s="453"/>
      <c r="D154" s="2"/>
      <c r="E154" s="1"/>
      <c r="F154" s="49"/>
      <c r="G154" s="1"/>
      <c r="H154" s="1"/>
      <c r="I154" s="49"/>
      <c r="J154" s="1"/>
      <c r="K154" s="2"/>
      <c r="L154" s="2"/>
      <c r="M154" s="2"/>
      <c r="N154" s="2"/>
      <c r="O154" s="1"/>
      <c r="P154" s="53"/>
      <c r="Q154" s="53"/>
      <c r="R154" s="53"/>
      <c r="S154" s="104"/>
      <c r="T154" s="104"/>
      <c r="U154" s="104"/>
      <c r="V154" s="454"/>
      <c r="W154" s="53"/>
      <c r="X154" s="53"/>
      <c r="Y154" s="53"/>
      <c r="Z154" s="51"/>
      <c r="AA154" s="51"/>
      <c r="AB154" s="51"/>
      <c r="AC154" s="51"/>
      <c r="AD154" s="51"/>
      <c r="AE154" s="51"/>
      <c r="AF154" s="51"/>
      <c r="AG154" s="51"/>
      <c r="AH154" s="51"/>
    </row>
    <row r="155" ht="18.0" customHeight="1">
      <c r="A155" s="447"/>
      <c r="B155" s="1"/>
      <c r="C155" s="453"/>
      <c r="D155" s="2"/>
      <c r="E155" s="1"/>
      <c r="F155" s="49"/>
      <c r="G155" s="1"/>
      <c r="H155" s="1"/>
      <c r="I155" s="49"/>
      <c r="J155" s="1"/>
      <c r="K155" s="2"/>
      <c r="L155" s="2"/>
      <c r="M155" s="2"/>
      <c r="N155" s="2"/>
      <c r="O155" s="1"/>
      <c r="P155" s="53"/>
      <c r="Q155" s="53"/>
      <c r="R155" s="53"/>
      <c r="S155" s="104"/>
      <c r="T155" s="104"/>
      <c r="U155" s="104"/>
      <c r="V155" s="454"/>
      <c r="W155" s="53"/>
      <c r="X155" s="53"/>
      <c r="Y155" s="53"/>
      <c r="Z155" s="51"/>
      <c r="AA155" s="51"/>
      <c r="AB155" s="51"/>
      <c r="AC155" s="51"/>
      <c r="AD155" s="51"/>
      <c r="AE155" s="51"/>
      <c r="AF155" s="51"/>
      <c r="AG155" s="51"/>
      <c r="AH155" s="51"/>
    </row>
    <row r="156" ht="18.0" customHeight="1">
      <c r="A156" s="447"/>
      <c r="B156" s="1"/>
      <c r="C156" s="453"/>
      <c r="D156" s="2"/>
      <c r="E156" s="1"/>
      <c r="F156" s="49"/>
      <c r="G156" s="1"/>
      <c r="H156" s="1"/>
      <c r="I156" s="49"/>
      <c r="J156" s="1"/>
      <c r="K156" s="2"/>
      <c r="L156" s="2"/>
      <c r="M156" s="2"/>
      <c r="N156" s="2"/>
      <c r="O156" s="1"/>
      <c r="P156" s="53"/>
      <c r="Q156" s="53"/>
      <c r="R156" s="53"/>
      <c r="S156" s="104"/>
      <c r="T156" s="104"/>
      <c r="U156" s="104"/>
      <c r="V156" s="454"/>
      <c r="W156" s="53"/>
      <c r="X156" s="53"/>
      <c r="Y156" s="53"/>
      <c r="Z156" s="51"/>
      <c r="AA156" s="51"/>
      <c r="AB156" s="51"/>
      <c r="AC156" s="51"/>
      <c r="AD156" s="51"/>
      <c r="AE156" s="51"/>
      <c r="AF156" s="51"/>
      <c r="AG156" s="51"/>
      <c r="AH156" s="51"/>
    </row>
    <row r="157" ht="18.0" customHeight="1">
      <c r="A157" s="447"/>
      <c r="B157" s="1"/>
      <c r="C157" s="453"/>
      <c r="D157" s="2"/>
      <c r="E157" s="1"/>
      <c r="F157" s="49"/>
      <c r="G157" s="1"/>
      <c r="H157" s="1"/>
      <c r="I157" s="49"/>
      <c r="J157" s="1"/>
      <c r="K157" s="2"/>
      <c r="L157" s="2"/>
      <c r="M157" s="2"/>
      <c r="N157" s="2"/>
      <c r="O157" s="1"/>
      <c r="P157" s="53"/>
      <c r="Q157" s="53"/>
      <c r="R157" s="53"/>
      <c r="S157" s="104"/>
      <c r="T157" s="104"/>
      <c r="U157" s="104"/>
      <c r="V157" s="454"/>
      <c r="W157" s="53"/>
      <c r="X157" s="53"/>
      <c r="Y157" s="53"/>
      <c r="Z157" s="51"/>
      <c r="AA157" s="51"/>
      <c r="AB157" s="51"/>
      <c r="AC157" s="51"/>
      <c r="AD157" s="51"/>
      <c r="AE157" s="51"/>
      <c r="AF157" s="51"/>
      <c r="AG157" s="51"/>
      <c r="AH157" s="51"/>
    </row>
    <row r="158" ht="18.0" customHeight="1">
      <c r="A158" s="447"/>
      <c r="B158" s="1"/>
      <c r="C158" s="453"/>
      <c r="D158" s="2"/>
      <c r="E158" s="1"/>
      <c r="F158" s="49"/>
      <c r="G158" s="1"/>
      <c r="H158" s="1"/>
      <c r="I158" s="49"/>
      <c r="J158" s="1"/>
      <c r="K158" s="2"/>
      <c r="L158" s="2"/>
      <c r="M158" s="2"/>
      <c r="N158" s="2"/>
      <c r="O158" s="1"/>
      <c r="P158" s="53"/>
      <c r="Q158" s="53"/>
      <c r="R158" s="53"/>
      <c r="S158" s="104"/>
      <c r="T158" s="104"/>
      <c r="U158" s="104"/>
      <c r="V158" s="454"/>
      <c r="W158" s="53"/>
      <c r="X158" s="53"/>
      <c r="Y158" s="53"/>
      <c r="Z158" s="51"/>
      <c r="AA158" s="51"/>
      <c r="AB158" s="51"/>
      <c r="AC158" s="51"/>
      <c r="AD158" s="51"/>
      <c r="AE158" s="51"/>
      <c r="AF158" s="51"/>
      <c r="AG158" s="51"/>
      <c r="AH158" s="51"/>
    </row>
    <row r="159" ht="18.0" customHeight="1">
      <c r="A159" s="447"/>
      <c r="B159" s="1"/>
      <c r="C159" s="453"/>
      <c r="D159" s="2"/>
      <c r="E159" s="1"/>
      <c r="F159" s="49"/>
      <c r="G159" s="1"/>
      <c r="H159" s="1"/>
      <c r="I159" s="49"/>
      <c r="J159" s="1"/>
      <c r="K159" s="2"/>
      <c r="L159" s="2"/>
      <c r="M159" s="2"/>
      <c r="N159" s="2"/>
      <c r="O159" s="1"/>
      <c r="P159" s="53"/>
      <c r="Q159" s="53"/>
      <c r="R159" s="53"/>
      <c r="S159" s="104"/>
      <c r="T159" s="104"/>
      <c r="U159" s="104"/>
      <c r="V159" s="454"/>
      <c r="W159" s="53"/>
      <c r="X159" s="53"/>
      <c r="Y159" s="53"/>
      <c r="Z159" s="51"/>
      <c r="AA159" s="51"/>
      <c r="AB159" s="51"/>
      <c r="AC159" s="51"/>
      <c r="AD159" s="51"/>
      <c r="AE159" s="51"/>
      <c r="AF159" s="51"/>
      <c r="AG159" s="51"/>
      <c r="AH159" s="51"/>
    </row>
    <row r="160" ht="18.0" customHeight="1">
      <c r="A160" s="447"/>
      <c r="B160" s="1"/>
      <c r="C160" s="453"/>
      <c r="D160" s="2"/>
      <c r="E160" s="1"/>
      <c r="F160" s="49"/>
      <c r="G160" s="1"/>
      <c r="H160" s="1"/>
      <c r="I160" s="49"/>
      <c r="J160" s="1"/>
      <c r="K160" s="2"/>
      <c r="L160" s="2"/>
      <c r="M160" s="2"/>
      <c r="N160" s="2"/>
      <c r="O160" s="1"/>
      <c r="P160" s="53"/>
      <c r="Q160" s="53"/>
      <c r="R160" s="53"/>
      <c r="S160" s="104"/>
      <c r="T160" s="104"/>
      <c r="U160" s="104"/>
      <c r="V160" s="454"/>
      <c r="W160" s="53"/>
      <c r="X160" s="53"/>
      <c r="Y160" s="53"/>
      <c r="Z160" s="51"/>
      <c r="AA160" s="51"/>
      <c r="AB160" s="51"/>
      <c r="AC160" s="51"/>
      <c r="AD160" s="51"/>
      <c r="AE160" s="51"/>
      <c r="AF160" s="51"/>
      <c r="AG160" s="51"/>
      <c r="AH160" s="51"/>
    </row>
    <row r="161" ht="18.0" customHeight="1">
      <c r="A161" s="447"/>
      <c r="B161" s="1"/>
      <c r="C161" s="453"/>
      <c r="D161" s="2"/>
      <c r="E161" s="1"/>
      <c r="F161" s="49"/>
      <c r="G161" s="1"/>
      <c r="H161" s="1"/>
      <c r="I161" s="49"/>
      <c r="J161" s="1"/>
      <c r="K161" s="2"/>
      <c r="L161" s="2"/>
      <c r="M161" s="2"/>
      <c r="N161" s="2"/>
      <c r="O161" s="1"/>
      <c r="P161" s="53"/>
      <c r="Q161" s="53"/>
      <c r="R161" s="53"/>
      <c r="S161" s="104"/>
      <c r="T161" s="104"/>
      <c r="U161" s="104"/>
      <c r="V161" s="454"/>
      <c r="W161" s="53"/>
      <c r="X161" s="53"/>
      <c r="Y161" s="53"/>
      <c r="Z161" s="51"/>
      <c r="AA161" s="51"/>
      <c r="AB161" s="51"/>
      <c r="AC161" s="51"/>
      <c r="AD161" s="51"/>
      <c r="AE161" s="51"/>
      <c r="AF161" s="51"/>
      <c r="AG161" s="51"/>
      <c r="AH161" s="51"/>
    </row>
    <row r="162" ht="18.0" customHeight="1">
      <c r="A162" s="447"/>
      <c r="B162" s="1"/>
      <c r="C162" s="453"/>
      <c r="D162" s="2"/>
      <c r="E162" s="1"/>
      <c r="F162" s="49"/>
      <c r="G162" s="1"/>
      <c r="H162" s="1"/>
      <c r="I162" s="49"/>
      <c r="J162" s="1"/>
      <c r="K162" s="2"/>
      <c r="L162" s="2"/>
      <c r="M162" s="2"/>
      <c r="N162" s="2"/>
      <c r="O162" s="1"/>
      <c r="P162" s="53"/>
      <c r="Q162" s="53"/>
      <c r="R162" s="53"/>
      <c r="S162" s="104"/>
      <c r="T162" s="104"/>
      <c r="U162" s="104"/>
      <c r="V162" s="454"/>
      <c r="W162" s="53"/>
      <c r="X162" s="53"/>
      <c r="Y162" s="53"/>
      <c r="Z162" s="51"/>
      <c r="AA162" s="51"/>
      <c r="AB162" s="51"/>
      <c r="AC162" s="51"/>
      <c r="AD162" s="51"/>
      <c r="AE162" s="51"/>
      <c r="AF162" s="51"/>
      <c r="AG162" s="51"/>
      <c r="AH162" s="51"/>
    </row>
    <row r="163" ht="18.0" customHeight="1">
      <c r="A163" s="447"/>
      <c r="B163" s="1"/>
      <c r="C163" s="453"/>
      <c r="D163" s="2"/>
      <c r="E163" s="1"/>
      <c r="F163" s="49"/>
      <c r="G163" s="1"/>
      <c r="H163" s="1"/>
      <c r="I163" s="49"/>
      <c r="J163" s="1"/>
      <c r="K163" s="2"/>
      <c r="L163" s="2"/>
      <c r="M163" s="2"/>
      <c r="N163" s="2"/>
      <c r="O163" s="1"/>
      <c r="P163" s="53"/>
      <c r="Q163" s="53"/>
      <c r="R163" s="53"/>
      <c r="S163" s="104"/>
      <c r="T163" s="104"/>
      <c r="U163" s="104"/>
      <c r="V163" s="454"/>
      <c r="W163" s="53"/>
      <c r="X163" s="53"/>
      <c r="Y163" s="53"/>
      <c r="Z163" s="51"/>
      <c r="AA163" s="51"/>
      <c r="AB163" s="51"/>
      <c r="AC163" s="51"/>
      <c r="AD163" s="51"/>
      <c r="AE163" s="51"/>
      <c r="AF163" s="51"/>
      <c r="AG163" s="51"/>
      <c r="AH163" s="51"/>
    </row>
    <row r="164" ht="18.0" customHeight="1">
      <c r="A164" s="447"/>
      <c r="B164" s="1"/>
      <c r="C164" s="453"/>
      <c r="D164" s="2"/>
      <c r="E164" s="1"/>
      <c r="F164" s="49"/>
      <c r="G164" s="1"/>
      <c r="H164" s="1"/>
      <c r="I164" s="49"/>
      <c r="J164" s="1"/>
      <c r="K164" s="2"/>
      <c r="L164" s="2"/>
      <c r="M164" s="2"/>
      <c r="N164" s="2"/>
      <c r="O164" s="1"/>
      <c r="P164" s="53"/>
      <c r="Q164" s="53"/>
      <c r="R164" s="53"/>
      <c r="S164" s="104"/>
      <c r="T164" s="104"/>
      <c r="U164" s="104"/>
      <c r="V164" s="454"/>
      <c r="W164" s="53"/>
      <c r="X164" s="53"/>
      <c r="Y164" s="53"/>
      <c r="Z164" s="51"/>
      <c r="AA164" s="51"/>
      <c r="AB164" s="51"/>
      <c r="AC164" s="51"/>
      <c r="AD164" s="51"/>
      <c r="AE164" s="51"/>
      <c r="AF164" s="51"/>
      <c r="AG164" s="51"/>
      <c r="AH164" s="51"/>
    </row>
    <row r="165" ht="18.0" customHeight="1">
      <c r="A165" s="447"/>
      <c r="B165" s="1"/>
      <c r="C165" s="453"/>
      <c r="D165" s="2"/>
      <c r="E165" s="1"/>
      <c r="F165" s="49"/>
      <c r="G165" s="1"/>
      <c r="H165" s="1"/>
      <c r="I165" s="49"/>
      <c r="J165" s="1"/>
      <c r="K165" s="2"/>
      <c r="L165" s="2"/>
      <c r="M165" s="2"/>
      <c r="N165" s="2"/>
      <c r="O165" s="1"/>
      <c r="P165" s="53"/>
      <c r="Q165" s="53"/>
      <c r="R165" s="53"/>
      <c r="S165" s="104"/>
      <c r="T165" s="104"/>
      <c r="U165" s="104"/>
      <c r="V165" s="454"/>
      <c r="W165" s="53"/>
      <c r="X165" s="53"/>
      <c r="Y165" s="53"/>
      <c r="Z165" s="51"/>
      <c r="AA165" s="51"/>
      <c r="AB165" s="51"/>
      <c r="AC165" s="51"/>
      <c r="AD165" s="51"/>
      <c r="AE165" s="51"/>
      <c r="AF165" s="51"/>
      <c r="AG165" s="51"/>
      <c r="AH165" s="51"/>
    </row>
    <row r="166" ht="18.0" customHeight="1">
      <c r="A166" s="447"/>
      <c r="B166" s="1"/>
      <c r="C166" s="453"/>
      <c r="D166" s="2"/>
      <c r="E166" s="1"/>
      <c r="F166" s="49"/>
      <c r="G166" s="1"/>
      <c r="H166" s="1"/>
      <c r="I166" s="49"/>
      <c r="J166" s="1"/>
      <c r="K166" s="2"/>
      <c r="L166" s="2"/>
      <c r="M166" s="2"/>
      <c r="N166" s="2"/>
      <c r="O166" s="1"/>
      <c r="P166" s="53"/>
      <c r="Q166" s="53"/>
      <c r="R166" s="53"/>
      <c r="S166" s="104"/>
      <c r="T166" s="104"/>
      <c r="U166" s="104"/>
      <c r="V166" s="454"/>
      <c r="W166" s="53"/>
      <c r="X166" s="53"/>
      <c r="Y166" s="53"/>
      <c r="Z166" s="51"/>
      <c r="AA166" s="51"/>
      <c r="AB166" s="51"/>
      <c r="AC166" s="51"/>
      <c r="AD166" s="51"/>
      <c r="AE166" s="51"/>
      <c r="AF166" s="51"/>
      <c r="AG166" s="51"/>
      <c r="AH166" s="51"/>
    </row>
    <row r="167" ht="18.0" customHeight="1">
      <c r="A167" s="447"/>
      <c r="B167" s="1"/>
      <c r="C167" s="453"/>
      <c r="D167" s="2"/>
      <c r="E167" s="1"/>
      <c r="F167" s="49"/>
      <c r="G167" s="1"/>
      <c r="H167" s="1"/>
      <c r="I167" s="49"/>
      <c r="J167" s="1"/>
      <c r="K167" s="2"/>
      <c r="L167" s="2"/>
      <c r="M167" s="2"/>
      <c r="N167" s="2"/>
      <c r="O167" s="1"/>
      <c r="P167" s="53"/>
      <c r="Q167" s="53"/>
      <c r="R167" s="53"/>
      <c r="S167" s="104"/>
      <c r="T167" s="104"/>
      <c r="U167" s="104"/>
      <c r="V167" s="454"/>
      <c r="W167" s="53"/>
      <c r="X167" s="53"/>
      <c r="Y167" s="53"/>
      <c r="Z167" s="51"/>
      <c r="AA167" s="51"/>
      <c r="AB167" s="51"/>
      <c r="AC167" s="51"/>
      <c r="AD167" s="51"/>
      <c r="AE167" s="51"/>
      <c r="AF167" s="51"/>
      <c r="AG167" s="51"/>
      <c r="AH167" s="51"/>
    </row>
    <row r="168" ht="18.0" customHeight="1">
      <c r="A168" s="447"/>
      <c r="B168" s="1"/>
      <c r="C168" s="453"/>
      <c r="D168" s="2"/>
      <c r="E168" s="1"/>
      <c r="F168" s="49"/>
      <c r="G168" s="1"/>
      <c r="H168" s="1"/>
      <c r="I168" s="49"/>
      <c r="J168" s="1"/>
      <c r="K168" s="2"/>
      <c r="L168" s="2"/>
      <c r="M168" s="2"/>
      <c r="N168" s="2"/>
      <c r="O168" s="1"/>
      <c r="P168" s="53"/>
      <c r="Q168" s="53"/>
      <c r="R168" s="53"/>
      <c r="S168" s="104"/>
      <c r="T168" s="104"/>
      <c r="U168" s="104"/>
      <c r="V168" s="454"/>
      <c r="W168" s="53"/>
      <c r="X168" s="53"/>
      <c r="Y168" s="53"/>
      <c r="Z168" s="51"/>
      <c r="AA168" s="51"/>
      <c r="AB168" s="51"/>
      <c r="AC168" s="51"/>
      <c r="AD168" s="51"/>
      <c r="AE168" s="51"/>
      <c r="AF168" s="51"/>
      <c r="AG168" s="51"/>
      <c r="AH168" s="51"/>
    </row>
    <row r="169" ht="18.0" customHeight="1">
      <c r="A169" s="447"/>
      <c r="B169" s="1"/>
      <c r="C169" s="453"/>
      <c r="D169" s="2"/>
      <c r="E169" s="1"/>
      <c r="F169" s="49"/>
      <c r="G169" s="1"/>
      <c r="H169" s="1"/>
      <c r="I169" s="49"/>
      <c r="J169" s="1"/>
      <c r="K169" s="2"/>
      <c r="L169" s="2"/>
      <c r="M169" s="2"/>
      <c r="N169" s="2"/>
      <c r="O169" s="1"/>
      <c r="P169" s="53"/>
      <c r="Q169" s="53"/>
      <c r="R169" s="53"/>
      <c r="S169" s="104"/>
      <c r="T169" s="104"/>
      <c r="U169" s="104"/>
      <c r="V169" s="454"/>
      <c r="W169" s="53"/>
      <c r="X169" s="53"/>
      <c r="Y169" s="53"/>
      <c r="Z169" s="51"/>
      <c r="AA169" s="51"/>
      <c r="AB169" s="51"/>
      <c r="AC169" s="51"/>
      <c r="AD169" s="51"/>
      <c r="AE169" s="51"/>
      <c r="AF169" s="51"/>
      <c r="AG169" s="51"/>
      <c r="AH169" s="51"/>
    </row>
    <row r="170" ht="18.0" customHeight="1">
      <c r="A170" s="447"/>
      <c r="B170" s="1"/>
      <c r="C170" s="453"/>
      <c r="D170" s="2"/>
      <c r="E170" s="1"/>
      <c r="F170" s="49"/>
      <c r="G170" s="1"/>
      <c r="H170" s="1"/>
      <c r="I170" s="49"/>
      <c r="J170" s="1"/>
      <c r="K170" s="2"/>
      <c r="L170" s="2"/>
      <c r="M170" s="2"/>
      <c r="N170" s="2"/>
      <c r="O170" s="1"/>
      <c r="P170" s="53"/>
      <c r="Q170" s="53"/>
      <c r="R170" s="53"/>
      <c r="S170" s="104"/>
      <c r="T170" s="104"/>
      <c r="U170" s="104"/>
      <c r="V170" s="454"/>
      <c r="W170" s="53"/>
      <c r="X170" s="53"/>
      <c r="Y170" s="53"/>
      <c r="Z170" s="51"/>
      <c r="AA170" s="51"/>
      <c r="AB170" s="51"/>
      <c r="AC170" s="51"/>
      <c r="AD170" s="51"/>
      <c r="AE170" s="51"/>
      <c r="AF170" s="51"/>
      <c r="AG170" s="51"/>
      <c r="AH170" s="51"/>
    </row>
    <row r="171" ht="18.0" customHeight="1">
      <c r="A171" s="447"/>
      <c r="B171" s="1"/>
      <c r="C171" s="453"/>
      <c r="D171" s="2"/>
      <c r="E171" s="1"/>
      <c r="F171" s="49"/>
      <c r="G171" s="1"/>
      <c r="H171" s="1"/>
      <c r="I171" s="49"/>
      <c r="J171" s="1"/>
      <c r="K171" s="2"/>
      <c r="L171" s="2"/>
      <c r="M171" s="2"/>
      <c r="N171" s="2"/>
      <c r="O171" s="1"/>
      <c r="P171" s="53"/>
      <c r="Q171" s="53"/>
      <c r="R171" s="53"/>
      <c r="S171" s="104"/>
      <c r="T171" s="104"/>
      <c r="U171" s="104"/>
      <c r="V171" s="454"/>
      <c r="W171" s="53"/>
      <c r="X171" s="53"/>
      <c r="Y171" s="53"/>
      <c r="Z171" s="51"/>
      <c r="AA171" s="51"/>
      <c r="AB171" s="51"/>
      <c r="AC171" s="51"/>
      <c r="AD171" s="51"/>
      <c r="AE171" s="51"/>
      <c r="AF171" s="51"/>
      <c r="AG171" s="51"/>
      <c r="AH171" s="51"/>
    </row>
    <row r="172" ht="18.0" customHeight="1">
      <c r="A172" s="447"/>
      <c r="B172" s="1"/>
      <c r="C172" s="453"/>
      <c r="D172" s="2"/>
      <c r="E172" s="1"/>
      <c r="F172" s="49"/>
      <c r="G172" s="1"/>
      <c r="H172" s="1"/>
      <c r="I172" s="49"/>
      <c r="J172" s="1"/>
      <c r="K172" s="2"/>
      <c r="L172" s="2"/>
      <c r="M172" s="2"/>
      <c r="N172" s="2"/>
      <c r="O172" s="1"/>
      <c r="P172" s="53"/>
      <c r="Q172" s="53"/>
      <c r="R172" s="53"/>
      <c r="S172" s="104"/>
      <c r="T172" s="104"/>
      <c r="U172" s="104"/>
      <c r="V172" s="454"/>
      <c r="W172" s="53"/>
      <c r="X172" s="53"/>
      <c r="Y172" s="53"/>
      <c r="Z172" s="51"/>
      <c r="AA172" s="51"/>
      <c r="AB172" s="51"/>
      <c r="AC172" s="51"/>
      <c r="AD172" s="51"/>
      <c r="AE172" s="51"/>
      <c r="AF172" s="51"/>
      <c r="AG172" s="51"/>
      <c r="AH172" s="51"/>
    </row>
    <row r="173" ht="18.0" customHeight="1">
      <c r="A173" s="447"/>
      <c r="B173" s="1"/>
      <c r="C173" s="453"/>
      <c r="D173" s="2"/>
      <c r="E173" s="1"/>
      <c r="F173" s="49"/>
      <c r="G173" s="1"/>
      <c r="H173" s="1"/>
      <c r="I173" s="49"/>
      <c r="J173" s="1"/>
      <c r="K173" s="2"/>
      <c r="L173" s="2"/>
      <c r="M173" s="2"/>
      <c r="N173" s="2"/>
      <c r="O173" s="1"/>
      <c r="P173" s="53"/>
      <c r="Q173" s="53"/>
      <c r="R173" s="53"/>
      <c r="S173" s="104"/>
      <c r="T173" s="104"/>
      <c r="U173" s="104"/>
      <c r="V173" s="454"/>
      <c r="W173" s="53"/>
      <c r="X173" s="53"/>
      <c r="Y173" s="53"/>
      <c r="Z173" s="51"/>
      <c r="AA173" s="51"/>
      <c r="AB173" s="51"/>
      <c r="AC173" s="51"/>
      <c r="AD173" s="51"/>
      <c r="AE173" s="51"/>
      <c r="AF173" s="51"/>
      <c r="AG173" s="51"/>
      <c r="AH173" s="51"/>
    </row>
    <row r="174" ht="18.0" customHeight="1">
      <c r="A174" s="447"/>
      <c r="B174" s="1"/>
      <c r="C174" s="453"/>
      <c r="D174" s="2"/>
      <c r="E174" s="1"/>
      <c r="F174" s="49"/>
      <c r="G174" s="1"/>
      <c r="H174" s="1"/>
      <c r="I174" s="49"/>
      <c r="J174" s="1"/>
      <c r="K174" s="2"/>
      <c r="L174" s="2"/>
      <c r="M174" s="2"/>
      <c r="N174" s="2"/>
      <c r="O174" s="1"/>
      <c r="P174" s="53"/>
      <c r="Q174" s="53"/>
      <c r="R174" s="53"/>
      <c r="S174" s="104"/>
      <c r="T174" s="104"/>
      <c r="U174" s="104"/>
      <c r="V174" s="454"/>
      <c r="W174" s="53"/>
      <c r="X174" s="53"/>
      <c r="Y174" s="53"/>
      <c r="Z174" s="51"/>
      <c r="AA174" s="51"/>
      <c r="AB174" s="51"/>
      <c r="AC174" s="51"/>
      <c r="AD174" s="51"/>
      <c r="AE174" s="51"/>
      <c r="AF174" s="51"/>
      <c r="AG174" s="51"/>
      <c r="AH174" s="51"/>
    </row>
    <row r="175" ht="18.0" customHeight="1">
      <c r="A175" s="447"/>
      <c r="B175" s="1"/>
      <c r="C175" s="453"/>
      <c r="D175" s="2"/>
      <c r="E175" s="1"/>
      <c r="F175" s="49"/>
      <c r="G175" s="1"/>
      <c r="H175" s="1"/>
      <c r="I175" s="49"/>
      <c r="J175" s="1"/>
      <c r="K175" s="2"/>
      <c r="L175" s="2"/>
      <c r="M175" s="2"/>
      <c r="N175" s="2"/>
      <c r="O175" s="1"/>
      <c r="P175" s="53"/>
      <c r="Q175" s="53"/>
      <c r="R175" s="53"/>
      <c r="S175" s="104"/>
      <c r="T175" s="104"/>
      <c r="U175" s="104"/>
      <c r="V175" s="454"/>
      <c r="W175" s="53"/>
      <c r="X175" s="53"/>
      <c r="Y175" s="53"/>
      <c r="Z175" s="51"/>
      <c r="AA175" s="51"/>
      <c r="AB175" s="51"/>
      <c r="AC175" s="51"/>
      <c r="AD175" s="51"/>
      <c r="AE175" s="51"/>
      <c r="AF175" s="51"/>
      <c r="AG175" s="51"/>
      <c r="AH175" s="51"/>
    </row>
    <row r="176" ht="18.0" customHeight="1">
      <c r="A176" s="447"/>
      <c r="B176" s="1"/>
      <c r="C176" s="453"/>
      <c r="D176" s="2"/>
      <c r="E176" s="1"/>
      <c r="F176" s="49"/>
      <c r="G176" s="1"/>
      <c r="H176" s="1"/>
      <c r="I176" s="49"/>
      <c r="J176" s="1"/>
      <c r="K176" s="2"/>
      <c r="L176" s="2"/>
      <c r="M176" s="2"/>
      <c r="N176" s="2"/>
      <c r="O176" s="1"/>
      <c r="P176" s="53"/>
      <c r="Q176" s="53"/>
      <c r="R176" s="53"/>
      <c r="S176" s="104"/>
      <c r="T176" s="104"/>
      <c r="U176" s="104"/>
      <c r="V176" s="454"/>
      <c r="W176" s="53"/>
      <c r="X176" s="53"/>
      <c r="Y176" s="53"/>
      <c r="Z176" s="51"/>
      <c r="AA176" s="51"/>
      <c r="AB176" s="51"/>
      <c r="AC176" s="51"/>
      <c r="AD176" s="51"/>
      <c r="AE176" s="51"/>
      <c r="AF176" s="51"/>
      <c r="AG176" s="51"/>
      <c r="AH176" s="51"/>
    </row>
    <row r="177" ht="18.0" customHeight="1">
      <c r="A177" s="447"/>
      <c r="B177" s="1"/>
      <c r="C177" s="453"/>
      <c r="D177" s="2"/>
      <c r="E177" s="1"/>
      <c r="F177" s="49"/>
      <c r="G177" s="1"/>
      <c r="H177" s="1"/>
      <c r="I177" s="49"/>
      <c r="J177" s="1"/>
      <c r="K177" s="2"/>
      <c r="L177" s="2"/>
      <c r="M177" s="2"/>
      <c r="N177" s="2"/>
      <c r="O177" s="1"/>
      <c r="P177" s="53"/>
      <c r="Q177" s="53"/>
      <c r="R177" s="53"/>
      <c r="S177" s="104"/>
      <c r="T177" s="104"/>
      <c r="U177" s="104"/>
      <c r="V177" s="454"/>
      <c r="W177" s="53"/>
      <c r="X177" s="53"/>
      <c r="Y177" s="53"/>
      <c r="Z177" s="51"/>
      <c r="AA177" s="51"/>
      <c r="AB177" s="51"/>
      <c r="AC177" s="51"/>
      <c r="AD177" s="51"/>
      <c r="AE177" s="51"/>
      <c r="AF177" s="51"/>
      <c r="AG177" s="51"/>
      <c r="AH177" s="51"/>
    </row>
    <row r="178" ht="18.0" customHeight="1">
      <c r="A178" s="447"/>
      <c r="B178" s="1"/>
      <c r="C178" s="453"/>
      <c r="D178" s="2"/>
      <c r="E178" s="1"/>
      <c r="F178" s="49"/>
      <c r="G178" s="1"/>
      <c r="H178" s="1"/>
      <c r="I178" s="49"/>
      <c r="J178" s="1"/>
      <c r="K178" s="2"/>
      <c r="L178" s="2"/>
      <c r="M178" s="2"/>
      <c r="N178" s="2"/>
      <c r="O178" s="1"/>
      <c r="P178" s="53"/>
      <c r="Q178" s="53"/>
      <c r="R178" s="53"/>
      <c r="S178" s="104"/>
      <c r="T178" s="104"/>
      <c r="U178" s="104"/>
      <c r="V178" s="454"/>
      <c r="W178" s="53"/>
      <c r="X178" s="53"/>
      <c r="Y178" s="53"/>
      <c r="Z178" s="51"/>
      <c r="AA178" s="51"/>
      <c r="AB178" s="51"/>
      <c r="AC178" s="51"/>
      <c r="AD178" s="51"/>
      <c r="AE178" s="51"/>
      <c r="AF178" s="51"/>
      <c r="AG178" s="51"/>
      <c r="AH178" s="51"/>
    </row>
    <row r="179" ht="18.0" customHeight="1">
      <c r="A179" s="447"/>
      <c r="B179" s="1"/>
      <c r="C179" s="453"/>
      <c r="D179" s="2"/>
      <c r="E179" s="1"/>
      <c r="F179" s="49"/>
      <c r="G179" s="1"/>
      <c r="H179" s="1"/>
      <c r="I179" s="49"/>
      <c r="J179" s="1"/>
      <c r="K179" s="2"/>
      <c r="L179" s="2"/>
      <c r="M179" s="2"/>
      <c r="N179" s="2"/>
      <c r="O179" s="1"/>
      <c r="P179" s="53"/>
      <c r="Q179" s="53"/>
      <c r="R179" s="53"/>
      <c r="S179" s="104"/>
      <c r="T179" s="104"/>
      <c r="U179" s="104"/>
      <c r="V179" s="454"/>
      <c r="W179" s="53"/>
      <c r="X179" s="53"/>
      <c r="Y179" s="53"/>
      <c r="Z179" s="51"/>
      <c r="AA179" s="51"/>
      <c r="AB179" s="51"/>
      <c r="AC179" s="51"/>
      <c r="AD179" s="51"/>
      <c r="AE179" s="51"/>
      <c r="AF179" s="51"/>
      <c r="AG179" s="51"/>
      <c r="AH179" s="51"/>
    </row>
    <row r="180" ht="18.0" customHeight="1">
      <c r="A180" s="447"/>
      <c r="B180" s="1"/>
      <c r="C180" s="453"/>
      <c r="D180" s="2"/>
      <c r="E180" s="1"/>
      <c r="F180" s="49"/>
      <c r="G180" s="1"/>
      <c r="H180" s="1"/>
      <c r="I180" s="49"/>
      <c r="J180" s="1"/>
      <c r="K180" s="2"/>
      <c r="L180" s="2"/>
      <c r="M180" s="2"/>
      <c r="N180" s="2"/>
      <c r="O180" s="1"/>
      <c r="P180" s="53"/>
      <c r="Q180" s="53"/>
      <c r="R180" s="53"/>
      <c r="S180" s="104"/>
      <c r="T180" s="104"/>
      <c r="U180" s="104"/>
      <c r="V180" s="454"/>
      <c r="W180" s="53"/>
      <c r="X180" s="53"/>
      <c r="Y180" s="53"/>
      <c r="Z180" s="51"/>
      <c r="AA180" s="51"/>
      <c r="AB180" s="51"/>
      <c r="AC180" s="51"/>
      <c r="AD180" s="51"/>
      <c r="AE180" s="51"/>
      <c r="AF180" s="51"/>
      <c r="AG180" s="51"/>
      <c r="AH180" s="51"/>
    </row>
    <row r="181" ht="18.0" customHeight="1">
      <c r="A181" s="447"/>
      <c r="B181" s="1"/>
      <c r="C181" s="453"/>
      <c r="D181" s="2"/>
      <c r="E181" s="1"/>
      <c r="F181" s="49"/>
      <c r="G181" s="1"/>
      <c r="H181" s="1"/>
      <c r="I181" s="49"/>
      <c r="J181" s="1"/>
      <c r="K181" s="2"/>
      <c r="L181" s="2"/>
      <c r="M181" s="2"/>
      <c r="N181" s="2"/>
      <c r="O181" s="1"/>
      <c r="P181" s="53"/>
      <c r="Q181" s="53"/>
      <c r="R181" s="53"/>
      <c r="S181" s="104"/>
      <c r="T181" s="104"/>
      <c r="U181" s="104"/>
      <c r="V181" s="454"/>
      <c r="W181" s="53"/>
      <c r="X181" s="53"/>
      <c r="Y181" s="53"/>
      <c r="Z181" s="51"/>
      <c r="AA181" s="51"/>
      <c r="AB181" s="51"/>
      <c r="AC181" s="51"/>
      <c r="AD181" s="51"/>
      <c r="AE181" s="51"/>
      <c r="AF181" s="51"/>
      <c r="AG181" s="51"/>
      <c r="AH181" s="51"/>
    </row>
    <row r="182" ht="18.0" customHeight="1">
      <c r="A182" s="447"/>
      <c r="B182" s="1"/>
      <c r="C182" s="453"/>
      <c r="D182" s="2"/>
      <c r="E182" s="1"/>
      <c r="F182" s="49"/>
      <c r="G182" s="1"/>
      <c r="H182" s="1"/>
      <c r="I182" s="49"/>
      <c r="J182" s="1"/>
      <c r="K182" s="2"/>
      <c r="L182" s="2"/>
      <c r="M182" s="2"/>
      <c r="N182" s="2"/>
      <c r="O182" s="1"/>
      <c r="P182" s="53"/>
      <c r="Q182" s="53"/>
      <c r="R182" s="53"/>
      <c r="S182" s="104"/>
      <c r="T182" s="104"/>
      <c r="U182" s="104"/>
      <c r="V182" s="454"/>
      <c r="W182" s="53"/>
      <c r="X182" s="53"/>
      <c r="Y182" s="53"/>
      <c r="Z182" s="51"/>
      <c r="AA182" s="51"/>
      <c r="AB182" s="51"/>
      <c r="AC182" s="51"/>
      <c r="AD182" s="51"/>
      <c r="AE182" s="51"/>
      <c r="AF182" s="51"/>
      <c r="AG182" s="51"/>
      <c r="AH182" s="51"/>
    </row>
    <row r="183" ht="18.0" customHeight="1">
      <c r="A183" s="447"/>
      <c r="B183" s="1"/>
      <c r="C183" s="453"/>
      <c r="D183" s="2"/>
      <c r="E183" s="1"/>
      <c r="F183" s="49"/>
      <c r="G183" s="1"/>
      <c r="H183" s="1"/>
      <c r="I183" s="49"/>
      <c r="J183" s="1"/>
      <c r="K183" s="2"/>
      <c r="L183" s="2"/>
      <c r="M183" s="2"/>
      <c r="N183" s="2"/>
      <c r="O183" s="1"/>
      <c r="P183" s="53"/>
      <c r="Q183" s="53"/>
      <c r="R183" s="53"/>
      <c r="S183" s="104"/>
      <c r="T183" s="104"/>
      <c r="U183" s="104"/>
      <c r="V183" s="454"/>
      <c r="W183" s="53"/>
      <c r="X183" s="53"/>
      <c r="Y183" s="53"/>
      <c r="Z183" s="51"/>
      <c r="AA183" s="51"/>
      <c r="AB183" s="51"/>
      <c r="AC183" s="51"/>
      <c r="AD183" s="51"/>
      <c r="AE183" s="51"/>
      <c r="AF183" s="51"/>
      <c r="AG183" s="51"/>
      <c r="AH183" s="51"/>
    </row>
    <row r="184" ht="18.0" customHeight="1">
      <c r="A184" s="447"/>
      <c r="B184" s="1"/>
      <c r="C184" s="453"/>
      <c r="D184" s="2"/>
      <c r="E184" s="1"/>
      <c r="F184" s="49"/>
      <c r="G184" s="1"/>
      <c r="H184" s="1"/>
      <c r="I184" s="49"/>
      <c r="J184" s="1"/>
      <c r="K184" s="2"/>
      <c r="L184" s="2"/>
      <c r="M184" s="2"/>
      <c r="N184" s="2"/>
      <c r="O184" s="1"/>
      <c r="P184" s="53"/>
      <c r="Q184" s="53"/>
      <c r="R184" s="53"/>
      <c r="S184" s="104"/>
      <c r="T184" s="104"/>
      <c r="U184" s="104"/>
      <c r="V184" s="454"/>
      <c r="W184" s="53"/>
      <c r="X184" s="53"/>
      <c r="Y184" s="53"/>
      <c r="Z184" s="51"/>
      <c r="AA184" s="51"/>
      <c r="AB184" s="51"/>
      <c r="AC184" s="51"/>
      <c r="AD184" s="51"/>
      <c r="AE184" s="51"/>
      <c r="AF184" s="51"/>
      <c r="AG184" s="51"/>
      <c r="AH184" s="51"/>
    </row>
    <row r="185" ht="18.0" customHeight="1">
      <c r="A185" s="447"/>
      <c r="B185" s="1"/>
      <c r="C185" s="453"/>
      <c r="D185" s="2"/>
      <c r="E185" s="1"/>
      <c r="F185" s="49"/>
      <c r="G185" s="1"/>
      <c r="H185" s="1"/>
      <c r="I185" s="49"/>
      <c r="J185" s="1"/>
      <c r="K185" s="2"/>
      <c r="L185" s="2"/>
      <c r="M185" s="2"/>
      <c r="N185" s="2"/>
      <c r="O185" s="1"/>
      <c r="P185" s="53"/>
      <c r="Q185" s="53"/>
      <c r="R185" s="53"/>
      <c r="S185" s="104"/>
      <c r="T185" s="104"/>
      <c r="U185" s="104"/>
      <c r="V185" s="454"/>
      <c r="W185" s="53"/>
      <c r="X185" s="53"/>
      <c r="Y185" s="53"/>
      <c r="Z185" s="51"/>
      <c r="AA185" s="51"/>
      <c r="AB185" s="51"/>
      <c r="AC185" s="51"/>
      <c r="AD185" s="51"/>
      <c r="AE185" s="51"/>
      <c r="AF185" s="51"/>
      <c r="AG185" s="51"/>
      <c r="AH185" s="51"/>
    </row>
    <row r="186" ht="18.0" customHeight="1">
      <c r="A186" s="447"/>
      <c r="B186" s="1"/>
      <c r="C186" s="453"/>
      <c r="D186" s="2"/>
      <c r="E186" s="1"/>
      <c r="F186" s="49"/>
      <c r="G186" s="1"/>
      <c r="H186" s="1"/>
      <c r="I186" s="49"/>
      <c r="J186" s="1"/>
      <c r="K186" s="2"/>
      <c r="L186" s="2"/>
      <c r="M186" s="2"/>
      <c r="N186" s="2"/>
      <c r="O186" s="1"/>
      <c r="P186" s="53"/>
      <c r="Q186" s="53"/>
      <c r="R186" s="53"/>
      <c r="S186" s="104"/>
      <c r="T186" s="104"/>
      <c r="U186" s="104"/>
      <c r="V186" s="454"/>
      <c r="W186" s="53"/>
      <c r="X186" s="53"/>
      <c r="Y186" s="53"/>
      <c r="Z186" s="51"/>
      <c r="AA186" s="51"/>
      <c r="AB186" s="51"/>
      <c r="AC186" s="51"/>
      <c r="AD186" s="51"/>
      <c r="AE186" s="51"/>
      <c r="AF186" s="51"/>
      <c r="AG186" s="51"/>
      <c r="AH186" s="51"/>
    </row>
    <row r="187" ht="18.0" customHeight="1">
      <c r="A187" s="447"/>
      <c r="B187" s="1"/>
      <c r="C187" s="453"/>
      <c r="D187" s="2"/>
      <c r="E187" s="1"/>
      <c r="F187" s="49"/>
      <c r="G187" s="1"/>
      <c r="H187" s="1"/>
      <c r="I187" s="49"/>
      <c r="J187" s="1"/>
      <c r="K187" s="2"/>
      <c r="L187" s="2"/>
      <c r="M187" s="2"/>
      <c r="N187" s="2"/>
      <c r="O187" s="1"/>
      <c r="P187" s="53"/>
      <c r="Q187" s="53"/>
      <c r="R187" s="53"/>
      <c r="S187" s="104"/>
      <c r="T187" s="104"/>
      <c r="U187" s="104"/>
      <c r="V187" s="454"/>
      <c r="W187" s="53"/>
      <c r="X187" s="53"/>
      <c r="Y187" s="53"/>
      <c r="Z187" s="51"/>
      <c r="AA187" s="51"/>
      <c r="AB187" s="51"/>
      <c r="AC187" s="51"/>
      <c r="AD187" s="51"/>
      <c r="AE187" s="51"/>
      <c r="AF187" s="51"/>
      <c r="AG187" s="51"/>
      <c r="AH187" s="51"/>
    </row>
    <row r="188" ht="18.0" customHeight="1">
      <c r="A188" s="447"/>
      <c r="B188" s="1"/>
      <c r="C188" s="453"/>
      <c r="D188" s="2"/>
      <c r="E188" s="1"/>
      <c r="F188" s="49"/>
      <c r="G188" s="1"/>
      <c r="H188" s="1"/>
      <c r="I188" s="49"/>
      <c r="J188" s="1"/>
      <c r="K188" s="2"/>
      <c r="L188" s="2"/>
      <c r="M188" s="2"/>
      <c r="N188" s="2"/>
      <c r="O188" s="1"/>
      <c r="P188" s="53"/>
      <c r="Q188" s="53"/>
      <c r="R188" s="53"/>
      <c r="S188" s="104"/>
      <c r="T188" s="104"/>
      <c r="U188" s="104"/>
      <c r="V188" s="454"/>
      <c r="W188" s="53"/>
      <c r="X188" s="53"/>
      <c r="Y188" s="53"/>
      <c r="Z188" s="51"/>
      <c r="AA188" s="51"/>
      <c r="AB188" s="51"/>
      <c r="AC188" s="51"/>
      <c r="AD188" s="51"/>
      <c r="AE188" s="51"/>
      <c r="AF188" s="51"/>
      <c r="AG188" s="51"/>
      <c r="AH188" s="51"/>
    </row>
    <row r="189" ht="18.0" customHeight="1">
      <c r="A189" s="447"/>
      <c r="B189" s="1"/>
      <c r="C189" s="453"/>
      <c r="D189" s="2"/>
      <c r="E189" s="1"/>
      <c r="F189" s="49"/>
      <c r="G189" s="1"/>
      <c r="H189" s="1"/>
      <c r="I189" s="49"/>
      <c r="J189" s="1"/>
      <c r="K189" s="2"/>
      <c r="L189" s="2"/>
      <c r="M189" s="2"/>
      <c r="N189" s="2"/>
      <c r="O189" s="1"/>
      <c r="P189" s="53"/>
      <c r="Q189" s="53"/>
      <c r="R189" s="53"/>
      <c r="S189" s="104"/>
      <c r="T189" s="104"/>
      <c r="U189" s="104"/>
      <c r="V189" s="454"/>
      <c r="W189" s="53"/>
      <c r="X189" s="53"/>
      <c r="Y189" s="53"/>
      <c r="Z189" s="51"/>
      <c r="AA189" s="51"/>
      <c r="AB189" s="51"/>
      <c r="AC189" s="51"/>
      <c r="AD189" s="51"/>
      <c r="AE189" s="51"/>
      <c r="AF189" s="51"/>
      <c r="AG189" s="51"/>
      <c r="AH189" s="51"/>
    </row>
    <row r="190" ht="18.0" customHeight="1">
      <c r="A190" s="447"/>
      <c r="B190" s="1"/>
      <c r="C190" s="453"/>
      <c r="D190" s="2"/>
      <c r="E190" s="1"/>
      <c r="F190" s="49"/>
      <c r="G190" s="1"/>
      <c r="H190" s="1"/>
      <c r="I190" s="49"/>
      <c r="J190" s="1"/>
      <c r="K190" s="2"/>
      <c r="L190" s="2"/>
      <c r="M190" s="2"/>
      <c r="N190" s="2"/>
      <c r="O190" s="1"/>
      <c r="P190" s="53"/>
      <c r="Q190" s="53"/>
      <c r="R190" s="53"/>
      <c r="S190" s="104"/>
      <c r="T190" s="104"/>
      <c r="U190" s="104"/>
      <c r="V190" s="454"/>
      <c r="W190" s="53"/>
      <c r="X190" s="53"/>
      <c r="Y190" s="53"/>
      <c r="Z190" s="51"/>
      <c r="AA190" s="51"/>
      <c r="AB190" s="51"/>
      <c r="AC190" s="51"/>
      <c r="AD190" s="51"/>
      <c r="AE190" s="51"/>
      <c r="AF190" s="51"/>
      <c r="AG190" s="51"/>
      <c r="AH190" s="51"/>
    </row>
    <row r="191" ht="18.0" customHeight="1">
      <c r="A191" s="447"/>
      <c r="B191" s="1"/>
      <c r="C191" s="453"/>
      <c r="D191" s="2"/>
      <c r="E191" s="1"/>
      <c r="F191" s="49"/>
      <c r="G191" s="1"/>
      <c r="H191" s="1"/>
      <c r="I191" s="49"/>
      <c r="J191" s="1"/>
      <c r="K191" s="2"/>
      <c r="L191" s="2"/>
      <c r="M191" s="2"/>
      <c r="N191" s="2"/>
      <c r="O191" s="1"/>
      <c r="P191" s="53"/>
      <c r="Q191" s="53"/>
      <c r="R191" s="53"/>
      <c r="S191" s="104"/>
      <c r="T191" s="104"/>
      <c r="U191" s="104"/>
      <c r="V191" s="454"/>
      <c r="W191" s="53"/>
      <c r="X191" s="53"/>
      <c r="Y191" s="53"/>
      <c r="Z191" s="51"/>
      <c r="AA191" s="51"/>
      <c r="AB191" s="51"/>
      <c r="AC191" s="51"/>
      <c r="AD191" s="51"/>
      <c r="AE191" s="51"/>
      <c r="AF191" s="51"/>
      <c r="AG191" s="51"/>
      <c r="AH191" s="51"/>
    </row>
    <row r="192" ht="18.0" customHeight="1">
      <c r="A192" s="447"/>
      <c r="B192" s="1"/>
      <c r="C192" s="453"/>
      <c r="D192" s="2"/>
      <c r="E192" s="1"/>
      <c r="F192" s="49"/>
      <c r="G192" s="1"/>
      <c r="H192" s="1"/>
      <c r="I192" s="49"/>
      <c r="J192" s="1"/>
      <c r="K192" s="2"/>
      <c r="L192" s="2"/>
      <c r="M192" s="2"/>
      <c r="N192" s="2"/>
      <c r="O192" s="1"/>
      <c r="P192" s="53"/>
      <c r="Q192" s="53"/>
      <c r="R192" s="53"/>
      <c r="S192" s="104"/>
      <c r="T192" s="104"/>
      <c r="U192" s="104"/>
      <c r="V192" s="454"/>
      <c r="W192" s="53"/>
      <c r="X192" s="53"/>
      <c r="Y192" s="53"/>
      <c r="Z192" s="51"/>
      <c r="AA192" s="51"/>
      <c r="AB192" s="51"/>
      <c r="AC192" s="51"/>
      <c r="AD192" s="51"/>
      <c r="AE192" s="51"/>
      <c r="AF192" s="51"/>
      <c r="AG192" s="51"/>
      <c r="AH192" s="51"/>
    </row>
    <row r="193" ht="18.0" customHeight="1">
      <c r="A193" s="447"/>
      <c r="B193" s="1"/>
      <c r="C193" s="453"/>
      <c r="D193" s="2"/>
      <c r="E193" s="1"/>
      <c r="F193" s="49"/>
      <c r="G193" s="1"/>
      <c r="H193" s="1"/>
      <c r="I193" s="49"/>
      <c r="J193" s="1"/>
      <c r="K193" s="2"/>
      <c r="L193" s="2"/>
      <c r="M193" s="2"/>
      <c r="N193" s="2"/>
      <c r="O193" s="1"/>
      <c r="P193" s="53"/>
      <c r="Q193" s="53"/>
      <c r="R193" s="53"/>
      <c r="S193" s="104"/>
      <c r="T193" s="104"/>
      <c r="U193" s="104"/>
      <c r="V193" s="454"/>
      <c r="W193" s="53"/>
      <c r="X193" s="53"/>
      <c r="Y193" s="53"/>
      <c r="Z193" s="51"/>
      <c r="AA193" s="51"/>
      <c r="AB193" s="51"/>
      <c r="AC193" s="51"/>
      <c r="AD193" s="51"/>
      <c r="AE193" s="51"/>
      <c r="AF193" s="51"/>
      <c r="AG193" s="51"/>
      <c r="AH193" s="51"/>
    </row>
    <row r="194" ht="18.0" customHeight="1">
      <c r="A194" s="447"/>
      <c r="B194" s="1"/>
      <c r="C194" s="453"/>
      <c r="D194" s="2"/>
      <c r="E194" s="1"/>
      <c r="F194" s="49"/>
      <c r="G194" s="1"/>
      <c r="H194" s="1"/>
      <c r="I194" s="49"/>
      <c r="J194" s="1"/>
      <c r="K194" s="2"/>
      <c r="L194" s="2"/>
      <c r="M194" s="2"/>
      <c r="N194" s="2"/>
      <c r="O194" s="1"/>
      <c r="P194" s="53"/>
      <c r="Q194" s="53"/>
      <c r="R194" s="53"/>
      <c r="S194" s="104"/>
      <c r="T194" s="104"/>
      <c r="U194" s="104"/>
      <c r="V194" s="454"/>
      <c r="W194" s="53"/>
      <c r="X194" s="53"/>
      <c r="Y194" s="53"/>
      <c r="Z194" s="51"/>
      <c r="AA194" s="51"/>
      <c r="AB194" s="51"/>
      <c r="AC194" s="51"/>
      <c r="AD194" s="51"/>
      <c r="AE194" s="51"/>
      <c r="AF194" s="51"/>
      <c r="AG194" s="51"/>
      <c r="AH194" s="51"/>
    </row>
    <row r="195" ht="18.0" customHeight="1">
      <c r="A195" s="447"/>
      <c r="B195" s="1"/>
      <c r="C195" s="453"/>
      <c r="D195" s="2"/>
      <c r="E195" s="1"/>
      <c r="F195" s="49"/>
      <c r="G195" s="1"/>
      <c r="H195" s="1"/>
      <c r="I195" s="49"/>
      <c r="J195" s="1"/>
      <c r="K195" s="2"/>
      <c r="L195" s="2"/>
      <c r="M195" s="2"/>
      <c r="N195" s="2"/>
      <c r="O195" s="1"/>
      <c r="P195" s="53"/>
      <c r="Q195" s="53"/>
      <c r="R195" s="53"/>
      <c r="S195" s="104"/>
      <c r="T195" s="104"/>
      <c r="U195" s="104"/>
      <c r="V195" s="454"/>
      <c r="W195" s="53"/>
      <c r="X195" s="53"/>
      <c r="Y195" s="53"/>
      <c r="Z195" s="51"/>
      <c r="AA195" s="51"/>
      <c r="AB195" s="51"/>
      <c r="AC195" s="51"/>
      <c r="AD195" s="51"/>
      <c r="AE195" s="51"/>
      <c r="AF195" s="51"/>
      <c r="AG195" s="51"/>
      <c r="AH195" s="51"/>
    </row>
    <row r="196" ht="18.0" customHeight="1">
      <c r="A196" s="447"/>
      <c r="B196" s="1"/>
      <c r="C196" s="453"/>
      <c r="D196" s="2"/>
      <c r="E196" s="1"/>
      <c r="F196" s="49"/>
      <c r="G196" s="1"/>
      <c r="H196" s="1"/>
      <c r="I196" s="49"/>
      <c r="J196" s="1"/>
      <c r="K196" s="2"/>
      <c r="L196" s="2"/>
      <c r="M196" s="2"/>
      <c r="N196" s="2"/>
      <c r="O196" s="1"/>
      <c r="P196" s="53"/>
      <c r="Q196" s="53"/>
      <c r="R196" s="53"/>
      <c r="S196" s="104"/>
      <c r="T196" s="104"/>
      <c r="U196" s="104"/>
      <c r="V196" s="454"/>
      <c r="W196" s="53"/>
      <c r="X196" s="53"/>
      <c r="Y196" s="53"/>
      <c r="Z196" s="51"/>
      <c r="AA196" s="51"/>
      <c r="AB196" s="51"/>
      <c r="AC196" s="51"/>
      <c r="AD196" s="51"/>
      <c r="AE196" s="51"/>
      <c r="AF196" s="51"/>
      <c r="AG196" s="51"/>
      <c r="AH196" s="51"/>
    </row>
    <row r="197" ht="18.0" customHeight="1">
      <c r="A197" s="447"/>
      <c r="B197" s="1"/>
      <c r="C197" s="453"/>
      <c r="D197" s="2"/>
      <c r="E197" s="1"/>
      <c r="F197" s="49"/>
      <c r="G197" s="1"/>
      <c r="H197" s="1"/>
      <c r="I197" s="49"/>
      <c r="J197" s="1"/>
      <c r="K197" s="2"/>
      <c r="L197" s="2"/>
      <c r="M197" s="2"/>
      <c r="N197" s="2"/>
      <c r="O197" s="1"/>
      <c r="P197" s="53"/>
      <c r="Q197" s="53"/>
      <c r="R197" s="53"/>
      <c r="S197" s="104"/>
      <c r="T197" s="104"/>
      <c r="U197" s="104"/>
      <c r="V197" s="454"/>
      <c r="W197" s="53"/>
      <c r="X197" s="53"/>
      <c r="Y197" s="53"/>
      <c r="Z197" s="51"/>
      <c r="AA197" s="51"/>
      <c r="AB197" s="51"/>
      <c r="AC197" s="51"/>
      <c r="AD197" s="51"/>
      <c r="AE197" s="51"/>
      <c r="AF197" s="51"/>
      <c r="AG197" s="51"/>
      <c r="AH197" s="51"/>
    </row>
    <row r="198" ht="18.0" customHeight="1">
      <c r="A198" s="447"/>
      <c r="B198" s="1"/>
      <c r="C198" s="453"/>
      <c r="D198" s="2"/>
      <c r="E198" s="1"/>
      <c r="F198" s="49"/>
      <c r="G198" s="1"/>
      <c r="H198" s="1"/>
      <c r="I198" s="49"/>
      <c r="J198" s="1"/>
      <c r="K198" s="2"/>
      <c r="L198" s="2"/>
      <c r="M198" s="2"/>
      <c r="N198" s="2"/>
      <c r="O198" s="1"/>
      <c r="P198" s="53"/>
      <c r="Q198" s="53"/>
      <c r="R198" s="53"/>
      <c r="S198" s="104"/>
      <c r="T198" s="104"/>
      <c r="U198" s="104"/>
      <c r="V198" s="454"/>
      <c r="W198" s="53"/>
      <c r="X198" s="53"/>
      <c r="Y198" s="53"/>
      <c r="Z198" s="51"/>
      <c r="AA198" s="51"/>
      <c r="AB198" s="51"/>
      <c r="AC198" s="51"/>
      <c r="AD198" s="51"/>
      <c r="AE198" s="51"/>
      <c r="AF198" s="51"/>
      <c r="AG198" s="51"/>
      <c r="AH198" s="51"/>
    </row>
    <row r="199" ht="18.0" customHeight="1">
      <c r="A199" s="447"/>
      <c r="B199" s="1"/>
      <c r="C199" s="453"/>
      <c r="D199" s="2"/>
      <c r="E199" s="1"/>
      <c r="F199" s="49"/>
      <c r="G199" s="1"/>
      <c r="H199" s="1"/>
      <c r="I199" s="49"/>
      <c r="J199" s="1"/>
      <c r="K199" s="2"/>
      <c r="L199" s="2"/>
      <c r="M199" s="2"/>
      <c r="N199" s="2"/>
      <c r="O199" s="1"/>
      <c r="P199" s="53"/>
      <c r="Q199" s="53"/>
      <c r="R199" s="53"/>
      <c r="S199" s="104"/>
      <c r="T199" s="104"/>
      <c r="U199" s="104"/>
      <c r="V199" s="454"/>
      <c r="W199" s="53"/>
      <c r="X199" s="53"/>
      <c r="Y199" s="53"/>
      <c r="Z199" s="51"/>
      <c r="AA199" s="51"/>
      <c r="AB199" s="51"/>
      <c r="AC199" s="51"/>
      <c r="AD199" s="51"/>
      <c r="AE199" s="51"/>
      <c r="AF199" s="51"/>
      <c r="AG199" s="51"/>
      <c r="AH199" s="51"/>
    </row>
    <row r="200" ht="18.0" customHeight="1">
      <c r="A200" s="447"/>
      <c r="B200" s="1"/>
      <c r="C200" s="453"/>
      <c r="D200" s="2"/>
      <c r="E200" s="1"/>
      <c r="F200" s="49"/>
      <c r="G200" s="1"/>
      <c r="H200" s="1"/>
      <c r="I200" s="49"/>
      <c r="J200" s="1"/>
      <c r="K200" s="2"/>
      <c r="L200" s="2"/>
      <c r="M200" s="2"/>
      <c r="N200" s="2"/>
      <c r="O200" s="1"/>
      <c r="P200" s="53"/>
      <c r="Q200" s="53"/>
      <c r="R200" s="53"/>
      <c r="S200" s="104"/>
      <c r="T200" s="104"/>
      <c r="U200" s="104"/>
      <c r="V200" s="454"/>
      <c r="W200" s="53"/>
      <c r="X200" s="53"/>
      <c r="Y200" s="53"/>
      <c r="Z200" s="51"/>
      <c r="AA200" s="51"/>
      <c r="AB200" s="51"/>
      <c r="AC200" s="51"/>
      <c r="AD200" s="51"/>
      <c r="AE200" s="51"/>
      <c r="AF200" s="51"/>
      <c r="AG200" s="51"/>
      <c r="AH200" s="51"/>
    </row>
    <row r="201" ht="18.0" customHeight="1">
      <c r="A201" s="447"/>
      <c r="B201" s="1"/>
      <c r="C201" s="453"/>
      <c r="D201" s="2"/>
      <c r="E201" s="1"/>
      <c r="F201" s="49"/>
      <c r="G201" s="1"/>
      <c r="H201" s="1"/>
      <c r="I201" s="49"/>
      <c r="J201" s="1"/>
      <c r="K201" s="2"/>
      <c r="L201" s="2"/>
      <c r="M201" s="2"/>
      <c r="N201" s="2"/>
      <c r="O201" s="1"/>
      <c r="P201" s="53"/>
      <c r="Q201" s="53"/>
      <c r="R201" s="53"/>
      <c r="S201" s="104"/>
      <c r="T201" s="104"/>
      <c r="U201" s="104"/>
      <c r="V201" s="454"/>
      <c r="W201" s="53"/>
      <c r="X201" s="53"/>
      <c r="Y201" s="53"/>
      <c r="Z201" s="51"/>
      <c r="AA201" s="51"/>
      <c r="AB201" s="51"/>
      <c r="AC201" s="51"/>
      <c r="AD201" s="51"/>
      <c r="AE201" s="51"/>
      <c r="AF201" s="51"/>
      <c r="AG201" s="51"/>
      <c r="AH201" s="51"/>
    </row>
    <row r="202" ht="18.0" customHeight="1">
      <c r="A202" s="447"/>
      <c r="B202" s="1"/>
      <c r="C202" s="453"/>
      <c r="D202" s="2"/>
      <c r="E202" s="1"/>
      <c r="F202" s="49"/>
      <c r="G202" s="1"/>
      <c r="H202" s="1"/>
      <c r="I202" s="49"/>
      <c r="J202" s="1"/>
      <c r="K202" s="2"/>
      <c r="L202" s="2"/>
      <c r="M202" s="2"/>
      <c r="N202" s="2"/>
      <c r="O202" s="1"/>
      <c r="P202" s="53"/>
      <c r="Q202" s="53"/>
      <c r="R202" s="53"/>
      <c r="S202" s="104"/>
      <c r="T202" s="104"/>
      <c r="U202" s="104"/>
      <c r="V202" s="454"/>
      <c r="W202" s="53"/>
      <c r="X202" s="53"/>
      <c r="Y202" s="53"/>
      <c r="Z202" s="51"/>
      <c r="AA202" s="51"/>
      <c r="AB202" s="51"/>
      <c r="AC202" s="51"/>
      <c r="AD202" s="51"/>
      <c r="AE202" s="51"/>
      <c r="AF202" s="51"/>
      <c r="AG202" s="51"/>
      <c r="AH202" s="51"/>
    </row>
    <row r="203" ht="18.0" customHeight="1">
      <c r="A203" s="447"/>
      <c r="B203" s="1"/>
      <c r="C203" s="453"/>
      <c r="D203" s="2"/>
      <c r="E203" s="1"/>
      <c r="F203" s="49"/>
      <c r="G203" s="1"/>
      <c r="H203" s="1"/>
      <c r="I203" s="49"/>
      <c r="J203" s="1"/>
      <c r="K203" s="2"/>
      <c r="L203" s="2"/>
      <c r="M203" s="2"/>
      <c r="N203" s="2"/>
      <c r="O203" s="1"/>
      <c r="P203" s="53"/>
      <c r="Q203" s="53"/>
      <c r="R203" s="53"/>
      <c r="S203" s="104"/>
      <c r="T203" s="104"/>
      <c r="U203" s="104"/>
      <c r="V203" s="454"/>
      <c r="W203" s="53"/>
      <c r="X203" s="53"/>
      <c r="Y203" s="53"/>
      <c r="Z203" s="51"/>
      <c r="AA203" s="51"/>
      <c r="AB203" s="51"/>
      <c r="AC203" s="51"/>
      <c r="AD203" s="51"/>
      <c r="AE203" s="51"/>
      <c r="AF203" s="51"/>
      <c r="AG203" s="51"/>
      <c r="AH203" s="51"/>
    </row>
    <row r="204" ht="18.0" customHeight="1">
      <c r="A204" s="447"/>
      <c r="B204" s="1"/>
      <c r="C204" s="453"/>
      <c r="D204" s="2"/>
      <c r="E204" s="1"/>
      <c r="F204" s="49"/>
      <c r="G204" s="1"/>
      <c r="H204" s="1"/>
      <c r="I204" s="49"/>
      <c r="J204" s="1"/>
      <c r="K204" s="2"/>
      <c r="L204" s="2"/>
      <c r="M204" s="2"/>
      <c r="N204" s="2"/>
      <c r="O204" s="1"/>
      <c r="P204" s="53"/>
      <c r="Q204" s="53"/>
      <c r="R204" s="53"/>
      <c r="S204" s="104"/>
      <c r="T204" s="104"/>
      <c r="U204" s="104"/>
      <c r="V204" s="454"/>
      <c r="W204" s="53"/>
      <c r="X204" s="53"/>
      <c r="Y204" s="53"/>
      <c r="Z204" s="51"/>
      <c r="AA204" s="51"/>
      <c r="AB204" s="51"/>
      <c r="AC204" s="51"/>
      <c r="AD204" s="51"/>
      <c r="AE204" s="51"/>
      <c r="AF204" s="51"/>
      <c r="AG204" s="51"/>
      <c r="AH204" s="51"/>
    </row>
    <row r="205" ht="18.0" customHeight="1">
      <c r="A205" s="447"/>
      <c r="B205" s="1"/>
      <c r="C205" s="453"/>
      <c r="D205" s="2"/>
      <c r="E205" s="1"/>
      <c r="F205" s="49"/>
      <c r="G205" s="1"/>
      <c r="H205" s="1"/>
      <c r="I205" s="49"/>
      <c r="J205" s="1"/>
      <c r="K205" s="2"/>
      <c r="L205" s="2"/>
      <c r="M205" s="2"/>
      <c r="N205" s="2"/>
      <c r="O205" s="1"/>
      <c r="P205" s="53"/>
      <c r="Q205" s="53"/>
      <c r="R205" s="53"/>
      <c r="S205" s="104"/>
      <c r="T205" s="104"/>
      <c r="U205" s="104"/>
      <c r="V205" s="454"/>
      <c r="W205" s="53"/>
      <c r="X205" s="53"/>
      <c r="Y205" s="53"/>
      <c r="Z205" s="51"/>
      <c r="AA205" s="51"/>
      <c r="AB205" s="51"/>
      <c r="AC205" s="51"/>
      <c r="AD205" s="51"/>
      <c r="AE205" s="51"/>
      <c r="AF205" s="51"/>
      <c r="AG205" s="51"/>
      <c r="AH205" s="51"/>
    </row>
    <row r="206" ht="18.0" customHeight="1">
      <c r="A206" s="447"/>
      <c r="B206" s="1"/>
      <c r="C206" s="453"/>
      <c r="D206" s="2"/>
      <c r="E206" s="1"/>
      <c r="F206" s="49"/>
      <c r="G206" s="1"/>
      <c r="H206" s="1"/>
      <c r="I206" s="49"/>
      <c r="J206" s="1"/>
      <c r="K206" s="2"/>
      <c r="L206" s="2"/>
      <c r="M206" s="2"/>
      <c r="N206" s="2"/>
      <c r="O206" s="1"/>
      <c r="P206" s="53"/>
      <c r="Q206" s="53"/>
      <c r="R206" s="53"/>
      <c r="S206" s="104"/>
      <c r="T206" s="104"/>
      <c r="U206" s="104"/>
      <c r="V206" s="454"/>
      <c r="W206" s="53"/>
      <c r="X206" s="53"/>
      <c r="Y206" s="53"/>
      <c r="Z206" s="51"/>
      <c r="AA206" s="51"/>
      <c r="AB206" s="51"/>
      <c r="AC206" s="51"/>
      <c r="AD206" s="51"/>
      <c r="AE206" s="51"/>
      <c r="AF206" s="51"/>
      <c r="AG206" s="51"/>
      <c r="AH206" s="51"/>
    </row>
    <row r="207" ht="18.0" customHeight="1">
      <c r="A207" s="447"/>
      <c r="B207" s="1"/>
      <c r="C207" s="453"/>
      <c r="D207" s="2"/>
      <c r="E207" s="1"/>
      <c r="F207" s="49"/>
      <c r="G207" s="1"/>
      <c r="H207" s="1"/>
      <c r="I207" s="49"/>
      <c r="J207" s="1"/>
      <c r="K207" s="2"/>
      <c r="L207" s="2"/>
      <c r="M207" s="2"/>
      <c r="N207" s="2"/>
      <c r="O207" s="1"/>
      <c r="P207" s="53"/>
      <c r="Q207" s="53"/>
      <c r="R207" s="53"/>
      <c r="S207" s="104"/>
      <c r="T207" s="104"/>
      <c r="U207" s="104"/>
      <c r="V207" s="454"/>
      <c r="W207" s="53"/>
      <c r="X207" s="53"/>
      <c r="Y207" s="53"/>
      <c r="Z207" s="51"/>
      <c r="AA207" s="51"/>
      <c r="AB207" s="51"/>
      <c r="AC207" s="51"/>
      <c r="AD207" s="51"/>
      <c r="AE207" s="51"/>
      <c r="AF207" s="51"/>
      <c r="AG207" s="51"/>
      <c r="AH207" s="51"/>
    </row>
    <row r="208" ht="18.0" customHeight="1">
      <c r="A208" s="447"/>
      <c r="B208" s="1"/>
      <c r="C208" s="453"/>
      <c r="D208" s="2"/>
      <c r="E208" s="1"/>
      <c r="F208" s="49"/>
      <c r="G208" s="1"/>
      <c r="H208" s="1"/>
      <c r="I208" s="49"/>
      <c r="J208" s="1"/>
      <c r="K208" s="2"/>
      <c r="L208" s="2"/>
      <c r="M208" s="2"/>
      <c r="N208" s="2"/>
      <c r="O208" s="1"/>
      <c r="P208" s="53"/>
      <c r="Q208" s="53"/>
      <c r="R208" s="53"/>
      <c r="S208" s="104"/>
      <c r="T208" s="104"/>
      <c r="U208" s="104"/>
      <c r="V208" s="454"/>
      <c r="W208" s="53"/>
      <c r="X208" s="53"/>
      <c r="Y208" s="53"/>
      <c r="Z208" s="51"/>
      <c r="AA208" s="51"/>
      <c r="AB208" s="51"/>
      <c r="AC208" s="51"/>
      <c r="AD208" s="51"/>
      <c r="AE208" s="51"/>
      <c r="AF208" s="51"/>
      <c r="AG208" s="51"/>
      <c r="AH208" s="51"/>
    </row>
    <row r="209" ht="18.0" customHeight="1">
      <c r="A209" s="447"/>
      <c r="B209" s="1"/>
      <c r="C209" s="453"/>
      <c r="D209" s="2"/>
      <c r="E209" s="1"/>
      <c r="F209" s="49"/>
      <c r="G209" s="1"/>
      <c r="H209" s="1"/>
      <c r="I209" s="49"/>
      <c r="J209" s="1"/>
      <c r="K209" s="2"/>
      <c r="L209" s="2"/>
      <c r="M209" s="2"/>
      <c r="N209" s="2"/>
      <c r="O209" s="1"/>
      <c r="P209" s="53"/>
      <c r="Q209" s="53"/>
      <c r="R209" s="53"/>
      <c r="S209" s="104"/>
      <c r="T209" s="104"/>
      <c r="U209" s="104"/>
      <c r="V209" s="454"/>
      <c r="W209" s="53"/>
      <c r="X209" s="53"/>
      <c r="Y209" s="53"/>
      <c r="Z209" s="51"/>
      <c r="AA209" s="51"/>
      <c r="AB209" s="51"/>
      <c r="AC209" s="51"/>
      <c r="AD209" s="51"/>
      <c r="AE209" s="51"/>
      <c r="AF209" s="51"/>
      <c r="AG209" s="51"/>
      <c r="AH209" s="51"/>
    </row>
    <row r="210" ht="18.0" customHeight="1">
      <c r="A210" s="447"/>
      <c r="B210" s="1"/>
      <c r="C210" s="453"/>
      <c r="D210" s="2"/>
      <c r="E210" s="1"/>
      <c r="F210" s="49"/>
      <c r="G210" s="1"/>
      <c r="H210" s="1"/>
      <c r="I210" s="49"/>
      <c r="J210" s="1"/>
      <c r="K210" s="2"/>
      <c r="L210" s="2"/>
      <c r="M210" s="2"/>
      <c r="N210" s="2"/>
      <c r="O210" s="1"/>
      <c r="P210" s="53"/>
      <c r="Q210" s="53"/>
      <c r="R210" s="53"/>
      <c r="S210" s="104"/>
      <c r="T210" s="104"/>
      <c r="U210" s="104"/>
      <c r="V210" s="454"/>
      <c r="W210" s="53"/>
      <c r="X210" s="53"/>
      <c r="Y210" s="53"/>
      <c r="Z210" s="51"/>
      <c r="AA210" s="51"/>
      <c r="AB210" s="51"/>
      <c r="AC210" s="51"/>
      <c r="AD210" s="51"/>
      <c r="AE210" s="51"/>
      <c r="AF210" s="51"/>
      <c r="AG210" s="51"/>
      <c r="AH210" s="51"/>
    </row>
    <row r="211" ht="18.0" customHeight="1">
      <c r="A211" s="447"/>
      <c r="B211" s="1"/>
      <c r="C211" s="453"/>
      <c r="D211" s="2"/>
      <c r="E211" s="1"/>
      <c r="F211" s="49"/>
      <c r="G211" s="1"/>
      <c r="H211" s="1"/>
      <c r="I211" s="49"/>
      <c r="J211" s="1"/>
      <c r="K211" s="2"/>
      <c r="L211" s="2"/>
      <c r="M211" s="2"/>
      <c r="N211" s="2"/>
      <c r="O211" s="1"/>
      <c r="P211" s="53"/>
      <c r="Q211" s="53"/>
      <c r="R211" s="53"/>
      <c r="S211" s="104"/>
      <c r="T211" s="104"/>
      <c r="U211" s="104"/>
      <c r="V211" s="454"/>
      <c r="W211" s="53"/>
      <c r="X211" s="53"/>
      <c r="Y211" s="53"/>
      <c r="Z211" s="51"/>
      <c r="AA211" s="51"/>
      <c r="AB211" s="51"/>
      <c r="AC211" s="51"/>
      <c r="AD211" s="51"/>
      <c r="AE211" s="51"/>
      <c r="AF211" s="51"/>
      <c r="AG211" s="51"/>
      <c r="AH211" s="51"/>
    </row>
    <row r="212" ht="18.0" customHeight="1">
      <c r="A212" s="447"/>
      <c r="B212" s="1"/>
      <c r="C212" s="453"/>
      <c r="D212" s="2"/>
      <c r="E212" s="1"/>
      <c r="F212" s="49"/>
      <c r="G212" s="1"/>
      <c r="H212" s="1"/>
      <c r="I212" s="49"/>
      <c r="J212" s="1"/>
      <c r="K212" s="2"/>
      <c r="L212" s="2"/>
      <c r="M212" s="2"/>
      <c r="N212" s="2"/>
      <c r="O212" s="1"/>
      <c r="P212" s="53"/>
      <c r="Q212" s="53"/>
      <c r="R212" s="53"/>
      <c r="S212" s="104"/>
      <c r="T212" s="104"/>
      <c r="U212" s="104"/>
      <c r="V212" s="454"/>
      <c r="W212" s="53"/>
      <c r="X212" s="53"/>
      <c r="Y212" s="53"/>
      <c r="Z212" s="51"/>
      <c r="AA212" s="51"/>
      <c r="AB212" s="51"/>
      <c r="AC212" s="51"/>
      <c r="AD212" s="51"/>
      <c r="AE212" s="51"/>
      <c r="AF212" s="51"/>
      <c r="AG212" s="51"/>
      <c r="AH212" s="51"/>
    </row>
    <row r="213" ht="18.0" customHeight="1">
      <c r="A213" s="447"/>
      <c r="B213" s="1"/>
      <c r="C213" s="453"/>
      <c r="D213" s="2"/>
      <c r="E213" s="1"/>
      <c r="F213" s="49"/>
      <c r="G213" s="1"/>
      <c r="H213" s="1"/>
      <c r="I213" s="49"/>
      <c r="J213" s="1"/>
      <c r="K213" s="2"/>
      <c r="L213" s="2"/>
      <c r="M213" s="2"/>
      <c r="N213" s="2"/>
      <c r="O213" s="1"/>
      <c r="P213" s="53"/>
      <c r="Q213" s="53"/>
      <c r="R213" s="53"/>
      <c r="S213" s="104"/>
      <c r="T213" s="104"/>
      <c r="U213" s="104"/>
      <c r="V213" s="454"/>
      <c r="W213" s="53"/>
      <c r="X213" s="53"/>
      <c r="Y213" s="53"/>
      <c r="Z213" s="51"/>
      <c r="AA213" s="51"/>
      <c r="AB213" s="51"/>
      <c r="AC213" s="51"/>
      <c r="AD213" s="51"/>
      <c r="AE213" s="51"/>
      <c r="AF213" s="51"/>
      <c r="AG213" s="51"/>
      <c r="AH213" s="51"/>
    </row>
    <row r="214" ht="18.0" customHeight="1">
      <c r="A214" s="447"/>
      <c r="B214" s="1"/>
      <c r="C214" s="453"/>
      <c r="D214" s="2"/>
      <c r="E214" s="1"/>
      <c r="F214" s="49"/>
      <c r="G214" s="1"/>
      <c r="H214" s="1"/>
      <c r="I214" s="49"/>
      <c r="J214" s="1"/>
      <c r="K214" s="2"/>
      <c r="L214" s="2"/>
      <c r="M214" s="2"/>
      <c r="N214" s="2"/>
      <c r="O214" s="1"/>
      <c r="P214" s="53"/>
      <c r="Q214" s="53"/>
      <c r="R214" s="53"/>
      <c r="S214" s="104"/>
      <c r="T214" s="104"/>
      <c r="U214" s="104"/>
      <c r="V214" s="454"/>
      <c r="W214" s="53"/>
      <c r="X214" s="53"/>
      <c r="Y214" s="53"/>
      <c r="Z214" s="51"/>
      <c r="AA214" s="51"/>
      <c r="AB214" s="51"/>
      <c r="AC214" s="51"/>
      <c r="AD214" s="51"/>
      <c r="AE214" s="51"/>
      <c r="AF214" s="51"/>
      <c r="AG214" s="51"/>
      <c r="AH214" s="51"/>
    </row>
    <row r="215" ht="18.0" customHeight="1">
      <c r="A215" s="447"/>
      <c r="B215" s="1"/>
      <c r="C215" s="453"/>
      <c r="D215" s="2"/>
      <c r="E215" s="1"/>
      <c r="F215" s="49"/>
      <c r="G215" s="1"/>
      <c r="H215" s="1"/>
      <c r="I215" s="49"/>
      <c r="J215" s="1"/>
      <c r="K215" s="2"/>
      <c r="L215" s="2"/>
      <c r="M215" s="2"/>
      <c r="N215" s="2"/>
      <c r="O215" s="1"/>
      <c r="P215" s="53"/>
      <c r="Q215" s="53"/>
      <c r="R215" s="53"/>
      <c r="S215" s="104"/>
      <c r="T215" s="104"/>
      <c r="U215" s="104"/>
      <c r="V215" s="454"/>
      <c r="W215" s="53"/>
      <c r="X215" s="53"/>
      <c r="Y215" s="53"/>
      <c r="Z215" s="51"/>
      <c r="AA215" s="51"/>
      <c r="AB215" s="51"/>
      <c r="AC215" s="51"/>
      <c r="AD215" s="51"/>
      <c r="AE215" s="51"/>
      <c r="AF215" s="51"/>
      <c r="AG215" s="51"/>
      <c r="AH215" s="51"/>
    </row>
    <row r="216" ht="18.0" customHeight="1">
      <c r="A216" s="447"/>
      <c r="B216" s="1"/>
      <c r="C216" s="453"/>
      <c r="D216" s="2"/>
      <c r="E216" s="1"/>
      <c r="F216" s="49"/>
      <c r="G216" s="1"/>
      <c r="H216" s="1"/>
      <c r="I216" s="49"/>
      <c r="J216" s="1"/>
      <c r="K216" s="2"/>
      <c r="L216" s="2"/>
      <c r="M216" s="2"/>
      <c r="N216" s="2"/>
      <c r="O216" s="1"/>
      <c r="P216" s="53"/>
      <c r="Q216" s="53"/>
      <c r="R216" s="53"/>
      <c r="S216" s="104"/>
      <c r="T216" s="104"/>
      <c r="U216" s="104"/>
      <c r="V216" s="454"/>
      <c r="W216" s="53"/>
      <c r="X216" s="53"/>
      <c r="Y216" s="53"/>
      <c r="Z216" s="51"/>
      <c r="AA216" s="51"/>
      <c r="AB216" s="51"/>
      <c r="AC216" s="51"/>
      <c r="AD216" s="51"/>
      <c r="AE216" s="51"/>
      <c r="AF216" s="51"/>
      <c r="AG216" s="51"/>
      <c r="AH216" s="51"/>
    </row>
    <row r="217" ht="18.0" customHeight="1">
      <c r="A217" s="447"/>
      <c r="B217" s="1"/>
      <c r="C217" s="453"/>
      <c r="D217" s="2"/>
      <c r="E217" s="1"/>
      <c r="F217" s="49"/>
      <c r="G217" s="1"/>
      <c r="H217" s="1"/>
      <c r="I217" s="49"/>
      <c r="J217" s="1"/>
      <c r="K217" s="2"/>
      <c r="L217" s="2"/>
      <c r="M217" s="2"/>
      <c r="N217" s="2"/>
      <c r="O217" s="1"/>
      <c r="P217" s="53"/>
      <c r="Q217" s="53"/>
      <c r="R217" s="53"/>
      <c r="S217" s="104"/>
      <c r="T217" s="104"/>
      <c r="U217" s="104"/>
      <c r="V217" s="454"/>
      <c r="W217" s="53"/>
      <c r="X217" s="53"/>
      <c r="Y217" s="53"/>
      <c r="Z217" s="51"/>
      <c r="AA217" s="51"/>
      <c r="AB217" s="51"/>
      <c r="AC217" s="51"/>
      <c r="AD217" s="51"/>
      <c r="AE217" s="51"/>
      <c r="AF217" s="51"/>
      <c r="AG217" s="51"/>
      <c r="AH217" s="51"/>
    </row>
    <row r="218" ht="18.0" customHeight="1">
      <c r="A218" s="447"/>
      <c r="B218" s="1"/>
      <c r="C218" s="453"/>
      <c r="D218" s="2"/>
      <c r="E218" s="1"/>
      <c r="F218" s="49"/>
      <c r="G218" s="1"/>
      <c r="H218" s="1"/>
      <c r="I218" s="49"/>
      <c r="J218" s="1"/>
      <c r="K218" s="2"/>
      <c r="L218" s="2"/>
      <c r="M218" s="2"/>
      <c r="N218" s="2"/>
      <c r="O218" s="1"/>
      <c r="P218" s="53"/>
      <c r="Q218" s="53"/>
      <c r="R218" s="53"/>
      <c r="S218" s="104"/>
      <c r="T218" s="104"/>
      <c r="U218" s="104"/>
      <c r="V218" s="454"/>
      <c r="W218" s="53"/>
      <c r="X218" s="53"/>
      <c r="Y218" s="53"/>
      <c r="Z218" s="51"/>
      <c r="AA218" s="51"/>
      <c r="AB218" s="51"/>
      <c r="AC218" s="51"/>
      <c r="AD218" s="51"/>
      <c r="AE218" s="51"/>
      <c r="AF218" s="51"/>
      <c r="AG218" s="51"/>
      <c r="AH218" s="51"/>
    </row>
    <row r="219" ht="18.0" customHeight="1">
      <c r="A219" s="447"/>
      <c r="B219" s="1"/>
      <c r="C219" s="453"/>
      <c r="D219" s="2"/>
      <c r="E219" s="1"/>
      <c r="F219" s="49"/>
      <c r="G219" s="1"/>
      <c r="H219" s="1"/>
      <c r="I219" s="49"/>
      <c r="J219" s="1"/>
      <c r="K219" s="2"/>
      <c r="L219" s="2"/>
      <c r="M219" s="2"/>
      <c r="N219" s="2"/>
      <c r="O219" s="1"/>
      <c r="P219" s="53"/>
      <c r="Q219" s="53"/>
      <c r="R219" s="53"/>
      <c r="S219" s="104"/>
      <c r="T219" s="104"/>
      <c r="U219" s="104"/>
      <c r="V219" s="454"/>
      <c r="W219" s="53"/>
      <c r="X219" s="53"/>
      <c r="Y219" s="53"/>
      <c r="Z219" s="51"/>
      <c r="AA219" s="51"/>
      <c r="AB219" s="51"/>
      <c r="AC219" s="51"/>
      <c r="AD219" s="51"/>
      <c r="AE219" s="51"/>
      <c r="AF219" s="51"/>
      <c r="AG219" s="51"/>
      <c r="AH219" s="51"/>
    </row>
    <row r="220" ht="18.0" customHeight="1">
      <c r="A220" s="447"/>
      <c r="B220" s="1"/>
      <c r="C220" s="453"/>
      <c r="D220" s="2"/>
      <c r="E220" s="1"/>
      <c r="F220" s="49"/>
      <c r="G220" s="1"/>
      <c r="H220" s="1"/>
      <c r="I220" s="49"/>
      <c r="J220" s="1"/>
      <c r="K220" s="2"/>
      <c r="L220" s="2"/>
      <c r="M220" s="2"/>
      <c r="N220" s="2"/>
      <c r="O220" s="1"/>
      <c r="P220" s="53"/>
      <c r="Q220" s="53"/>
      <c r="R220" s="53"/>
      <c r="S220" s="104"/>
      <c r="T220" s="104"/>
      <c r="U220" s="104"/>
      <c r="V220" s="454"/>
      <c r="W220" s="53"/>
      <c r="X220" s="53"/>
      <c r="Y220" s="53"/>
      <c r="Z220" s="51"/>
      <c r="AA220" s="51"/>
      <c r="AB220" s="51"/>
      <c r="AC220" s="51"/>
      <c r="AD220" s="51"/>
      <c r="AE220" s="51"/>
      <c r="AF220" s="51"/>
      <c r="AG220" s="51"/>
      <c r="AH220" s="51"/>
    </row>
    <row r="221" ht="18.0" customHeight="1">
      <c r="A221" s="447"/>
      <c r="B221" s="1"/>
      <c r="C221" s="453"/>
      <c r="D221" s="2"/>
      <c r="E221" s="1"/>
      <c r="F221" s="49"/>
      <c r="G221" s="1"/>
      <c r="H221" s="1"/>
      <c r="I221" s="49"/>
      <c r="J221" s="1"/>
      <c r="K221" s="2"/>
      <c r="L221" s="2"/>
      <c r="M221" s="2"/>
      <c r="N221" s="2"/>
      <c r="O221" s="1"/>
      <c r="P221" s="53"/>
      <c r="Q221" s="53"/>
      <c r="R221" s="53"/>
      <c r="S221" s="104"/>
      <c r="T221" s="104"/>
      <c r="U221" s="104"/>
      <c r="V221" s="454"/>
      <c r="W221" s="53"/>
      <c r="X221" s="53"/>
      <c r="Y221" s="53"/>
      <c r="Z221" s="51"/>
      <c r="AA221" s="51"/>
      <c r="AB221" s="51"/>
      <c r="AC221" s="51"/>
      <c r="AD221" s="51"/>
      <c r="AE221" s="51"/>
      <c r="AF221" s="51"/>
      <c r="AG221" s="51"/>
      <c r="AH221" s="51"/>
    </row>
    <row r="222" ht="18.0" customHeight="1">
      <c r="A222" s="447"/>
      <c r="B222" s="1"/>
      <c r="C222" s="453"/>
      <c r="D222" s="2"/>
      <c r="E222" s="1"/>
      <c r="F222" s="49"/>
      <c r="G222" s="1"/>
      <c r="H222" s="1"/>
      <c r="I222" s="49"/>
      <c r="J222" s="1"/>
      <c r="K222" s="2"/>
      <c r="L222" s="2"/>
      <c r="M222" s="2"/>
      <c r="N222" s="2"/>
      <c r="O222" s="1"/>
      <c r="P222" s="53"/>
      <c r="Q222" s="53"/>
      <c r="R222" s="53"/>
      <c r="S222" s="104"/>
      <c r="T222" s="104"/>
      <c r="U222" s="104"/>
      <c r="V222" s="454"/>
      <c r="W222" s="53"/>
      <c r="X222" s="53"/>
      <c r="Y222" s="53"/>
      <c r="Z222" s="51"/>
      <c r="AA222" s="51"/>
      <c r="AB222" s="51"/>
      <c r="AC222" s="51"/>
      <c r="AD222" s="51"/>
      <c r="AE222" s="51"/>
      <c r="AF222" s="51"/>
      <c r="AG222" s="51"/>
      <c r="AH222" s="51"/>
    </row>
    <row r="223" ht="18.0" customHeight="1">
      <c r="A223" s="447"/>
      <c r="B223" s="1"/>
      <c r="C223" s="453"/>
      <c r="D223" s="2"/>
      <c r="E223" s="1"/>
      <c r="F223" s="49"/>
      <c r="G223" s="1"/>
      <c r="H223" s="1"/>
      <c r="I223" s="49"/>
      <c r="J223" s="1"/>
      <c r="K223" s="2"/>
      <c r="L223" s="2"/>
      <c r="M223" s="2"/>
      <c r="N223" s="2"/>
      <c r="O223" s="1"/>
      <c r="P223" s="53"/>
      <c r="Q223" s="53"/>
      <c r="R223" s="53"/>
      <c r="S223" s="104"/>
      <c r="T223" s="104"/>
      <c r="U223" s="104"/>
      <c r="V223" s="454"/>
      <c r="W223" s="53"/>
      <c r="X223" s="53"/>
      <c r="Y223" s="53"/>
      <c r="Z223" s="51"/>
      <c r="AA223" s="51"/>
      <c r="AB223" s="51"/>
      <c r="AC223" s="51"/>
      <c r="AD223" s="51"/>
      <c r="AE223" s="51"/>
      <c r="AF223" s="51"/>
      <c r="AG223" s="51"/>
      <c r="AH223" s="51"/>
    </row>
    <row r="224" ht="18.0" customHeight="1">
      <c r="A224" s="447"/>
      <c r="B224" s="1"/>
      <c r="C224" s="453"/>
      <c r="D224" s="2"/>
      <c r="E224" s="1"/>
      <c r="F224" s="49"/>
      <c r="G224" s="1"/>
      <c r="H224" s="1"/>
      <c r="I224" s="49"/>
      <c r="J224" s="1"/>
      <c r="K224" s="2"/>
      <c r="L224" s="2"/>
      <c r="M224" s="2"/>
      <c r="N224" s="2"/>
      <c r="O224" s="1"/>
      <c r="P224" s="53"/>
      <c r="Q224" s="53"/>
      <c r="R224" s="53"/>
      <c r="S224" s="104"/>
      <c r="T224" s="104"/>
      <c r="U224" s="104"/>
      <c r="V224" s="454"/>
      <c r="W224" s="53"/>
      <c r="X224" s="53"/>
      <c r="Y224" s="53"/>
      <c r="Z224" s="51"/>
      <c r="AA224" s="51"/>
      <c r="AB224" s="51"/>
      <c r="AC224" s="51"/>
      <c r="AD224" s="51"/>
      <c r="AE224" s="51"/>
      <c r="AF224" s="51"/>
      <c r="AG224" s="51"/>
      <c r="AH224" s="51"/>
    </row>
    <row r="225" ht="18.0" customHeight="1">
      <c r="A225" s="447"/>
      <c r="B225" s="1"/>
      <c r="C225" s="453"/>
      <c r="D225" s="2"/>
      <c r="E225" s="1"/>
      <c r="F225" s="49"/>
      <c r="G225" s="1"/>
      <c r="H225" s="1"/>
      <c r="I225" s="49"/>
      <c r="J225" s="1"/>
      <c r="K225" s="2"/>
      <c r="L225" s="2"/>
      <c r="M225" s="2"/>
      <c r="N225" s="2"/>
      <c r="O225" s="1"/>
      <c r="P225" s="53"/>
      <c r="Q225" s="53"/>
      <c r="R225" s="53"/>
      <c r="S225" s="104"/>
      <c r="T225" s="104"/>
      <c r="U225" s="104"/>
      <c r="V225" s="454"/>
      <c r="W225" s="53"/>
      <c r="X225" s="53"/>
      <c r="Y225" s="53"/>
      <c r="Z225" s="51"/>
      <c r="AA225" s="51"/>
      <c r="AB225" s="51"/>
      <c r="AC225" s="51"/>
      <c r="AD225" s="51"/>
      <c r="AE225" s="51"/>
      <c r="AF225" s="51"/>
      <c r="AG225" s="51"/>
      <c r="AH225" s="51"/>
    </row>
    <row r="226" ht="18.0" customHeight="1">
      <c r="A226" s="447"/>
      <c r="B226" s="1"/>
      <c r="C226" s="453"/>
      <c r="D226" s="2"/>
      <c r="E226" s="1"/>
      <c r="F226" s="49"/>
      <c r="G226" s="1"/>
      <c r="H226" s="1"/>
      <c r="I226" s="49"/>
      <c r="J226" s="1"/>
      <c r="K226" s="2"/>
      <c r="L226" s="2"/>
      <c r="M226" s="2"/>
      <c r="N226" s="2"/>
      <c r="O226" s="1"/>
      <c r="P226" s="53"/>
      <c r="Q226" s="53"/>
      <c r="R226" s="53"/>
      <c r="S226" s="104"/>
      <c r="T226" s="104"/>
      <c r="U226" s="104"/>
      <c r="V226" s="454"/>
      <c r="W226" s="53"/>
      <c r="X226" s="53"/>
      <c r="Y226" s="53"/>
      <c r="Z226" s="51"/>
      <c r="AA226" s="51"/>
      <c r="AB226" s="51"/>
      <c r="AC226" s="51"/>
      <c r="AD226" s="51"/>
      <c r="AE226" s="51"/>
      <c r="AF226" s="51"/>
      <c r="AG226" s="51"/>
      <c r="AH226" s="51"/>
    </row>
    <row r="227" ht="18.0" customHeight="1">
      <c r="A227" s="447"/>
      <c r="B227" s="1"/>
      <c r="C227" s="453"/>
      <c r="D227" s="2"/>
      <c r="E227" s="1"/>
      <c r="F227" s="49"/>
      <c r="G227" s="1"/>
      <c r="H227" s="1"/>
      <c r="I227" s="49"/>
      <c r="J227" s="1"/>
      <c r="K227" s="2"/>
      <c r="L227" s="2"/>
      <c r="M227" s="2"/>
      <c r="N227" s="2"/>
      <c r="O227" s="1"/>
      <c r="P227" s="53"/>
      <c r="Q227" s="53"/>
      <c r="R227" s="53"/>
      <c r="S227" s="104"/>
      <c r="T227" s="104"/>
      <c r="U227" s="104"/>
      <c r="V227" s="454"/>
      <c r="W227" s="53"/>
      <c r="X227" s="53"/>
      <c r="Y227" s="53"/>
      <c r="Z227" s="51"/>
      <c r="AA227" s="51"/>
      <c r="AB227" s="51"/>
      <c r="AC227" s="51"/>
      <c r="AD227" s="51"/>
      <c r="AE227" s="51"/>
      <c r="AF227" s="51"/>
      <c r="AG227" s="51"/>
      <c r="AH227" s="51"/>
    </row>
    <row r="228" ht="18.0" customHeight="1">
      <c r="A228" s="447"/>
      <c r="B228" s="1"/>
      <c r="C228" s="453"/>
      <c r="D228" s="2"/>
      <c r="E228" s="1"/>
      <c r="F228" s="49"/>
      <c r="G228" s="1"/>
      <c r="H228" s="1"/>
      <c r="I228" s="49"/>
      <c r="J228" s="1"/>
      <c r="K228" s="2"/>
      <c r="L228" s="2"/>
      <c r="M228" s="2"/>
      <c r="N228" s="2"/>
      <c r="O228" s="1"/>
      <c r="P228" s="53"/>
      <c r="Q228" s="53"/>
      <c r="R228" s="53"/>
      <c r="S228" s="104"/>
      <c r="T228" s="104"/>
      <c r="U228" s="104"/>
      <c r="V228" s="454"/>
      <c r="W228" s="53"/>
      <c r="X228" s="53"/>
      <c r="Y228" s="53"/>
      <c r="Z228" s="51"/>
      <c r="AA228" s="51"/>
      <c r="AB228" s="51"/>
      <c r="AC228" s="51"/>
      <c r="AD228" s="51"/>
      <c r="AE228" s="51"/>
      <c r="AF228" s="51"/>
      <c r="AG228" s="51"/>
      <c r="AH228" s="51"/>
    </row>
    <row r="229" ht="18.0" customHeight="1">
      <c r="A229" s="447"/>
      <c r="B229" s="1"/>
      <c r="C229" s="453"/>
      <c r="D229" s="2"/>
      <c r="E229" s="1"/>
      <c r="F229" s="49"/>
      <c r="G229" s="1"/>
      <c r="H229" s="1"/>
      <c r="I229" s="49"/>
      <c r="J229" s="1"/>
      <c r="K229" s="2"/>
      <c r="L229" s="2"/>
      <c r="M229" s="2"/>
      <c r="N229" s="2"/>
      <c r="O229" s="1"/>
      <c r="P229" s="53"/>
      <c r="Q229" s="53"/>
      <c r="R229" s="53"/>
      <c r="S229" s="104"/>
      <c r="T229" s="104"/>
      <c r="U229" s="104"/>
      <c r="V229" s="454"/>
      <c r="W229" s="53"/>
      <c r="X229" s="53"/>
      <c r="Y229" s="53"/>
      <c r="Z229" s="51"/>
      <c r="AA229" s="51"/>
      <c r="AB229" s="51"/>
      <c r="AC229" s="51"/>
      <c r="AD229" s="51"/>
      <c r="AE229" s="51"/>
      <c r="AF229" s="51"/>
      <c r="AG229" s="51"/>
      <c r="AH229" s="51"/>
    </row>
    <row r="230" ht="18.0" customHeight="1">
      <c r="A230" s="447"/>
      <c r="B230" s="1"/>
      <c r="C230" s="453"/>
      <c r="D230" s="2"/>
      <c r="E230" s="1"/>
      <c r="F230" s="49"/>
      <c r="G230" s="1"/>
      <c r="H230" s="1"/>
      <c r="I230" s="49"/>
      <c r="J230" s="1"/>
      <c r="K230" s="2"/>
      <c r="L230" s="2"/>
      <c r="M230" s="2"/>
      <c r="N230" s="2"/>
      <c r="O230" s="1"/>
      <c r="P230" s="53"/>
      <c r="Q230" s="53"/>
      <c r="R230" s="53"/>
      <c r="S230" s="104"/>
      <c r="T230" s="104"/>
      <c r="U230" s="104"/>
      <c r="V230" s="454"/>
      <c r="W230" s="53"/>
      <c r="X230" s="53"/>
      <c r="Y230" s="53"/>
      <c r="Z230" s="51"/>
      <c r="AA230" s="51"/>
      <c r="AB230" s="51"/>
      <c r="AC230" s="51"/>
      <c r="AD230" s="51"/>
      <c r="AE230" s="51"/>
      <c r="AF230" s="51"/>
      <c r="AG230" s="51"/>
      <c r="AH230" s="51"/>
    </row>
    <row r="231" ht="18.0" customHeight="1">
      <c r="A231" s="447"/>
      <c r="B231" s="1"/>
      <c r="C231" s="453"/>
      <c r="D231" s="2"/>
      <c r="E231" s="1"/>
      <c r="F231" s="49"/>
      <c r="G231" s="1"/>
      <c r="H231" s="1"/>
      <c r="I231" s="49"/>
      <c r="J231" s="1"/>
      <c r="K231" s="2"/>
      <c r="L231" s="2"/>
      <c r="M231" s="2"/>
      <c r="N231" s="2"/>
      <c r="O231" s="1"/>
      <c r="P231" s="53"/>
      <c r="Q231" s="53"/>
      <c r="R231" s="53"/>
      <c r="S231" s="104"/>
      <c r="T231" s="104"/>
      <c r="U231" s="104"/>
      <c r="V231" s="454"/>
      <c r="W231" s="53"/>
      <c r="X231" s="53"/>
      <c r="Y231" s="53"/>
      <c r="Z231" s="51"/>
      <c r="AA231" s="51"/>
      <c r="AB231" s="51"/>
      <c r="AC231" s="51"/>
      <c r="AD231" s="51"/>
      <c r="AE231" s="51"/>
      <c r="AF231" s="51"/>
      <c r="AG231" s="51"/>
      <c r="AH231" s="51"/>
    </row>
    <row r="232" ht="18.0" customHeight="1">
      <c r="A232" s="447"/>
      <c r="B232" s="1"/>
      <c r="C232" s="453"/>
      <c r="D232" s="2"/>
      <c r="E232" s="1"/>
      <c r="F232" s="49"/>
      <c r="G232" s="1"/>
      <c r="H232" s="1"/>
      <c r="I232" s="49"/>
      <c r="J232" s="1"/>
      <c r="K232" s="2"/>
      <c r="L232" s="2"/>
      <c r="M232" s="2"/>
      <c r="N232" s="2"/>
      <c r="O232" s="1"/>
      <c r="P232" s="53"/>
      <c r="Q232" s="53"/>
      <c r="R232" s="53"/>
      <c r="S232" s="104"/>
      <c r="T232" s="104"/>
      <c r="U232" s="104"/>
      <c r="V232" s="454"/>
      <c r="W232" s="53"/>
      <c r="X232" s="53"/>
      <c r="Y232" s="53"/>
      <c r="Z232" s="51"/>
      <c r="AA232" s="51"/>
      <c r="AB232" s="51"/>
      <c r="AC232" s="51"/>
      <c r="AD232" s="51"/>
      <c r="AE232" s="51"/>
      <c r="AF232" s="51"/>
      <c r="AG232" s="51"/>
      <c r="AH232" s="51"/>
    </row>
    <row r="233" ht="18.0" customHeight="1">
      <c r="A233" s="447"/>
      <c r="B233" s="1"/>
      <c r="C233" s="453"/>
      <c r="D233" s="2"/>
      <c r="E233" s="1"/>
      <c r="F233" s="49"/>
      <c r="G233" s="1"/>
      <c r="H233" s="1"/>
      <c r="I233" s="49"/>
      <c r="J233" s="1"/>
      <c r="K233" s="2"/>
      <c r="L233" s="2"/>
      <c r="M233" s="2"/>
      <c r="N233" s="2"/>
      <c r="O233" s="1"/>
      <c r="P233" s="53"/>
      <c r="Q233" s="53"/>
      <c r="R233" s="53"/>
      <c r="S233" s="104"/>
      <c r="T233" s="104"/>
      <c r="U233" s="104"/>
      <c r="V233" s="454"/>
      <c r="W233" s="53"/>
      <c r="X233" s="53"/>
      <c r="Y233" s="53"/>
      <c r="Z233" s="51"/>
      <c r="AA233" s="51"/>
      <c r="AB233" s="51"/>
      <c r="AC233" s="51"/>
      <c r="AD233" s="51"/>
      <c r="AE233" s="51"/>
      <c r="AF233" s="51"/>
      <c r="AG233" s="51"/>
      <c r="AH233" s="51"/>
    </row>
    <row r="234" ht="18.0" customHeight="1">
      <c r="A234" s="447"/>
      <c r="B234" s="1"/>
      <c r="C234" s="453"/>
      <c r="D234" s="2"/>
      <c r="E234" s="1"/>
      <c r="F234" s="49"/>
      <c r="G234" s="1"/>
      <c r="H234" s="1"/>
      <c r="I234" s="49"/>
      <c r="J234" s="1"/>
      <c r="K234" s="2"/>
      <c r="L234" s="2"/>
      <c r="M234" s="2"/>
      <c r="N234" s="2"/>
      <c r="O234" s="1"/>
      <c r="P234" s="53"/>
      <c r="Q234" s="53"/>
      <c r="R234" s="53"/>
      <c r="S234" s="104"/>
      <c r="T234" s="104"/>
      <c r="U234" s="104"/>
      <c r="V234" s="454"/>
      <c r="W234" s="53"/>
      <c r="X234" s="53"/>
      <c r="Y234" s="53"/>
      <c r="Z234" s="51"/>
      <c r="AA234" s="51"/>
      <c r="AB234" s="51"/>
      <c r="AC234" s="51"/>
      <c r="AD234" s="51"/>
      <c r="AE234" s="51"/>
      <c r="AF234" s="51"/>
      <c r="AG234" s="51"/>
      <c r="AH234" s="51"/>
    </row>
    <row r="235" ht="18.0" customHeight="1">
      <c r="A235" s="447"/>
      <c r="B235" s="1"/>
      <c r="C235" s="453"/>
      <c r="D235" s="2"/>
      <c r="E235" s="1"/>
      <c r="F235" s="49"/>
      <c r="G235" s="1"/>
      <c r="H235" s="1"/>
      <c r="I235" s="49"/>
      <c r="J235" s="1"/>
      <c r="K235" s="2"/>
      <c r="L235" s="2"/>
      <c r="M235" s="2"/>
      <c r="N235" s="2"/>
      <c r="O235" s="1"/>
      <c r="P235" s="53"/>
      <c r="Q235" s="53"/>
      <c r="R235" s="53"/>
      <c r="S235" s="104"/>
      <c r="T235" s="104"/>
      <c r="U235" s="104"/>
      <c r="V235" s="454"/>
      <c r="W235" s="53"/>
      <c r="X235" s="53"/>
      <c r="Y235" s="53"/>
      <c r="Z235" s="51"/>
      <c r="AA235" s="51"/>
      <c r="AB235" s="51"/>
      <c r="AC235" s="51"/>
      <c r="AD235" s="51"/>
      <c r="AE235" s="51"/>
      <c r="AF235" s="51"/>
      <c r="AG235" s="51"/>
      <c r="AH235" s="51"/>
    </row>
    <row r="236" ht="18.0" customHeight="1">
      <c r="A236" s="447"/>
      <c r="B236" s="1"/>
      <c r="C236" s="453"/>
      <c r="D236" s="2"/>
      <c r="E236" s="1"/>
      <c r="F236" s="49"/>
      <c r="G236" s="1"/>
      <c r="H236" s="1"/>
      <c r="I236" s="49"/>
      <c r="J236" s="1"/>
      <c r="K236" s="2"/>
      <c r="L236" s="2"/>
      <c r="M236" s="2"/>
      <c r="N236" s="2"/>
      <c r="O236" s="1"/>
      <c r="P236" s="53"/>
      <c r="Q236" s="53"/>
      <c r="R236" s="53"/>
      <c r="S236" s="104"/>
      <c r="T236" s="104"/>
      <c r="U236" s="104"/>
      <c r="V236" s="454"/>
      <c r="W236" s="53"/>
      <c r="X236" s="53"/>
      <c r="Y236" s="53"/>
      <c r="Z236" s="51"/>
      <c r="AA236" s="51"/>
      <c r="AB236" s="51"/>
      <c r="AC236" s="51"/>
      <c r="AD236" s="51"/>
      <c r="AE236" s="51"/>
      <c r="AF236" s="51"/>
      <c r="AG236" s="51"/>
      <c r="AH236" s="51"/>
    </row>
    <row r="237" ht="18.0" customHeight="1">
      <c r="A237" s="447"/>
      <c r="B237" s="1"/>
      <c r="C237" s="453"/>
      <c r="D237" s="2"/>
      <c r="E237" s="1"/>
      <c r="F237" s="49"/>
      <c r="G237" s="1"/>
      <c r="H237" s="1"/>
      <c r="I237" s="49"/>
      <c r="J237" s="1"/>
      <c r="K237" s="2"/>
      <c r="L237" s="2"/>
      <c r="M237" s="2"/>
      <c r="N237" s="2"/>
      <c r="O237" s="1"/>
      <c r="P237" s="53"/>
      <c r="Q237" s="53"/>
      <c r="R237" s="53"/>
      <c r="S237" s="104"/>
      <c r="T237" s="104"/>
      <c r="U237" s="104"/>
      <c r="V237" s="454"/>
      <c r="W237" s="53"/>
      <c r="X237" s="53"/>
      <c r="Y237" s="53"/>
      <c r="Z237" s="51"/>
      <c r="AA237" s="51"/>
      <c r="AB237" s="51"/>
      <c r="AC237" s="51"/>
      <c r="AD237" s="51"/>
      <c r="AE237" s="51"/>
      <c r="AF237" s="51"/>
      <c r="AG237" s="51"/>
      <c r="AH237" s="51"/>
    </row>
    <row r="238" ht="18.0" customHeight="1">
      <c r="A238" s="447"/>
      <c r="B238" s="1"/>
      <c r="C238" s="453"/>
      <c r="D238" s="2"/>
      <c r="E238" s="1"/>
      <c r="F238" s="49"/>
      <c r="G238" s="1"/>
      <c r="H238" s="1"/>
      <c r="I238" s="49"/>
      <c r="J238" s="1"/>
      <c r="K238" s="2"/>
      <c r="L238" s="2"/>
      <c r="M238" s="2"/>
      <c r="N238" s="2"/>
      <c r="O238" s="1"/>
      <c r="P238" s="53"/>
      <c r="Q238" s="53"/>
      <c r="R238" s="53"/>
      <c r="S238" s="104"/>
      <c r="T238" s="104"/>
      <c r="U238" s="104"/>
      <c r="V238" s="454"/>
      <c r="W238" s="53"/>
      <c r="X238" s="53"/>
      <c r="Y238" s="53"/>
      <c r="Z238" s="51"/>
      <c r="AA238" s="51"/>
      <c r="AB238" s="51"/>
      <c r="AC238" s="51"/>
      <c r="AD238" s="51"/>
      <c r="AE238" s="51"/>
      <c r="AF238" s="51"/>
      <c r="AG238" s="51"/>
      <c r="AH238" s="51"/>
    </row>
    <row r="239" ht="18.0" customHeight="1">
      <c r="A239" s="447"/>
      <c r="B239" s="1"/>
      <c r="C239" s="453"/>
      <c r="D239" s="2"/>
      <c r="E239" s="1"/>
      <c r="F239" s="49"/>
      <c r="G239" s="1"/>
      <c r="H239" s="1"/>
      <c r="I239" s="49"/>
      <c r="J239" s="1"/>
      <c r="K239" s="2"/>
      <c r="L239" s="2"/>
      <c r="M239" s="2"/>
      <c r="N239" s="2"/>
      <c r="O239" s="1"/>
      <c r="P239" s="53"/>
      <c r="Q239" s="53"/>
      <c r="R239" s="53"/>
      <c r="S239" s="104"/>
      <c r="T239" s="104"/>
      <c r="U239" s="104"/>
      <c r="V239" s="454"/>
      <c r="W239" s="53"/>
      <c r="X239" s="53"/>
      <c r="Y239" s="53"/>
      <c r="Z239" s="51"/>
      <c r="AA239" s="51"/>
      <c r="AB239" s="51"/>
      <c r="AC239" s="51"/>
      <c r="AD239" s="51"/>
      <c r="AE239" s="51"/>
      <c r="AF239" s="51"/>
      <c r="AG239" s="51"/>
      <c r="AH239" s="51"/>
    </row>
    <row r="240" ht="18.0" customHeight="1">
      <c r="A240" s="447"/>
      <c r="B240" s="1"/>
      <c r="C240" s="453"/>
      <c r="D240" s="2"/>
      <c r="E240" s="1"/>
      <c r="F240" s="49"/>
      <c r="G240" s="1"/>
      <c r="H240" s="1"/>
      <c r="I240" s="49"/>
      <c r="J240" s="1"/>
      <c r="K240" s="2"/>
      <c r="L240" s="2"/>
      <c r="M240" s="2"/>
      <c r="N240" s="2"/>
      <c r="O240" s="1"/>
      <c r="P240" s="53"/>
      <c r="Q240" s="53"/>
      <c r="R240" s="53"/>
      <c r="S240" s="104"/>
      <c r="T240" s="104"/>
      <c r="U240" s="104"/>
      <c r="V240" s="454"/>
      <c r="W240" s="53"/>
      <c r="X240" s="53"/>
      <c r="Y240" s="53"/>
      <c r="Z240" s="51"/>
      <c r="AA240" s="51"/>
      <c r="AB240" s="51"/>
      <c r="AC240" s="51"/>
      <c r="AD240" s="51"/>
      <c r="AE240" s="51"/>
      <c r="AF240" s="51"/>
      <c r="AG240" s="51"/>
      <c r="AH240" s="51"/>
    </row>
    <row r="241" ht="18.0" customHeight="1">
      <c r="A241" s="447"/>
      <c r="B241" s="1"/>
      <c r="C241" s="453"/>
      <c r="D241" s="2"/>
      <c r="E241" s="1"/>
      <c r="F241" s="49"/>
      <c r="G241" s="1"/>
      <c r="H241" s="1"/>
      <c r="I241" s="49"/>
      <c r="J241" s="1"/>
      <c r="K241" s="2"/>
      <c r="L241" s="2"/>
      <c r="M241" s="2"/>
      <c r="N241" s="2"/>
      <c r="O241" s="1"/>
      <c r="P241" s="53"/>
      <c r="Q241" s="53"/>
      <c r="R241" s="53"/>
      <c r="S241" s="104"/>
      <c r="T241" s="104"/>
      <c r="U241" s="104"/>
      <c r="V241" s="454"/>
      <c r="W241" s="53"/>
      <c r="X241" s="53"/>
      <c r="Y241" s="53"/>
      <c r="Z241" s="51"/>
      <c r="AA241" s="51"/>
      <c r="AB241" s="51"/>
      <c r="AC241" s="51"/>
      <c r="AD241" s="51"/>
      <c r="AE241" s="51"/>
      <c r="AF241" s="51"/>
      <c r="AG241" s="51"/>
      <c r="AH241" s="51"/>
    </row>
    <row r="242" ht="18.0" customHeight="1">
      <c r="A242" s="447"/>
      <c r="B242" s="1"/>
      <c r="C242" s="453"/>
      <c r="D242" s="2"/>
      <c r="E242" s="1"/>
      <c r="F242" s="49"/>
      <c r="G242" s="1"/>
      <c r="H242" s="1"/>
      <c r="I242" s="49"/>
      <c r="J242" s="1"/>
      <c r="K242" s="2"/>
      <c r="L242" s="2"/>
      <c r="M242" s="2"/>
      <c r="N242" s="2"/>
      <c r="O242" s="1"/>
      <c r="P242" s="53"/>
      <c r="Q242" s="53"/>
      <c r="R242" s="53"/>
      <c r="S242" s="104"/>
      <c r="T242" s="104"/>
      <c r="U242" s="104"/>
      <c r="V242" s="454"/>
      <c r="W242" s="53"/>
      <c r="X242" s="53"/>
      <c r="Y242" s="53"/>
      <c r="Z242" s="51"/>
      <c r="AA242" s="51"/>
      <c r="AB242" s="51"/>
      <c r="AC242" s="51"/>
      <c r="AD242" s="51"/>
      <c r="AE242" s="51"/>
      <c r="AF242" s="51"/>
      <c r="AG242" s="51"/>
      <c r="AH242" s="51"/>
    </row>
    <row r="243" ht="18.0" customHeight="1">
      <c r="A243" s="447"/>
      <c r="B243" s="1"/>
      <c r="C243" s="453"/>
      <c r="D243" s="2"/>
      <c r="E243" s="1"/>
      <c r="F243" s="49"/>
      <c r="G243" s="1"/>
      <c r="H243" s="1"/>
      <c r="I243" s="49"/>
      <c r="J243" s="1"/>
      <c r="K243" s="2"/>
      <c r="L243" s="2"/>
      <c r="M243" s="2"/>
      <c r="N243" s="2"/>
      <c r="O243" s="1"/>
      <c r="P243" s="53"/>
      <c r="Q243" s="53"/>
      <c r="R243" s="53"/>
      <c r="S243" s="104"/>
      <c r="T243" s="104"/>
      <c r="U243" s="104"/>
      <c r="V243" s="454"/>
      <c r="W243" s="53"/>
      <c r="X243" s="53"/>
      <c r="Y243" s="53"/>
      <c r="Z243" s="51"/>
      <c r="AA243" s="51"/>
      <c r="AB243" s="51"/>
      <c r="AC243" s="51"/>
      <c r="AD243" s="51"/>
      <c r="AE243" s="51"/>
      <c r="AF243" s="51"/>
      <c r="AG243" s="51"/>
      <c r="AH243" s="51"/>
    </row>
    <row r="244" ht="18.0" customHeight="1">
      <c r="A244" s="447"/>
      <c r="B244" s="1"/>
      <c r="C244" s="453"/>
      <c r="D244" s="2"/>
      <c r="E244" s="1"/>
      <c r="F244" s="49"/>
      <c r="G244" s="1"/>
      <c r="H244" s="1"/>
      <c r="I244" s="49"/>
      <c r="J244" s="1"/>
      <c r="K244" s="2"/>
      <c r="L244" s="2"/>
      <c r="M244" s="2"/>
      <c r="N244" s="2"/>
      <c r="O244" s="1"/>
      <c r="P244" s="53"/>
      <c r="Q244" s="53"/>
      <c r="R244" s="53"/>
      <c r="S244" s="104"/>
      <c r="T244" s="104"/>
      <c r="U244" s="104"/>
      <c r="V244" s="454"/>
      <c r="W244" s="53"/>
      <c r="X244" s="53"/>
      <c r="Y244" s="53"/>
      <c r="Z244" s="51"/>
      <c r="AA244" s="51"/>
      <c r="AB244" s="51"/>
      <c r="AC244" s="51"/>
      <c r="AD244" s="51"/>
      <c r="AE244" s="51"/>
      <c r="AF244" s="51"/>
      <c r="AG244" s="51"/>
      <c r="AH244" s="51"/>
    </row>
    <row r="245" ht="18.0" customHeight="1">
      <c r="A245" s="447"/>
      <c r="B245" s="1"/>
      <c r="C245" s="453"/>
      <c r="D245" s="2"/>
      <c r="E245" s="1"/>
      <c r="F245" s="49"/>
      <c r="G245" s="1"/>
      <c r="H245" s="1"/>
      <c r="I245" s="49"/>
      <c r="J245" s="1"/>
      <c r="K245" s="2"/>
      <c r="L245" s="2"/>
      <c r="M245" s="2"/>
      <c r="N245" s="2"/>
      <c r="O245" s="1"/>
      <c r="P245" s="53"/>
      <c r="Q245" s="53"/>
      <c r="R245" s="53"/>
      <c r="S245" s="104"/>
      <c r="T245" s="104"/>
      <c r="U245" s="104"/>
      <c r="V245" s="454"/>
      <c r="W245" s="53"/>
      <c r="X245" s="53"/>
      <c r="Y245" s="53"/>
      <c r="Z245" s="51"/>
      <c r="AA245" s="51"/>
      <c r="AB245" s="51"/>
      <c r="AC245" s="51"/>
      <c r="AD245" s="51"/>
      <c r="AE245" s="51"/>
      <c r="AF245" s="51"/>
      <c r="AG245" s="51"/>
      <c r="AH245" s="51"/>
    </row>
    <row r="246" ht="18.0" customHeight="1">
      <c r="A246" s="447"/>
      <c r="B246" s="1"/>
      <c r="C246" s="453"/>
      <c r="D246" s="2"/>
      <c r="E246" s="1"/>
      <c r="F246" s="49"/>
      <c r="G246" s="1"/>
      <c r="H246" s="1"/>
      <c r="I246" s="49"/>
      <c r="J246" s="1"/>
      <c r="K246" s="2"/>
      <c r="L246" s="2"/>
      <c r="M246" s="2"/>
      <c r="N246" s="2"/>
      <c r="O246" s="1"/>
      <c r="P246" s="53"/>
      <c r="Q246" s="53"/>
      <c r="R246" s="53"/>
      <c r="S246" s="104"/>
      <c r="T246" s="104"/>
      <c r="U246" s="104"/>
      <c r="V246" s="454"/>
      <c r="W246" s="53"/>
      <c r="X246" s="53"/>
      <c r="Y246" s="53"/>
      <c r="Z246" s="51"/>
      <c r="AA246" s="51"/>
      <c r="AB246" s="51"/>
      <c r="AC246" s="51"/>
      <c r="AD246" s="51"/>
      <c r="AE246" s="51"/>
      <c r="AF246" s="51"/>
      <c r="AG246" s="51"/>
      <c r="AH246" s="51"/>
    </row>
    <row r="247" ht="18.0" customHeight="1">
      <c r="A247" s="447"/>
      <c r="B247" s="1"/>
      <c r="C247" s="453"/>
      <c r="D247" s="2"/>
      <c r="E247" s="1"/>
      <c r="F247" s="49"/>
      <c r="G247" s="1"/>
      <c r="H247" s="1"/>
      <c r="I247" s="49"/>
      <c r="J247" s="1"/>
      <c r="K247" s="2"/>
      <c r="L247" s="2"/>
      <c r="M247" s="2"/>
      <c r="N247" s="2"/>
      <c r="O247" s="1"/>
      <c r="P247" s="53"/>
      <c r="Q247" s="53"/>
      <c r="R247" s="53"/>
      <c r="S247" s="104"/>
      <c r="T247" s="104"/>
      <c r="U247" s="104"/>
      <c r="V247" s="454"/>
      <c r="W247" s="53"/>
      <c r="X247" s="53"/>
      <c r="Y247" s="53"/>
      <c r="Z247" s="51"/>
      <c r="AA247" s="51"/>
      <c r="AB247" s="51"/>
      <c r="AC247" s="51"/>
      <c r="AD247" s="51"/>
      <c r="AE247" s="51"/>
      <c r="AF247" s="51"/>
      <c r="AG247" s="51"/>
      <c r="AH247" s="51"/>
    </row>
    <row r="248" ht="18.0" customHeight="1">
      <c r="A248" s="447"/>
      <c r="B248" s="1"/>
      <c r="C248" s="453"/>
      <c r="D248" s="2"/>
      <c r="E248" s="1"/>
      <c r="F248" s="49"/>
      <c r="G248" s="1"/>
      <c r="H248" s="1"/>
      <c r="I248" s="49"/>
      <c r="J248" s="1"/>
      <c r="K248" s="2"/>
      <c r="L248" s="2"/>
      <c r="M248" s="2"/>
      <c r="N248" s="2"/>
      <c r="O248" s="1"/>
      <c r="P248" s="53"/>
      <c r="Q248" s="53"/>
      <c r="R248" s="53"/>
      <c r="S248" s="104"/>
      <c r="T248" s="104"/>
      <c r="U248" s="104"/>
      <c r="V248" s="454"/>
      <c r="W248" s="53"/>
      <c r="X248" s="53"/>
      <c r="Y248" s="53"/>
      <c r="Z248" s="51"/>
      <c r="AA248" s="51"/>
      <c r="AB248" s="51"/>
      <c r="AC248" s="51"/>
      <c r="AD248" s="51"/>
      <c r="AE248" s="51"/>
      <c r="AF248" s="51"/>
      <c r="AG248" s="51"/>
      <c r="AH248" s="51"/>
    </row>
    <row r="249" ht="18.0" customHeight="1">
      <c r="A249" s="447"/>
      <c r="B249" s="1"/>
      <c r="C249" s="453"/>
      <c r="D249" s="2"/>
      <c r="E249" s="1"/>
      <c r="F249" s="49"/>
      <c r="G249" s="1"/>
      <c r="H249" s="1"/>
      <c r="I249" s="49"/>
      <c r="J249" s="1"/>
      <c r="K249" s="2"/>
      <c r="L249" s="2"/>
      <c r="M249" s="2"/>
      <c r="N249" s="2"/>
      <c r="O249" s="1"/>
      <c r="P249" s="53"/>
      <c r="Q249" s="53"/>
      <c r="R249" s="53"/>
      <c r="S249" s="104"/>
      <c r="T249" s="104"/>
      <c r="U249" s="104"/>
      <c r="V249" s="454"/>
      <c r="W249" s="53"/>
      <c r="X249" s="53"/>
      <c r="Y249" s="53"/>
      <c r="Z249" s="51"/>
      <c r="AA249" s="51"/>
      <c r="AB249" s="51"/>
      <c r="AC249" s="51"/>
      <c r="AD249" s="51"/>
      <c r="AE249" s="51"/>
      <c r="AF249" s="51"/>
      <c r="AG249" s="51"/>
      <c r="AH249" s="51"/>
    </row>
    <row r="250" ht="18.0" customHeight="1">
      <c r="A250" s="447"/>
      <c r="B250" s="1"/>
      <c r="C250" s="453"/>
      <c r="D250" s="2"/>
      <c r="E250" s="1"/>
      <c r="F250" s="49"/>
      <c r="G250" s="1"/>
      <c r="H250" s="1"/>
      <c r="I250" s="49"/>
      <c r="J250" s="1"/>
      <c r="K250" s="2"/>
      <c r="L250" s="2"/>
      <c r="M250" s="2"/>
      <c r="N250" s="2"/>
      <c r="O250" s="1"/>
      <c r="P250" s="53"/>
      <c r="Q250" s="53"/>
      <c r="R250" s="53"/>
      <c r="S250" s="104"/>
      <c r="T250" s="104"/>
      <c r="U250" s="104"/>
      <c r="V250" s="454"/>
      <c r="W250" s="53"/>
      <c r="X250" s="53"/>
      <c r="Y250" s="53"/>
      <c r="Z250" s="51"/>
      <c r="AA250" s="51"/>
      <c r="AB250" s="51"/>
      <c r="AC250" s="51"/>
      <c r="AD250" s="51"/>
      <c r="AE250" s="51"/>
      <c r="AF250" s="51"/>
      <c r="AG250" s="51"/>
      <c r="AH250" s="51"/>
    </row>
    <row r="251" ht="18.0" customHeight="1">
      <c r="A251" s="447"/>
      <c r="B251" s="1"/>
      <c r="C251" s="453"/>
      <c r="D251" s="2"/>
      <c r="E251" s="1"/>
      <c r="F251" s="49"/>
      <c r="G251" s="1"/>
      <c r="H251" s="1"/>
      <c r="I251" s="49"/>
      <c r="J251" s="1"/>
      <c r="K251" s="2"/>
      <c r="L251" s="2"/>
      <c r="M251" s="2"/>
      <c r="N251" s="2"/>
      <c r="O251" s="1"/>
      <c r="P251" s="53"/>
      <c r="Q251" s="53"/>
      <c r="R251" s="53"/>
      <c r="S251" s="104"/>
      <c r="T251" s="104"/>
      <c r="U251" s="104"/>
      <c r="V251" s="454"/>
      <c r="W251" s="53"/>
      <c r="X251" s="53"/>
      <c r="Y251" s="53"/>
      <c r="Z251" s="51"/>
      <c r="AA251" s="51"/>
      <c r="AB251" s="51"/>
      <c r="AC251" s="51"/>
      <c r="AD251" s="51"/>
      <c r="AE251" s="51"/>
      <c r="AF251" s="51"/>
      <c r="AG251" s="51"/>
      <c r="AH251" s="51"/>
    </row>
    <row r="252" ht="18.0" customHeight="1">
      <c r="A252" s="447"/>
      <c r="B252" s="1"/>
      <c r="C252" s="453"/>
      <c r="D252" s="2"/>
      <c r="E252" s="1"/>
      <c r="F252" s="49"/>
      <c r="G252" s="1"/>
      <c r="H252" s="1"/>
      <c r="I252" s="49"/>
      <c r="J252" s="1"/>
      <c r="K252" s="2"/>
      <c r="L252" s="2"/>
      <c r="M252" s="2"/>
      <c r="N252" s="2"/>
      <c r="O252" s="1"/>
      <c r="P252" s="53"/>
      <c r="Q252" s="53"/>
      <c r="R252" s="53"/>
      <c r="S252" s="104"/>
      <c r="T252" s="104"/>
      <c r="U252" s="104"/>
      <c r="V252" s="454"/>
      <c r="W252" s="53"/>
      <c r="X252" s="53"/>
      <c r="Y252" s="53"/>
      <c r="Z252" s="51"/>
      <c r="AA252" s="51"/>
      <c r="AB252" s="51"/>
      <c r="AC252" s="51"/>
      <c r="AD252" s="51"/>
      <c r="AE252" s="51"/>
      <c r="AF252" s="51"/>
      <c r="AG252" s="51"/>
      <c r="AH252" s="51"/>
    </row>
    <row r="253" ht="18.0" customHeight="1">
      <c r="A253" s="447"/>
      <c r="B253" s="1"/>
      <c r="C253" s="453"/>
      <c r="D253" s="2"/>
      <c r="E253" s="1"/>
      <c r="F253" s="49"/>
      <c r="G253" s="1"/>
      <c r="H253" s="1"/>
      <c r="I253" s="49"/>
      <c r="J253" s="1"/>
      <c r="K253" s="2"/>
      <c r="L253" s="2"/>
      <c r="M253" s="2"/>
      <c r="N253" s="2"/>
      <c r="O253" s="1"/>
      <c r="P253" s="53"/>
      <c r="Q253" s="53"/>
      <c r="R253" s="53"/>
      <c r="S253" s="104"/>
      <c r="T253" s="104"/>
      <c r="U253" s="104"/>
      <c r="V253" s="454"/>
      <c r="W253" s="53"/>
      <c r="X253" s="53"/>
      <c r="Y253" s="53"/>
      <c r="Z253" s="51"/>
      <c r="AA253" s="51"/>
      <c r="AB253" s="51"/>
      <c r="AC253" s="51"/>
      <c r="AD253" s="51"/>
      <c r="AE253" s="51"/>
      <c r="AF253" s="51"/>
      <c r="AG253" s="51"/>
      <c r="AH253" s="51"/>
    </row>
    <row r="254" ht="18.0" customHeight="1">
      <c r="A254" s="447"/>
      <c r="B254" s="1"/>
      <c r="C254" s="453"/>
      <c r="D254" s="2"/>
      <c r="E254" s="1"/>
      <c r="F254" s="49"/>
      <c r="G254" s="1"/>
      <c r="H254" s="1"/>
      <c r="I254" s="49"/>
      <c r="J254" s="1"/>
      <c r="K254" s="2"/>
      <c r="L254" s="2"/>
      <c r="M254" s="2"/>
      <c r="N254" s="2"/>
      <c r="O254" s="1"/>
      <c r="P254" s="53"/>
      <c r="Q254" s="53"/>
      <c r="R254" s="53"/>
      <c r="S254" s="104"/>
      <c r="T254" s="104"/>
      <c r="U254" s="104"/>
      <c r="V254" s="454"/>
      <c r="W254" s="53"/>
      <c r="X254" s="53"/>
      <c r="Y254" s="53"/>
      <c r="Z254" s="51"/>
      <c r="AA254" s="51"/>
      <c r="AB254" s="51"/>
      <c r="AC254" s="51"/>
      <c r="AD254" s="51"/>
      <c r="AE254" s="51"/>
      <c r="AF254" s="51"/>
      <c r="AG254" s="51"/>
      <c r="AH254" s="51"/>
    </row>
    <row r="255" ht="18.0" customHeight="1">
      <c r="A255" s="447"/>
      <c r="B255" s="1"/>
      <c r="C255" s="453"/>
      <c r="D255" s="2"/>
      <c r="E255" s="1"/>
      <c r="F255" s="49"/>
      <c r="G255" s="1"/>
      <c r="H255" s="1"/>
      <c r="I255" s="49"/>
      <c r="J255" s="1"/>
      <c r="K255" s="2"/>
      <c r="L255" s="2"/>
      <c r="M255" s="2"/>
      <c r="N255" s="2"/>
      <c r="O255" s="1"/>
      <c r="P255" s="53"/>
      <c r="Q255" s="53"/>
      <c r="R255" s="53"/>
      <c r="S255" s="104"/>
      <c r="T255" s="104"/>
      <c r="U255" s="104"/>
      <c r="V255" s="454"/>
      <c r="W255" s="53"/>
      <c r="X255" s="53"/>
      <c r="Y255" s="53"/>
      <c r="Z255" s="51"/>
      <c r="AA255" s="51"/>
      <c r="AB255" s="51"/>
      <c r="AC255" s="51"/>
      <c r="AD255" s="51"/>
      <c r="AE255" s="51"/>
      <c r="AF255" s="51"/>
      <c r="AG255" s="51"/>
      <c r="AH255" s="51"/>
    </row>
    <row r="256" ht="18.0" customHeight="1">
      <c r="A256" s="447"/>
      <c r="B256" s="1"/>
      <c r="C256" s="453"/>
      <c r="D256" s="2"/>
      <c r="E256" s="1"/>
      <c r="F256" s="49"/>
      <c r="G256" s="1"/>
      <c r="H256" s="1"/>
      <c r="I256" s="49"/>
      <c r="J256" s="1"/>
      <c r="K256" s="2"/>
      <c r="L256" s="2"/>
      <c r="M256" s="2"/>
      <c r="N256" s="2"/>
      <c r="O256" s="1"/>
      <c r="P256" s="53"/>
      <c r="Q256" s="53"/>
      <c r="R256" s="53"/>
      <c r="S256" s="104"/>
      <c r="T256" s="104"/>
      <c r="U256" s="104"/>
      <c r="V256" s="454"/>
      <c r="W256" s="53"/>
      <c r="X256" s="53"/>
      <c r="Y256" s="53"/>
      <c r="Z256" s="51"/>
      <c r="AA256" s="51"/>
      <c r="AB256" s="51"/>
      <c r="AC256" s="51"/>
      <c r="AD256" s="51"/>
      <c r="AE256" s="51"/>
      <c r="AF256" s="51"/>
      <c r="AG256" s="51"/>
      <c r="AH256" s="51"/>
    </row>
    <row r="257" ht="18.0" customHeight="1">
      <c r="A257" s="447"/>
      <c r="B257" s="1"/>
      <c r="C257" s="453"/>
      <c r="D257" s="2"/>
      <c r="E257" s="1"/>
      <c r="F257" s="49"/>
      <c r="G257" s="1"/>
      <c r="H257" s="1"/>
      <c r="I257" s="49"/>
      <c r="J257" s="1"/>
      <c r="K257" s="2"/>
      <c r="L257" s="2"/>
      <c r="M257" s="2"/>
      <c r="N257" s="2"/>
      <c r="O257" s="1"/>
      <c r="P257" s="53"/>
      <c r="Q257" s="53"/>
      <c r="R257" s="53"/>
      <c r="S257" s="104"/>
      <c r="T257" s="104"/>
      <c r="U257" s="104"/>
      <c r="V257" s="454"/>
      <c r="W257" s="53"/>
      <c r="X257" s="53"/>
      <c r="Y257" s="53"/>
      <c r="Z257" s="51"/>
      <c r="AA257" s="51"/>
      <c r="AB257" s="51"/>
      <c r="AC257" s="51"/>
      <c r="AD257" s="51"/>
      <c r="AE257" s="51"/>
      <c r="AF257" s="51"/>
      <c r="AG257" s="51"/>
      <c r="AH257" s="51"/>
    </row>
    <row r="258" ht="18.0" customHeight="1">
      <c r="A258" s="447"/>
      <c r="B258" s="1"/>
      <c r="C258" s="453"/>
      <c r="D258" s="2"/>
      <c r="E258" s="1"/>
      <c r="F258" s="49"/>
      <c r="G258" s="1"/>
      <c r="H258" s="1"/>
      <c r="I258" s="49"/>
      <c r="J258" s="1"/>
      <c r="K258" s="2"/>
      <c r="L258" s="2"/>
      <c r="M258" s="2"/>
      <c r="N258" s="2"/>
      <c r="O258" s="1"/>
      <c r="P258" s="53"/>
      <c r="Q258" s="53"/>
      <c r="R258" s="53"/>
      <c r="S258" s="104"/>
      <c r="T258" s="104"/>
      <c r="U258" s="104"/>
      <c r="V258" s="454"/>
      <c r="W258" s="53"/>
      <c r="X258" s="53"/>
      <c r="Y258" s="53"/>
      <c r="Z258" s="51"/>
      <c r="AA258" s="51"/>
      <c r="AB258" s="51"/>
      <c r="AC258" s="51"/>
      <c r="AD258" s="51"/>
      <c r="AE258" s="51"/>
      <c r="AF258" s="51"/>
      <c r="AG258" s="51"/>
      <c r="AH258" s="51"/>
    </row>
    <row r="259" ht="18.0" customHeight="1">
      <c r="A259" s="447"/>
      <c r="B259" s="1"/>
      <c r="C259" s="453"/>
      <c r="D259" s="2"/>
      <c r="E259" s="1"/>
      <c r="F259" s="49"/>
      <c r="G259" s="1"/>
      <c r="H259" s="1"/>
      <c r="I259" s="49"/>
      <c r="J259" s="1"/>
      <c r="K259" s="2"/>
      <c r="L259" s="2"/>
      <c r="M259" s="2"/>
      <c r="N259" s="2"/>
      <c r="O259" s="1"/>
      <c r="P259" s="53"/>
      <c r="Q259" s="53"/>
      <c r="R259" s="53"/>
      <c r="S259" s="104"/>
      <c r="T259" s="104"/>
      <c r="U259" s="104"/>
      <c r="V259" s="454"/>
      <c r="W259" s="53"/>
      <c r="X259" s="53"/>
      <c r="Y259" s="53"/>
      <c r="Z259" s="51"/>
      <c r="AA259" s="51"/>
      <c r="AB259" s="51"/>
      <c r="AC259" s="51"/>
      <c r="AD259" s="51"/>
      <c r="AE259" s="51"/>
      <c r="AF259" s="51"/>
      <c r="AG259" s="51"/>
      <c r="AH259" s="51"/>
    </row>
    <row r="260" ht="18.0" customHeight="1">
      <c r="A260" s="447"/>
      <c r="B260" s="1"/>
      <c r="C260" s="453"/>
      <c r="D260" s="2"/>
      <c r="E260" s="1"/>
      <c r="F260" s="49"/>
      <c r="G260" s="1"/>
      <c r="H260" s="1"/>
      <c r="I260" s="49"/>
      <c r="J260" s="1"/>
      <c r="K260" s="2"/>
      <c r="L260" s="2"/>
      <c r="M260" s="2"/>
      <c r="N260" s="2"/>
      <c r="O260" s="1"/>
      <c r="P260" s="53"/>
      <c r="Q260" s="53"/>
      <c r="R260" s="53"/>
      <c r="S260" s="104"/>
      <c r="T260" s="104"/>
      <c r="U260" s="104"/>
      <c r="V260" s="454"/>
      <c r="W260" s="53"/>
      <c r="X260" s="53"/>
      <c r="Y260" s="53"/>
      <c r="Z260" s="51"/>
      <c r="AA260" s="51"/>
      <c r="AB260" s="51"/>
      <c r="AC260" s="51"/>
      <c r="AD260" s="51"/>
      <c r="AE260" s="51"/>
      <c r="AF260" s="51"/>
      <c r="AG260" s="51"/>
      <c r="AH260" s="51"/>
    </row>
    <row r="261" ht="18.0" customHeight="1">
      <c r="A261" s="447"/>
      <c r="B261" s="1"/>
      <c r="C261" s="453"/>
      <c r="D261" s="2"/>
      <c r="E261" s="1"/>
      <c r="F261" s="49"/>
      <c r="G261" s="1"/>
      <c r="H261" s="1"/>
      <c r="I261" s="49"/>
      <c r="J261" s="1"/>
      <c r="K261" s="2"/>
      <c r="L261" s="2"/>
      <c r="M261" s="2"/>
      <c r="N261" s="2"/>
      <c r="O261" s="1"/>
      <c r="P261" s="53"/>
      <c r="Q261" s="53"/>
      <c r="R261" s="53"/>
      <c r="S261" s="104"/>
      <c r="T261" s="104"/>
      <c r="U261" s="104"/>
      <c r="V261" s="454"/>
      <c r="W261" s="53"/>
      <c r="X261" s="53"/>
      <c r="Y261" s="53"/>
      <c r="Z261" s="51"/>
      <c r="AA261" s="51"/>
      <c r="AB261" s="51"/>
      <c r="AC261" s="51"/>
      <c r="AD261" s="51"/>
      <c r="AE261" s="51"/>
      <c r="AF261" s="51"/>
      <c r="AG261" s="51"/>
      <c r="AH261" s="51"/>
    </row>
    <row r="262" ht="18.0" customHeight="1">
      <c r="A262" s="447"/>
      <c r="B262" s="1"/>
      <c r="C262" s="453"/>
      <c r="D262" s="2"/>
      <c r="E262" s="1"/>
      <c r="F262" s="49"/>
      <c r="G262" s="1"/>
      <c r="H262" s="1"/>
      <c r="I262" s="49"/>
      <c r="J262" s="1"/>
      <c r="K262" s="2"/>
      <c r="L262" s="2"/>
      <c r="M262" s="2"/>
      <c r="N262" s="2"/>
      <c r="O262" s="1"/>
      <c r="P262" s="53"/>
      <c r="Q262" s="53"/>
      <c r="R262" s="53"/>
      <c r="S262" s="104"/>
      <c r="T262" s="104"/>
      <c r="U262" s="104"/>
      <c r="V262" s="454"/>
      <c r="W262" s="53"/>
      <c r="X262" s="53"/>
      <c r="Y262" s="53"/>
      <c r="Z262" s="51"/>
      <c r="AA262" s="51"/>
      <c r="AB262" s="51"/>
      <c r="AC262" s="51"/>
      <c r="AD262" s="51"/>
      <c r="AE262" s="51"/>
      <c r="AF262" s="51"/>
      <c r="AG262" s="51"/>
      <c r="AH262" s="51"/>
    </row>
    <row r="263" ht="18.0" customHeight="1">
      <c r="A263" s="447"/>
      <c r="B263" s="1"/>
      <c r="C263" s="453"/>
      <c r="D263" s="2"/>
      <c r="E263" s="1"/>
      <c r="F263" s="49"/>
      <c r="G263" s="1"/>
      <c r="H263" s="1"/>
      <c r="I263" s="49"/>
      <c r="J263" s="1"/>
      <c r="K263" s="2"/>
      <c r="L263" s="2"/>
      <c r="M263" s="2"/>
      <c r="N263" s="2"/>
      <c r="O263" s="1"/>
      <c r="P263" s="53"/>
      <c r="Q263" s="53"/>
      <c r="R263" s="53"/>
      <c r="S263" s="104"/>
      <c r="T263" s="104"/>
      <c r="U263" s="104"/>
      <c r="V263" s="454"/>
      <c r="W263" s="53"/>
      <c r="X263" s="53"/>
      <c r="Y263" s="53"/>
      <c r="Z263" s="51"/>
      <c r="AA263" s="51"/>
      <c r="AB263" s="51"/>
      <c r="AC263" s="51"/>
      <c r="AD263" s="51"/>
      <c r="AE263" s="51"/>
      <c r="AF263" s="51"/>
      <c r="AG263" s="51"/>
      <c r="AH263" s="51"/>
    </row>
    <row r="264" ht="18.0" customHeight="1">
      <c r="A264" s="447"/>
      <c r="B264" s="1"/>
      <c r="C264" s="453"/>
      <c r="D264" s="2"/>
      <c r="E264" s="1"/>
      <c r="F264" s="49"/>
      <c r="G264" s="1"/>
      <c r="H264" s="1"/>
      <c r="I264" s="49"/>
      <c r="J264" s="1"/>
      <c r="K264" s="2"/>
      <c r="L264" s="2"/>
      <c r="M264" s="2"/>
      <c r="N264" s="2"/>
      <c r="O264" s="1"/>
      <c r="P264" s="53"/>
      <c r="Q264" s="53"/>
      <c r="R264" s="53"/>
      <c r="S264" s="104"/>
      <c r="T264" s="104"/>
      <c r="U264" s="104"/>
      <c r="V264" s="454"/>
      <c r="W264" s="53"/>
      <c r="X264" s="53"/>
      <c r="Y264" s="53"/>
      <c r="Z264" s="51"/>
      <c r="AA264" s="51"/>
      <c r="AB264" s="51"/>
      <c r="AC264" s="51"/>
      <c r="AD264" s="51"/>
      <c r="AE264" s="51"/>
      <c r="AF264" s="51"/>
      <c r="AG264" s="51"/>
      <c r="AH264" s="51"/>
    </row>
    <row r="265" ht="18.0" customHeight="1">
      <c r="A265" s="447"/>
      <c r="B265" s="1"/>
      <c r="C265" s="453"/>
      <c r="D265" s="2"/>
      <c r="E265" s="1"/>
      <c r="F265" s="49"/>
      <c r="G265" s="1"/>
      <c r="H265" s="1"/>
      <c r="I265" s="49"/>
      <c r="J265" s="1"/>
      <c r="K265" s="2"/>
      <c r="L265" s="2"/>
      <c r="M265" s="2"/>
      <c r="N265" s="2"/>
      <c r="O265" s="1"/>
      <c r="P265" s="53"/>
      <c r="Q265" s="53"/>
      <c r="R265" s="53"/>
      <c r="S265" s="104"/>
      <c r="T265" s="104"/>
      <c r="U265" s="104"/>
      <c r="V265" s="454"/>
      <c r="W265" s="53"/>
      <c r="X265" s="53"/>
      <c r="Y265" s="53"/>
      <c r="Z265" s="51"/>
      <c r="AA265" s="51"/>
      <c r="AB265" s="51"/>
      <c r="AC265" s="51"/>
      <c r="AD265" s="51"/>
      <c r="AE265" s="51"/>
      <c r="AF265" s="51"/>
      <c r="AG265" s="51"/>
      <c r="AH265" s="51"/>
    </row>
    <row r="266" ht="18.0" customHeight="1">
      <c r="A266" s="447"/>
      <c r="B266" s="1"/>
      <c r="C266" s="453"/>
      <c r="D266" s="2"/>
      <c r="E266" s="1"/>
      <c r="F266" s="49"/>
      <c r="G266" s="1"/>
      <c r="H266" s="1"/>
      <c r="I266" s="49"/>
      <c r="J266" s="1"/>
      <c r="K266" s="2"/>
      <c r="L266" s="2"/>
      <c r="M266" s="2"/>
      <c r="N266" s="2"/>
      <c r="O266" s="1"/>
      <c r="P266" s="53"/>
      <c r="Q266" s="53"/>
      <c r="R266" s="53"/>
      <c r="S266" s="104"/>
      <c r="T266" s="104"/>
      <c r="U266" s="104"/>
      <c r="V266" s="454"/>
      <c r="W266" s="53"/>
      <c r="X266" s="53"/>
      <c r="Y266" s="53"/>
      <c r="Z266" s="51"/>
      <c r="AA266" s="51"/>
      <c r="AB266" s="51"/>
      <c r="AC266" s="51"/>
      <c r="AD266" s="51"/>
      <c r="AE266" s="51"/>
      <c r="AF266" s="51"/>
      <c r="AG266" s="51"/>
      <c r="AH266" s="51"/>
    </row>
    <row r="267" ht="18.0" customHeight="1">
      <c r="A267" s="447"/>
      <c r="B267" s="1"/>
      <c r="C267" s="453"/>
      <c r="D267" s="2"/>
      <c r="E267" s="1"/>
      <c r="F267" s="49"/>
      <c r="G267" s="1"/>
      <c r="H267" s="1"/>
      <c r="I267" s="49"/>
      <c r="J267" s="1"/>
      <c r="K267" s="2"/>
      <c r="L267" s="2"/>
      <c r="M267" s="2"/>
      <c r="N267" s="2"/>
      <c r="O267" s="1"/>
      <c r="P267" s="53"/>
      <c r="Q267" s="53"/>
      <c r="R267" s="53"/>
      <c r="S267" s="104"/>
      <c r="T267" s="104"/>
      <c r="U267" s="104"/>
      <c r="V267" s="454"/>
      <c r="W267" s="53"/>
      <c r="X267" s="53"/>
      <c r="Y267" s="53"/>
      <c r="Z267" s="51"/>
      <c r="AA267" s="51"/>
      <c r="AB267" s="51"/>
      <c r="AC267" s="51"/>
      <c r="AD267" s="51"/>
      <c r="AE267" s="51"/>
      <c r="AF267" s="51"/>
      <c r="AG267" s="51"/>
      <c r="AH267" s="51"/>
    </row>
    <row r="268" ht="18.0" customHeight="1">
      <c r="A268" s="447"/>
      <c r="B268" s="1"/>
      <c r="C268" s="453"/>
      <c r="D268" s="2"/>
      <c r="E268" s="1"/>
      <c r="F268" s="49"/>
      <c r="G268" s="1"/>
      <c r="H268" s="1"/>
      <c r="I268" s="49"/>
      <c r="J268" s="1"/>
      <c r="K268" s="2"/>
      <c r="L268" s="2"/>
      <c r="M268" s="2"/>
      <c r="N268" s="2"/>
      <c r="O268" s="1"/>
      <c r="P268" s="53"/>
      <c r="Q268" s="53"/>
      <c r="R268" s="53"/>
      <c r="S268" s="104"/>
      <c r="T268" s="104"/>
      <c r="U268" s="104"/>
      <c r="V268" s="454"/>
      <c r="W268" s="53"/>
      <c r="X268" s="53"/>
      <c r="Y268" s="53"/>
      <c r="Z268" s="51"/>
      <c r="AA268" s="51"/>
      <c r="AB268" s="51"/>
      <c r="AC268" s="51"/>
      <c r="AD268" s="51"/>
      <c r="AE268" s="51"/>
      <c r="AF268" s="51"/>
      <c r="AG268" s="51"/>
      <c r="AH268" s="51"/>
    </row>
    <row r="269" ht="18.0" customHeight="1">
      <c r="A269" s="447"/>
      <c r="B269" s="1"/>
      <c r="C269" s="453"/>
      <c r="D269" s="2"/>
      <c r="E269" s="1"/>
      <c r="F269" s="49"/>
      <c r="G269" s="1"/>
      <c r="H269" s="1"/>
      <c r="I269" s="49"/>
      <c r="J269" s="1"/>
      <c r="K269" s="2"/>
      <c r="L269" s="2"/>
      <c r="M269" s="2"/>
      <c r="N269" s="2"/>
      <c r="O269" s="1"/>
      <c r="P269" s="53"/>
      <c r="Q269" s="53"/>
      <c r="R269" s="53"/>
      <c r="S269" s="104"/>
      <c r="T269" s="104"/>
      <c r="U269" s="104"/>
      <c r="V269" s="454"/>
      <c r="W269" s="53"/>
      <c r="X269" s="53"/>
      <c r="Y269" s="53"/>
      <c r="Z269" s="51"/>
      <c r="AA269" s="51"/>
      <c r="AB269" s="51"/>
      <c r="AC269" s="51"/>
      <c r="AD269" s="51"/>
      <c r="AE269" s="51"/>
      <c r="AF269" s="51"/>
      <c r="AG269" s="51"/>
      <c r="AH269" s="51"/>
    </row>
    <row r="270" ht="18.0" customHeight="1">
      <c r="A270" s="447"/>
      <c r="B270" s="1"/>
      <c r="C270" s="453"/>
      <c r="D270" s="2"/>
      <c r="E270" s="1"/>
      <c r="F270" s="49"/>
      <c r="G270" s="1"/>
      <c r="H270" s="1"/>
      <c r="I270" s="49"/>
      <c r="J270" s="1"/>
      <c r="K270" s="2"/>
      <c r="L270" s="2"/>
      <c r="M270" s="2"/>
      <c r="N270" s="2"/>
      <c r="O270" s="1"/>
      <c r="P270" s="53"/>
      <c r="Q270" s="53"/>
      <c r="R270" s="53"/>
      <c r="S270" s="104"/>
      <c r="T270" s="104"/>
      <c r="U270" s="104"/>
      <c r="V270" s="454"/>
      <c r="W270" s="53"/>
      <c r="X270" s="53"/>
      <c r="Y270" s="53"/>
      <c r="Z270" s="51"/>
      <c r="AA270" s="51"/>
      <c r="AB270" s="51"/>
      <c r="AC270" s="51"/>
      <c r="AD270" s="51"/>
      <c r="AE270" s="51"/>
      <c r="AF270" s="51"/>
      <c r="AG270" s="51"/>
      <c r="AH270" s="51"/>
    </row>
    <row r="271" ht="18.0" customHeight="1">
      <c r="A271" s="447"/>
      <c r="B271" s="1"/>
      <c r="C271" s="453"/>
      <c r="D271" s="2"/>
      <c r="E271" s="1"/>
      <c r="F271" s="49"/>
      <c r="G271" s="1"/>
      <c r="H271" s="1"/>
      <c r="I271" s="49"/>
      <c r="J271" s="1"/>
      <c r="K271" s="2"/>
      <c r="L271" s="2"/>
      <c r="M271" s="2"/>
      <c r="N271" s="2"/>
      <c r="O271" s="1"/>
      <c r="P271" s="53"/>
      <c r="Q271" s="53"/>
      <c r="R271" s="53"/>
      <c r="S271" s="104"/>
      <c r="T271" s="104"/>
      <c r="U271" s="104"/>
      <c r="V271" s="454"/>
      <c r="W271" s="53"/>
      <c r="X271" s="53"/>
      <c r="Y271" s="53"/>
      <c r="Z271" s="51"/>
      <c r="AA271" s="51"/>
      <c r="AB271" s="51"/>
      <c r="AC271" s="51"/>
      <c r="AD271" s="51"/>
      <c r="AE271" s="51"/>
      <c r="AF271" s="51"/>
      <c r="AG271" s="51"/>
      <c r="AH271" s="51"/>
    </row>
    <row r="272" ht="18.0" customHeight="1">
      <c r="A272" s="447"/>
      <c r="B272" s="1"/>
      <c r="C272" s="453"/>
      <c r="D272" s="2"/>
      <c r="E272" s="1"/>
      <c r="F272" s="49"/>
      <c r="G272" s="1"/>
      <c r="H272" s="1"/>
      <c r="I272" s="49"/>
      <c r="J272" s="1"/>
      <c r="K272" s="2"/>
      <c r="L272" s="2"/>
      <c r="M272" s="2"/>
      <c r="N272" s="2"/>
      <c r="O272" s="1"/>
      <c r="P272" s="53"/>
      <c r="Q272" s="53"/>
      <c r="R272" s="53"/>
      <c r="S272" s="104"/>
      <c r="T272" s="104"/>
      <c r="U272" s="104"/>
      <c r="V272" s="454"/>
      <c r="W272" s="53"/>
      <c r="X272" s="53"/>
      <c r="Y272" s="53"/>
      <c r="Z272" s="51"/>
      <c r="AA272" s="51"/>
      <c r="AB272" s="51"/>
      <c r="AC272" s="51"/>
      <c r="AD272" s="51"/>
      <c r="AE272" s="51"/>
      <c r="AF272" s="51"/>
      <c r="AG272" s="51"/>
      <c r="AH272" s="51"/>
    </row>
    <row r="273" ht="18.0" customHeight="1">
      <c r="A273" s="447"/>
      <c r="B273" s="1"/>
      <c r="C273" s="453"/>
      <c r="D273" s="2"/>
      <c r="E273" s="1"/>
      <c r="F273" s="49"/>
      <c r="G273" s="1"/>
      <c r="H273" s="1"/>
      <c r="I273" s="49"/>
      <c r="J273" s="1"/>
      <c r="K273" s="2"/>
      <c r="L273" s="2"/>
      <c r="M273" s="2"/>
      <c r="N273" s="2"/>
      <c r="O273" s="1"/>
      <c r="P273" s="53"/>
      <c r="Q273" s="53"/>
      <c r="R273" s="53"/>
      <c r="S273" s="104"/>
      <c r="T273" s="104"/>
      <c r="U273" s="104"/>
      <c r="V273" s="454"/>
      <c r="W273" s="53"/>
      <c r="X273" s="53"/>
      <c r="Y273" s="53"/>
      <c r="Z273" s="51"/>
      <c r="AA273" s="51"/>
      <c r="AB273" s="51"/>
      <c r="AC273" s="51"/>
      <c r="AD273" s="51"/>
      <c r="AE273" s="51"/>
      <c r="AF273" s="51"/>
      <c r="AG273" s="51"/>
      <c r="AH273" s="51"/>
    </row>
    <row r="274" ht="18.0" customHeight="1">
      <c r="A274" s="447"/>
      <c r="B274" s="1"/>
      <c r="C274" s="453"/>
      <c r="D274" s="2"/>
      <c r="E274" s="1"/>
      <c r="F274" s="49"/>
      <c r="G274" s="1"/>
      <c r="H274" s="1"/>
      <c r="I274" s="49"/>
      <c r="J274" s="1"/>
      <c r="K274" s="2"/>
      <c r="L274" s="2"/>
      <c r="M274" s="2"/>
      <c r="N274" s="2"/>
      <c r="O274" s="1"/>
      <c r="P274" s="53"/>
      <c r="Q274" s="53"/>
      <c r="R274" s="53"/>
      <c r="S274" s="104"/>
      <c r="T274" s="104"/>
      <c r="U274" s="104"/>
      <c r="V274" s="454"/>
      <c r="W274" s="53"/>
      <c r="X274" s="53"/>
      <c r="Y274" s="53"/>
      <c r="Z274" s="51"/>
      <c r="AA274" s="51"/>
      <c r="AB274" s="51"/>
      <c r="AC274" s="51"/>
      <c r="AD274" s="51"/>
      <c r="AE274" s="51"/>
      <c r="AF274" s="51"/>
      <c r="AG274" s="51"/>
      <c r="AH274" s="51"/>
    </row>
    <row r="275" ht="18.0" customHeight="1">
      <c r="A275" s="447"/>
      <c r="B275" s="1"/>
      <c r="C275" s="453"/>
      <c r="D275" s="2"/>
      <c r="E275" s="1"/>
      <c r="F275" s="49"/>
      <c r="G275" s="1"/>
      <c r="H275" s="1"/>
      <c r="I275" s="49"/>
      <c r="J275" s="1"/>
      <c r="K275" s="2"/>
      <c r="L275" s="2"/>
      <c r="M275" s="2"/>
      <c r="N275" s="2"/>
      <c r="O275" s="1"/>
      <c r="P275" s="53"/>
      <c r="Q275" s="53"/>
      <c r="R275" s="53"/>
      <c r="S275" s="104"/>
      <c r="T275" s="104"/>
      <c r="U275" s="104"/>
      <c r="V275" s="454"/>
      <c r="W275" s="53"/>
      <c r="X275" s="53"/>
      <c r="Y275" s="53"/>
      <c r="Z275" s="51"/>
      <c r="AA275" s="51"/>
      <c r="AB275" s="51"/>
      <c r="AC275" s="51"/>
      <c r="AD275" s="51"/>
      <c r="AE275" s="51"/>
      <c r="AF275" s="51"/>
      <c r="AG275" s="51"/>
      <c r="AH275" s="51"/>
    </row>
    <row r="276" ht="18.0" customHeight="1">
      <c r="A276" s="447"/>
      <c r="B276" s="1"/>
      <c r="C276" s="453"/>
      <c r="D276" s="2"/>
      <c r="E276" s="1"/>
      <c r="F276" s="49"/>
      <c r="G276" s="1"/>
      <c r="H276" s="1"/>
      <c r="I276" s="49"/>
      <c r="J276" s="1"/>
      <c r="K276" s="2"/>
      <c r="L276" s="2"/>
      <c r="M276" s="2"/>
      <c r="N276" s="2"/>
      <c r="O276" s="1"/>
      <c r="P276" s="53"/>
      <c r="Q276" s="53"/>
      <c r="R276" s="53"/>
      <c r="S276" s="104"/>
      <c r="T276" s="104"/>
      <c r="U276" s="104"/>
      <c r="V276" s="454"/>
      <c r="W276" s="53"/>
      <c r="X276" s="53"/>
      <c r="Y276" s="53"/>
      <c r="Z276" s="51"/>
      <c r="AA276" s="51"/>
      <c r="AB276" s="51"/>
      <c r="AC276" s="51"/>
      <c r="AD276" s="51"/>
      <c r="AE276" s="51"/>
      <c r="AF276" s="51"/>
      <c r="AG276" s="51"/>
      <c r="AH276" s="51"/>
    </row>
    <row r="277" ht="18.0" customHeight="1">
      <c r="A277" s="447"/>
      <c r="B277" s="1"/>
      <c r="C277" s="453"/>
      <c r="D277" s="2"/>
      <c r="E277" s="1"/>
      <c r="F277" s="49"/>
      <c r="G277" s="1"/>
      <c r="H277" s="1"/>
      <c r="I277" s="49"/>
      <c r="J277" s="1"/>
      <c r="K277" s="2"/>
      <c r="L277" s="2"/>
      <c r="M277" s="2"/>
      <c r="N277" s="2"/>
      <c r="O277" s="1"/>
      <c r="P277" s="53"/>
      <c r="Q277" s="53"/>
      <c r="R277" s="53"/>
      <c r="S277" s="104"/>
      <c r="T277" s="104"/>
      <c r="U277" s="104"/>
      <c r="V277" s="454"/>
      <c r="W277" s="53"/>
      <c r="X277" s="53"/>
      <c r="Y277" s="53"/>
      <c r="Z277" s="51"/>
      <c r="AA277" s="51"/>
      <c r="AB277" s="51"/>
      <c r="AC277" s="51"/>
      <c r="AD277" s="51"/>
      <c r="AE277" s="51"/>
      <c r="AF277" s="51"/>
      <c r="AG277" s="51"/>
      <c r="AH277" s="51"/>
    </row>
    <row r="278" ht="18.0" customHeight="1">
      <c r="A278" s="447"/>
      <c r="B278" s="1"/>
      <c r="C278" s="453"/>
      <c r="D278" s="2"/>
      <c r="E278" s="1"/>
      <c r="F278" s="49"/>
      <c r="G278" s="1"/>
      <c r="H278" s="1"/>
      <c r="I278" s="49"/>
      <c r="J278" s="1"/>
      <c r="K278" s="2"/>
      <c r="L278" s="2"/>
      <c r="M278" s="2"/>
      <c r="N278" s="2"/>
      <c r="O278" s="1"/>
      <c r="P278" s="53"/>
      <c r="Q278" s="53"/>
      <c r="R278" s="53"/>
      <c r="S278" s="104"/>
      <c r="T278" s="104"/>
      <c r="U278" s="104"/>
      <c r="V278" s="454"/>
      <c r="W278" s="53"/>
      <c r="X278" s="53"/>
      <c r="Y278" s="53"/>
      <c r="Z278" s="51"/>
      <c r="AA278" s="51"/>
      <c r="AB278" s="51"/>
      <c r="AC278" s="51"/>
      <c r="AD278" s="51"/>
      <c r="AE278" s="51"/>
      <c r="AF278" s="51"/>
      <c r="AG278" s="51"/>
      <c r="AH278" s="51"/>
    </row>
    <row r="279" ht="18.0" customHeight="1">
      <c r="A279" s="447"/>
      <c r="B279" s="1"/>
      <c r="C279" s="453"/>
      <c r="D279" s="2"/>
      <c r="E279" s="1"/>
      <c r="F279" s="49"/>
      <c r="G279" s="1"/>
      <c r="H279" s="1"/>
      <c r="I279" s="49"/>
      <c r="J279" s="1"/>
      <c r="K279" s="2"/>
      <c r="L279" s="2"/>
      <c r="M279" s="2"/>
      <c r="N279" s="2"/>
      <c r="O279" s="1"/>
      <c r="P279" s="53"/>
      <c r="Q279" s="53"/>
      <c r="R279" s="53"/>
      <c r="S279" s="104"/>
      <c r="T279" s="104"/>
      <c r="U279" s="104"/>
      <c r="V279" s="454"/>
      <c r="W279" s="53"/>
      <c r="X279" s="53"/>
      <c r="Y279" s="53"/>
      <c r="Z279" s="51"/>
      <c r="AA279" s="51"/>
      <c r="AB279" s="51"/>
      <c r="AC279" s="51"/>
      <c r="AD279" s="51"/>
      <c r="AE279" s="51"/>
      <c r="AF279" s="51"/>
      <c r="AG279" s="51"/>
      <c r="AH279" s="51"/>
    </row>
    <row r="280" ht="18.0" customHeight="1">
      <c r="A280" s="447"/>
      <c r="B280" s="1"/>
      <c r="C280" s="453"/>
      <c r="D280" s="2"/>
      <c r="E280" s="1"/>
      <c r="F280" s="49"/>
      <c r="G280" s="1"/>
      <c r="H280" s="1"/>
      <c r="I280" s="49"/>
      <c r="J280" s="1"/>
      <c r="K280" s="2"/>
      <c r="L280" s="2"/>
      <c r="M280" s="2"/>
      <c r="N280" s="2"/>
      <c r="O280" s="1"/>
      <c r="P280" s="53"/>
      <c r="Q280" s="53"/>
      <c r="R280" s="53"/>
      <c r="S280" s="104"/>
      <c r="T280" s="104"/>
      <c r="U280" s="104"/>
      <c r="V280" s="454"/>
      <c r="W280" s="53"/>
      <c r="X280" s="53"/>
      <c r="Y280" s="53"/>
      <c r="Z280" s="51"/>
      <c r="AA280" s="51"/>
      <c r="AB280" s="51"/>
      <c r="AC280" s="51"/>
      <c r="AD280" s="51"/>
      <c r="AE280" s="51"/>
      <c r="AF280" s="51"/>
      <c r="AG280" s="51"/>
      <c r="AH280" s="51"/>
    </row>
    <row r="281" ht="18.0" customHeight="1">
      <c r="A281" s="447"/>
      <c r="B281" s="1"/>
      <c r="C281" s="453"/>
      <c r="D281" s="2"/>
      <c r="E281" s="1"/>
      <c r="F281" s="49"/>
      <c r="G281" s="1"/>
      <c r="H281" s="1"/>
      <c r="I281" s="49"/>
      <c r="J281" s="1"/>
      <c r="K281" s="2"/>
      <c r="L281" s="2"/>
      <c r="M281" s="2"/>
      <c r="N281" s="2"/>
      <c r="O281" s="1"/>
      <c r="P281" s="53"/>
      <c r="Q281" s="53"/>
      <c r="R281" s="53"/>
      <c r="S281" s="104"/>
      <c r="T281" s="104"/>
      <c r="U281" s="104"/>
      <c r="V281" s="454"/>
      <c r="W281" s="53"/>
      <c r="X281" s="53"/>
      <c r="Y281" s="53"/>
      <c r="Z281" s="51"/>
      <c r="AA281" s="51"/>
      <c r="AB281" s="51"/>
      <c r="AC281" s="51"/>
      <c r="AD281" s="51"/>
      <c r="AE281" s="51"/>
      <c r="AF281" s="51"/>
      <c r="AG281" s="51"/>
      <c r="AH281" s="51"/>
    </row>
    <row r="282" ht="18.0" customHeight="1">
      <c r="A282" s="447"/>
      <c r="B282" s="1"/>
      <c r="C282" s="453"/>
      <c r="D282" s="2"/>
      <c r="E282" s="1"/>
      <c r="F282" s="49"/>
      <c r="G282" s="1"/>
      <c r="H282" s="1"/>
      <c r="I282" s="49"/>
      <c r="J282" s="1"/>
      <c r="K282" s="2"/>
      <c r="L282" s="2"/>
      <c r="M282" s="2"/>
      <c r="N282" s="2"/>
      <c r="O282" s="1"/>
      <c r="P282" s="53"/>
      <c r="Q282" s="53"/>
      <c r="R282" s="53"/>
      <c r="S282" s="104"/>
      <c r="T282" s="104"/>
      <c r="U282" s="104"/>
      <c r="V282" s="454"/>
      <c r="W282" s="53"/>
      <c r="X282" s="53"/>
      <c r="Y282" s="53"/>
      <c r="Z282" s="51"/>
      <c r="AA282" s="51"/>
      <c r="AB282" s="51"/>
      <c r="AC282" s="51"/>
      <c r="AD282" s="51"/>
      <c r="AE282" s="51"/>
      <c r="AF282" s="51"/>
      <c r="AG282" s="51"/>
      <c r="AH282" s="51"/>
    </row>
    <row r="283" ht="18.0" customHeight="1">
      <c r="A283" s="447"/>
      <c r="B283" s="1"/>
      <c r="C283" s="453"/>
      <c r="D283" s="2"/>
      <c r="E283" s="1"/>
      <c r="F283" s="49"/>
      <c r="G283" s="1"/>
      <c r="H283" s="1"/>
      <c r="I283" s="49"/>
      <c r="J283" s="1"/>
      <c r="K283" s="2"/>
      <c r="L283" s="2"/>
      <c r="M283" s="2"/>
      <c r="N283" s="2"/>
      <c r="O283" s="1"/>
      <c r="P283" s="53"/>
      <c r="Q283" s="53"/>
      <c r="R283" s="53"/>
      <c r="S283" s="104"/>
      <c r="T283" s="104"/>
      <c r="U283" s="104"/>
      <c r="V283" s="454"/>
      <c r="W283" s="53"/>
      <c r="X283" s="53"/>
      <c r="Y283" s="53"/>
      <c r="Z283" s="51"/>
      <c r="AA283" s="51"/>
      <c r="AB283" s="51"/>
      <c r="AC283" s="51"/>
      <c r="AD283" s="51"/>
      <c r="AE283" s="51"/>
      <c r="AF283" s="51"/>
      <c r="AG283" s="51"/>
      <c r="AH283" s="51"/>
    </row>
    <row r="284" ht="18.0" customHeight="1">
      <c r="A284" s="447"/>
      <c r="B284" s="1"/>
      <c r="C284" s="453"/>
      <c r="D284" s="2"/>
      <c r="E284" s="1"/>
      <c r="F284" s="49"/>
      <c r="G284" s="1"/>
      <c r="H284" s="1"/>
      <c r="I284" s="49"/>
      <c r="J284" s="1"/>
      <c r="K284" s="2"/>
      <c r="L284" s="2"/>
      <c r="M284" s="2"/>
      <c r="N284" s="2"/>
      <c r="O284" s="1"/>
      <c r="P284" s="53"/>
      <c r="Q284" s="53"/>
      <c r="R284" s="53"/>
      <c r="S284" s="104"/>
      <c r="T284" s="104"/>
      <c r="U284" s="104"/>
      <c r="V284" s="454"/>
      <c r="W284" s="53"/>
      <c r="X284" s="53"/>
      <c r="Y284" s="53"/>
      <c r="Z284" s="51"/>
      <c r="AA284" s="51"/>
      <c r="AB284" s="51"/>
      <c r="AC284" s="51"/>
      <c r="AD284" s="51"/>
      <c r="AE284" s="51"/>
      <c r="AF284" s="51"/>
      <c r="AG284" s="51"/>
      <c r="AH284" s="51"/>
    </row>
    <row r="285" ht="18.0" customHeight="1">
      <c r="A285" s="447"/>
      <c r="B285" s="1"/>
      <c r="C285" s="453"/>
      <c r="D285" s="2"/>
      <c r="E285" s="1"/>
      <c r="F285" s="49"/>
      <c r="G285" s="1"/>
      <c r="H285" s="1"/>
      <c r="I285" s="49"/>
      <c r="J285" s="1"/>
      <c r="K285" s="2"/>
      <c r="L285" s="2"/>
      <c r="M285" s="2"/>
      <c r="N285" s="2"/>
      <c r="O285" s="1"/>
      <c r="P285" s="53"/>
      <c r="Q285" s="53"/>
      <c r="R285" s="53"/>
      <c r="S285" s="104"/>
      <c r="T285" s="104"/>
      <c r="U285" s="104"/>
      <c r="V285" s="454"/>
      <c r="W285" s="53"/>
      <c r="X285" s="53"/>
      <c r="Y285" s="53"/>
      <c r="Z285" s="51"/>
      <c r="AA285" s="51"/>
      <c r="AB285" s="51"/>
      <c r="AC285" s="51"/>
      <c r="AD285" s="51"/>
      <c r="AE285" s="51"/>
      <c r="AF285" s="51"/>
      <c r="AG285" s="51"/>
      <c r="AH285" s="51"/>
    </row>
    <row r="286" ht="18.0" customHeight="1">
      <c r="A286" s="447"/>
      <c r="B286" s="1"/>
      <c r="C286" s="453"/>
      <c r="D286" s="2"/>
      <c r="E286" s="1"/>
      <c r="F286" s="49"/>
      <c r="G286" s="1"/>
      <c r="H286" s="1"/>
      <c r="I286" s="49"/>
      <c r="J286" s="1"/>
      <c r="K286" s="2"/>
      <c r="L286" s="2"/>
      <c r="M286" s="2"/>
      <c r="N286" s="2"/>
      <c r="O286" s="1"/>
      <c r="P286" s="53"/>
      <c r="Q286" s="53"/>
      <c r="R286" s="53"/>
      <c r="S286" s="104"/>
      <c r="T286" s="104"/>
      <c r="U286" s="104"/>
      <c r="V286" s="454"/>
      <c r="W286" s="53"/>
      <c r="X286" s="53"/>
      <c r="Y286" s="53"/>
      <c r="Z286" s="51"/>
      <c r="AA286" s="51"/>
      <c r="AB286" s="51"/>
      <c r="AC286" s="51"/>
      <c r="AD286" s="51"/>
      <c r="AE286" s="51"/>
      <c r="AF286" s="51"/>
      <c r="AG286" s="51"/>
      <c r="AH286" s="51"/>
    </row>
    <row r="287" ht="18.0" customHeight="1">
      <c r="A287" s="447"/>
      <c r="B287" s="1"/>
      <c r="C287" s="453"/>
      <c r="D287" s="2"/>
      <c r="E287" s="1"/>
      <c r="F287" s="49"/>
      <c r="G287" s="1"/>
      <c r="H287" s="1"/>
      <c r="I287" s="49"/>
      <c r="J287" s="1"/>
      <c r="K287" s="2"/>
      <c r="L287" s="2"/>
      <c r="M287" s="2"/>
      <c r="N287" s="2"/>
      <c r="O287" s="1"/>
      <c r="P287" s="53"/>
      <c r="Q287" s="53"/>
      <c r="R287" s="53"/>
      <c r="S287" s="104"/>
      <c r="T287" s="104"/>
      <c r="U287" s="104"/>
      <c r="V287" s="454"/>
      <c r="W287" s="53"/>
      <c r="X287" s="53"/>
      <c r="Y287" s="53"/>
      <c r="Z287" s="51"/>
      <c r="AA287" s="51"/>
      <c r="AB287" s="51"/>
      <c r="AC287" s="51"/>
      <c r="AD287" s="51"/>
      <c r="AE287" s="51"/>
      <c r="AF287" s="51"/>
      <c r="AG287" s="51"/>
      <c r="AH287" s="51"/>
    </row>
    <row r="288" ht="18.0" customHeight="1">
      <c r="A288" s="447"/>
      <c r="B288" s="1"/>
      <c r="C288" s="453"/>
      <c r="D288" s="2"/>
      <c r="E288" s="1"/>
      <c r="F288" s="49"/>
      <c r="G288" s="1"/>
      <c r="H288" s="1"/>
      <c r="I288" s="49"/>
      <c r="J288" s="1"/>
      <c r="K288" s="2"/>
      <c r="L288" s="2"/>
      <c r="M288" s="2"/>
      <c r="N288" s="2"/>
      <c r="O288" s="1"/>
      <c r="P288" s="53"/>
      <c r="Q288" s="53"/>
      <c r="R288" s="53"/>
      <c r="S288" s="104"/>
      <c r="T288" s="104"/>
      <c r="U288" s="104"/>
      <c r="V288" s="454"/>
      <c r="W288" s="53"/>
      <c r="X288" s="53"/>
      <c r="Y288" s="53"/>
      <c r="Z288" s="51"/>
      <c r="AA288" s="51"/>
      <c r="AB288" s="51"/>
      <c r="AC288" s="51"/>
      <c r="AD288" s="51"/>
      <c r="AE288" s="51"/>
      <c r="AF288" s="51"/>
      <c r="AG288" s="51"/>
      <c r="AH288" s="51"/>
    </row>
    <row r="289" ht="18.0" customHeight="1">
      <c r="A289" s="447"/>
      <c r="B289" s="1"/>
      <c r="C289" s="453"/>
      <c r="D289" s="2"/>
      <c r="E289" s="1"/>
      <c r="F289" s="49"/>
      <c r="G289" s="1"/>
      <c r="H289" s="1"/>
      <c r="I289" s="49"/>
      <c r="J289" s="1"/>
      <c r="K289" s="2"/>
      <c r="L289" s="2"/>
      <c r="M289" s="2"/>
      <c r="N289" s="2"/>
      <c r="O289" s="1"/>
      <c r="P289" s="53"/>
      <c r="Q289" s="53"/>
      <c r="R289" s="53"/>
      <c r="S289" s="104"/>
      <c r="T289" s="104"/>
      <c r="U289" s="104"/>
      <c r="V289" s="454"/>
      <c r="W289" s="53"/>
      <c r="X289" s="53"/>
      <c r="Y289" s="53"/>
      <c r="Z289" s="51"/>
      <c r="AA289" s="51"/>
      <c r="AB289" s="51"/>
      <c r="AC289" s="51"/>
      <c r="AD289" s="51"/>
      <c r="AE289" s="51"/>
      <c r="AF289" s="51"/>
      <c r="AG289" s="51"/>
      <c r="AH289" s="51"/>
    </row>
    <row r="290" ht="18.0" customHeight="1">
      <c r="A290" s="447"/>
      <c r="B290" s="1"/>
      <c r="C290" s="453"/>
      <c r="D290" s="2"/>
      <c r="E290" s="1"/>
      <c r="F290" s="49"/>
      <c r="G290" s="1"/>
      <c r="H290" s="1"/>
      <c r="I290" s="49"/>
      <c r="J290" s="1"/>
      <c r="K290" s="2"/>
      <c r="L290" s="2"/>
      <c r="M290" s="2"/>
      <c r="N290" s="2"/>
      <c r="O290" s="1"/>
      <c r="P290" s="53"/>
      <c r="Q290" s="53"/>
      <c r="R290" s="53"/>
      <c r="S290" s="104"/>
      <c r="T290" s="104"/>
      <c r="U290" s="104"/>
      <c r="V290" s="454"/>
      <c r="W290" s="53"/>
      <c r="X290" s="53"/>
      <c r="Y290" s="53"/>
      <c r="Z290" s="51"/>
      <c r="AA290" s="51"/>
      <c r="AB290" s="51"/>
      <c r="AC290" s="51"/>
      <c r="AD290" s="51"/>
      <c r="AE290" s="51"/>
      <c r="AF290" s="51"/>
      <c r="AG290" s="51"/>
      <c r="AH290" s="51"/>
    </row>
    <row r="291" ht="18.0" customHeight="1">
      <c r="A291" s="447"/>
      <c r="B291" s="1"/>
      <c r="C291" s="453"/>
      <c r="D291" s="2"/>
      <c r="E291" s="1"/>
      <c r="F291" s="49"/>
      <c r="G291" s="1"/>
      <c r="H291" s="1"/>
      <c r="I291" s="49"/>
      <c r="J291" s="1"/>
      <c r="K291" s="2"/>
      <c r="L291" s="2"/>
      <c r="M291" s="2"/>
      <c r="N291" s="2"/>
      <c r="O291" s="1"/>
      <c r="P291" s="53"/>
      <c r="Q291" s="53"/>
      <c r="R291" s="53"/>
      <c r="S291" s="104"/>
      <c r="T291" s="104"/>
      <c r="U291" s="104"/>
      <c r="V291" s="454"/>
      <c r="W291" s="53"/>
      <c r="X291" s="53"/>
      <c r="Y291" s="53"/>
      <c r="Z291" s="51"/>
      <c r="AA291" s="51"/>
      <c r="AB291" s="51"/>
      <c r="AC291" s="51"/>
      <c r="AD291" s="51"/>
      <c r="AE291" s="51"/>
      <c r="AF291" s="51"/>
      <c r="AG291" s="51"/>
      <c r="AH291" s="51"/>
    </row>
    <row r="292" ht="18.0" customHeight="1">
      <c r="A292" s="447"/>
      <c r="B292" s="1"/>
      <c r="C292" s="453"/>
      <c r="D292" s="2"/>
      <c r="E292" s="1"/>
      <c r="F292" s="49"/>
      <c r="G292" s="1"/>
      <c r="H292" s="1"/>
      <c r="I292" s="49"/>
      <c r="J292" s="1"/>
      <c r="K292" s="2"/>
      <c r="L292" s="2"/>
      <c r="M292" s="2"/>
      <c r="N292" s="2"/>
      <c r="O292" s="1"/>
      <c r="P292" s="53"/>
      <c r="Q292" s="53"/>
      <c r="R292" s="53"/>
      <c r="S292" s="104"/>
      <c r="T292" s="104"/>
      <c r="U292" s="104"/>
      <c r="V292" s="454"/>
      <c r="W292" s="53"/>
      <c r="X292" s="53"/>
      <c r="Y292" s="53"/>
      <c r="Z292" s="51"/>
      <c r="AA292" s="51"/>
      <c r="AB292" s="51"/>
      <c r="AC292" s="51"/>
      <c r="AD292" s="51"/>
      <c r="AE292" s="51"/>
      <c r="AF292" s="51"/>
      <c r="AG292" s="51"/>
      <c r="AH292" s="51"/>
    </row>
    <row r="293" ht="18.0" customHeight="1">
      <c r="A293" s="447"/>
      <c r="B293" s="1"/>
      <c r="C293" s="453"/>
      <c r="D293" s="2"/>
      <c r="E293" s="1"/>
      <c r="F293" s="49"/>
      <c r="G293" s="1"/>
      <c r="H293" s="1"/>
      <c r="I293" s="49"/>
      <c r="J293" s="1"/>
      <c r="K293" s="2"/>
      <c r="L293" s="2"/>
      <c r="M293" s="2"/>
      <c r="N293" s="2"/>
      <c r="O293" s="1"/>
      <c r="P293" s="53"/>
      <c r="Q293" s="53"/>
      <c r="R293" s="53"/>
      <c r="S293" s="104"/>
      <c r="T293" s="104"/>
      <c r="U293" s="104"/>
      <c r="V293" s="454"/>
      <c r="W293" s="53"/>
      <c r="X293" s="53"/>
      <c r="Y293" s="53"/>
      <c r="Z293" s="51"/>
      <c r="AA293" s="51"/>
      <c r="AB293" s="51"/>
      <c r="AC293" s="51"/>
      <c r="AD293" s="51"/>
      <c r="AE293" s="51"/>
      <c r="AF293" s="51"/>
      <c r="AG293" s="51"/>
      <c r="AH293" s="51"/>
    </row>
    <row r="294" ht="18.0" customHeight="1">
      <c r="A294" s="447"/>
      <c r="B294" s="1"/>
      <c r="C294" s="453"/>
      <c r="D294" s="2"/>
      <c r="E294" s="1"/>
      <c r="F294" s="49"/>
      <c r="G294" s="1"/>
      <c r="H294" s="1"/>
      <c r="I294" s="49"/>
      <c r="J294" s="1"/>
      <c r="K294" s="2"/>
      <c r="L294" s="2"/>
      <c r="M294" s="2"/>
      <c r="N294" s="2"/>
      <c r="O294" s="1"/>
      <c r="P294" s="53"/>
      <c r="Q294" s="53"/>
      <c r="R294" s="53"/>
      <c r="S294" s="104"/>
      <c r="T294" s="104"/>
      <c r="U294" s="104"/>
      <c r="V294" s="454"/>
      <c r="W294" s="53"/>
      <c r="X294" s="53"/>
      <c r="Y294" s="53"/>
      <c r="Z294" s="51"/>
      <c r="AA294" s="51"/>
      <c r="AB294" s="51"/>
      <c r="AC294" s="51"/>
      <c r="AD294" s="51"/>
      <c r="AE294" s="51"/>
      <c r="AF294" s="51"/>
      <c r="AG294" s="51"/>
      <c r="AH294" s="51"/>
    </row>
    <row r="295" ht="18.0" customHeight="1">
      <c r="A295" s="447"/>
      <c r="B295" s="1"/>
      <c r="C295" s="453"/>
      <c r="D295" s="2"/>
      <c r="E295" s="1"/>
      <c r="F295" s="49"/>
      <c r="G295" s="1"/>
      <c r="H295" s="1"/>
      <c r="I295" s="49"/>
      <c r="J295" s="1"/>
      <c r="K295" s="2"/>
      <c r="L295" s="2"/>
      <c r="M295" s="2"/>
      <c r="N295" s="2"/>
      <c r="O295" s="1"/>
      <c r="P295" s="53"/>
      <c r="Q295" s="53"/>
      <c r="R295" s="53"/>
      <c r="S295" s="104"/>
      <c r="T295" s="104"/>
      <c r="U295" s="104"/>
      <c r="V295" s="454"/>
      <c r="W295" s="53"/>
      <c r="X295" s="53"/>
      <c r="Y295" s="53"/>
      <c r="Z295" s="51"/>
      <c r="AA295" s="51"/>
      <c r="AB295" s="51"/>
      <c r="AC295" s="51"/>
      <c r="AD295" s="51"/>
      <c r="AE295" s="51"/>
      <c r="AF295" s="51"/>
      <c r="AG295" s="51"/>
      <c r="AH295" s="51"/>
    </row>
    <row r="296" ht="18.0" customHeight="1">
      <c r="A296" s="447"/>
      <c r="B296" s="1"/>
      <c r="C296" s="453"/>
      <c r="D296" s="2"/>
      <c r="E296" s="1"/>
      <c r="F296" s="49"/>
      <c r="G296" s="1"/>
      <c r="H296" s="1"/>
      <c r="I296" s="49"/>
      <c r="J296" s="1"/>
      <c r="K296" s="2"/>
      <c r="L296" s="2"/>
      <c r="M296" s="2"/>
      <c r="N296" s="2"/>
      <c r="O296" s="1"/>
      <c r="P296" s="53"/>
      <c r="Q296" s="53"/>
      <c r="R296" s="53"/>
      <c r="S296" s="104"/>
      <c r="T296" s="104"/>
      <c r="U296" s="104"/>
      <c r="V296" s="454"/>
      <c r="W296" s="53"/>
      <c r="X296" s="53"/>
      <c r="Y296" s="53"/>
      <c r="Z296" s="51"/>
      <c r="AA296" s="51"/>
      <c r="AB296" s="51"/>
      <c r="AC296" s="51"/>
      <c r="AD296" s="51"/>
      <c r="AE296" s="51"/>
      <c r="AF296" s="51"/>
      <c r="AG296" s="51"/>
      <c r="AH296" s="51"/>
    </row>
    <row r="297" ht="18.0" customHeight="1">
      <c r="A297" s="447"/>
      <c r="B297" s="1"/>
      <c r="C297" s="453"/>
      <c r="D297" s="2"/>
      <c r="E297" s="1"/>
      <c r="F297" s="49"/>
      <c r="G297" s="1"/>
      <c r="H297" s="1"/>
      <c r="I297" s="49"/>
      <c r="J297" s="1"/>
      <c r="K297" s="2"/>
      <c r="L297" s="2"/>
      <c r="M297" s="2"/>
      <c r="N297" s="2"/>
      <c r="O297" s="1"/>
      <c r="P297" s="53"/>
      <c r="Q297" s="53"/>
      <c r="R297" s="53"/>
      <c r="S297" s="104"/>
      <c r="T297" s="104"/>
      <c r="U297" s="104"/>
      <c r="V297" s="454"/>
      <c r="W297" s="53"/>
      <c r="X297" s="53"/>
      <c r="Y297" s="53"/>
      <c r="Z297" s="51"/>
      <c r="AA297" s="51"/>
      <c r="AB297" s="51"/>
      <c r="AC297" s="51"/>
      <c r="AD297" s="51"/>
      <c r="AE297" s="51"/>
      <c r="AF297" s="51"/>
      <c r="AG297" s="51"/>
      <c r="AH297" s="51"/>
    </row>
    <row r="298" ht="18.0" customHeight="1">
      <c r="A298" s="447"/>
      <c r="B298" s="1"/>
      <c r="C298" s="453"/>
      <c r="D298" s="2"/>
      <c r="E298" s="1"/>
      <c r="F298" s="49"/>
      <c r="G298" s="1"/>
      <c r="H298" s="1"/>
      <c r="I298" s="49"/>
      <c r="J298" s="1"/>
      <c r="K298" s="2"/>
      <c r="L298" s="2"/>
      <c r="M298" s="2"/>
      <c r="N298" s="2"/>
      <c r="O298" s="1"/>
      <c r="P298" s="53"/>
      <c r="Q298" s="53"/>
      <c r="R298" s="53"/>
      <c r="S298" s="104"/>
      <c r="T298" s="104"/>
      <c r="U298" s="104"/>
      <c r="V298" s="454"/>
      <c r="W298" s="53"/>
      <c r="X298" s="53"/>
      <c r="Y298" s="53"/>
      <c r="Z298" s="51"/>
      <c r="AA298" s="51"/>
      <c r="AB298" s="51"/>
      <c r="AC298" s="51"/>
      <c r="AD298" s="51"/>
      <c r="AE298" s="51"/>
      <c r="AF298" s="51"/>
      <c r="AG298" s="51"/>
      <c r="AH298" s="51"/>
    </row>
    <row r="299" ht="18.0" customHeight="1">
      <c r="A299" s="447"/>
      <c r="B299" s="1"/>
      <c r="C299" s="453"/>
      <c r="D299" s="2"/>
      <c r="E299" s="1"/>
      <c r="F299" s="49"/>
      <c r="G299" s="1"/>
      <c r="H299" s="1"/>
      <c r="I299" s="49"/>
      <c r="J299" s="1"/>
      <c r="K299" s="2"/>
      <c r="L299" s="2"/>
      <c r="M299" s="2"/>
      <c r="N299" s="2"/>
      <c r="O299" s="1"/>
      <c r="P299" s="53"/>
      <c r="Q299" s="53"/>
      <c r="R299" s="53"/>
      <c r="S299" s="104"/>
      <c r="T299" s="104"/>
      <c r="U299" s="104"/>
      <c r="V299" s="454"/>
      <c r="W299" s="53"/>
      <c r="X299" s="53"/>
      <c r="Y299" s="53"/>
      <c r="Z299" s="51"/>
      <c r="AA299" s="51"/>
      <c r="AB299" s="51"/>
      <c r="AC299" s="51"/>
      <c r="AD299" s="51"/>
      <c r="AE299" s="51"/>
      <c r="AF299" s="51"/>
      <c r="AG299" s="51"/>
      <c r="AH299" s="51"/>
    </row>
    <row r="300" ht="18.0" customHeight="1">
      <c r="A300" s="447"/>
      <c r="B300" s="1"/>
      <c r="C300" s="453"/>
      <c r="D300" s="2"/>
      <c r="E300" s="1"/>
      <c r="F300" s="49"/>
      <c r="G300" s="1"/>
      <c r="H300" s="1"/>
      <c r="I300" s="49"/>
      <c r="J300" s="1"/>
      <c r="K300" s="2"/>
      <c r="L300" s="2"/>
      <c r="M300" s="2"/>
      <c r="N300" s="2"/>
      <c r="O300" s="1"/>
      <c r="P300" s="53"/>
      <c r="Q300" s="53"/>
      <c r="R300" s="53"/>
      <c r="S300" s="104"/>
      <c r="T300" s="104"/>
      <c r="U300" s="104"/>
      <c r="V300" s="454"/>
      <c r="W300" s="53"/>
      <c r="X300" s="53"/>
      <c r="Y300" s="53"/>
      <c r="Z300" s="51"/>
      <c r="AA300" s="51"/>
      <c r="AB300" s="51"/>
      <c r="AC300" s="51"/>
      <c r="AD300" s="51"/>
      <c r="AE300" s="51"/>
      <c r="AF300" s="51"/>
      <c r="AG300" s="51"/>
      <c r="AH300" s="51"/>
    </row>
    <row r="301" ht="18.0" customHeight="1">
      <c r="A301" s="447"/>
      <c r="B301" s="1"/>
      <c r="C301" s="453"/>
      <c r="D301" s="2"/>
      <c r="E301" s="1"/>
      <c r="F301" s="49"/>
      <c r="G301" s="1"/>
      <c r="H301" s="1"/>
      <c r="I301" s="49"/>
      <c r="J301" s="1"/>
      <c r="K301" s="2"/>
      <c r="L301" s="2"/>
      <c r="M301" s="2"/>
      <c r="N301" s="2"/>
      <c r="O301" s="1"/>
      <c r="P301" s="53"/>
      <c r="Q301" s="53"/>
      <c r="R301" s="53"/>
      <c r="S301" s="104"/>
      <c r="T301" s="104"/>
      <c r="U301" s="104"/>
      <c r="V301" s="454"/>
      <c r="W301" s="53"/>
      <c r="X301" s="53"/>
      <c r="Y301" s="53"/>
      <c r="Z301" s="51"/>
      <c r="AA301" s="51"/>
      <c r="AB301" s="51"/>
      <c r="AC301" s="51"/>
      <c r="AD301" s="51"/>
      <c r="AE301" s="51"/>
      <c r="AF301" s="51"/>
      <c r="AG301" s="51"/>
      <c r="AH301" s="51"/>
    </row>
    <row r="302" ht="18.0" customHeight="1">
      <c r="A302" s="447"/>
      <c r="B302" s="1"/>
      <c r="C302" s="453"/>
      <c r="D302" s="2"/>
      <c r="E302" s="1"/>
      <c r="F302" s="49"/>
      <c r="G302" s="1"/>
      <c r="H302" s="1"/>
      <c r="I302" s="49"/>
      <c r="J302" s="1"/>
      <c r="K302" s="2"/>
      <c r="L302" s="2"/>
      <c r="M302" s="2"/>
      <c r="N302" s="2"/>
      <c r="O302" s="1"/>
      <c r="P302" s="53"/>
      <c r="Q302" s="53"/>
      <c r="R302" s="53"/>
      <c r="S302" s="104"/>
      <c r="T302" s="104"/>
      <c r="U302" s="104"/>
      <c r="V302" s="454"/>
      <c r="W302" s="53"/>
      <c r="X302" s="53"/>
      <c r="Y302" s="53"/>
      <c r="Z302" s="51"/>
      <c r="AA302" s="51"/>
      <c r="AB302" s="51"/>
      <c r="AC302" s="51"/>
      <c r="AD302" s="51"/>
      <c r="AE302" s="51"/>
      <c r="AF302" s="51"/>
      <c r="AG302" s="51"/>
      <c r="AH302" s="51"/>
    </row>
    <row r="303" ht="18.0" customHeight="1">
      <c r="A303" s="447"/>
      <c r="B303" s="1"/>
      <c r="C303" s="453"/>
      <c r="D303" s="2"/>
      <c r="E303" s="1"/>
      <c r="F303" s="49"/>
      <c r="G303" s="1"/>
      <c r="H303" s="1"/>
      <c r="I303" s="49"/>
      <c r="J303" s="1"/>
      <c r="K303" s="2"/>
      <c r="L303" s="2"/>
      <c r="M303" s="2"/>
      <c r="N303" s="2"/>
      <c r="O303" s="1"/>
      <c r="P303" s="53"/>
      <c r="Q303" s="53"/>
      <c r="R303" s="53"/>
      <c r="S303" s="104"/>
      <c r="T303" s="104"/>
      <c r="U303" s="104"/>
      <c r="V303" s="454"/>
      <c r="W303" s="53"/>
      <c r="X303" s="53"/>
      <c r="Y303" s="53"/>
      <c r="Z303" s="51"/>
      <c r="AA303" s="51"/>
      <c r="AB303" s="51"/>
      <c r="AC303" s="51"/>
      <c r="AD303" s="51"/>
      <c r="AE303" s="51"/>
      <c r="AF303" s="51"/>
      <c r="AG303" s="51"/>
      <c r="AH303" s="51"/>
    </row>
    <row r="304" ht="18.0" customHeight="1">
      <c r="A304" s="447"/>
      <c r="B304" s="1"/>
      <c r="C304" s="453"/>
      <c r="D304" s="2"/>
      <c r="E304" s="1"/>
      <c r="F304" s="49"/>
      <c r="G304" s="1"/>
      <c r="H304" s="1"/>
      <c r="I304" s="49"/>
      <c r="J304" s="1"/>
      <c r="K304" s="2"/>
      <c r="L304" s="2"/>
      <c r="M304" s="2"/>
      <c r="N304" s="2"/>
      <c r="O304" s="1"/>
      <c r="P304" s="53"/>
      <c r="Q304" s="53"/>
      <c r="R304" s="53"/>
      <c r="S304" s="104"/>
      <c r="T304" s="104"/>
      <c r="U304" s="104"/>
      <c r="V304" s="454"/>
      <c r="W304" s="53"/>
      <c r="X304" s="53"/>
      <c r="Y304" s="53"/>
      <c r="Z304" s="51"/>
      <c r="AA304" s="51"/>
      <c r="AB304" s="51"/>
      <c r="AC304" s="51"/>
      <c r="AD304" s="51"/>
      <c r="AE304" s="51"/>
      <c r="AF304" s="51"/>
      <c r="AG304" s="51"/>
      <c r="AH304" s="51"/>
    </row>
    <row r="305" ht="18.0" customHeight="1">
      <c r="A305" s="447"/>
      <c r="B305" s="1"/>
      <c r="C305" s="453"/>
      <c r="D305" s="2"/>
      <c r="E305" s="1"/>
      <c r="F305" s="49"/>
      <c r="G305" s="1"/>
      <c r="H305" s="1"/>
      <c r="I305" s="49"/>
      <c r="J305" s="1"/>
      <c r="K305" s="2"/>
      <c r="L305" s="2"/>
      <c r="M305" s="2"/>
      <c r="N305" s="2"/>
      <c r="O305" s="1"/>
      <c r="P305" s="53"/>
      <c r="Q305" s="53"/>
      <c r="R305" s="53"/>
      <c r="S305" s="104"/>
      <c r="T305" s="104"/>
      <c r="U305" s="104"/>
      <c r="V305" s="454"/>
      <c r="W305" s="53"/>
      <c r="X305" s="53"/>
      <c r="Y305" s="53"/>
      <c r="Z305" s="51"/>
      <c r="AA305" s="51"/>
      <c r="AB305" s="51"/>
      <c r="AC305" s="51"/>
      <c r="AD305" s="51"/>
      <c r="AE305" s="51"/>
      <c r="AF305" s="51"/>
      <c r="AG305" s="51"/>
      <c r="AH305" s="51"/>
    </row>
    <row r="306" ht="18.0" customHeight="1">
      <c r="A306" s="447"/>
      <c r="B306" s="1"/>
      <c r="C306" s="453"/>
      <c r="D306" s="2"/>
      <c r="E306" s="1"/>
      <c r="F306" s="49"/>
      <c r="G306" s="1"/>
      <c r="H306" s="1"/>
      <c r="I306" s="49"/>
      <c r="J306" s="1"/>
      <c r="K306" s="2"/>
      <c r="L306" s="2"/>
      <c r="M306" s="2"/>
      <c r="N306" s="2"/>
      <c r="O306" s="1"/>
      <c r="P306" s="53"/>
      <c r="Q306" s="53"/>
      <c r="R306" s="53"/>
      <c r="S306" s="104"/>
      <c r="T306" s="104"/>
      <c r="U306" s="104"/>
      <c r="V306" s="454"/>
      <c r="W306" s="53"/>
      <c r="X306" s="53"/>
      <c r="Y306" s="53"/>
      <c r="Z306" s="51"/>
      <c r="AA306" s="51"/>
      <c r="AB306" s="51"/>
      <c r="AC306" s="51"/>
      <c r="AD306" s="51"/>
      <c r="AE306" s="51"/>
      <c r="AF306" s="51"/>
      <c r="AG306" s="51"/>
      <c r="AH306" s="51"/>
    </row>
    <row r="307" ht="18.0" customHeight="1">
      <c r="A307" s="447"/>
      <c r="B307" s="1"/>
      <c r="C307" s="453"/>
      <c r="D307" s="2"/>
      <c r="E307" s="1"/>
      <c r="F307" s="49"/>
      <c r="G307" s="1"/>
      <c r="H307" s="1"/>
      <c r="I307" s="49"/>
      <c r="J307" s="1"/>
      <c r="K307" s="2"/>
      <c r="L307" s="2"/>
      <c r="M307" s="2"/>
      <c r="N307" s="2"/>
      <c r="O307" s="1"/>
      <c r="P307" s="53"/>
      <c r="Q307" s="53"/>
      <c r="R307" s="53"/>
      <c r="S307" s="104"/>
      <c r="T307" s="104"/>
      <c r="U307" s="104"/>
      <c r="V307" s="454"/>
      <c r="W307" s="53"/>
      <c r="X307" s="53"/>
      <c r="Y307" s="53"/>
      <c r="Z307" s="51"/>
      <c r="AA307" s="51"/>
      <c r="AB307" s="51"/>
      <c r="AC307" s="51"/>
      <c r="AD307" s="51"/>
      <c r="AE307" s="51"/>
      <c r="AF307" s="51"/>
      <c r="AG307" s="51"/>
      <c r="AH307" s="51"/>
    </row>
    <row r="308" ht="18.0" customHeight="1">
      <c r="A308" s="447"/>
      <c r="B308" s="1"/>
      <c r="C308" s="453"/>
      <c r="D308" s="2"/>
      <c r="E308" s="1"/>
      <c r="F308" s="49"/>
      <c r="G308" s="1"/>
      <c r="H308" s="1"/>
      <c r="I308" s="49"/>
      <c r="J308" s="1"/>
      <c r="K308" s="2"/>
      <c r="L308" s="2"/>
      <c r="M308" s="2"/>
      <c r="N308" s="2"/>
      <c r="O308" s="1"/>
      <c r="P308" s="53"/>
      <c r="Q308" s="53"/>
      <c r="R308" s="53"/>
      <c r="S308" s="104"/>
      <c r="T308" s="104"/>
      <c r="U308" s="104"/>
      <c r="V308" s="454"/>
      <c r="W308" s="53"/>
      <c r="X308" s="53"/>
      <c r="Y308" s="53"/>
      <c r="Z308" s="51"/>
      <c r="AA308" s="51"/>
      <c r="AB308" s="51"/>
      <c r="AC308" s="51"/>
      <c r="AD308" s="51"/>
      <c r="AE308" s="51"/>
      <c r="AF308" s="51"/>
      <c r="AG308" s="51"/>
      <c r="AH308" s="51"/>
    </row>
    <row r="309" ht="18.0" customHeight="1">
      <c r="A309" s="447"/>
      <c r="B309" s="1"/>
      <c r="C309" s="453"/>
      <c r="D309" s="2"/>
      <c r="E309" s="1"/>
      <c r="F309" s="49"/>
      <c r="G309" s="1"/>
      <c r="H309" s="1"/>
      <c r="I309" s="49"/>
      <c r="J309" s="1"/>
      <c r="K309" s="2"/>
      <c r="L309" s="2"/>
      <c r="M309" s="2"/>
      <c r="N309" s="2"/>
      <c r="O309" s="1"/>
      <c r="P309" s="53"/>
      <c r="Q309" s="53"/>
      <c r="R309" s="53"/>
      <c r="S309" s="104"/>
      <c r="T309" s="104"/>
      <c r="U309" s="104"/>
      <c r="V309" s="454"/>
      <c r="W309" s="53"/>
      <c r="X309" s="53"/>
      <c r="Y309" s="53"/>
      <c r="Z309" s="51"/>
      <c r="AA309" s="51"/>
      <c r="AB309" s="51"/>
      <c r="AC309" s="51"/>
      <c r="AD309" s="51"/>
      <c r="AE309" s="51"/>
      <c r="AF309" s="51"/>
      <c r="AG309" s="51"/>
      <c r="AH309" s="51"/>
    </row>
    <row r="310" ht="18.0" customHeight="1">
      <c r="A310" s="447"/>
      <c r="B310" s="1"/>
      <c r="C310" s="453"/>
      <c r="D310" s="2"/>
      <c r="E310" s="1"/>
      <c r="F310" s="49"/>
      <c r="G310" s="1"/>
      <c r="H310" s="1"/>
      <c r="I310" s="49"/>
      <c r="J310" s="1"/>
      <c r="K310" s="2"/>
      <c r="L310" s="2"/>
      <c r="M310" s="2"/>
      <c r="N310" s="2"/>
      <c r="O310" s="1"/>
      <c r="P310" s="53"/>
      <c r="Q310" s="53"/>
      <c r="R310" s="53"/>
      <c r="S310" s="104"/>
      <c r="T310" s="104"/>
      <c r="U310" s="104"/>
      <c r="V310" s="454"/>
      <c r="W310" s="53"/>
      <c r="X310" s="53"/>
      <c r="Y310" s="53"/>
      <c r="Z310" s="51"/>
      <c r="AA310" s="51"/>
      <c r="AB310" s="51"/>
      <c r="AC310" s="51"/>
      <c r="AD310" s="51"/>
      <c r="AE310" s="51"/>
      <c r="AF310" s="51"/>
      <c r="AG310" s="51"/>
      <c r="AH310" s="51"/>
    </row>
    <row r="311" ht="18.0" customHeight="1">
      <c r="A311" s="447"/>
      <c r="B311" s="1"/>
      <c r="C311" s="453"/>
      <c r="D311" s="2"/>
      <c r="E311" s="1"/>
      <c r="F311" s="49"/>
      <c r="G311" s="1"/>
      <c r="H311" s="1"/>
      <c r="I311" s="49"/>
      <c r="J311" s="1"/>
      <c r="K311" s="2"/>
      <c r="L311" s="2"/>
      <c r="M311" s="2"/>
      <c r="N311" s="2"/>
      <c r="O311" s="1"/>
      <c r="P311" s="53"/>
      <c r="Q311" s="53"/>
      <c r="R311" s="53"/>
      <c r="S311" s="104"/>
      <c r="T311" s="104"/>
      <c r="U311" s="104"/>
      <c r="V311" s="454"/>
      <c r="W311" s="53"/>
      <c r="X311" s="53"/>
      <c r="Y311" s="53"/>
      <c r="Z311" s="51"/>
      <c r="AA311" s="51"/>
      <c r="AB311" s="51"/>
      <c r="AC311" s="51"/>
      <c r="AD311" s="51"/>
      <c r="AE311" s="51"/>
      <c r="AF311" s="51"/>
      <c r="AG311" s="51"/>
      <c r="AH311" s="51"/>
    </row>
    <row r="312" ht="18.0" customHeight="1">
      <c r="A312" s="447"/>
      <c r="B312" s="1"/>
      <c r="C312" s="453"/>
      <c r="D312" s="2"/>
      <c r="E312" s="1"/>
      <c r="F312" s="49"/>
      <c r="G312" s="1"/>
      <c r="H312" s="1"/>
      <c r="I312" s="49"/>
      <c r="J312" s="1"/>
      <c r="K312" s="2"/>
      <c r="L312" s="2"/>
      <c r="M312" s="2"/>
      <c r="N312" s="2"/>
      <c r="O312" s="1"/>
      <c r="P312" s="53"/>
      <c r="Q312" s="53"/>
      <c r="R312" s="53"/>
      <c r="S312" s="104"/>
      <c r="T312" s="104"/>
      <c r="U312" s="104"/>
      <c r="V312" s="454"/>
      <c r="W312" s="53"/>
      <c r="X312" s="53"/>
      <c r="Y312" s="53"/>
      <c r="Z312" s="51"/>
      <c r="AA312" s="51"/>
      <c r="AB312" s="51"/>
      <c r="AC312" s="51"/>
      <c r="AD312" s="51"/>
      <c r="AE312" s="51"/>
      <c r="AF312" s="51"/>
      <c r="AG312" s="51"/>
      <c r="AH312" s="51"/>
    </row>
    <row r="313" ht="18.0" customHeight="1">
      <c r="A313" s="447"/>
      <c r="B313" s="1"/>
      <c r="C313" s="453"/>
      <c r="D313" s="2"/>
      <c r="E313" s="1"/>
      <c r="F313" s="49"/>
      <c r="G313" s="1"/>
      <c r="H313" s="1"/>
      <c r="I313" s="49"/>
      <c r="J313" s="1"/>
      <c r="K313" s="2"/>
      <c r="L313" s="2"/>
      <c r="M313" s="2"/>
      <c r="N313" s="2"/>
      <c r="O313" s="1"/>
      <c r="P313" s="53"/>
      <c r="Q313" s="53"/>
      <c r="R313" s="53"/>
      <c r="S313" s="104"/>
      <c r="T313" s="104"/>
      <c r="U313" s="104"/>
      <c r="V313" s="454"/>
      <c r="W313" s="53"/>
      <c r="X313" s="53"/>
      <c r="Y313" s="53"/>
      <c r="Z313" s="51"/>
      <c r="AA313" s="51"/>
      <c r="AB313" s="51"/>
      <c r="AC313" s="51"/>
      <c r="AD313" s="51"/>
      <c r="AE313" s="51"/>
      <c r="AF313" s="51"/>
      <c r="AG313" s="51"/>
      <c r="AH313" s="51"/>
    </row>
    <row r="314" ht="18.0" customHeight="1">
      <c r="A314" s="447"/>
      <c r="B314" s="1"/>
      <c r="C314" s="453"/>
      <c r="D314" s="2"/>
      <c r="E314" s="1"/>
      <c r="F314" s="49"/>
      <c r="G314" s="1"/>
      <c r="H314" s="1"/>
      <c r="I314" s="49"/>
      <c r="J314" s="1"/>
      <c r="K314" s="2"/>
      <c r="L314" s="2"/>
      <c r="M314" s="2"/>
      <c r="N314" s="2"/>
      <c r="O314" s="1"/>
      <c r="P314" s="53"/>
      <c r="Q314" s="53"/>
      <c r="R314" s="53"/>
      <c r="S314" s="104"/>
      <c r="T314" s="104"/>
      <c r="U314" s="104"/>
      <c r="V314" s="454"/>
      <c r="W314" s="53"/>
      <c r="X314" s="53"/>
      <c r="Y314" s="53"/>
      <c r="Z314" s="51"/>
      <c r="AA314" s="51"/>
      <c r="AB314" s="51"/>
      <c r="AC314" s="51"/>
      <c r="AD314" s="51"/>
      <c r="AE314" s="51"/>
      <c r="AF314" s="51"/>
      <c r="AG314" s="51"/>
      <c r="AH314" s="51"/>
    </row>
    <row r="315" ht="18.0" customHeight="1">
      <c r="A315" s="447"/>
      <c r="B315" s="1"/>
      <c r="C315" s="453"/>
      <c r="D315" s="2"/>
      <c r="E315" s="1"/>
      <c r="F315" s="49"/>
      <c r="G315" s="1"/>
      <c r="H315" s="1"/>
      <c r="I315" s="49"/>
      <c r="J315" s="1"/>
      <c r="K315" s="2"/>
      <c r="L315" s="2"/>
      <c r="M315" s="2"/>
      <c r="N315" s="2"/>
      <c r="O315" s="1"/>
      <c r="P315" s="53"/>
      <c r="Q315" s="53"/>
      <c r="R315" s="53"/>
      <c r="S315" s="104"/>
      <c r="T315" s="104"/>
      <c r="U315" s="104"/>
      <c r="V315" s="454"/>
      <c r="W315" s="53"/>
      <c r="X315" s="53"/>
      <c r="Y315" s="53"/>
      <c r="Z315" s="51"/>
      <c r="AA315" s="51"/>
      <c r="AB315" s="51"/>
      <c r="AC315" s="51"/>
      <c r="AD315" s="51"/>
      <c r="AE315" s="51"/>
      <c r="AF315" s="51"/>
      <c r="AG315" s="51"/>
      <c r="AH315" s="51"/>
    </row>
    <row r="316" ht="18.0" customHeight="1">
      <c r="A316" s="447"/>
      <c r="B316" s="1"/>
      <c r="C316" s="453"/>
      <c r="D316" s="2"/>
      <c r="E316" s="1"/>
      <c r="F316" s="49"/>
      <c r="G316" s="1"/>
      <c r="H316" s="1"/>
      <c r="I316" s="49"/>
      <c r="J316" s="1"/>
      <c r="K316" s="2"/>
      <c r="L316" s="2"/>
      <c r="M316" s="2"/>
      <c r="N316" s="2"/>
      <c r="O316" s="1"/>
      <c r="P316" s="53"/>
      <c r="Q316" s="53"/>
      <c r="R316" s="53"/>
      <c r="S316" s="104"/>
      <c r="T316" s="104"/>
      <c r="U316" s="104"/>
      <c r="V316" s="454"/>
      <c r="W316" s="53"/>
      <c r="X316" s="53"/>
      <c r="Y316" s="53"/>
      <c r="Z316" s="51"/>
      <c r="AA316" s="51"/>
      <c r="AB316" s="51"/>
      <c r="AC316" s="51"/>
      <c r="AD316" s="51"/>
      <c r="AE316" s="51"/>
      <c r="AF316" s="51"/>
      <c r="AG316" s="51"/>
      <c r="AH316" s="51"/>
    </row>
    <row r="317" ht="18.0" customHeight="1">
      <c r="A317" s="447"/>
      <c r="B317" s="1"/>
      <c r="C317" s="453"/>
      <c r="D317" s="2"/>
      <c r="E317" s="1"/>
      <c r="F317" s="49"/>
      <c r="G317" s="1"/>
      <c r="H317" s="1"/>
      <c r="I317" s="49"/>
      <c r="J317" s="1"/>
      <c r="K317" s="2"/>
      <c r="L317" s="2"/>
      <c r="M317" s="2"/>
      <c r="N317" s="2"/>
      <c r="O317" s="1"/>
      <c r="P317" s="53"/>
      <c r="Q317" s="53"/>
      <c r="R317" s="53"/>
      <c r="S317" s="104"/>
      <c r="T317" s="104"/>
      <c r="U317" s="104"/>
      <c r="V317" s="454"/>
      <c r="W317" s="53"/>
      <c r="X317" s="53"/>
      <c r="Y317" s="53"/>
      <c r="Z317" s="51"/>
      <c r="AA317" s="51"/>
      <c r="AB317" s="51"/>
      <c r="AC317" s="51"/>
      <c r="AD317" s="51"/>
      <c r="AE317" s="51"/>
      <c r="AF317" s="51"/>
      <c r="AG317" s="51"/>
      <c r="AH317" s="51"/>
    </row>
    <row r="318" ht="18.0" customHeight="1">
      <c r="A318" s="447"/>
      <c r="B318" s="1"/>
      <c r="C318" s="453"/>
      <c r="D318" s="2"/>
      <c r="E318" s="1"/>
      <c r="F318" s="49"/>
      <c r="G318" s="1"/>
      <c r="H318" s="1"/>
      <c r="I318" s="49"/>
      <c r="J318" s="1"/>
      <c r="K318" s="2"/>
      <c r="L318" s="2"/>
      <c r="M318" s="2"/>
      <c r="N318" s="2"/>
      <c r="O318" s="1"/>
      <c r="P318" s="53"/>
      <c r="Q318" s="53"/>
      <c r="R318" s="53"/>
      <c r="S318" s="104"/>
      <c r="T318" s="104"/>
      <c r="U318" s="104"/>
      <c r="V318" s="454"/>
      <c r="W318" s="53"/>
      <c r="X318" s="53"/>
      <c r="Y318" s="53"/>
      <c r="Z318" s="51"/>
      <c r="AA318" s="51"/>
      <c r="AB318" s="51"/>
      <c r="AC318" s="51"/>
      <c r="AD318" s="51"/>
      <c r="AE318" s="51"/>
      <c r="AF318" s="51"/>
      <c r="AG318" s="51"/>
      <c r="AH318" s="51"/>
    </row>
    <row r="319" ht="18.0" customHeight="1">
      <c r="A319" s="447"/>
      <c r="B319" s="1"/>
      <c r="C319" s="453"/>
      <c r="D319" s="2"/>
      <c r="E319" s="1"/>
      <c r="F319" s="49"/>
      <c r="G319" s="1"/>
      <c r="H319" s="1"/>
      <c r="I319" s="49"/>
      <c r="J319" s="1"/>
      <c r="K319" s="2"/>
      <c r="L319" s="2"/>
      <c r="M319" s="2"/>
      <c r="N319" s="2"/>
      <c r="O319" s="1"/>
      <c r="P319" s="53"/>
      <c r="Q319" s="53"/>
      <c r="R319" s="53"/>
      <c r="S319" s="104"/>
      <c r="T319" s="104"/>
      <c r="U319" s="104"/>
      <c r="V319" s="454"/>
      <c r="W319" s="53"/>
      <c r="X319" s="53"/>
      <c r="Y319" s="53"/>
      <c r="Z319" s="51"/>
      <c r="AA319" s="51"/>
      <c r="AB319" s="51"/>
      <c r="AC319" s="51"/>
      <c r="AD319" s="51"/>
      <c r="AE319" s="51"/>
      <c r="AF319" s="51"/>
      <c r="AG319" s="51"/>
      <c r="AH319" s="51"/>
    </row>
    <row r="320" ht="18.0" customHeight="1">
      <c r="A320" s="447"/>
      <c r="B320" s="1"/>
      <c r="C320" s="453"/>
      <c r="D320" s="2"/>
      <c r="E320" s="1"/>
      <c r="F320" s="49"/>
      <c r="G320" s="1"/>
      <c r="H320" s="1"/>
      <c r="I320" s="49"/>
      <c r="J320" s="1"/>
      <c r="K320" s="2"/>
      <c r="L320" s="2"/>
      <c r="M320" s="2"/>
      <c r="N320" s="2"/>
      <c r="O320" s="1"/>
      <c r="P320" s="53"/>
      <c r="Q320" s="53"/>
      <c r="R320" s="53"/>
      <c r="S320" s="104"/>
      <c r="T320" s="104"/>
      <c r="U320" s="104"/>
      <c r="V320" s="454"/>
      <c r="W320" s="53"/>
      <c r="X320" s="53"/>
      <c r="Y320" s="53"/>
      <c r="Z320" s="51"/>
      <c r="AA320" s="51"/>
      <c r="AB320" s="51"/>
      <c r="AC320" s="51"/>
      <c r="AD320" s="51"/>
      <c r="AE320" s="51"/>
      <c r="AF320" s="51"/>
      <c r="AG320" s="51"/>
      <c r="AH320" s="51"/>
    </row>
    <row r="321" ht="18.0" customHeight="1">
      <c r="A321" s="447"/>
      <c r="B321" s="1"/>
      <c r="C321" s="453"/>
      <c r="D321" s="2"/>
      <c r="E321" s="1"/>
      <c r="F321" s="49"/>
      <c r="G321" s="1"/>
      <c r="H321" s="1"/>
      <c r="I321" s="49"/>
      <c r="J321" s="1"/>
      <c r="K321" s="2"/>
      <c r="L321" s="2"/>
      <c r="M321" s="2"/>
      <c r="N321" s="2"/>
      <c r="O321" s="1"/>
      <c r="P321" s="53"/>
      <c r="Q321" s="53"/>
      <c r="R321" s="53"/>
      <c r="S321" s="104"/>
      <c r="T321" s="104"/>
      <c r="U321" s="104"/>
      <c r="V321" s="454"/>
      <c r="W321" s="53"/>
      <c r="X321" s="53"/>
      <c r="Y321" s="53"/>
      <c r="Z321" s="51"/>
      <c r="AA321" s="51"/>
      <c r="AB321" s="51"/>
      <c r="AC321" s="51"/>
      <c r="AD321" s="51"/>
      <c r="AE321" s="51"/>
      <c r="AF321" s="51"/>
      <c r="AG321" s="51"/>
      <c r="AH321" s="51"/>
    </row>
    <row r="322" ht="18.0" customHeight="1">
      <c r="A322" s="447"/>
      <c r="B322" s="1"/>
      <c r="C322" s="453"/>
      <c r="D322" s="2"/>
      <c r="E322" s="1"/>
      <c r="F322" s="49"/>
      <c r="G322" s="1"/>
      <c r="H322" s="1"/>
      <c r="I322" s="49"/>
      <c r="J322" s="1"/>
      <c r="K322" s="2"/>
      <c r="L322" s="2"/>
      <c r="M322" s="2"/>
      <c r="N322" s="2"/>
      <c r="O322" s="1"/>
      <c r="P322" s="53"/>
      <c r="Q322" s="53"/>
      <c r="R322" s="53"/>
      <c r="S322" s="104"/>
      <c r="T322" s="104"/>
      <c r="U322" s="104"/>
      <c r="V322" s="454"/>
      <c r="W322" s="53"/>
      <c r="X322" s="53"/>
      <c r="Y322" s="53"/>
      <c r="Z322" s="51"/>
      <c r="AA322" s="51"/>
      <c r="AB322" s="51"/>
      <c r="AC322" s="51"/>
      <c r="AD322" s="51"/>
      <c r="AE322" s="51"/>
      <c r="AF322" s="51"/>
      <c r="AG322" s="51"/>
      <c r="AH322" s="51"/>
    </row>
    <row r="323" ht="18.0" customHeight="1">
      <c r="A323" s="447"/>
      <c r="B323" s="1"/>
      <c r="C323" s="453"/>
      <c r="D323" s="2"/>
      <c r="E323" s="1"/>
      <c r="F323" s="49"/>
      <c r="G323" s="1"/>
      <c r="H323" s="1"/>
      <c r="I323" s="49"/>
      <c r="J323" s="1"/>
      <c r="K323" s="2"/>
      <c r="L323" s="2"/>
      <c r="M323" s="2"/>
      <c r="N323" s="2"/>
      <c r="O323" s="1"/>
      <c r="P323" s="53"/>
      <c r="Q323" s="53"/>
      <c r="R323" s="53"/>
      <c r="S323" s="104"/>
      <c r="T323" s="104"/>
      <c r="U323" s="104"/>
      <c r="V323" s="454"/>
      <c r="W323" s="53"/>
      <c r="X323" s="53"/>
      <c r="Y323" s="53"/>
      <c r="Z323" s="51"/>
      <c r="AA323" s="51"/>
      <c r="AB323" s="51"/>
      <c r="AC323" s="51"/>
      <c r="AD323" s="51"/>
      <c r="AE323" s="51"/>
      <c r="AF323" s="51"/>
      <c r="AG323" s="51"/>
      <c r="AH323" s="51"/>
    </row>
    <row r="324" ht="18.0" customHeight="1">
      <c r="A324" s="447"/>
      <c r="B324" s="1"/>
      <c r="C324" s="453"/>
      <c r="D324" s="2"/>
      <c r="E324" s="1"/>
      <c r="F324" s="49"/>
      <c r="G324" s="1"/>
      <c r="H324" s="1"/>
      <c r="I324" s="49"/>
      <c r="J324" s="1"/>
      <c r="K324" s="2"/>
      <c r="L324" s="2"/>
      <c r="M324" s="2"/>
      <c r="N324" s="2"/>
      <c r="O324" s="1"/>
      <c r="P324" s="53"/>
      <c r="Q324" s="53"/>
      <c r="R324" s="53"/>
      <c r="S324" s="104"/>
      <c r="T324" s="104"/>
      <c r="U324" s="104"/>
      <c r="V324" s="454"/>
      <c r="W324" s="53"/>
      <c r="X324" s="53"/>
      <c r="Y324" s="53"/>
      <c r="Z324" s="51"/>
      <c r="AA324" s="51"/>
      <c r="AB324" s="51"/>
      <c r="AC324" s="51"/>
      <c r="AD324" s="51"/>
      <c r="AE324" s="51"/>
      <c r="AF324" s="51"/>
      <c r="AG324" s="51"/>
      <c r="AH324" s="51"/>
    </row>
    <row r="325" ht="18.0" customHeight="1">
      <c r="A325" s="447"/>
      <c r="B325" s="1"/>
      <c r="C325" s="453"/>
      <c r="D325" s="2"/>
      <c r="E325" s="1"/>
      <c r="F325" s="49"/>
      <c r="G325" s="1"/>
      <c r="H325" s="1"/>
      <c r="I325" s="49"/>
      <c r="J325" s="1"/>
      <c r="K325" s="2"/>
      <c r="L325" s="2"/>
      <c r="M325" s="2"/>
      <c r="N325" s="2"/>
      <c r="O325" s="1"/>
      <c r="P325" s="53"/>
      <c r="Q325" s="53"/>
      <c r="R325" s="53"/>
      <c r="S325" s="104"/>
      <c r="T325" s="104"/>
      <c r="U325" s="104"/>
      <c r="V325" s="454"/>
      <c r="W325" s="53"/>
      <c r="X325" s="53"/>
      <c r="Y325" s="53"/>
      <c r="Z325" s="51"/>
      <c r="AA325" s="51"/>
      <c r="AB325" s="51"/>
      <c r="AC325" s="51"/>
      <c r="AD325" s="51"/>
      <c r="AE325" s="51"/>
      <c r="AF325" s="51"/>
      <c r="AG325" s="51"/>
      <c r="AH325" s="51"/>
    </row>
    <row r="326" ht="18.0" customHeight="1">
      <c r="A326" s="447"/>
      <c r="B326" s="1"/>
      <c r="C326" s="453"/>
      <c r="D326" s="2"/>
      <c r="E326" s="1"/>
      <c r="F326" s="49"/>
      <c r="G326" s="1"/>
      <c r="H326" s="1"/>
      <c r="I326" s="49"/>
      <c r="J326" s="1"/>
      <c r="K326" s="2"/>
      <c r="L326" s="2"/>
      <c r="M326" s="2"/>
      <c r="N326" s="2"/>
      <c r="O326" s="1"/>
      <c r="P326" s="53"/>
      <c r="Q326" s="53"/>
      <c r="R326" s="53"/>
      <c r="S326" s="104"/>
      <c r="T326" s="104"/>
      <c r="U326" s="104"/>
      <c r="V326" s="454"/>
      <c r="W326" s="53"/>
      <c r="X326" s="53"/>
      <c r="Y326" s="53"/>
      <c r="Z326" s="51"/>
      <c r="AA326" s="51"/>
      <c r="AB326" s="51"/>
      <c r="AC326" s="51"/>
      <c r="AD326" s="51"/>
      <c r="AE326" s="51"/>
      <c r="AF326" s="51"/>
      <c r="AG326" s="51"/>
      <c r="AH326" s="51"/>
    </row>
    <row r="327" ht="18.0" customHeight="1">
      <c r="A327" s="447"/>
      <c r="B327" s="1"/>
      <c r="C327" s="453"/>
      <c r="D327" s="2"/>
      <c r="E327" s="1"/>
      <c r="F327" s="49"/>
      <c r="G327" s="1"/>
      <c r="H327" s="1"/>
      <c r="I327" s="49"/>
      <c r="J327" s="1"/>
      <c r="K327" s="2"/>
      <c r="L327" s="2"/>
      <c r="M327" s="2"/>
      <c r="N327" s="2"/>
      <c r="O327" s="1"/>
      <c r="P327" s="53"/>
      <c r="Q327" s="53"/>
      <c r="R327" s="53"/>
      <c r="S327" s="104"/>
      <c r="T327" s="104"/>
      <c r="U327" s="104"/>
      <c r="V327" s="454"/>
      <c r="W327" s="53"/>
      <c r="X327" s="53"/>
      <c r="Y327" s="53"/>
      <c r="Z327" s="51"/>
      <c r="AA327" s="51"/>
      <c r="AB327" s="51"/>
      <c r="AC327" s="51"/>
      <c r="AD327" s="51"/>
      <c r="AE327" s="51"/>
      <c r="AF327" s="51"/>
      <c r="AG327" s="51"/>
      <c r="AH327" s="51"/>
    </row>
    <row r="328" ht="18.0" customHeight="1">
      <c r="A328" s="447"/>
      <c r="B328" s="1"/>
      <c r="C328" s="453"/>
      <c r="D328" s="2"/>
      <c r="E328" s="1"/>
      <c r="F328" s="49"/>
      <c r="G328" s="1"/>
      <c r="H328" s="1"/>
      <c r="I328" s="49"/>
      <c r="J328" s="1"/>
      <c r="K328" s="2"/>
      <c r="L328" s="2"/>
      <c r="M328" s="2"/>
      <c r="N328" s="2"/>
      <c r="O328" s="1"/>
      <c r="P328" s="53"/>
      <c r="Q328" s="53"/>
      <c r="R328" s="53"/>
      <c r="S328" s="104"/>
      <c r="T328" s="104"/>
      <c r="U328" s="104"/>
      <c r="V328" s="454"/>
      <c r="W328" s="53"/>
      <c r="X328" s="53"/>
      <c r="Y328" s="53"/>
      <c r="Z328" s="51"/>
      <c r="AA328" s="51"/>
      <c r="AB328" s="51"/>
      <c r="AC328" s="51"/>
      <c r="AD328" s="51"/>
      <c r="AE328" s="51"/>
      <c r="AF328" s="51"/>
      <c r="AG328" s="51"/>
      <c r="AH328" s="51"/>
    </row>
    <row r="329" ht="18.0" customHeight="1">
      <c r="A329" s="447"/>
      <c r="B329" s="1"/>
      <c r="C329" s="453"/>
      <c r="D329" s="2"/>
      <c r="E329" s="1"/>
      <c r="F329" s="49"/>
      <c r="G329" s="1"/>
      <c r="H329" s="1"/>
      <c r="I329" s="49"/>
      <c r="J329" s="1"/>
      <c r="K329" s="2"/>
      <c r="L329" s="2"/>
      <c r="M329" s="2"/>
      <c r="N329" s="2"/>
      <c r="O329" s="1"/>
      <c r="P329" s="53"/>
      <c r="Q329" s="53"/>
      <c r="R329" s="53"/>
      <c r="S329" s="104"/>
      <c r="T329" s="104"/>
      <c r="U329" s="104"/>
      <c r="V329" s="454"/>
      <c r="W329" s="53"/>
      <c r="X329" s="53"/>
      <c r="Y329" s="53"/>
      <c r="Z329" s="51"/>
      <c r="AA329" s="51"/>
      <c r="AB329" s="51"/>
      <c r="AC329" s="51"/>
      <c r="AD329" s="51"/>
      <c r="AE329" s="51"/>
      <c r="AF329" s="51"/>
      <c r="AG329" s="51"/>
      <c r="AH329" s="51"/>
    </row>
    <row r="330" ht="18.0" customHeight="1">
      <c r="A330" s="447"/>
      <c r="B330" s="1"/>
      <c r="C330" s="453"/>
      <c r="D330" s="2"/>
      <c r="E330" s="1"/>
      <c r="F330" s="49"/>
      <c r="G330" s="1"/>
      <c r="H330" s="1"/>
      <c r="I330" s="49"/>
      <c r="J330" s="1"/>
      <c r="K330" s="2"/>
      <c r="L330" s="2"/>
      <c r="M330" s="2"/>
      <c r="N330" s="2"/>
      <c r="O330" s="1"/>
      <c r="P330" s="53"/>
      <c r="Q330" s="53"/>
      <c r="R330" s="53"/>
      <c r="S330" s="104"/>
      <c r="T330" s="104"/>
      <c r="U330" s="104"/>
      <c r="V330" s="454"/>
      <c r="W330" s="53"/>
      <c r="X330" s="53"/>
      <c r="Y330" s="53"/>
      <c r="Z330" s="51"/>
      <c r="AA330" s="51"/>
      <c r="AB330" s="51"/>
      <c r="AC330" s="51"/>
      <c r="AD330" s="51"/>
      <c r="AE330" s="51"/>
      <c r="AF330" s="51"/>
      <c r="AG330" s="51"/>
      <c r="AH330" s="51"/>
    </row>
    <row r="331" ht="18.0" customHeight="1">
      <c r="A331" s="447"/>
      <c r="B331" s="1"/>
      <c r="C331" s="453"/>
      <c r="D331" s="2"/>
      <c r="E331" s="1"/>
      <c r="F331" s="49"/>
      <c r="G331" s="1"/>
      <c r="H331" s="1"/>
      <c r="I331" s="49"/>
      <c r="J331" s="1"/>
      <c r="K331" s="2"/>
      <c r="L331" s="2"/>
      <c r="M331" s="2"/>
      <c r="N331" s="2"/>
      <c r="O331" s="1"/>
      <c r="P331" s="53"/>
      <c r="Q331" s="53"/>
      <c r="R331" s="53"/>
      <c r="S331" s="104"/>
      <c r="T331" s="104"/>
      <c r="U331" s="104"/>
      <c r="V331" s="454"/>
      <c r="W331" s="53"/>
      <c r="X331" s="53"/>
      <c r="Y331" s="53"/>
      <c r="Z331" s="51"/>
      <c r="AA331" s="51"/>
      <c r="AB331" s="51"/>
      <c r="AC331" s="51"/>
      <c r="AD331" s="51"/>
      <c r="AE331" s="51"/>
      <c r="AF331" s="51"/>
      <c r="AG331" s="51"/>
      <c r="AH331" s="51"/>
    </row>
    <row r="332" ht="18.0" customHeight="1">
      <c r="A332" s="447"/>
      <c r="B332" s="1"/>
      <c r="C332" s="453"/>
      <c r="D332" s="2"/>
      <c r="E332" s="1"/>
      <c r="F332" s="49"/>
      <c r="G332" s="1"/>
      <c r="H332" s="1"/>
      <c r="I332" s="49"/>
      <c r="J332" s="1"/>
      <c r="K332" s="2"/>
      <c r="L332" s="2"/>
      <c r="M332" s="2"/>
      <c r="N332" s="2"/>
      <c r="O332" s="1"/>
      <c r="P332" s="53"/>
      <c r="Q332" s="53"/>
      <c r="R332" s="53"/>
      <c r="S332" s="104"/>
      <c r="T332" s="104"/>
      <c r="U332" s="104"/>
      <c r="V332" s="454"/>
      <c r="W332" s="53"/>
      <c r="X332" s="53"/>
      <c r="Y332" s="53"/>
      <c r="Z332" s="51"/>
      <c r="AA332" s="51"/>
      <c r="AB332" s="51"/>
      <c r="AC332" s="51"/>
      <c r="AD332" s="51"/>
      <c r="AE332" s="51"/>
      <c r="AF332" s="51"/>
      <c r="AG332" s="51"/>
      <c r="AH332" s="51"/>
    </row>
    <row r="333" ht="18.0" customHeight="1">
      <c r="A333" s="447"/>
      <c r="B333" s="1"/>
      <c r="C333" s="453"/>
      <c r="D333" s="2"/>
      <c r="E333" s="1"/>
      <c r="F333" s="49"/>
      <c r="G333" s="1"/>
      <c r="H333" s="1"/>
      <c r="I333" s="49"/>
      <c r="J333" s="1"/>
      <c r="K333" s="2"/>
      <c r="L333" s="2"/>
      <c r="M333" s="2"/>
      <c r="N333" s="2"/>
      <c r="O333" s="1"/>
      <c r="P333" s="53"/>
      <c r="Q333" s="53"/>
      <c r="R333" s="53"/>
      <c r="S333" s="104"/>
      <c r="T333" s="104"/>
      <c r="U333" s="104"/>
      <c r="V333" s="454"/>
      <c r="W333" s="53"/>
      <c r="X333" s="53"/>
      <c r="Y333" s="53"/>
      <c r="Z333" s="51"/>
      <c r="AA333" s="51"/>
      <c r="AB333" s="51"/>
      <c r="AC333" s="51"/>
      <c r="AD333" s="51"/>
      <c r="AE333" s="51"/>
      <c r="AF333" s="51"/>
      <c r="AG333" s="51"/>
      <c r="AH333" s="51"/>
    </row>
    <row r="334" ht="18.0" customHeight="1">
      <c r="A334" s="447"/>
      <c r="B334" s="1"/>
      <c r="C334" s="453"/>
      <c r="D334" s="2"/>
      <c r="E334" s="1"/>
      <c r="F334" s="49"/>
      <c r="G334" s="1"/>
      <c r="H334" s="1"/>
      <c r="I334" s="49"/>
      <c r="J334" s="1"/>
      <c r="K334" s="2"/>
      <c r="L334" s="2"/>
      <c r="M334" s="2"/>
      <c r="N334" s="2"/>
      <c r="O334" s="1"/>
      <c r="P334" s="53"/>
      <c r="Q334" s="53"/>
      <c r="R334" s="53"/>
      <c r="S334" s="104"/>
      <c r="T334" s="104"/>
      <c r="U334" s="104"/>
      <c r="V334" s="454"/>
      <c r="W334" s="53"/>
      <c r="X334" s="53"/>
      <c r="Y334" s="53"/>
      <c r="Z334" s="51"/>
      <c r="AA334" s="51"/>
      <c r="AB334" s="51"/>
      <c r="AC334" s="51"/>
      <c r="AD334" s="51"/>
      <c r="AE334" s="51"/>
      <c r="AF334" s="51"/>
      <c r="AG334" s="51"/>
      <c r="AH334" s="51"/>
    </row>
    <row r="335" ht="18.0" customHeight="1">
      <c r="A335" s="447"/>
      <c r="B335" s="1"/>
      <c r="C335" s="453"/>
      <c r="D335" s="2"/>
      <c r="E335" s="1"/>
      <c r="F335" s="49"/>
      <c r="G335" s="1"/>
      <c r="H335" s="1"/>
      <c r="I335" s="49"/>
      <c r="J335" s="1"/>
      <c r="K335" s="2"/>
      <c r="L335" s="2"/>
      <c r="M335" s="2"/>
      <c r="N335" s="2"/>
      <c r="O335" s="1"/>
      <c r="P335" s="53"/>
      <c r="Q335" s="53"/>
      <c r="R335" s="53"/>
      <c r="S335" s="104"/>
      <c r="T335" s="104"/>
      <c r="U335" s="104"/>
      <c r="V335" s="454"/>
      <c r="W335" s="53"/>
      <c r="X335" s="53"/>
      <c r="Y335" s="53"/>
      <c r="Z335" s="51"/>
      <c r="AA335" s="51"/>
      <c r="AB335" s="51"/>
      <c r="AC335" s="51"/>
      <c r="AD335" s="51"/>
      <c r="AE335" s="51"/>
      <c r="AF335" s="51"/>
      <c r="AG335" s="51"/>
      <c r="AH335" s="51"/>
    </row>
    <row r="336" ht="18.0" customHeight="1">
      <c r="A336" s="447"/>
      <c r="B336" s="1"/>
      <c r="C336" s="453"/>
      <c r="D336" s="2"/>
      <c r="E336" s="1"/>
      <c r="F336" s="49"/>
      <c r="G336" s="1"/>
      <c r="H336" s="1"/>
      <c r="I336" s="49"/>
      <c r="J336" s="1"/>
      <c r="K336" s="2"/>
      <c r="L336" s="2"/>
      <c r="M336" s="2"/>
      <c r="N336" s="2"/>
      <c r="O336" s="1"/>
      <c r="P336" s="53"/>
      <c r="Q336" s="53"/>
      <c r="R336" s="53"/>
      <c r="S336" s="104"/>
      <c r="T336" s="104"/>
      <c r="U336" s="104"/>
      <c r="V336" s="454"/>
      <c r="W336" s="53"/>
      <c r="X336" s="53"/>
      <c r="Y336" s="53"/>
      <c r="Z336" s="51"/>
      <c r="AA336" s="51"/>
      <c r="AB336" s="51"/>
      <c r="AC336" s="51"/>
      <c r="AD336" s="51"/>
      <c r="AE336" s="51"/>
      <c r="AF336" s="51"/>
      <c r="AG336" s="51"/>
      <c r="AH336" s="51"/>
    </row>
    <row r="337" ht="18.0" customHeight="1">
      <c r="A337" s="447"/>
      <c r="B337" s="1"/>
      <c r="C337" s="453"/>
      <c r="D337" s="2"/>
      <c r="E337" s="1"/>
      <c r="F337" s="49"/>
      <c r="G337" s="1"/>
      <c r="H337" s="1"/>
      <c r="I337" s="49"/>
      <c r="J337" s="1"/>
      <c r="K337" s="2"/>
      <c r="L337" s="2"/>
      <c r="M337" s="2"/>
      <c r="N337" s="2"/>
      <c r="O337" s="1"/>
      <c r="P337" s="53"/>
      <c r="Q337" s="53"/>
      <c r="R337" s="53"/>
      <c r="S337" s="104"/>
      <c r="T337" s="104"/>
      <c r="U337" s="104"/>
      <c r="V337" s="454"/>
      <c r="W337" s="53"/>
      <c r="X337" s="53"/>
      <c r="Y337" s="53"/>
      <c r="Z337" s="51"/>
      <c r="AA337" s="51"/>
      <c r="AB337" s="51"/>
      <c r="AC337" s="51"/>
      <c r="AD337" s="51"/>
      <c r="AE337" s="51"/>
      <c r="AF337" s="51"/>
      <c r="AG337" s="51"/>
      <c r="AH337" s="51"/>
    </row>
    <row r="338" ht="18.0" customHeight="1">
      <c r="A338" s="447"/>
      <c r="B338" s="1"/>
      <c r="C338" s="453"/>
      <c r="D338" s="2"/>
      <c r="E338" s="1"/>
      <c r="F338" s="49"/>
      <c r="G338" s="1"/>
      <c r="H338" s="1"/>
      <c r="I338" s="49"/>
      <c r="J338" s="1"/>
      <c r="K338" s="2"/>
      <c r="L338" s="2"/>
      <c r="M338" s="2"/>
      <c r="N338" s="2"/>
      <c r="O338" s="1"/>
      <c r="P338" s="53"/>
      <c r="Q338" s="53"/>
      <c r="R338" s="53"/>
      <c r="S338" s="104"/>
      <c r="T338" s="104"/>
      <c r="U338" s="104"/>
      <c r="V338" s="454"/>
      <c r="W338" s="53"/>
      <c r="X338" s="53"/>
      <c r="Y338" s="53"/>
      <c r="Z338" s="51"/>
      <c r="AA338" s="51"/>
      <c r="AB338" s="51"/>
      <c r="AC338" s="51"/>
      <c r="AD338" s="51"/>
      <c r="AE338" s="51"/>
      <c r="AF338" s="51"/>
      <c r="AG338" s="51"/>
      <c r="AH338" s="51"/>
    </row>
    <row r="339" ht="18.0" customHeight="1">
      <c r="A339" s="447"/>
      <c r="B339" s="1"/>
      <c r="C339" s="453"/>
      <c r="D339" s="2"/>
      <c r="E339" s="1"/>
      <c r="F339" s="49"/>
      <c r="G339" s="1"/>
      <c r="H339" s="1"/>
      <c r="I339" s="49"/>
      <c r="J339" s="1"/>
      <c r="K339" s="2"/>
      <c r="L339" s="2"/>
      <c r="M339" s="2"/>
      <c r="N339" s="2"/>
      <c r="O339" s="1"/>
      <c r="P339" s="53"/>
      <c r="Q339" s="53"/>
      <c r="R339" s="53"/>
      <c r="S339" s="104"/>
      <c r="T339" s="104"/>
      <c r="U339" s="104"/>
      <c r="V339" s="454"/>
      <c r="W339" s="53"/>
      <c r="X339" s="53"/>
      <c r="Y339" s="53"/>
      <c r="Z339" s="51"/>
      <c r="AA339" s="51"/>
      <c r="AB339" s="51"/>
      <c r="AC339" s="51"/>
      <c r="AD339" s="51"/>
      <c r="AE339" s="51"/>
      <c r="AF339" s="51"/>
      <c r="AG339" s="51"/>
      <c r="AH339" s="51"/>
    </row>
    <row r="340" ht="18.0" customHeight="1">
      <c r="A340" s="447"/>
      <c r="B340" s="1"/>
      <c r="C340" s="453"/>
      <c r="D340" s="2"/>
      <c r="E340" s="1"/>
      <c r="F340" s="49"/>
      <c r="G340" s="1"/>
      <c r="H340" s="1"/>
      <c r="I340" s="49"/>
      <c r="J340" s="1"/>
      <c r="K340" s="2"/>
      <c r="L340" s="2"/>
      <c r="M340" s="2"/>
      <c r="N340" s="2"/>
      <c r="O340" s="1"/>
      <c r="P340" s="53"/>
      <c r="Q340" s="53"/>
      <c r="R340" s="53"/>
      <c r="S340" s="104"/>
      <c r="T340" s="104"/>
      <c r="U340" s="104"/>
      <c r="V340" s="454"/>
      <c r="W340" s="53"/>
      <c r="X340" s="53"/>
      <c r="Y340" s="53"/>
      <c r="Z340" s="51"/>
      <c r="AA340" s="51"/>
      <c r="AB340" s="51"/>
      <c r="AC340" s="51"/>
      <c r="AD340" s="51"/>
      <c r="AE340" s="51"/>
      <c r="AF340" s="51"/>
      <c r="AG340" s="51"/>
      <c r="AH340" s="51"/>
    </row>
    <row r="341" ht="18.0" customHeight="1">
      <c r="A341" s="447"/>
      <c r="B341" s="1"/>
      <c r="C341" s="453"/>
      <c r="D341" s="2"/>
      <c r="E341" s="1"/>
      <c r="F341" s="49"/>
      <c r="G341" s="1"/>
      <c r="H341" s="1"/>
      <c r="I341" s="49"/>
      <c r="J341" s="1"/>
      <c r="K341" s="2"/>
      <c r="L341" s="2"/>
      <c r="M341" s="2"/>
      <c r="N341" s="2"/>
      <c r="O341" s="1"/>
      <c r="P341" s="53"/>
      <c r="Q341" s="53"/>
      <c r="R341" s="53"/>
      <c r="S341" s="104"/>
      <c r="T341" s="104"/>
      <c r="U341" s="104"/>
      <c r="V341" s="454"/>
      <c r="W341" s="53"/>
      <c r="X341" s="53"/>
      <c r="Y341" s="53"/>
      <c r="Z341" s="51"/>
      <c r="AA341" s="51"/>
      <c r="AB341" s="51"/>
      <c r="AC341" s="51"/>
      <c r="AD341" s="51"/>
      <c r="AE341" s="51"/>
      <c r="AF341" s="51"/>
      <c r="AG341" s="51"/>
      <c r="AH341" s="51"/>
    </row>
    <row r="342" ht="18.0" customHeight="1">
      <c r="A342" s="447"/>
      <c r="B342" s="1"/>
      <c r="C342" s="453"/>
      <c r="D342" s="2"/>
      <c r="E342" s="1"/>
      <c r="F342" s="49"/>
      <c r="G342" s="1"/>
      <c r="H342" s="1"/>
      <c r="I342" s="49"/>
      <c r="J342" s="1"/>
      <c r="K342" s="2"/>
      <c r="L342" s="2"/>
      <c r="M342" s="2"/>
      <c r="N342" s="2"/>
      <c r="O342" s="1"/>
      <c r="P342" s="53"/>
      <c r="Q342" s="53"/>
      <c r="R342" s="53"/>
      <c r="S342" s="104"/>
      <c r="T342" s="104"/>
      <c r="U342" s="104"/>
      <c r="V342" s="454"/>
      <c r="W342" s="53"/>
      <c r="X342" s="53"/>
      <c r="Y342" s="53"/>
      <c r="Z342" s="51"/>
      <c r="AA342" s="51"/>
      <c r="AB342" s="51"/>
      <c r="AC342" s="51"/>
      <c r="AD342" s="51"/>
      <c r="AE342" s="51"/>
      <c r="AF342" s="51"/>
      <c r="AG342" s="51"/>
      <c r="AH342" s="51"/>
    </row>
    <row r="343" ht="18.0" customHeight="1">
      <c r="A343" s="447"/>
      <c r="B343" s="1"/>
      <c r="C343" s="453"/>
      <c r="D343" s="2"/>
      <c r="E343" s="1"/>
      <c r="F343" s="49"/>
      <c r="G343" s="1"/>
      <c r="H343" s="1"/>
      <c r="I343" s="49"/>
      <c r="J343" s="1"/>
      <c r="K343" s="2"/>
      <c r="L343" s="2"/>
      <c r="M343" s="2"/>
      <c r="N343" s="2"/>
      <c r="O343" s="1"/>
      <c r="P343" s="53"/>
      <c r="Q343" s="53"/>
      <c r="R343" s="53"/>
      <c r="S343" s="104"/>
      <c r="T343" s="104"/>
      <c r="U343" s="104"/>
      <c r="V343" s="454"/>
      <c r="W343" s="53"/>
      <c r="X343" s="53"/>
      <c r="Y343" s="53"/>
      <c r="Z343" s="51"/>
      <c r="AA343" s="51"/>
      <c r="AB343" s="51"/>
      <c r="AC343" s="51"/>
      <c r="AD343" s="51"/>
      <c r="AE343" s="51"/>
      <c r="AF343" s="51"/>
      <c r="AG343" s="51"/>
      <c r="AH343" s="51"/>
    </row>
    <row r="344" ht="18.0" customHeight="1">
      <c r="A344" s="447"/>
      <c r="B344" s="1"/>
      <c r="C344" s="453"/>
      <c r="D344" s="2"/>
      <c r="E344" s="1"/>
      <c r="F344" s="49"/>
      <c r="G344" s="1"/>
      <c r="H344" s="1"/>
      <c r="I344" s="49"/>
      <c r="J344" s="1"/>
      <c r="K344" s="2"/>
      <c r="L344" s="2"/>
      <c r="M344" s="2"/>
      <c r="N344" s="2"/>
      <c r="O344" s="1"/>
      <c r="P344" s="53"/>
      <c r="Q344" s="53"/>
      <c r="R344" s="53"/>
      <c r="S344" s="104"/>
      <c r="T344" s="104"/>
      <c r="U344" s="104"/>
      <c r="V344" s="454"/>
      <c r="W344" s="53"/>
      <c r="X344" s="53"/>
      <c r="Y344" s="53"/>
      <c r="Z344" s="51"/>
      <c r="AA344" s="51"/>
      <c r="AB344" s="51"/>
      <c r="AC344" s="51"/>
      <c r="AD344" s="51"/>
      <c r="AE344" s="51"/>
      <c r="AF344" s="51"/>
      <c r="AG344" s="51"/>
      <c r="AH344" s="51"/>
    </row>
    <row r="345" ht="18.0" customHeight="1">
      <c r="A345" s="447"/>
      <c r="B345" s="1"/>
      <c r="C345" s="453"/>
      <c r="D345" s="2"/>
      <c r="E345" s="1"/>
      <c r="F345" s="49"/>
      <c r="G345" s="1"/>
      <c r="H345" s="1"/>
      <c r="I345" s="49"/>
      <c r="J345" s="1"/>
      <c r="K345" s="2"/>
      <c r="L345" s="2"/>
      <c r="M345" s="2"/>
      <c r="N345" s="2"/>
      <c r="O345" s="1"/>
      <c r="P345" s="53"/>
      <c r="Q345" s="53"/>
      <c r="R345" s="53"/>
      <c r="S345" s="104"/>
      <c r="T345" s="104"/>
      <c r="U345" s="104"/>
      <c r="V345" s="454"/>
      <c r="W345" s="53"/>
      <c r="X345" s="53"/>
      <c r="Y345" s="53"/>
      <c r="Z345" s="51"/>
      <c r="AA345" s="51"/>
      <c r="AB345" s="51"/>
      <c r="AC345" s="51"/>
      <c r="AD345" s="51"/>
      <c r="AE345" s="51"/>
      <c r="AF345" s="51"/>
      <c r="AG345" s="51"/>
      <c r="AH345" s="51"/>
    </row>
    <row r="346" ht="18.0" customHeight="1">
      <c r="A346" s="447"/>
      <c r="B346" s="1"/>
      <c r="C346" s="453"/>
      <c r="D346" s="2"/>
      <c r="E346" s="1"/>
      <c r="F346" s="49"/>
      <c r="G346" s="1"/>
      <c r="H346" s="1"/>
      <c r="I346" s="49"/>
      <c r="J346" s="1"/>
      <c r="K346" s="2"/>
      <c r="L346" s="2"/>
      <c r="M346" s="2"/>
      <c r="N346" s="2"/>
      <c r="O346" s="1"/>
      <c r="P346" s="53"/>
      <c r="Q346" s="53"/>
      <c r="R346" s="53"/>
      <c r="S346" s="104"/>
      <c r="T346" s="104"/>
      <c r="U346" s="104"/>
      <c r="V346" s="454"/>
      <c r="W346" s="53"/>
      <c r="X346" s="53"/>
      <c r="Y346" s="53"/>
      <c r="Z346" s="51"/>
      <c r="AA346" s="51"/>
      <c r="AB346" s="51"/>
      <c r="AC346" s="51"/>
      <c r="AD346" s="51"/>
      <c r="AE346" s="51"/>
      <c r="AF346" s="51"/>
      <c r="AG346" s="51"/>
      <c r="AH346" s="51"/>
    </row>
    <row r="347" ht="18.0" customHeight="1">
      <c r="A347" s="447"/>
      <c r="B347" s="1"/>
      <c r="C347" s="453"/>
      <c r="D347" s="2"/>
      <c r="E347" s="1"/>
      <c r="F347" s="49"/>
      <c r="G347" s="1"/>
      <c r="H347" s="1"/>
      <c r="I347" s="49"/>
      <c r="J347" s="1"/>
      <c r="K347" s="2"/>
      <c r="L347" s="2"/>
      <c r="M347" s="2"/>
      <c r="N347" s="2"/>
      <c r="O347" s="1"/>
      <c r="P347" s="53"/>
      <c r="Q347" s="53"/>
      <c r="R347" s="53"/>
      <c r="S347" s="104"/>
      <c r="T347" s="104"/>
      <c r="U347" s="104"/>
      <c r="V347" s="454"/>
      <c r="W347" s="53"/>
      <c r="X347" s="53"/>
      <c r="Y347" s="53"/>
      <c r="Z347" s="51"/>
      <c r="AA347" s="51"/>
      <c r="AB347" s="51"/>
      <c r="AC347" s="51"/>
      <c r="AD347" s="51"/>
      <c r="AE347" s="51"/>
      <c r="AF347" s="51"/>
      <c r="AG347" s="51"/>
      <c r="AH347" s="51"/>
    </row>
    <row r="348" ht="18.0" customHeight="1">
      <c r="A348" s="447"/>
      <c r="B348" s="1"/>
      <c r="C348" s="453"/>
      <c r="D348" s="2"/>
      <c r="E348" s="1"/>
      <c r="F348" s="49"/>
      <c r="G348" s="1"/>
      <c r="H348" s="1"/>
      <c r="I348" s="49"/>
      <c r="J348" s="1"/>
      <c r="K348" s="2"/>
      <c r="L348" s="2"/>
      <c r="M348" s="2"/>
      <c r="N348" s="2"/>
      <c r="O348" s="1"/>
      <c r="P348" s="53"/>
      <c r="Q348" s="53"/>
      <c r="R348" s="53"/>
      <c r="S348" s="104"/>
      <c r="T348" s="104"/>
      <c r="U348" s="104"/>
      <c r="V348" s="454"/>
      <c r="W348" s="53"/>
      <c r="X348" s="53"/>
      <c r="Y348" s="53"/>
      <c r="Z348" s="51"/>
      <c r="AA348" s="51"/>
      <c r="AB348" s="51"/>
      <c r="AC348" s="51"/>
      <c r="AD348" s="51"/>
      <c r="AE348" s="51"/>
      <c r="AF348" s="51"/>
      <c r="AG348" s="51"/>
      <c r="AH348" s="51"/>
    </row>
    <row r="349" ht="18.0" customHeight="1">
      <c r="A349" s="447"/>
      <c r="B349" s="1"/>
      <c r="C349" s="453"/>
      <c r="D349" s="2"/>
      <c r="E349" s="1"/>
      <c r="F349" s="49"/>
      <c r="G349" s="1"/>
      <c r="H349" s="1"/>
      <c r="I349" s="49"/>
      <c r="J349" s="1"/>
      <c r="K349" s="2"/>
      <c r="L349" s="2"/>
      <c r="M349" s="2"/>
      <c r="N349" s="2"/>
      <c r="O349" s="1"/>
      <c r="P349" s="53"/>
      <c r="Q349" s="53"/>
      <c r="R349" s="53"/>
      <c r="S349" s="104"/>
      <c r="T349" s="104"/>
      <c r="U349" s="104"/>
      <c r="V349" s="454"/>
      <c r="W349" s="53"/>
      <c r="X349" s="53"/>
      <c r="Y349" s="53"/>
      <c r="Z349" s="51"/>
      <c r="AA349" s="51"/>
      <c r="AB349" s="51"/>
      <c r="AC349" s="51"/>
      <c r="AD349" s="51"/>
      <c r="AE349" s="51"/>
      <c r="AF349" s="51"/>
      <c r="AG349" s="51"/>
      <c r="AH349" s="51"/>
    </row>
    <row r="350" ht="18.0" customHeight="1">
      <c r="A350" s="447"/>
      <c r="B350" s="1"/>
      <c r="C350" s="453"/>
      <c r="D350" s="2"/>
      <c r="E350" s="1"/>
      <c r="F350" s="49"/>
      <c r="G350" s="1"/>
      <c r="H350" s="1"/>
      <c r="I350" s="49"/>
      <c r="J350" s="1"/>
      <c r="K350" s="2"/>
      <c r="L350" s="2"/>
      <c r="M350" s="2"/>
      <c r="N350" s="2"/>
      <c r="O350" s="1"/>
      <c r="P350" s="53"/>
      <c r="Q350" s="53"/>
      <c r="R350" s="53"/>
      <c r="S350" s="104"/>
      <c r="T350" s="104"/>
      <c r="U350" s="104"/>
      <c r="V350" s="454"/>
      <c r="W350" s="53"/>
      <c r="X350" s="53"/>
      <c r="Y350" s="53"/>
      <c r="Z350" s="51"/>
      <c r="AA350" s="51"/>
      <c r="AB350" s="51"/>
      <c r="AC350" s="51"/>
      <c r="AD350" s="51"/>
      <c r="AE350" s="51"/>
      <c r="AF350" s="51"/>
      <c r="AG350" s="51"/>
      <c r="AH350" s="51"/>
    </row>
    <row r="351" ht="18.0" customHeight="1">
      <c r="A351" s="447"/>
      <c r="B351" s="1"/>
      <c r="C351" s="453"/>
      <c r="D351" s="2"/>
      <c r="E351" s="1"/>
      <c r="F351" s="49"/>
      <c r="G351" s="1"/>
      <c r="H351" s="1"/>
      <c r="I351" s="49"/>
      <c r="J351" s="1"/>
      <c r="K351" s="2"/>
      <c r="L351" s="2"/>
      <c r="M351" s="2"/>
      <c r="N351" s="2"/>
      <c r="O351" s="1"/>
      <c r="P351" s="53"/>
      <c r="Q351" s="53"/>
      <c r="R351" s="53"/>
      <c r="S351" s="104"/>
      <c r="T351" s="104"/>
      <c r="U351" s="104"/>
      <c r="V351" s="454"/>
      <c r="W351" s="53"/>
      <c r="X351" s="53"/>
      <c r="Y351" s="53"/>
      <c r="Z351" s="51"/>
      <c r="AA351" s="51"/>
      <c r="AB351" s="51"/>
      <c r="AC351" s="51"/>
      <c r="AD351" s="51"/>
      <c r="AE351" s="51"/>
      <c r="AF351" s="51"/>
      <c r="AG351" s="51"/>
      <c r="AH351" s="51"/>
    </row>
    <row r="352" ht="18.0" customHeight="1">
      <c r="A352" s="447"/>
      <c r="B352" s="1"/>
      <c r="C352" s="453"/>
      <c r="D352" s="2"/>
      <c r="E352" s="1"/>
      <c r="F352" s="49"/>
      <c r="G352" s="1"/>
      <c r="H352" s="1"/>
      <c r="I352" s="49"/>
      <c r="J352" s="1"/>
      <c r="K352" s="2"/>
      <c r="L352" s="2"/>
      <c r="M352" s="2"/>
      <c r="N352" s="2"/>
      <c r="O352" s="1"/>
      <c r="P352" s="53"/>
      <c r="Q352" s="53"/>
      <c r="R352" s="53"/>
      <c r="S352" s="104"/>
      <c r="T352" s="104"/>
      <c r="U352" s="104"/>
      <c r="V352" s="454"/>
      <c r="W352" s="53"/>
      <c r="X352" s="53"/>
      <c r="Y352" s="53"/>
      <c r="Z352" s="51"/>
      <c r="AA352" s="51"/>
      <c r="AB352" s="51"/>
      <c r="AC352" s="51"/>
      <c r="AD352" s="51"/>
      <c r="AE352" s="51"/>
      <c r="AF352" s="51"/>
      <c r="AG352" s="51"/>
      <c r="AH352" s="51"/>
    </row>
    <row r="353" ht="18.0" customHeight="1">
      <c r="A353" s="447"/>
      <c r="B353" s="1"/>
      <c r="C353" s="453"/>
      <c r="D353" s="2"/>
      <c r="E353" s="1"/>
      <c r="F353" s="49"/>
      <c r="G353" s="1"/>
      <c r="H353" s="1"/>
      <c r="I353" s="49"/>
      <c r="J353" s="1"/>
      <c r="K353" s="2"/>
      <c r="L353" s="2"/>
      <c r="M353" s="2"/>
      <c r="N353" s="2"/>
      <c r="O353" s="1"/>
      <c r="P353" s="53"/>
      <c r="Q353" s="53"/>
      <c r="R353" s="53"/>
      <c r="S353" s="104"/>
      <c r="T353" s="104"/>
      <c r="U353" s="104"/>
      <c r="V353" s="454"/>
      <c r="W353" s="53"/>
      <c r="X353" s="53"/>
      <c r="Y353" s="53"/>
      <c r="Z353" s="51"/>
      <c r="AA353" s="51"/>
      <c r="AB353" s="51"/>
      <c r="AC353" s="51"/>
      <c r="AD353" s="51"/>
      <c r="AE353" s="51"/>
      <c r="AF353" s="51"/>
      <c r="AG353" s="51"/>
      <c r="AH353" s="51"/>
    </row>
    <row r="354" ht="18.0" customHeight="1">
      <c r="A354" s="447"/>
      <c r="B354" s="1"/>
      <c r="C354" s="453"/>
      <c r="D354" s="2"/>
      <c r="E354" s="1"/>
      <c r="F354" s="49"/>
      <c r="G354" s="1"/>
      <c r="H354" s="1"/>
      <c r="I354" s="49"/>
      <c r="J354" s="1"/>
      <c r="K354" s="2"/>
      <c r="L354" s="2"/>
      <c r="M354" s="2"/>
      <c r="N354" s="2"/>
      <c r="O354" s="1"/>
      <c r="P354" s="53"/>
      <c r="Q354" s="53"/>
      <c r="R354" s="53"/>
      <c r="S354" s="104"/>
      <c r="T354" s="104"/>
      <c r="U354" s="104"/>
      <c r="V354" s="454"/>
      <c r="W354" s="53"/>
      <c r="X354" s="53"/>
      <c r="Y354" s="53"/>
      <c r="Z354" s="51"/>
      <c r="AA354" s="51"/>
      <c r="AB354" s="51"/>
      <c r="AC354" s="51"/>
      <c r="AD354" s="51"/>
      <c r="AE354" s="51"/>
      <c r="AF354" s="51"/>
      <c r="AG354" s="51"/>
      <c r="AH354" s="51"/>
    </row>
    <row r="355" ht="18.0" customHeight="1">
      <c r="A355" s="447"/>
      <c r="B355" s="1"/>
      <c r="C355" s="453"/>
      <c r="D355" s="2"/>
      <c r="E355" s="1"/>
      <c r="F355" s="49"/>
      <c r="G355" s="1"/>
      <c r="H355" s="1"/>
      <c r="I355" s="49"/>
      <c r="J355" s="1"/>
      <c r="K355" s="2"/>
      <c r="L355" s="2"/>
      <c r="M355" s="2"/>
      <c r="N355" s="2"/>
      <c r="O355" s="1"/>
      <c r="P355" s="53"/>
      <c r="Q355" s="53"/>
      <c r="R355" s="53"/>
      <c r="S355" s="104"/>
      <c r="T355" s="104"/>
      <c r="U355" s="104"/>
      <c r="V355" s="454"/>
      <c r="W355" s="53"/>
      <c r="X355" s="53"/>
      <c r="Y355" s="53"/>
      <c r="Z355" s="51"/>
      <c r="AA355" s="51"/>
      <c r="AB355" s="51"/>
      <c r="AC355" s="51"/>
      <c r="AD355" s="51"/>
      <c r="AE355" s="51"/>
      <c r="AF355" s="51"/>
      <c r="AG355" s="51"/>
      <c r="AH355" s="51"/>
    </row>
    <row r="356" ht="18.0" customHeight="1">
      <c r="A356" s="447"/>
      <c r="B356" s="1"/>
      <c r="C356" s="453"/>
      <c r="D356" s="2"/>
      <c r="E356" s="1"/>
      <c r="F356" s="49"/>
      <c r="G356" s="1"/>
      <c r="H356" s="1"/>
      <c r="I356" s="49"/>
      <c r="J356" s="1"/>
      <c r="K356" s="2"/>
      <c r="L356" s="2"/>
      <c r="M356" s="2"/>
      <c r="N356" s="2"/>
      <c r="O356" s="1"/>
      <c r="P356" s="53"/>
      <c r="Q356" s="53"/>
      <c r="R356" s="53"/>
      <c r="S356" s="104"/>
      <c r="T356" s="104"/>
      <c r="U356" s="104"/>
      <c r="V356" s="454"/>
      <c r="W356" s="53"/>
      <c r="X356" s="53"/>
      <c r="Y356" s="53"/>
      <c r="Z356" s="51"/>
      <c r="AA356" s="51"/>
      <c r="AB356" s="51"/>
      <c r="AC356" s="51"/>
      <c r="AD356" s="51"/>
      <c r="AE356" s="51"/>
      <c r="AF356" s="51"/>
      <c r="AG356" s="51"/>
      <c r="AH356" s="51"/>
    </row>
    <row r="357" ht="18.0" customHeight="1">
      <c r="A357" s="447"/>
      <c r="B357" s="1"/>
      <c r="C357" s="453"/>
      <c r="D357" s="2"/>
      <c r="E357" s="1"/>
      <c r="F357" s="49"/>
      <c r="G357" s="1"/>
      <c r="H357" s="1"/>
      <c r="I357" s="49"/>
      <c r="J357" s="1"/>
      <c r="K357" s="2"/>
      <c r="L357" s="2"/>
      <c r="M357" s="2"/>
      <c r="N357" s="2"/>
      <c r="O357" s="1"/>
      <c r="P357" s="53"/>
      <c r="Q357" s="53"/>
      <c r="R357" s="53"/>
      <c r="S357" s="104"/>
      <c r="T357" s="104"/>
      <c r="U357" s="104"/>
      <c r="V357" s="454"/>
      <c r="W357" s="53"/>
      <c r="X357" s="53"/>
      <c r="Y357" s="53"/>
      <c r="Z357" s="51"/>
      <c r="AA357" s="51"/>
      <c r="AB357" s="51"/>
      <c r="AC357" s="51"/>
      <c r="AD357" s="51"/>
      <c r="AE357" s="51"/>
      <c r="AF357" s="51"/>
      <c r="AG357" s="51"/>
      <c r="AH357" s="51"/>
    </row>
    <row r="358" ht="18.0" customHeight="1">
      <c r="A358" s="447"/>
      <c r="B358" s="1"/>
      <c r="C358" s="453"/>
      <c r="D358" s="2"/>
      <c r="E358" s="1"/>
      <c r="F358" s="49"/>
      <c r="G358" s="1"/>
      <c r="H358" s="1"/>
      <c r="I358" s="49"/>
      <c r="J358" s="1"/>
      <c r="K358" s="2"/>
      <c r="L358" s="2"/>
      <c r="M358" s="2"/>
      <c r="N358" s="2"/>
      <c r="O358" s="1"/>
      <c r="P358" s="53"/>
      <c r="Q358" s="53"/>
      <c r="R358" s="53"/>
      <c r="S358" s="104"/>
      <c r="T358" s="104"/>
      <c r="U358" s="104"/>
      <c r="V358" s="454"/>
      <c r="W358" s="53"/>
      <c r="X358" s="53"/>
      <c r="Y358" s="53"/>
      <c r="Z358" s="51"/>
      <c r="AA358" s="51"/>
      <c r="AB358" s="51"/>
      <c r="AC358" s="51"/>
      <c r="AD358" s="51"/>
      <c r="AE358" s="51"/>
      <c r="AF358" s="51"/>
      <c r="AG358" s="51"/>
      <c r="AH358" s="51"/>
    </row>
    <row r="359" ht="18.0" customHeight="1">
      <c r="A359" s="447"/>
      <c r="B359" s="1"/>
      <c r="C359" s="453"/>
      <c r="D359" s="2"/>
      <c r="E359" s="1"/>
      <c r="F359" s="49"/>
      <c r="G359" s="1"/>
      <c r="H359" s="1"/>
      <c r="I359" s="49"/>
      <c r="J359" s="1"/>
      <c r="K359" s="2"/>
      <c r="L359" s="2"/>
      <c r="M359" s="2"/>
      <c r="N359" s="2"/>
      <c r="O359" s="1"/>
      <c r="P359" s="53"/>
      <c r="Q359" s="53"/>
      <c r="R359" s="53"/>
      <c r="S359" s="104"/>
      <c r="T359" s="104"/>
      <c r="U359" s="104"/>
      <c r="V359" s="454"/>
      <c r="W359" s="53"/>
      <c r="X359" s="53"/>
      <c r="Y359" s="53"/>
      <c r="Z359" s="51"/>
      <c r="AA359" s="51"/>
      <c r="AB359" s="51"/>
      <c r="AC359" s="51"/>
      <c r="AD359" s="51"/>
      <c r="AE359" s="51"/>
      <c r="AF359" s="51"/>
      <c r="AG359" s="51"/>
      <c r="AH359" s="51"/>
    </row>
    <row r="360" ht="18.0" customHeight="1">
      <c r="A360" s="447"/>
      <c r="B360" s="1"/>
      <c r="C360" s="453"/>
      <c r="D360" s="2"/>
      <c r="E360" s="1"/>
      <c r="F360" s="49"/>
      <c r="G360" s="1"/>
      <c r="H360" s="1"/>
      <c r="I360" s="49"/>
      <c r="J360" s="1"/>
      <c r="K360" s="2"/>
      <c r="L360" s="2"/>
      <c r="M360" s="2"/>
      <c r="N360" s="2"/>
      <c r="O360" s="1"/>
      <c r="P360" s="53"/>
      <c r="Q360" s="53"/>
      <c r="R360" s="53"/>
      <c r="S360" s="104"/>
      <c r="T360" s="104"/>
      <c r="U360" s="104"/>
      <c r="V360" s="454"/>
      <c r="W360" s="53"/>
      <c r="X360" s="53"/>
      <c r="Y360" s="53"/>
      <c r="Z360" s="51"/>
      <c r="AA360" s="51"/>
      <c r="AB360" s="51"/>
      <c r="AC360" s="51"/>
      <c r="AD360" s="51"/>
      <c r="AE360" s="51"/>
      <c r="AF360" s="51"/>
      <c r="AG360" s="51"/>
      <c r="AH360" s="51"/>
    </row>
    <row r="361" ht="18.0" customHeight="1">
      <c r="A361" s="447"/>
      <c r="B361" s="1"/>
      <c r="C361" s="453"/>
      <c r="D361" s="2"/>
      <c r="E361" s="1"/>
      <c r="F361" s="49"/>
      <c r="G361" s="1"/>
      <c r="H361" s="1"/>
      <c r="I361" s="49"/>
      <c r="J361" s="1"/>
      <c r="K361" s="2"/>
      <c r="L361" s="2"/>
      <c r="M361" s="2"/>
      <c r="N361" s="2"/>
      <c r="O361" s="1"/>
      <c r="P361" s="53"/>
      <c r="Q361" s="53"/>
      <c r="R361" s="53"/>
      <c r="S361" s="104"/>
      <c r="T361" s="104"/>
      <c r="U361" s="104"/>
      <c r="V361" s="454"/>
      <c r="W361" s="53"/>
      <c r="X361" s="53"/>
      <c r="Y361" s="53"/>
      <c r="Z361" s="51"/>
      <c r="AA361" s="51"/>
      <c r="AB361" s="51"/>
      <c r="AC361" s="51"/>
      <c r="AD361" s="51"/>
      <c r="AE361" s="51"/>
      <c r="AF361" s="51"/>
      <c r="AG361" s="51"/>
      <c r="AH361" s="51"/>
    </row>
    <row r="362" ht="18.0" customHeight="1">
      <c r="A362" s="447"/>
      <c r="B362" s="1"/>
      <c r="C362" s="453"/>
      <c r="D362" s="2"/>
      <c r="E362" s="1"/>
      <c r="F362" s="49"/>
      <c r="G362" s="1"/>
      <c r="H362" s="1"/>
      <c r="I362" s="49"/>
      <c r="J362" s="1"/>
      <c r="K362" s="2"/>
      <c r="L362" s="2"/>
      <c r="M362" s="2"/>
      <c r="N362" s="2"/>
      <c r="O362" s="1"/>
      <c r="P362" s="53"/>
      <c r="Q362" s="53"/>
      <c r="R362" s="53"/>
      <c r="S362" s="104"/>
      <c r="T362" s="104"/>
      <c r="U362" s="104"/>
      <c r="V362" s="454"/>
      <c r="W362" s="53"/>
      <c r="X362" s="53"/>
      <c r="Y362" s="53"/>
      <c r="Z362" s="51"/>
      <c r="AA362" s="51"/>
      <c r="AB362" s="51"/>
      <c r="AC362" s="51"/>
      <c r="AD362" s="51"/>
      <c r="AE362" s="51"/>
      <c r="AF362" s="51"/>
      <c r="AG362" s="51"/>
      <c r="AH362" s="51"/>
    </row>
    <row r="363" ht="18.0" customHeight="1">
      <c r="A363" s="447"/>
      <c r="B363" s="1"/>
      <c r="C363" s="453"/>
      <c r="D363" s="2"/>
      <c r="E363" s="1"/>
      <c r="F363" s="49"/>
      <c r="G363" s="1"/>
      <c r="H363" s="1"/>
      <c r="I363" s="49"/>
      <c r="J363" s="1"/>
      <c r="K363" s="2"/>
      <c r="L363" s="2"/>
      <c r="M363" s="2"/>
      <c r="N363" s="2"/>
      <c r="O363" s="1"/>
      <c r="P363" s="53"/>
      <c r="Q363" s="53"/>
      <c r="R363" s="53"/>
      <c r="S363" s="104"/>
      <c r="T363" s="104"/>
      <c r="U363" s="104"/>
      <c r="V363" s="454"/>
      <c r="W363" s="53"/>
      <c r="X363" s="53"/>
      <c r="Y363" s="53"/>
      <c r="Z363" s="51"/>
      <c r="AA363" s="51"/>
      <c r="AB363" s="51"/>
      <c r="AC363" s="51"/>
      <c r="AD363" s="51"/>
      <c r="AE363" s="51"/>
      <c r="AF363" s="51"/>
      <c r="AG363" s="51"/>
      <c r="AH363" s="51"/>
    </row>
    <row r="364" ht="18.0" customHeight="1">
      <c r="A364" s="447"/>
      <c r="B364" s="1"/>
      <c r="C364" s="453"/>
      <c r="D364" s="2"/>
      <c r="E364" s="1"/>
      <c r="F364" s="49"/>
      <c r="G364" s="1"/>
      <c r="H364" s="1"/>
      <c r="I364" s="49"/>
      <c r="J364" s="1"/>
      <c r="K364" s="2"/>
      <c r="L364" s="2"/>
      <c r="M364" s="2"/>
      <c r="N364" s="2"/>
      <c r="O364" s="1"/>
      <c r="P364" s="53"/>
      <c r="Q364" s="53"/>
      <c r="R364" s="53"/>
      <c r="S364" s="104"/>
      <c r="T364" s="104"/>
      <c r="U364" s="104"/>
      <c r="V364" s="454"/>
      <c r="W364" s="53"/>
      <c r="X364" s="53"/>
      <c r="Y364" s="53"/>
      <c r="Z364" s="51"/>
      <c r="AA364" s="51"/>
      <c r="AB364" s="51"/>
      <c r="AC364" s="51"/>
      <c r="AD364" s="51"/>
      <c r="AE364" s="51"/>
      <c r="AF364" s="51"/>
      <c r="AG364" s="51"/>
      <c r="AH364" s="51"/>
    </row>
    <row r="365" ht="18.0" customHeight="1">
      <c r="A365" s="447"/>
      <c r="B365" s="1"/>
      <c r="C365" s="453"/>
      <c r="D365" s="2"/>
      <c r="E365" s="1"/>
      <c r="F365" s="49"/>
      <c r="G365" s="1"/>
      <c r="H365" s="1"/>
      <c r="I365" s="49"/>
      <c r="J365" s="1"/>
      <c r="K365" s="2"/>
      <c r="L365" s="2"/>
      <c r="M365" s="2"/>
      <c r="N365" s="2"/>
      <c r="O365" s="1"/>
      <c r="P365" s="53"/>
      <c r="Q365" s="53"/>
      <c r="R365" s="53"/>
      <c r="S365" s="104"/>
      <c r="T365" s="104"/>
      <c r="U365" s="104"/>
      <c r="V365" s="454"/>
      <c r="W365" s="53"/>
      <c r="X365" s="53"/>
      <c r="Y365" s="53"/>
      <c r="Z365" s="51"/>
      <c r="AA365" s="51"/>
      <c r="AB365" s="51"/>
      <c r="AC365" s="51"/>
      <c r="AD365" s="51"/>
      <c r="AE365" s="51"/>
      <c r="AF365" s="51"/>
      <c r="AG365" s="51"/>
      <c r="AH365" s="51"/>
    </row>
    <row r="366" ht="18.0" customHeight="1">
      <c r="A366" s="447"/>
      <c r="B366" s="1"/>
      <c r="C366" s="453"/>
      <c r="D366" s="2"/>
      <c r="E366" s="1"/>
      <c r="F366" s="49"/>
      <c r="G366" s="1"/>
      <c r="H366" s="1"/>
      <c r="I366" s="49"/>
      <c r="J366" s="1"/>
      <c r="K366" s="2"/>
      <c r="L366" s="2"/>
      <c r="M366" s="2"/>
      <c r="N366" s="2"/>
      <c r="O366" s="1"/>
      <c r="P366" s="53"/>
      <c r="Q366" s="53"/>
      <c r="R366" s="53"/>
      <c r="S366" s="104"/>
      <c r="T366" s="104"/>
      <c r="U366" s="104"/>
      <c r="V366" s="454"/>
      <c r="W366" s="53"/>
      <c r="X366" s="53"/>
      <c r="Y366" s="53"/>
      <c r="Z366" s="51"/>
      <c r="AA366" s="51"/>
      <c r="AB366" s="51"/>
      <c r="AC366" s="51"/>
      <c r="AD366" s="51"/>
      <c r="AE366" s="51"/>
      <c r="AF366" s="51"/>
      <c r="AG366" s="51"/>
      <c r="AH366" s="51"/>
    </row>
    <row r="367" ht="18.0" customHeight="1">
      <c r="A367" s="447"/>
      <c r="B367" s="1"/>
      <c r="C367" s="453"/>
      <c r="D367" s="2"/>
      <c r="E367" s="1"/>
      <c r="F367" s="49"/>
      <c r="G367" s="1"/>
      <c r="H367" s="1"/>
      <c r="I367" s="49"/>
      <c r="J367" s="1"/>
      <c r="K367" s="2"/>
      <c r="L367" s="2"/>
      <c r="M367" s="2"/>
      <c r="N367" s="2"/>
      <c r="O367" s="1"/>
      <c r="P367" s="53"/>
      <c r="Q367" s="53"/>
      <c r="R367" s="53"/>
      <c r="S367" s="104"/>
      <c r="T367" s="104"/>
      <c r="U367" s="104"/>
      <c r="V367" s="454"/>
      <c r="W367" s="53"/>
      <c r="X367" s="53"/>
      <c r="Y367" s="53"/>
      <c r="Z367" s="51"/>
      <c r="AA367" s="51"/>
      <c r="AB367" s="51"/>
      <c r="AC367" s="51"/>
      <c r="AD367" s="51"/>
      <c r="AE367" s="51"/>
      <c r="AF367" s="51"/>
      <c r="AG367" s="51"/>
      <c r="AH367" s="51"/>
    </row>
    <row r="368" ht="18.0" customHeight="1">
      <c r="A368" s="447"/>
      <c r="B368" s="1"/>
      <c r="C368" s="453"/>
      <c r="D368" s="2"/>
      <c r="E368" s="1"/>
      <c r="F368" s="49"/>
      <c r="G368" s="1"/>
      <c r="H368" s="1"/>
      <c r="I368" s="49"/>
      <c r="J368" s="1"/>
      <c r="K368" s="2"/>
      <c r="L368" s="2"/>
      <c r="M368" s="2"/>
      <c r="N368" s="2"/>
      <c r="O368" s="1"/>
      <c r="P368" s="53"/>
      <c r="Q368" s="53"/>
      <c r="R368" s="53"/>
      <c r="S368" s="104"/>
      <c r="T368" s="104"/>
      <c r="U368" s="104"/>
      <c r="V368" s="454"/>
      <c r="W368" s="53"/>
      <c r="X368" s="53"/>
      <c r="Y368" s="53"/>
      <c r="Z368" s="51"/>
      <c r="AA368" s="51"/>
      <c r="AB368" s="51"/>
      <c r="AC368" s="51"/>
      <c r="AD368" s="51"/>
      <c r="AE368" s="51"/>
      <c r="AF368" s="51"/>
      <c r="AG368" s="51"/>
      <c r="AH368" s="51"/>
    </row>
    <row r="369" ht="18.0" customHeight="1">
      <c r="A369" s="447"/>
      <c r="B369" s="1"/>
      <c r="C369" s="453"/>
      <c r="D369" s="2"/>
      <c r="E369" s="1"/>
      <c r="F369" s="49"/>
      <c r="G369" s="1"/>
      <c r="H369" s="1"/>
      <c r="I369" s="49"/>
      <c r="J369" s="1"/>
      <c r="K369" s="2"/>
      <c r="L369" s="2"/>
      <c r="M369" s="2"/>
      <c r="N369" s="2"/>
      <c r="O369" s="1"/>
      <c r="P369" s="53"/>
      <c r="Q369" s="53"/>
      <c r="R369" s="53"/>
      <c r="S369" s="104"/>
      <c r="T369" s="104"/>
      <c r="U369" s="104"/>
      <c r="V369" s="454"/>
      <c r="W369" s="53"/>
      <c r="X369" s="53"/>
      <c r="Y369" s="53"/>
      <c r="Z369" s="51"/>
      <c r="AA369" s="51"/>
      <c r="AB369" s="51"/>
      <c r="AC369" s="51"/>
      <c r="AD369" s="51"/>
      <c r="AE369" s="51"/>
      <c r="AF369" s="51"/>
      <c r="AG369" s="51"/>
      <c r="AH369" s="51"/>
    </row>
    <row r="370" ht="18.0" customHeight="1">
      <c r="A370" s="447"/>
      <c r="B370" s="1"/>
      <c r="C370" s="453"/>
      <c r="D370" s="2"/>
      <c r="E370" s="1"/>
      <c r="F370" s="49"/>
      <c r="G370" s="1"/>
      <c r="H370" s="1"/>
      <c r="I370" s="49"/>
      <c r="J370" s="1"/>
      <c r="K370" s="2"/>
      <c r="L370" s="2"/>
      <c r="M370" s="2"/>
      <c r="N370" s="2"/>
      <c r="O370" s="1"/>
      <c r="P370" s="53"/>
      <c r="Q370" s="53"/>
      <c r="R370" s="53"/>
      <c r="S370" s="104"/>
      <c r="T370" s="104"/>
      <c r="U370" s="104"/>
      <c r="V370" s="454"/>
      <c r="W370" s="53"/>
      <c r="X370" s="53"/>
      <c r="Y370" s="53"/>
      <c r="Z370" s="51"/>
      <c r="AA370" s="51"/>
      <c r="AB370" s="51"/>
      <c r="AC370" s="51"/>
      <c r="AD370" s="51"/>
      <c r="AE370" s="51"/>
      <c r="AF370" s="51"/>
      <c r="AG370" s="51"/>
      <c r="AH370" s="51"/>
    </row>
    <row r="371" ht="18.0" customHeight="1">
      <c r="A371" s="447"/>
      <c r="B371" s="1"/>
      <c r="C371" s="453"/>
      <c r="D371" s="2"/>
      <c r="E371" s="1"/>
      <c r="F371" s="49"/>
      <c r="G371" s="1"/>
      <c r="H371" s="1"/>
      <c r="I371" s="49"/>
      <c r="J371" s="1"/>
      <c r="K371" s="2"/>
      <c r="L371" s="2"/>
      <c r="M371" s="2"/>
      <c r="N371" s="2"/>
      <c r="O371" s="1"/>
      <c r="P371" s="53"/>
      <c r="Q371" s="53"/>
      <c r="R371" s="53"/>
      <c r="S371" s="104"/>
      <c r="T371" s="104"/>
      <c r="U371" s="104"/>
      <c r="V371" s="454"/>
      <c r="W371" s="53"/>
      <c r="X371" s="53"/>
      <c r="Y371" s="53"/>
      <c r="Z371" s="51"/>
      <c r="AA371" s="51"/>
      <c r="AB371" s="51"/>
      <c r="AC371" s="51"/>
      <c r="AD371" s="51"/>
      <c r="AE371" s="51"/>
      <c r="AF371" s="51"/>
      <c r="AG371" s="51"/>
      <c r="AH371" s="51"/>
    </row>
    <row r="372" ht="18.0" customHeight="1">
      <c r="A372" s="447"/>
      <c r="B372" s="1"/>
      <c r="C372" s="453"/>
      <c r="D372" s="2"/>
      <c r="E372" s="1"/>
      <c r="F372" s="49"/>
      <c r="G372" s="1"/>
      <c r="H372" s="1"/>
      <c r="I372" s="49"/>
      <c r="J372" s="1"/>
      <c r="K372" s="2"/>
      <c r="L372" s="2"/>
      <c r="M372" s="2"/>
      <c r="N372" s="2"/>
      <c r="O372" s="1"/>
      <c r="P372" s="53"/>
      <c r="Q372" s="53"/>
      <c r="R372" s="53"/>
      <c r="S372" s="104"/>
      <c r="T372" s="104"/>
      <c r="U372" s="104"/>
      <c r="V372" s="454"/>
      <c r="W372" s="53"/>
      <c r="X372" s="53"/>
      <c r="Y372" s="53"/>
      <c r="Z372" s="51"/>
      <c r="AA372" s="51"/>
      <c r="AB372" s="51"/>
      <c r="AC372" s="51"/>
      <c r="AD372" s="51"/>
      <c r="AE372" s="51"/>
      <c r="AF372" s="51"/>
      <c r="AG372" s="51"/>
      <c r="AH372" s="51"/>
    </row>
    <row r="373" ht="18.0" customHeight="1">
      <c r="A373" s="447"/>
      <c r="B373" s="1"/>
      <c r="C373" s="453"/>
      <c r="D373" s="2"/>
      <c r="E373" s="1"/>
      <c r="F373" s="49"/>
      <c r="G373" s="1"/>
      <c r="H373" s="1"/>
      <c r="I373" s="49"/>
      <c r="J373" s="1"/>
      <c r="K373" s="2"/>
      <c r="L373" s="2"/>
      <c r="M373" s="2"/>
      <c r="N373" s="2"/>
      <c r="O373" s="1"/>
      <c r="P373" s="53"/>
      <c r="Q373" s="53"/>
      <c r="R373" s="53"/>
      <c r="S373" s="104"/>
      <c r="T373" s="104"/>
      <c r="U373" s="104"/>
      <c r="V373" s="454"/>
      <c r="W373" s="53"/>
      <c r="X373" s="53"/>
      <c r="Y373" s="53"/>
      <c r="Z373" s="51"/>
      <c r="AA373" s="51"/>
      <c r="AB373" s="51"/>
      <c r="AC373" s="51"/>
      <c r="AD373" s="51"/>
      <c r="AE373" s="51"/>
      <c r="AF373" s="51"/>
      <c r="AG373" s="51"/>
      <c r="AH373" s="51"/>
    </row>
    <row r="374" ht="18.0" customHeight="1">
      <c r="A374" s="447"/>
      <c r="B374" s="1"/>
      <c r="C374" s="453"/>
      <c r="D374" s="2"/>
      <c r="E374" s="1"/>
      <c r="F374" s="49"/>
      <c r="G374" s="1"/>
      <c r="H374" s="1"/>
      <c r="I374" s="49"/>
      <c r="J374" s="1"/>
      <c r="K374" s="2"/>
      <c r="L374" s="2"/>
      <c r="M374" s="2"/>
      <c r="N374" s="2"/>
      <c r="O374" s="1"/>
      <c r="P374" s="53"/>
      <c r="Q374" s="53"/>
      <c r="R374" s="53"/>
      <c r="S374" s="104"/>
      <c r="T374" s="104"/>
      <c r="U374" s="104"/>
      <c r="V374" s="454"/>
      <c r="W374" s="53"/>
      <c r="X374" s="53"/>
      <c r="Y374" s="53"/>
      <c r="Z374" s="51"/>
      <c r="AA374" s="51"/>
      <c r="AB374" s="51"/>
      <c r="AC374" s="51"/>
      <c r="AD374" s="51"/>
      <c r="AE374" s="51"/>
      <c r="AF374" s="51"/>
      <c r="AG374" s="51"/>
      <c r="AH374" s="51"/>
    </row>
    <row r="375" ht="18.0" customHeight="1">
      <c r="A375" s="447"/>
      <c r="B375" s="1"/>
      <c r="C375" s="453"/>
      <c r="D375" s="2"/>
      <c r="E375" s="1"/>
      <c r="F375" s="49"/>
      <c r="G375" s="1"/>
      <c r="H375" s="1"/>
      <c r="I375" s="49"/>
      <c r="J375" s="1"/>
      <c r="K375" s="2"/>
      <c r="L375" s="2"/>
      <c r="M375" s="2"/>
      <c r="N375" s="2"/>
      <c r="O375" s="1"/>
      <c r="P375" s="53"/>
      <c r="Q375" s="53"/>
      <c r="R375" s="53"/>
      <c r="S375" s="104"/>
      <c r="T375" s="104"/>
      <c r="U375" s="104"/>
      <c r="V375" s="454"/>
      <c r="W375" s="53"/>
      <c r="X375" s="53"/>
      <c r="Y375" s="53"/>
      <c r="Z375" s="51"/>
      <c r="AA375" s="51"/>
      <c r="AB375" s="51"/>
      <c r="AC375" s="51"/>
      <c r="AD375" s="51"/>
      <c r="AE375" s="51"/>
      <c r="AF375" s="51"/>
      <c r="AG375" s="51"/>
      <c r="AH375" s="51"/>
    </row>
    <row r="376" ht="18.0" customHeight="1">
      <c r="A376" s="447"/>
      <c r="B376" s="1"/>
      <c r="C376" s="453"/>
      <c r="D376" s="2"/>
      <c r="E376" s="1"/>
      <c r="F376" s="49"/>
      <c r="G376" s="1"/>
      <c r="H376" s="1"/>
      <c r="I376" s="49"/>
      <c r="J376" s="1"/>
      <c r="K376" s="2"/>
      <c r="L376" s="2"/>
      <c r="M376" s="2"/>
      <c r="N376" s="2"/>
      <c r="O376" s="1"/>
      <c r="P376" s="53"/>
      <c r="Q376" s="53"/>
      <c r="R376" s="53"/>
      <c r="S376" s="104"/>
      <c r="T376" s="104"/>
      <c r="U376" s="104"/>
      <c r="V376" s="454"/>
      <c r="W376" s="53"/>
      <c r="X376" s="53"/>
      <c r="Y376" s="53"/>
      <c r="Z376" s="51"/>
      <c r="AA376" s="51"/>
      <c r="AB376" s="51"/>
      <c r="AC376" s="51"/>
      <c r="AD376" s="51"/>
      <c r="AE376" s="51"/>
      <c r="AF376" s="51"/>
      <c r="AG376" s="51"/>
      <c r="AH376" s="51"/>
    </row>
    <row r="377" ht="18.0" customHeight="1">
      <c r="A377" s="447"/>
      <c r="B377" s="1"/>
      <c r="C377" s="453"/>
      <c r="D377" s="2"/>
      <c r="E377" s="1"/>
      <c r="F377" s="49"/>
      <c r="G377" s="1"/>
      <c r="H377" s="1"/>
      <c r="I377" s="49"/>
      <c r="J377" s="1"/>
      <c r="K377" s="2"/>
      <c r="L377" s="2"/>
      <c r="M377" s="2"/>
      <c r="N377" s="2"/>
      <c r="O377" s="1"/>
      <c r="P377" s="53"/>
      <c r="Q377" s="53"/>
      <c r="R377" s="53"/>
      <c r="S377" s="104"/>
      <c r="T377" s="104"/>
      <c r="U377" s="104"/>
      <c r="V377" s="454"/>
      <c r="W377" s="53"/>
      <c r="X377" s="53"/>
      <c r="Y377" s="53"/>
      <c r="Z377" s="51"/>
      <c r="AA377" s="51"/>
      <c r="AB377" s="51"/>
      <c r="AC377" s="51"/>
      <c r="AD377" s="51"/>
      <c r="AE377" s="51"/>
      <c r="AF377" s="51"/>
      <c r="AG377" s="51"/>
      <c r="AH377" s="51"/>
    </row>
    <row r="378" ht="18.0" customHeight="1">
      <c r="A378" s="447"/>
      <c r="B378" s="1"/>
      <c r="C378" s="453"/>
      <c r="D378" s="2"/>
      <c r="E378" s="1"/>
      <c r="F378" s="49"/>
      <c r="G378" s="1"/>
      <c r="H378" s="1"/>
      <c r="I378" s="49"/>
      <c r="J378" s="1"/>
      <c r="K378" s="2"/>
      <c r="L378" s="2"/>
      <c r="M378" s="2"/>
      <c r="N378" s="2"/>
      <c r="O378" s="1"/>
      <c r="P378" s="53"/>
      <c r="Q378" s="53"/>
      <c r="R378" s="53"/>
      <c r="S378" s="104"/>
      <c r="T378" s="104"/>
      <c r="U378" s="104"/>
      <c r="V378" s="454"/>
      <c r="W378" s="53"/>
      <c r="X378" s="53"/>
      <c r="Y378" s="53"/>
      <c r="Z378" s="51"/>
      <c r="AA378" s="51"/>
      <c r="AB378" s="51"/>
      <c r="AC378" s="51"/>
      <c r="AD378" s="51"/>
      <c r="AE378" s="51"/>
      <c r="AF378" s="51"/>
      <c r="AG378" s="51"/>
      <c r="AH378" s="51"/>
    </row>
    <row r="379" ht="18.0" customHeight="1">
      <c r="A379" s="447"/>
      <c r="B379" s="1"/>
      <c r="C379" s="453"/>
      <c r="D379" s="2"/>
      <c r="E379" s="1"/>
      <c r="F379" s="49"/>
      <c r="G379" s="1"/>
      <c r="H379" s="1"/>
      <c r="I379" s="49"/>
      <c r="J379" s="1"/>
      <c r="K379" s="2"/>
      <c r="L379" s="2"/>
      <c r="M379" s="2"/>
      <c r="N379" s="2"/>
      <c r="O379" s="1"/>
      <c r="P379" s="53"/>
      <c r="Q379" s="53"/>
      <c r="R379" s="53"/>
      <c r="S379" s="104"/>
      <c r="T379" s="104"/>
      <c r="U379" s="104"/>
      <c r="V379" s="454"/>
      <c r="W379" s="53"/>
      <c r="X379" s="53"/>
      <c r="Y379" s="53"/>
      <c r="Z379" s="51"/>
      <c r="AA379" s="51"/>
      <c r="AB379" s="51"/>
      <c r="AC379" s="51"/>
      <c r="AD379" s="51"/>
      <c r="AE379" s="51"/>
      <c r="AF379" s="51"/>
      <c r="AG379" s="51"/>
      <c r="AH379" s="51"/>
    </row>
    <row r="380" ht="18.0" customHeight="1">
      <c r="A380" s="447"/>
      <c r="B380" s="1"/>
      <c r="C380" s="453"/>
      <c r="D380" s="2"/>
      <c r="E380" s="1"/>
      <c r="F380" s="49"/>
      <c r="G380" s="1"/>
      <c r="H380" s="1"/>
      <c r="I380" s="49"/>
      <c r="J380" s="1"/>
      <c r="K380" s="2"/>
      <c r="L380" s="2"/>
      <c r="M380" s="2"/>
      <c r="N380" s="2"/>
      <c r="O380" s="1"/>
      <c r="P380" s="53"/>
      <c r="Q380" s="53"/>
      <c r="R380" s="53"/>
      <c r="S380" s="104"/>
      <c r="T380" s="104"/>
      <c r="U380" s="104"/>
      <c r="V380" s="454"/>
      <c r="W380" s="53"/>
      <c r="X380" s="53"/>
      <c r="Y380" s="53"/>
      <c r="Z380" s="51"/>
      <c r="AA380" s="51"/>
      <c r="AB380" s="51"/>
      <c r="AC380" s="51"/>
      <c r="AD380" s="51"/>
      <c r="AE380" s="51"/>
      <c r="AF380" s="51"/>
      <c r="AG380" s="51"/>
      <c r="AH380" s="51"/>
    </row>
    <row r="381" ht="18.0" customHeight="1">
      <c r="A381" s="447"/>
      <c r="B381" s="1"/>
      <c r="C381" s="453"/>
      <c r="D381" s="2"/>
      <c r="E381" s="1"/>
      <c r="F381" s="49"/>
      <c r="G381" s="1"/>
      <c r="H381" s="1"/>
      <c r="I381" s="49"/>
      <c r="J381" s="1"/>
      <c r="K381" s="2"/>
      <c r="L381" s="2"/>
      <c r="M381" s="2"/>
      <c r="N381" s="2"/>
      <c r="O381" s="1"/>
      <c r="P381" s="53"/>
      <c r="Q381" s="53"/>
      <c r="R381" s="53"/>
      <c r="S381" s="104"/>
      <c r="T381" s="104"/>
      <c r="U381" s="104"/>
      <c r="V381" s="454"/>
      <c r="W381" s="53"/>
      <c r="X381" s="53"/>
      <c r="Y381" s="53"/>
      <c r="Z381" s="51"/>
      <c r="AA381" s="51"/>
      <c r="AB381" s="51"/>
      <c r="AC381" s="51"/>
      <c r="AD381" s="51"/>
      <c r="AE381" s="51"/>
      <c r="AF381" s="51"/>
      <c r="AG381" s="51"/>
      <c r="AH381" s="51"/>
    </row>
    <row r="382" ht="18.0" customHeight="1">
      <c r="A382" s="447"/>
      <c r="B382" s="1"/>
      <c r="C382" s="453"/>
      <c r="D382" s="2"/>
      <c r="E382" s="1"/>
      <c r="F382" s="49"/>
      <c r="G382" s="1"/>
      <c r="H382" s="1"/>
      <c r="I382" s="49"/>
      <c r="J382" s="1"/>
      <c r="K382" s="2"/>
      <c r="L382" s="2"/>
      <c r="M382" s="2"/>
      <c r="N382" s="2"/>
      <c r="O382" s="1"/>
      <c r="P382" s="53"/>
      <c r="Q382" s="53"/>
      <c r="R382" s="53"/>
      <c r="S382" s="104"/>
      <c r="T382" s="104"/>
      <c r="U382" s="104"/>
      <c r="V382" s="454"/>
      <c r="W382" s="53"/>
      <c r="X382" s="53"/>
      <c r="Y382" s="53"/>
      <c r="Z382" s="51"/>
      <c r="AA382" s="51"/>
      <c r="AB382" s="51"/>
      <c r="AC382" s="51"/>
      <c r="AD382" s="51"/>
      <c r="AE382" s="51"/>
      <c r="AF382" s="51"/>
      <c r="AG382" s="51"/>
      <c r="AH382" s="51"/>
    </row>
    <row r="383" ht="18.0" customHeight="1">
      <c r="A383" s="447"/>
      <c r="B383" s="1"/>
      <c r="C383" s="453"/>
      <c r="D383" s="2"/>
      <c r="E383" s="1"/>
      <c r="F383" s="49"/>
      <c r="G383" s="1"/>
      <c r="H383" s="1"/>
      <c r="I383" s="49"/>
      <c r="J383" s="1"/>
      <c r="K383" s="2"/>
      <c r="L383" s="2"/>
      <c r="M383" s="2"/>
      <c r="N383" s="2"/>
      <c r="O383" s="1"/>
      <c r="P383" s="53"/>
      <c r="Q383" s="53"/>
      <c r="R383" s="53"/>
      <c r="S383" s="104"/>
      <c r="T383" s="104"/>
      <c r="U383" s="104"/>
      <c r="V383" s="454"/>
      <c r="W383" s="53"/>
      <c r="X383" s="53"/>
      <c r="Y383" s="53"/>
      <c r="Z383" s="51"/>
      <c r="AA383" s="51"/>
      <c r="AB383" s="51"/>
      <c r="AC383" s="51"/>
      <c r="AD383" s="51"/>
      <c r="AE383" s="51"/>
      <c r="AF383" s="51"/>
      <c r="AG383" s="51"/>
      <c r="AH383" s="51"/>
    </row>
    <row r="384" ht="18.0" customHeight="1">
      <c r="A384" s="447"/>
      <c r="B384" s="1"/>
      <c r="C384" s="453"/>
      <c r="D384" s="2"/>
      <c r="E384" s="1"/>
      <c r="F384" s="49"/>
      <c r="G384" s="1"/>
      <c r="H384" s="1"/>
      <c r="I384" s="49"/>
      <c r="J384" s="1"/>
      <c r="K384" s="2"/>
      <c r="L384" s="2"/>
      <c r="M384" s="2"/>
      <c r="N384" s="2"/>
      <c r="O384" s="1"/>
      <c r="P384" s="53"/>
      <c r="Q384" s="53"/>
      <c r="R384" s="53"/>
      <c r="S384" s="104"/>
      <c r="T384" s="104"/>
      <c r="U384" s="104"/>
      <c r="V384" s="454"/>
      <c r="W384" s="53"/>
      <c r="X384" s="53"/>
      <c r="Y384" s="53"/>
      <c r="Z384" s="51"/>
      <c r="AA384" s="51"/>
      <c r="AB384" s="51"/>
      <c r="AC384" s="51"/>
      <c r="AD384" s="51"/>
      <c r="AE384" s="51"/>
      <c r="AF384" s="51"/>
      <c r="AG384" s="51"/>
      <c r="AH384" s="51"/>
    </row>
    <row r="385" ht="18.0" customHeight="1">
      <c r="A385" s="447"/>
      <c r="B385" s="1"/>
      <c r="C385" s="453"/>
      <c r="D385" s="2"/>
      <c r="E385" s="1"/>
      <c r="F385" s="49"/>
      <c r="G385" s="1"/>
      <c r="H385" s="1"/>
      <c r="I385" s="49"/>
      <c r="J385" s="1"/>
      <c r="K385" s="2"/>
      <c r="L385" s="2"/>
      <c r="M385" s="2"/>
      <c r="N385" s="2"/>
      <c r="O385" s="1"/>
      <c r="P385" s="53"/>
      <c r="Q385" s="53"/>
      <c r="R385" s="53"/>
      <c r="S385" s="104"/>
      <c r="T385" s="104"/>
      <c r="U385" s="104"/>
      <c r="V385" s="454"/>
      <c r="W385" s="53"/>
      <c r="X385" s="53"/>
      <c r="Y385" s="53"/>
      <c r="Z385" s="51"/>
      <c r="AA385" s="51"/>
      <c r="AB385" s="51"/>
      <c r="AC385" s="51"/>
      <c r="AD385" s="51"/>
      <c r="AE385" s="51"/>
      <c r="AF385" s="51"/>
      <c r="AG385" s="51"/>
      <c r="AH385" s="51"/>
    </row>
    <row r="386" ht="18.0" customHeight="1">
      <c r="A386" s="447"/>
      <c r="B386" s="1"/>
      <c r="C386" s="453"/>
      <c r="D386" s="2"/>
      <c r="E386" s="1"/>
      <c r="F386" s="49"/>
      <c r="G386" s="1"/>
      <c r="H386" s="1"/>
      <c r="I386" s="49"/>
      <c r="J386" s="1"/>
      <c r="K386" s="2"/>
      <c r="L386" s="2"/>
      <c r="M386" s="2"/>
      <c r="N386" s="2"/>
      <c r="O386" s="1"/>
      <c r="P386" s="53"/>
      <c r="Q386" s="53"/>
      <c r="R386" s="53"/>
      <c r="S386" s="104"/>
      <c r="T386" s="104"/>
      <c r="U386" s="104"/>
      <c r="V386" s="454"/>
      <c r="W386" s="53"/>
      <c r="X386" s="53"/>
      <c r="Y386" s="53"/>
      <c r="Z386" s="51"/>
      <c r="AA386" s="51"/>
      <c r="AB386" s="51"/>
      <c r="AC386" s="51"/>
      <c r="AD386" s="51"/>
      <c r="AE386" s="51"/>
      <c r="AF386" s="51"/>
      <c r="AG386" s="51"/>
      <c r="AH386" s="51"/>
    </row>
    <row r="387" ht="18.0" customHeight="1">
      <c r="A387" s="447"/>
      <c r="B387" s="1"/>
      <c r="C387" s="453"/>
      <c r="D387" s="2"/>
      <c r="E387" s="1"/>
      <c r="F387" s="49"/>
      <c r="G387" s="1"/>
      <c r="H387" s="1"/>
      <c r="I387" s="49"/>
      <c r="J387" s="1"/>
      <c r="K387" s="2"/>
      <c r="L387" s="2"/>
      <c r="M387" s="2"/>
      <c r="N387" s="2"/>
      <c r="O387" s="1"/>
      <c r="P387" s="53"/>
      <c r="Q387" s="53"/>
      <c r="R387" s="53"/>
      <c r="S387" s="104"/>
      <c r="T387" s="104"/>
      <c r="U387" s="104"/>
      <c r="V387" s="454"/>
      <c r="W387" s="53"/>
      <c r="X387" s="53"/>
      <c r="Y387" s="53"/>
      <c r="Z387" s="51"/>
      <c r="AA387" s="51"/>
      <c r="AB387" s="51"/>
      <c r="AC387" s="51"/>
      <c r="AD387" s="51"/>
      <c r="AE387" s="51"/>
      <c r="AF387" s="51"/>
      <c r="AG387" s="51"/>
      <c r="AH387" s="51"/>
    </row>
    <row r="388" ht="18.0" customHeight="1">
      <c r="A388" s="447"/>
      <c r="B388" s="1"/>
      <c r="C388" s="453"/>
      <c r="D388" s="2"/>
      <c r="E388" s="1"/>
      <c r="F388" s="49"/>
      <c r="G388" s="1"/>
      <c r="H388" s="1"/>
      <c r="I388" s="49"/>
      <c r="J388" s="1"/>
      <c r="K388" s="2"/>
      <c r="L388" s="2"/>
      <c r="M388" s="2"/>
      <c r="N388" s="2"/>
      <c r="O388" s="1"/>
      <c r="P388" s="53"/>
      <c r="Q388" s="53"/>
      <c r="R388" s="53"/>
      <c r="S388" s="104"/>
      <c r="T388" s="104"/>
      <c r="U388" s="104"/>
      <c r="V388" s="454"/>
      <c r="W388" s="53"/>
      <c r="X388" s="53"/>
      <c r="Y388" s="53"/>
      <c r="Z388" s="51"/>
      <c r="AA388" s="51"/>
      <c r="AB388" s="51"/>
      <c r="AC388" s="51"/>
      <c r="AD388" s="51"/>
      <c r="AE388" s="51"/>
      <c r="AF388" s="51"/>
      <c r="AG388" s="51"/>
      <c r="AH388" s="51"/>
    </row>
    <row r="389" ht="18.0" customHeight="1">
      <c r="A389" s="447"/>
      <c r="B389" s="1"/>
      <c r="C389" s="453"/>
      <c r="D389" s="2"/>
      <c r="E389" s="1"/>
      <c r="F389" s="49"/>
      <c r="G389" s="1"/>
      <c r="H389" s="1"/>
      <c r="I389" s="49"/>
      <c r="J389" s="1"/>
      <c r="K389" s="2"/>
      <c r="L389" s="2"/>
      <c r="M389" s="2"/>
      <c r="N389" s="2"/>
      <c r="O389" s="1"/>
      <c r="P389" s="53"/>
      <c r="Q389" s="53"/>
      <c r="R389" s="53"/>
      <c r="S389" s="104"/>
      <c r="T389" s="104"/>
      <c r="U389" s="104"/>
      <c r="V389" s="454"/>
      <c r="W389" s="53"/>
      <c r="X389" s="53"/>
      <c r="Y389" s="53"/>
      <c r="Z389" s="51"/>
      <c r="AA389" s="51"/>
      <c r="AB389" s="51"/>
      <c r="AC389" s="51"/>
      <c r="AD389" s="51"/>
      <c r="AE389" s="51"/>
      <c r="AF389" s="51"/>
      <c r="AG389" s="51"/>
      <c r="AH389" s="51"/>
    </row>
    <row r="390" ht="18.0" customHeight="1">
      <c r="A390" s="447"/>
      <c r="B390" s="1"/>
      <c r="C390" s="453"/>
      <c r="D390" s="2"/>
      <c r="E390" s="1"/>
      <c r="F390" s="49"/>
      <c r="G390" s="1"/>
      <c r="H390" s="1"/>
      <c r="I390" s="49"/>
      <c r="J390" s="1"/>
      <c r="K390" s="2"/>
      <c r="L390" s="2"/>
      <c r="M390" s="2"/>
      <c r="N390" s="2"/>
      <c r="O390" s="1"/>
      <c r="P390" s="53"/>
      <c r="Q390" s="53"/>
      <c r="R390" s="53"/>
      <c r="S390" s="104"/>
      <c r="T390" s="104"/>
      <c r="U390" s="104"/>
      <c r="V390" s="454"/>
      <c r="W390" s="53"/>
      <c r="X390" s="53"/>
      <c r="Y390" s="53"/>
      <c r="Z390" s="51"/>
      <c r="AA390" s="51"/>
      <c r="AB390" s="51"/>
      <c r="AC390" s="51"/>
      <c r="AD390" s="51"/>
      <c r="AE390" s="51"/>
      <c r="AF390" s="51"/>
      <c r="AG390" s="51"/>
      <c r="AH390" s="51"/>
    </row>
    <row r="391" ht="18.0" customHeight="1">
      <c r="A391" s="447"/>
      <c r="B391" s="1"/>
      <c r="C391" s="453"/>
      <c r="D391" s="2"/>
      <c r="E391" s="1"/>
      <c r="F391" s="49"/>
      <c r="G391" s="1"/>
      <c r="H391" s="1"/>
      <c r="I391" s="49"/>
      <c r="J391" s="1"/>
      <c r="K391" s="2"/>
      <c r="L391" s="2"/>
      <c r="M391" s="2"/>
      <c r="N391" s="2"/>
      <c r="O391" s="1"/>
      <c r="P391" s="53"/>
      <c r="Q391" s="53"/>
      <c r="R391" s="53"/>
      <c r="S391" s="104"/>
      <c r="T391" s="104"/>
      <c r="U391" s="104"/>
      <c r="V391" s="454"/>
      <c r="W391" s="53"/>
      <c r="X391" s="53"/>
      <c r="Y391" s="53"/>
      <c r="Z391" s="51"/>
      <c r="AA391" s="51"/>
      <c r="AB391" s="51"/>
      <c r="AC391" s="51"/>
      <c r="AD391" s="51"/>
      <c r="AE391" s="51"/>
      <c r="AF391" s="51"/>
      <c r="AG391" s="51"/>
      <c r="AH391" s="51"/>
    </row>
    <row r="392" ht="18.0" customHeight="1">
      <c r="A392" s="447"/>
      <c r="B392" s="1"/>
      <c r="C392" s="453"/>
      <c r="D392" s="2"/>
      <c r="E392" s="1"/>
      <c r="F392" s="49"/>
      <c r="G392" s="1"/>
      <c r="H392" s="1"/>
      <c r="I392" s="49"/>
      <c r="J392" s="1"/>
      <c r="K392" s="2"/>
      <c r="L392" s="2"/>
      <c r="M392" s="2"/>
      <c r="N392" s="2"/>
      <c r="O392" s="1"/>
      <c r="P392" s="53"/>
      <c r="Q392" s="53"/>
      <c r="R392" s="53"/>
      <c r="S392" s="104"/>
      <c r="T392" s="104"/>
      <c r="U392" s="104"/>
      <c r="V392" s="454"/>
      <c r="W392" s="53"/>
      <c r="X392" s="53"/>
      <c r="Y392" s="53"/>
      <c r="Z392" s="51"/>
      <c r="AA392" s="51"/>
      <c r="AB392" s="51"/>
      <c r="AC392" s="51"/>
      <c r="AD392" s="51"/>
      <c r="AE392" s="51"/>
      <c r="AF392" s="51"/>
      <c r="AG392" s="51"/>
      <c r="AH392" s="51"/>
    </row>
    <row r="393" ht="18.0" customHeight="1">
      <c r="A393" s="447"/>
      <c r="B393" s="1"/>
      <c r="C393" s="453"/>
      <c r="D393" s="2"/>
      <c r="E393" s="1"/>
      <c r="F393" s="49"/>
      <c r="G393" s="1"/>
      <c r="H393" s="1"/>
      <c r="I393" s="49"/>
      <c r="J393" s="1"/>
      <c r="K393" s="2"/>
      <c r="L393" s="2"/>
      <c r="M393" s="2"/>
      <c r="N393" s="2"/>
      <c r="O393" s="1"/>
      <c r="P393" s="53"/>
      <c r="Q393" s="53"/>
      <c r="R393" s="53"/>
      <c r="S393" s="104"/>
      <c r="T393" s="104"/>
      <c r="U393" s="104"/>
      <c r="V393" s="454"/>
      <c r="W393" s="53"/>
      <c r="X393" s="53"/>
      <c r="Y393" s="53"/>
      <c r="Z393" s="51"/>
      <c r="AA393" s="51"/>
      <c r="AB393" s="51"/>
      <c r="AC393" s="51"/>
      <c r="AD393" s="51"/>
      <c r="AE393" s="51"/>
      <c r="AF393" s="51"/>
      <c r="AG393" s="51"/>
      <c r="AH393" s="51"/>
    </row>
    <row r="394" ht="18.0" customHeight="1">
      <c r="A394" s="447"/>
      <c r="B394" s="1"/>
      <c r="C394" s="453"/>
      <c r="D394" s="2"/>
      <c r="E394" s="1"/>
      <c r="F394" s="49"/>
      <c r="G394" s="1"/>
      <c r="H394" s="1"/>
      <c r="I394" s="49"/>
      <c r="J394" s="1"/>
      <c r="K394" s="2"/>
      <c r="L394" s="2"/>
      <c r="M394" s="2"/>
      <c r="N394" s="2"/>
      <c r="O394" s="1"/>
      <c r="P394" s="53"/>
      <c r="Q394" s="53"/>
      <c r="R394" s="53"/>
      <c r="S394" s="104"/>
      <c r="T394" s="104"/>
      <c r="U394" s="104"/>
      <c r="V394" s="454"/>
      <c r="W394" s="53"/>
      <c r="X394" s="53"/>
      <c r="Y394" s="53"/>
      <c r="Z394" s="51"/>
      <c r="AA394" s="51"/>
      <c r="AB394" s="51"/>
      <c r="AC394" s="51"/>
      <c r="AD394" s="51"/>
      <c r="AE394" s="51"/>
      <c r="AF394" s="51"/>
      <c r="AG394" s="51"/>
      <c r="AH394" s="51"/>
    </row>
    <row r="395" ht="18.0" customHeight="1">
      <c r="A395" s="447"/>
      <c r="B395" s="1"/>
      <c r="C395" s="453"/>
      <c r="D395" s="2"/>
      <c r="E395" s="1"/>
      <c r="F395" s="49"/>
      <c r="G395" s="1"/>
      <c r="H395" s="1"/>
      <c r="I395" s="49"/>
      <c r="J395" s="1"/>
      <c r="K395" s="2"/>
      <c r="L395" s="2"/>
      <c r="M395" s="2"/>
      <c r="N395" s="2"/>
      <c r="O395" s="1"/>
      <c r="P395" s="53"/>
      <c r="Q395" s="53"/>
      <c r="R395" s="53"/>
      <c r="S395" s="104"/>
      <c r="T395" s="104"/>
      <c r="U395" s="104"/>
      <c r="V395" s="454"/>
      <c r="W395" s="53"/>
      <c r="X395" s="53"/>
      <c r="Y395" s="53"/>
      <c r="Z395" s="51"/>
      <c r="AA395" s="51"/>
      <c r="AB395" s="51"/>
      <c r="AC395" s="51"/>
      <c r="AD395" s="51"/>
      <c r="AE395" s="51"/>
      <c r="AF395" s="51"/>
      <c r="AG395" s="51"/>
      <c r="AH395" s="51"/>
    </row>
    <row r="396" ht="18.0" customHeight="1">
      <c r="A396" s="447"/>
      <c r="B396" s="1"/>
      <c r="C396" s="453"/>
      <c r="D396" s="2"/>
      <c r="E396" s="1"/>
      <c r="F396" s="49"/>
      <c r="G396" s="1"/>
      <c r="H396" s="1"/>
      <c r="I396" s="49"/>
      <c r="J396" s="1"/>
      <c r="K396" s="2"/>
      <c r="L396" s="2"/>
      <c r="M396" s="2"/>
      <c r="N396" s="2"/>
      <c r="O396" s="1"/>
      <c r="P396" s="53"/>
      <c r="Q396" s="53"/>
      <c r="R396" s="53"/>
      <c r="S396" s="104"/>
      <c r="T396" s="104"/>
      <c r="U396" s="104"/>
      <c r="V396" s="454"/>
      <c r="W396" s="53"/>
      <c r="X396" s="53"/>
      <c r="Y396" s="53"/>
      <c r="Z396" s="51"/>
      <c r="AA396" s="51"/>
      <c r="AB396" s="51"/>
      <c r="AC396" s="51"/>
      <c r="AD396" s="51"/>
      <c r="AE396" s="51"/>
      <c r="AF396" s="51"/>
      <c r="AG396" s="51"/>
      <c r="AH396" s="51"/>
    </row>
    <row r="397" ht="18.0" customHeight="1">
      <c r="A397" s="447"/>
      <c r="B397" s="1"/>
      <c r="C397" s="453"/>
      <c r="D397" s="2"/>
      <c r="E397" s="1"/>
      <c r="F397" s="49"/>
      <c r="G397" s="1"/>
      <c r="H397" s="1"/>
      <c r="I397" s="49"/>
      <c r="J397" s="1"/>
      <c r="K397" s="2"/>
      <c r="L397" s="2"/>
      <c r="M397" s="2"/>
      <c r="N397" s="2"/>
      <c r="O397" s="1"/>
      <c r="P397" s="53"/>
      <c r="Q397" s="53"/>
      <c r="R397" s="53"/>
      <c r="S397" s="104"/>
      <c r="T397" s="104"/>
      <c r="U397" s="104"/>
      <c r="V397" s="454"/>
      <c r="W397" s="53"/>
      <c r="X397" s="53"/>
      <c r="Y397" s="53"/>
      <c r="Z397" s="51"/>
      <c r="AA397" s="51"/>
      <c r="AB397" s="51"/>
      <c r="AC397" s="51"/>
      <c r="AD397" s="51"/>
      <c r="AE397" s="51"/>
      <c r="AF397" s="51"/>
      <c r="AG397" s="51"/>
      <c r="AH397" s="51"/>
    </row>
    <row r="398" ht="18.0" customHeight="1">
      <c r="A398" s="447"/>
      <c r="B398" s="1"/>
      <c r="C398" s="453"/>
      <c r="D398" s="2"/>
      <c r="E398" s="1"/>
      <c r="F398" s="49"/>
      <c r="G398" s="1"/>
      <c r="H398" s="1"/>
      <c r="I398" s="49"/>
      <c r="J398" s="1"/>
      <c r="K398" s="2"/>
      <c r="L398" s="2"/>
      <c r="M398" s="2"/>
      <c r="N398" s="2"/>
      <c r="O398" s="1"/>
      <c r="P398" s="53"/>
      <c r="Q398" s="53"/>
      <c r="R398" s="53"/>
      <c r="S398" s="104"/>
      <c r="T398" s="104"/>
      <c r="U398" s="104"/>
      <c r="V398" s="454"/>
      <c r="W398" s="53"/>
      <c r="X398" s="53"/>
      <c r="Y398" s="53"/>
      <c r="Z398" s="51"/>
      <c r="AA398" s="51"/>
      <c r="AB398" s="51"/>
      <c r="AC398" s="51"/>
      <c r="AD398" s="51"/>
      <c r="AE398" s="51"/>
      <c r="AF398" s="51"/>
      <c r="AG398" s="51"/>
      <c r="AH398" s="51"/>
    </row>
    <row r="399" ht="18.0" customHeight="1">
      <c r="A399" s="447"/>
      <c r="B399" s="1"/>
      <c r="C399" s="453"/>
      <c r="D399" s="2"/>
      <c r="E399" s="1"/>
      <c r="F399" s="49"/>
      <c r="G399" s="1"/>
      <c r="H399" s="1"/>
      <c r="I399" s="49"/>
      <c r="J399" s="1"/>
      <c r="K399" s="2"/>
      <c r="L399" s="2"/>
      <c r="M399" s="2"/>
      <c r="N399" s="2"/>
      <c r="O399" s="1"/>
      <c r="P399" s="53"/>
      <c r="Q399" s="53"/>
      <c r="R399" s="53"/>
      <c r="S399" s="104"/>
      <c r="T399" s="104"/>
      <c r="U399" s="104"/>
      <c r="V399" s="454"/>
      <c r="W399" s="53"/>
      <c r="X399" s="53"/>
      <c r="Y399" s="53"/>
      <c r="Z399" s="51"/>
      <c r="AA399" s="51"/>
      <c r="AB399" s="51"/>
      <c r="AC399" s="51"/>
      <c r="AD399" s="51"/>
      <c r="AE399" s="51"/>
      <c r="AF399" s="51"/>
      <c r="AG399" s="51"/>
      <c r="AH399" s="51"/>
    </row>
    <row r="400" ht="18.0" customHeight="1">
      <c r="A400" s="447"/>
      <c r="B400" s="1"/>
      <c r="C400" s="453"/>
      <c r="D400" s="2"/>
      <c r="E400" s="1"/>
      <c r="F400" s="49"/>
      <c r="G400" s="1"/>
      <c r="H400" s="1"/>
      <c r="I400" s="49"/>
      <c r="J400" s="1"/>
      <c r="K400" s="2"/>
      <c r="L400" s="2"/>
      <c r="M400" s="2"/>
      <c r="N400" s="2"/>
      <c r="O400" s="1"/>
      <c r="P400" s="53"/>
      <c r="Q400" s="53"/>
      <c r="R400" s="53"/>
      <c r="S400" s="104"/>
      <c r="T400" s="104"/>
      <c r="U400" s="104"/>
      <c r="V400" s="454"/>
      <c r="W400" s="53"/>
      <c r="X400" s="53"/>
      <c r="Y400" s="53"/>
      <c r="Z400" s="51"/>
      <c r="AA400" s="51"/>
      <c r="AB400" s="51"/>
      <c r="AC400" s="51"/>
      <c r="AD400" s="51"/>
      <c r="AE400" s="51"/>
      <c r="AF400" s="51"/>
      <c r="AG400" s="51"/>
      <c r="AH400" s="51"/>
    </row>
    <row r="401" ht="18.0" customHeight="1">
      <c r="A401" s="447"/>
      <c r="B401" s="1"/>
      <c r="C401" s="453"/>
      <c r="D401" s="2"/>
      <c r="E401" s="1"/>
      <c r="F401" s="49"/>
      <c r="G401" s="1"/>
      <c r="H401" s="1"/>
      <c r="I401" s="49"/>
      <c r="J401" s="1"/>
      <c r="K401" s="2"/>
      <c r="L401" s="2"/>
      <c r="M401" s="2"/>
      <c r="N401" s="2"/>
      <c r="O401" s="1"/>
      <c r="P401" s="53"/>
      <c r="Q401" s="53"/>
      <c r="R401" s="53"/>
      <c r="S401" s="104"/>
      <c r="T401" s="104"/>
      <c r="U401" s="104"/>
      <c r="V401" s="454"/>
      <c r="W401" s="53"/>
      <c r="X401" s="53"/>
      <c r="Y401" s="53"/>
      <c r="Z401" s="51"/>
      <c r="AA401" s="51"/>
      <c r="AB401" s="51"/>
      <c r="AC401" s="51"/>
      <c r="AD401" s="51"/>
      <c r="AE401" s="51"/>
      <c r="AF401" s="51"/>
      <c r="AG401" s="51"/>
      <c r="AH401" s="51"/>
    </row>
    <row r="402" ht="18.0" customHeight="1">
      <c r="A402" s="447"/>
      <c r="B402" s="1"/>
      <c r="C402" s="453"/>
      <c r="D402" s="2"/>
      <c r="E402" s="1"/>
      <c r="F402" s="49"/>
      <c r="G402" s="1"/>
      <c r="H402" s="1"/>
      <c r="I402" s="49"/>
      <c r="J402" s="1"/>
      <c r="K402" s="2"/>
      <c r="L402" s="2"/>
      <c r="M402" s="2"/>
      <c r="N402" s="2"/>
      <c r="O402" s="1"/>
      <c r="P402" s="53"/>
      <c r="Q402" s="53"/>
      <c r="R402" s="53"/>
      <c r="S402" s="104"/>
      <c r="T402" s="104"/>
      <c r="U402" s="104"/>
      <c r="V402" s="454"/>
      <c r="W402" s="53"/>
      <c r="X402" s="53"/>
      <c r="Y402" s="53"/>
      <c r="Z402" s="51"/>
      <c r="AA402" s="51"/>
      <c r="AB402" s="51"/>
      <c r="AC402" s="51"/>
      <c r="AD402" s="51"/>
      <c r="AE402" s="51"/>
      <c r="AF402" s="51"/>
      <c r="AG402" s="51"/>
      <c r="AH402" s="51"/>
    </row>
    <row r="403" ht="18.0" customHeight="1">
      <c r="A403" s="447"/>
      <c r="B403" s="1"/>
      <c r="C403" s="453"/>
      <c r="D403" s="2"/>
      <c r="E403" s="1"/>
      <c r="F403" s="49"/>
      <c r="G403" s="1"/>
      <c r="H403" s="1"/>
      <c r="I403" s="49"/>
      <c r="J403" s="1"/>
      <c r="K403" s="2"/>
      <c r="L403" s="2"/>
      <c r="M403" s="2"/>
      <c r="N403" s="2"/>
      <c r="O403" s="1"/>
      <c r="P403" s="53"/>
      <c r="Q403" s="53"/>
      <c r="R403" s="53"/>
      <c r="S403" s="104"/>
      <c r="T403" s="104"/>
      <c r="U403" s="104"/>
      <c r="V403" s="454"/>
      <c r="W403" s="53"/>
      <c r="X403" s="53"/>
      <c r="Y403" s="53"/>
      <c r="Z403" s="51"/>
      <c r="AA403" s="51"/>
      <c r="AB403" s="51"/>
      <c r="AC403" s="51"/>
      <c r="AD403" s="51"/>
      <c r="AE403" s="51"/>
      <c r="AF403" s="51"/>
      <c r="AG403" s="51"/>
      <c r="AH403" s="51"/>
    </row>
    <row r="404" ht="18.0" customHeight="1">
      <c r="A404" s="447"/>
      <c r="B404" s="1"/>
      <c r="C404" s="453"/>
      <c r="D404" s="2"/>
      <c r="E404" s="1"/>
      <c r="F404" s="49"/>
      <c r="G404" s="1"/>
      <c r="H404" s="1"/>
      <c r="I404" s="49"/>
      <c r="J404" s="1"/>
      <c r="K404" s="2"/>
      <c r="L404" s="2"/>
      <c r="M404" s="2"/>
      <c r="N404" s="2"/>
      <c r="O404" s="1"/>
      <c r="P404" s="53"/>
      <c r="Q404" s="53"/>
      <c r="R404" s="53"/>
      <c r="S404" s="104"/>
      <c r="T404" s="104"/>
      <c r="U404" s="104"/>
      <c r="V404" s="454"/>
      <c r="W404" s="53"/>
      <c r="X404" s="53"/>
      <c r="Y404" s="53"/>
      <c r="Z404" s="51"/>
      <c r="AA404" s="51"/>
      <c r="AB404" s="51"/>
      <c r="AC404" s="51"/>
      <c r="AD404" s="51"/>
      <c r="AE404" s="51"/>
      <c r="AF404" s="51"/>
      <c r="AG404" s="51"/>
      <c r="AH404" s="51"/>
    </row>
    <row r="405" ht="18.0" customHeight="1">
      <c r="A405" s="447"/>
      <c r="B405" s="1"/>
      <c r="C405" s="453"/>
      <c r="D405" s="2"/>
      <c r="E405" s="1"/>
      <c r="F405" s="49"/>
      <c r="G405" s="1"/>
      <c r="H405" s="1"/>
      <c r="I405" s="49"/>
      <c r="J405" s="1"/>
      <c r="K405" s="2"/>
      <c r="L405" s="2"/>
      <c r="M405" s="2"/>
      <c r="N405" s="2"/>
      <c r="O405" s="1"/>
      <c r="P405" s="53"/>
      <c r="Q405" s="53"/>
      <c r="R405" s="53"/>
      <c r="S405" s="104"/>
      <c r="T405" s="104"/>
      <c r="U405" s="104"/>
      <c r="V405" s="454"/>
      <c r="W405" s="53"/>
      <c r="X405" s="53"/>
      <c r="Y405" s="53"/>
      <c r="Z405" s="51"/>
      <c r="AA405" s="51"/>
      <c r="AB405" s="51"/>
      <c r="AC405" s="51"/>
      <c r="AD405" s="51"/>
      <c r="AE405" s="51"/>
      <c r="AF405" s="51"/>
      <c r="AG405" s="51"/>
      <c r="AH405" s="51"/>
    </row>
    <row r="406" ht="18.0" customHeight="1">
      <c r="A406" s="447"/>
      <c r="B406" s="1"/>
      <c r="C406" s="453"/>
      <c r="D406" s="2"/>
      <c r="E406" s="1"/>
      <c r="F406" s="49"/>
      <c r="G406" s="1"/>
      <c r="H406" s="1"/>
      <c r="I406" s="49"/>
      <c r="J406" s="1"/>
      <c r="K406" s="2"/>
      <c r="L406" s="2"/>
      <c r="M406" s="2"/>
      <c r="N406" s="2"/>
      <c r="O406" s="1"/>
      <c r="P406" s="53"/>
      <c r="Q406" s="53"/>
      <c r="R406" s="53"/>
      <c r="S406" s="104"/>
      <c r="T406" s="104"/>
      <c r="U406" s="104"/>
      <c r="V406" s="454"/>
      <c r="W406" s="53"/>
      <c r="X406" s="53"/>
      <c r="Y406" s="53"/>
      <c r="Z406" s="51"/>
      <c r="AA406" s="51"/>
      <c r="AB406" s="51"/>
      <c r="AC406" s="51"/>
      <c r="AD406" s="51"/>
      <c r="AE406" s="51"/>
      <c r="AF406" s="51"/>
      <c r="AG406" s="51"/>
      <c r="AH406" s="51"/>
    </row>
    <row r="407" ht="18.0" customHeight="1">
      <c r="A407" s="447"/>
      <c r="B407" s="1"/>
      <c r="C407" s="453"/>
      <c r="D407" s="2"/>
      <c r="E407" s="1"/>
      <c r="F407" s="49"/>
      <c r="G407" s="1"/>
      <c r="H407" s="1"/>
      <c r="I407" s="49"/>
      <c r="J407" s="1"/>
      <c r="K407" s="2"/>
      <c r="L407" s="2"/>
      <c r="M407" s="2"/>
      <c r="N407" s="2"/>
      <c r="O407" s="1"/>
      <c r="P407" s="53"/>
      <c r="Q407" s="53"/>
      <c r="R407" s="53"/>
      <c r="S407" s="104"/>
      <c r="T407" s="104"/>
      <c r="U407" s="104"/>
      <c r="V407" s="454"/>
      <c r="W407" s="53"/>
      <c r="X407" s="53"/>
      <c r="Y407" s="53"/>
      <c r="Z407" s="51"/>
      <c r="AA407" s="51"/>
      <c r="AB407" s="51"/>
      <c r="AC407" s="51"/>
      <c r="AD407" s="51"/>
      <c r="AE407" s="51"/>
      <c r="AF407" s="51"/>
      <c r="AG407" s="51"/>
      <c r="AH407" s="51"/>
    </row>
    <row r="408" ht="18.0" customHeight="1">
      <c r="A408" s="447"/>
      <c r="B408" s="1"/>
      <c r="C408" s="453"/>
      <c r="D408" s="2"/>
      <c r="E408" s="1"/>
      <c r="F408" s="49"/>
      <c r="G408" s="1"/>
      <c r="H408" s="1"/>
      <c r="I408" s="49"/>
      <c r="J408" s="1"/>
      <c r="K408" s="2"/>
      <c r="L408" s="2"/>
      <c r="M408" s="2"/>
      <c r="N408" s="2"/>
      <c r="O408" s="1"/>
      <c r="P408" s="53"/>
      <c r="Q408" s="53"/>
      <c r="R408" s="53"/>
      <c r="S408" s="104"/>
      <c r="T408" s="104"/>
      <c r="U408" s="104"/>
      <c r="V408" s="454"/>
      <c r="W408" s="53"/>
      <c r="X408" s="53"/>
      <c r="Y408" s="53"/>
      <c r="Z408" s="51"/>
      <c r="AA408" s="51"/>
      <c r="AB408" s="51"/>
      <c r="AC408" s="51"/>
      <c r="AD408" s="51"/>
      <c r="AE408" s="51"/>
      <c r="AF408" s="51"/>
      <c r="AG408" s="51"/>
      <c r="AH408" s="51"/>
    </row>
    <row r="409" ht="18.0" customHeight="1">
      <c r="A409" s="447"/>
      <c r="B409" s="1"/>
      <c r="C409" s="453"/>
      <c r="D409" s="2"/>
      <c r="E409" s="1"/>
      <c r="F409" s="49"/>
      <c r="G409" s="1"/>
      <c r="H409" s="1"/>
      <c r="I409" s="49"/>
      <c r="J409" s="1"/>
      <c r="K409" s="2"/>
      <c r="L409" s="2"/>
      <c r="M409" s="2"/>
      <c r="N409" s="2"/>
      <c r="O409" s="1"/>
      <c r="P409" s="53"/>
      <c r="Q409" s="53"/>
      <c r="R409" s="53"/>
      <c r="S409" s="104"/>
      <c r="T409" s="104"/>
      <c r="U409" s="104"/>
      <c r="V409" s="454"/>
      <c r="W409" s="53"/>
      <c r="X409" s="53"/>
      <c r="Y409" s="53"/>
      <c r="Z409" s="51"/>
      <c r="AA409" s="51"/>
      <c r="AB409" s="51"/>
      <c r="AC409" s="51"/>
      <c r="AD409" s="51"/>
      <c r="AE409" s="51"/>
      <c r="AF409" s="51"/>
      <c r="AG409" s="51"/>
      <c r="AH409" s="51"/>
    </row>
    <row r="410" ht="18.0" customHeight="1">
      <c r="A410" s="447"/>
      <c r="B410" s="1"/>
      <c r="C410" s="453"/>
      <c r="D410" s="2"/>
      <c r="E410" s="1"/>
      <c r="F410" s="49"/>
      <c r="G410" s="1"/>
      <c r="H410" s="1"/>
      <c r="I410" s="49"/>
      <c r="J410" s="1"/>
      <c r="K410" s="2"/>
      <c r="L410" s="2"/>
      <c r="M410" s="2"/>
      <c r="N410" s="2"/>
      <c r="O410" s="1"/>
      <c r="P410" s="53"/>
      <c r="Q410" s="53"/>
      <c r="R410" s="53"/>
      <c r="S410" s="104"/>
      <c r="T410" s="104"/>
      <c r="U410" s="104"/>
      <c r="V410" s="454"/>
      <c r="W410" s="53"/>
      <c r="X410" s="53"/>
      <c r="Y410" s="53"/>
      <c r="Z410" s="51"/>
      <c r="AA410" s="51"/>
      <c r="AB410" s="51"/>
      <c r="AC410" s="51"/>
      <c r="AD410" s="51"/>
      <c r="AE410" s="51"/>
      <c r="AF410" s="51"/>
      <c r="AG410" s="51"/>
      <c r="AH410" s="51"/>
    </row>
    <row r="411" ht="18.0" customHeight="1">
      <c r="A411" s="447"/>
      <c r="B411" s="1"/>
      <c r="C411" s="453"/>
      <c r="D411" s="2"/>
      <c r="E411" s="1"/>
      <c r="F411" s="49"/>
      <c r="G411" s="1"/>
      <c r="H411" s="1"/>
      <c r="I411" s="49"/>
      <c r="J411" s="1"/>
      <c r="K411" s="2"/>
      <c r="L411" s="2"/>
      <c r="M411" s="2"/>
      <c r="N411" s="2"/>
      <c r="O411" s="1"/>
      <c r="P411" s="53"/>
      <c r="Q411" s="53"/>
      <c r="R411" s="53"/>
      <c r="S411" s="104"/>
      <c r="T411" s="104"/>
      <c r="U411" s="104"/>
      <c r="V411" s="454"/>
      <c r="W411" s="53"/>
      <c r="X411" s="53"/>
      <c r="Y411" s="53"/>
      <c r="Z411" s="51"/>
      <c r="AA411" s="51"/>
      <c r="AB411" s="51"/>
      <c r="AC411" s="51"/>
      <c r="AD411" s="51"/>
      <c r="AE411" s="51"/>
      <c r="AF411" s="51"/>
      <c r="AG411" s="51"/>
      <c r="AH411" s="51"/>
    </row>
    <row r="412" ht="18.0" customHeight="1">
      <c r="A412" s="447"/>
      <c r="B412" s="1"/>
      <c r="C412" s="453"/>
      <c r="D412" s="2"/>
      <c r="E412" s="1"/>
      <c r="F412" s="49"/>
      <c r="G412" s="1"/>
      <c r="H412" s="1"/>
      <c r="I412" s="49"/>
      <c r="J412" s="1"/>
      <c r="K412" s="2"/>
      <c r="L412" s="2"/>
      <c r="M412" s="2"/>
      <c r="N412" s="2"/>
      <c r="O412" s="1"/>
      <c r="P412" s="53"/>
      <c r="Q412" s="53"/>
      <c r="R412" s="53"/>
      <c r="S412" s="104"/>
      <c r="T412" s="104"/>
      <c r="U412" s="104"/>
      <c r="V412" s="454"/>
      <c r="W412" s="53"/>
      <c r="X412" s="53"/>
      <c r="Y412" s="53"/>
      <c r="Z412" s="51"/>
      <c r="AA412" s="51"/>
      <c r="AB412" s="51"/>
      <c r="AC412" s="51"/>
      <c r="AD412" s="51"/>
      <c r="AE412" s="51"/>
      <c r="AF412" s="51"/>
      <c r="AG412" s="51"/>
      <c r="AH412" s="51"/>
    </row>
    <row r="413" ht="18.0" customHeight="1">
      <c r="A413" s="447"/>
      <c r="B413" s="1"/>
      <c r="C413" s="453"/>
      <c r="D413" s="2"/>
      <c r="E413" s="1"/>
      <c r="F413" s="49"/>
      <c r="G413" s="1"/>
      <c r="H413" s="1"/>
      <c r="I413" s="49"/>
      <c r="J413" s="1"/>
      <c r="K413" s="2"/>
      <c r="L413" s="2"/>
      <c r="M413" s="2"/>
      <c r="N413" s="2"/>
      <c r="O413" s="1"/>
      <c r="P413" s="53"/>
      <c r="Q413" s="53"/>
      <c r="R413" s="53"/>
      <c r="S413" s="104"/>
      <c r="T413" s="104"/>
      <c r="U413" s="104"/>
      <c r="V413" s="454"/>
      <c r="W413" s="53"/>
      <c r="X413" s="53"/>
      <c r="Y413" s="53"/>
      <c r="Z413" s="51"/>
      <c r="AA413" s="51"/>
      <c r="AB413" s="51"/>
      <c r="AC413" s="51"/>
      <c r="AD413" s="51"/>
      <c r="AE413" s="51"/>
      <c r="AF413" s="51"/>
      <c r="AG413" s="51"/>
      <c r="AH413" s="51"/>
    </row>
    <row r="414" ht="18.0" customHeight="1">
      <c r="A414" s="447"/>
      <c r="B414" s="1"/>
      <c r="C414" s="453"/>
      <c r="D414" s="2"/>
      <c r="E414" s="1"/>
      <c r="F414" s="49"/>
      <c r="G414" s="1"/>
      <c r="H414" s="1"/>
      <c r="I414" s="49"/>
      <c r="J414" s="1"/>
      <c r="K414" s="2"/>
      <c r="L414" s="2"/>
      <c r="M414" s="2"/>
      <c r="N414" s="2"/>
      <c r="O414" s="1"/>
      <c r="P414" s="53"/>
      <c r="Q414" s="53"/>
      <c r="R414" s="53"/>
      <c r="S414" s="104"/>
      <c r="T414" s="104"/>
      <c r="U414" s="104"/>
      <c r="V414" s="454"/>
      <c r="W414" s="53"/>
      <c r="X414" s="53"/>
      <c r="Y414" s="53"/>
      <c r="Z414" s="51"/>
      <c r="AA414" s="51"/>
      <c r="AB414" s="51"/>
      <c r="AC414" s="51"/>
      <c r="AD414" s="51"/>
      <c r="AE414" s="51"/>
      <c r="AF414" s="51"/>
      <c r="AG414" s="51"/>
      <c r="AH414" s="51"/>
    </row>
    <row r="415" ht="18.0" customHeight="1">
      <c r="A415" s="447"/>
      <c r="B415" s="1"/>
      <c r="C415" s="453"/>
      <c r="D415" s="2"/>
      <c r="E415" s="1"/>
      <c r="F415" s="49"/>
      <c r="G415" s="1"/>
      <c r="H415" s="1"/>
      <c r="I415" s="49"/>
      <c r="J415" s="1"/>
      <c r="K415" s="2"/>
      <c r="L415" s="2"/>
      <c r="M415" s="2"/>
      <c r="N415" s="2"/>
      <c r="O415" s="1"/>
      <c r="P415" s="53"/>
      <c r="Q415" s="53"/>
      <c r="R415" s="53"/>
      <c r="S415" s="104"/>
      <c r="T415" s="104"/>
      <c r="U415" s="104"/>
      <c r="V415" s="454"/>
      <c r="W415" s="53"/>
      <c r="X415" s="53"/>
      <c r="Y415" s="53"/>
      <c r="Z415" s="51"/>
      <c r="AA415" s="51"/>
      <c r="AB415" s="51"/>
      <c r="AC415" s="51"/>
      <c r="AD415" s="51"/>
      <c r="AE415" s="51"/>
      <c r="AF415" s="51"/>
      <c r="AG415" s="51"/>
      <c r="AH415" s="51"/>
    </row>
    <row r="416" ht="18.0" customHeight="1">
      <c r="A416" s="447"/>
      <c r="B416" s="1"/>
      <c r="C416" s="453"/>
      <c r="D416" s="2"/>
      <c r="E416" s="1"/>
      <c r="F416" s="49"/>
      <c r="G416" s="1"/>
      <c r="H416" s="1"/>
      <c r="I416" s="49"/>
      <c r="J416" s="1"/>
      <c r="K416" s="2"/>
      <c r="L416" s="2"/>
      <c r="M416" s="2"/>
      <c r="N416" s="2"/>
      <c r="O416" s="1"/>
      <c r="P416" s="53"/>
      <c r="Q416" s="53"/>
      <c r="R416" s="53"/>
      <c r="S416" s="104"/>
      <c r="T416" s="104"/>
      <c r="U416" s="104"/>
      <c r="V416" s="454"/>
      <c r="W416" s="53"/>
      <c r="X416" s="53"/>
      <c r="Y416" s="53"/>
      <c r="Z416" s="51"/>
      <c r="AA416" s="51"/>
      <c r="AB416" s="51"/>
      <c r="AC416" s="51"/>
      <c r="AD416" s="51"/>
      <c r="AE416" s="51"/>
      <c r="AF416" s="51"/>
      <c r="AG416" s="51"/>
      <c r="AH416" s="51"/>
    </row>
    <row r="417" ht="18.0" customHeight="1">
      <c r="A417" s="447"/>
      <c r="B417" s="1"/>
      <c r="C417" s="453"/>
      <c r="D417" s="2"/>
      <c r="E417" s="1"/>
      <c r="F417" s="49"/>
      <c r="G417" s="1"/>
      <c r="H417" s="1"/>
      <c r="I417" s="49"/>
      <c r="J417" s="1"/>
      <c r="K417" s="2"/>
      <c r="L417" s="2"/>
      <c r="M417" s="2"/>
      <c r="N417" s="2"/>
      <c r="O417" s="1"/>
      <c r="P417" s="53"/>
      <c r="Q417" s="53"/>
      <c r="R417" s="53"/>
      <c r="S417" s="104"/>
      <c r="T417" s="104"/>
      <c r="U417" s="104"/>
      <c r="V417" s="454"/>
      <c r="W417" s="53"/>
      <c r="X417" s="53"/>
      <c r="Y417" s="53"/>
      <c r="Z417" s="51"/>
      <c r="AA417" s="51"/>
      <c r="AB417" s="51"/>
      <c r="AC417" s="51"/>
      <c r="AD417" s="51"/>
      <c r="AE417" s="51"/>
      <c r="AF417" s="51"/>
      <c r="AG417" s="51"/>
      <c r="AH417" s="51"/>
    </row>
    <row r="418" ht="18.0" customHeight="1">
      <c r="A418" s="447"/>
      <c r="B418" s="1"/>
      <c r="C418" s="453"/>
      <c r="D418" s="2"/>
      <c r="E418" s="1"/>
      <c r="F418" s="49"/>
      <c r="G418" s="1"/>
      <c r="H418" s="1"/>
      <c r="I418" s="49"/>
      <c r="J418" s="1"/>
      <c r="K418" s="2"/>
      <c r="L418" s="2"/>
      <c r="M418" s="2"/>
      <c r="N418" s="2"/>
      <c r="O418" s="1"/>
      <c r="P418" s="53"/>
      <c r="Q418" s="53"/>
      <c r="R418" s="53"/>
      <c r="S418" s="104"/>
      <c r="T418" s="104"/>
      <c r="U418" s="104"/>
      <c r="V418" s="454"/>
      <c r="W418" s="53"/>
      <c r="X418" s="53"/>
      <c r="Y418" s="53"/>
      <c r="Z418" s="51"/>
      <c r="AA418" s="51"/>
      <c r="AB418" s="51"/>
      <c r="AC418" s="51"/>
      <c r="AD418" s="51"/>
      <c r="AE418" s="51"/>
      <c r="AF418" s="51"/>
      <c r="AG418" s="51"/>
      <c r="AH418" s="51"/>
    </row>
    <row r="419" ht="18.0" customHeight="1">
      <c r="A419" s="447"/>
      <c r="B419" s="1"/>
      <c r="C419" s="453"/>
      <c r="D419" s="2"/>
      <c r="E419" s="1"/>
      <c r="F419" s="49"/>
      <c r="G419" s="1"/>
      <c r="H419" s="1"/>
      <c r="I419" s="49"/>
      <c r="J419" s="1"/>
      <c r="K419" s="2"/>
      <c r="L419" s="2"/>
      <c r="M419" s="2"/>
      <c r="N419" s="2"/>
      <c r="O419" s="1"/>
      <c r="P419" s="53"/>
      <c r="Q419" s="53"/>
      <c r="R419" s="53"/>
      <c r="S419" s="104"/>
      <c r="T419" s="104"/>
      <c r="U419" s="104"/>
      <c r="V419" s="454"/>
      <c r="W419" s="53"/>
      <c r="X419" s="53"/>
      <c r="Y419" s="53"/>
      <c r="Z419" s="51"/>
      <c r="AA419" s="51"/>
      <c r="AB419" s="51"/>
      <c r="AC419" s="51"/>
      <c r="AD419" s="51"/>
      <c r="AE419" s="51"/>
      <c r="AF419" s="51"/>
      <c r="AG419" s="51"/>
      <c r="AH419" s="51"/>
    </row>
    <row r="420" ht="18.0" customHeight="1">
      <c r="A420" s="447"/>
      <c r="B420" s="1"/>
      <c r="C420" s="453"/>
      <c r="D420" s="2"/>
      <c r="E420" s="1"/>
      <c r="F420" s="49"/>
      <c r="G420" s="1"/>
      <c r="H420" s="1"/>
      <c r="I420" s="49"/>
      <c r="J420" s="1"/>
      <c r="K420" s="2"/>
      <c r="L420" s="2"/>
      <c r="M420" s="2"/>
      <c r="N420" s="2"/>
      <c r="O420" s="1"/>
      <c r="P420" s="53"/>
      <c r="Q420" s="53"/>
      <c r="R420" s="53"/>
      <c r="S420" s="104"/>
      <c r="T420" s="104"/>
      <c r="U420" s="104"/>
      <c r="V420" s="454"/>
      <c r="W420" s="53"/>
      <c r="X420" s="53"/>
      <c r="Y420" s="53"/>
      <c r="Z420" s="51"/>
      <c r="AA420" s="51"/>
      <c r="AB420" s="51"/>
      <c r="AC420" s="51"/>
      <c r="AD420" s="51"/>
      <c r="AE420" s="51"/>
      <c r="AF420" s="51"/>
      <c r="AG420" s="51"/>
      <c r="AH420" s="51"/>
    </row>
    <row r="421" ht="18.0" customHeight="1">
      <c r="A421" s="447"/>
      <c r="B421" s="1"/>
      <c r="C421" s="453"/>
      <c r="D421" s="2"/>
      <c r="E421" s="1"/>
      <c r="F421" s="49"/>
      <c r="G421" s="1"/>
      <c r="H421" s="1"/>
      <c r="I421" s="49"/>
      <c r="J421" s="1"/>
      <c r="K421" s="2"/>
      <c r="L421" s="2"/>
      <c r="M421" s="2"/>
      <c r="N421" s="2"/>
      <c r="O421" s="1"/>
      <c r="P421" s="53"/>
      <c r="Q421" s="53"/>
      <c r="R421" s="53"/>
      <c r="S421" s="104"/>
      <c r="T421" s="104"/>
      <c r="U421" s="104"/>
      <c r="V421" s="454"/>
      <c r="W421" s="53"/>
      <c r="X421" s="53"/>
      <c r="Y421" s="53"/>
      <c r="Z421" s="51"/>
      <c r="AA421" s="51"/>
      <c r="AB421" s="51"/>
      <c r="AC421" s="51"/>
      <c r="AD421" s="51"/>
      <c r="AE421" s="51"/>
      <c r="AF421" s="51"/>
      <c r="AG421" s="51"/>
      <c r="AH421" s="51"/>
    </row>
    <row r="422" ht="18.0" customHeight="1">
      <c r="A422" s="447"/>
      <c r="B422" s="1"/>
      <c r="C422" s="453"/>
      <c r="D422" s="2"/>
      <c r="E422" s="1"/>
      <c r="F422" s="49"/>
      <c r="G422" s="1"/>
      <c r="H422" s="1"/>
      <c r="I422" s="49"/>
      <c r="J422" s="1"/>
      <c r="K422" s="2"/>
      <c r="L422" s="2"/>
      <c r="M422" s="2"/>
      <c r="N422" s="2"/>
      <c r="O422" s="1"/>
      <c r="P422" s="53"/>
      <c r="Q422" s="53"/>
      <c r="R422" s="53"/>
      <c r="S422" s="104"/>
      <c r="T422" s="104"/>
      <c r="U422" s="104"/>
      <c r="V422" s="454"/>
      <c r="W422" s="53"/>
      <c r="X422" s="53"/>
      <c r="Y422" s="53"/>
      <c r="Z422" s="51"/>
      <c r="AA422" s="51"/>
      <c r="AB422" s="51"/>
      <c r="AC422" s="51"/>
      <c r="AD422" s="51"/>
      <c r="AE422" s="51"/>
      <c r="AF422" s="51"/>
      <c r="AG422" s="51"/>
      <c r="AH422" s="51"/>
    </row>
    <row r="423" ht="18.0" customHeight="1">
      <c r="A423" s="447"/>
      <c r="B423" s="1"/>
      <c r="C423" s="453"/>
      <c r="D423" s="2"/>
      <c r="E423" s="1"/>
      <c r="F423" s="49"/>
      <c r="G423" s="1"/>
      <c r="H423" s="1"/>
      <c r="I423" s="49"/>
      <c r="J423" s="1"/>
      <c r="K423" s="2"/>
      <c r="L423" s="2"/>
      <c r="M423" s="2"/>
      <c r="N423" s="2"/>
      <c r="O423" s="1"/>
      <c r="P423" s="53"/>
      <c r="Q423" s="53"/>
      <c r="R423" s="53"/>
      <c r="S423" s="104"/>
      <c r="T423" s="104"/>
      <c r="U423" s="104"/>
      <c r="V423" s="454"/>
      <c r="W423" s="53"/>
      <c r="X423" s="53"/>
      <c r="Y423" s="53"/>
      <c r="Z423" s="51"/>
      <c r="AA423" s="51"/>
      <c r="AB423" s="51"/>
      <c r="AC423" s="51"/>
      <c r="AD423" s="51"/>
      <c r="AE423" s="51"/>
      <c r="AF423" s="51"/>
      <c r="AG423" s="51"/>
      <c r="AH423" s="51"/>
    </row>
    <row r="424" ht="18.0" customHeight="1">
      <c r="A424" s="447"/>
      <c r="B424" s="1"/>
      <c r="C424" s="453"/>
      <c r="D424" s="2"/>
      <c r="E424" s="1"/>
      <c r="F424" s="49"/>
      <c r="G424" s="1"/>
      <c r="H424" s="1"/>
      <c r="I424" s="49"/>
      <c r="J424" s="1"/>
      <c r="K424" s="2"/>
      <c r="L424" s="2"/>
      <c r="M424" s="2"/>
      <c r="N424" s="2"/>
      <c r="O424" s="1"/>
      <c r="P424" s="53"/>
      <c r="Q424" s="53"/>
      <c r="R424" s="53"/>
      <c r="S424" s="104"/>
      <c r="T424" s="104"/>
      <c r="U424" s="104"/>
      <c r="V424" s="454"/>
      <c r="W424" s="53"/>
      <c r="X424" s="53"/>
      <c r="Y424" s="53"/>
      <c r="Z424" s="51"/>
      <c r="AA424" s="51"/>
      <c r="AB424" s="51"/>
      <c r="AC424" s="51"/>
      <c r="AD424" s="51"/>
      <c r="AE424" s="51"/>
      <c r="AF424" s="51"/>
      <c r="AG424" s="51"/>
      <c r="AH424" s="51"/>
    </row>
    <row r="425" ht="18.0" customHeight="1">
      <c r="A425" s="447"/>
      <c r="B425" s="1"/>
      <c r="C425" s="453"/>
      <c r="D425" s="2"/>
      <c r="E425" s="1"/>
      <c r="F425" s="49"/>
      <c r="G425" s="1"/>
      <c r="H425" s="1"/>
      <c r="I425" s="49"/>
      <c r="J425" s="1"/>
      <c r="K425" s="2"/>
      <c r="L425" s="2"/>
      <c r="M425" s="2"/>
      <c r="N425" s="2"/>
      <c r="O425" s="1"/>
      <c r="P425" s="53"/>
      <c r="Q425" s="53"/>
      <c r="R425" s="53"/>
      <c r="S425" s="104"/>
      <c r="T425" s="104"/>
      <c r="U425" s="104"/>
      <c r="V425" s="454"/>
      <c r="W425" s="53"/>
      <c r="X425" s="53"/>
      <c r="Y425" s="53"/>
      <c r="Z425" s="51"/>
      <c r="AA425" s="51"/>
      <c r="AB425" s="51"/>
      <c r="AC425" s="51"/>
      <c r="AD425" s="51"/>
      <c r="AE425" s="51"/>
      <c r="AF425" s="51"/>
      <c r="AG425" s="51"/>
      <c r="AH425" s="51"/>
    </row>
    <row r="426" ht="18.0" customHeight="1">
      <c r="A426" s="447"/>
      <c r="B426" s="1"/>
      <c r="C426" s="453"/>
      <c r="D426" s="2"/>
      <c r="E426" s="1"/>
      <c r="F426" s="49"/>
      <c r="G426" s="1"/>
      <c r="H426" s="1"/>
      <c r="I426" s="49"/>
      <c r="J426" s="1"/>
      <c r="K426" s="2"/>
      <c r="L426" s="2"/>
      <c r="M426" s="2"/>
      <c r="N426" s="2"/>
      <c r="O426" s="1"/>
      <c r="P426" s="53"/>
      <c r="Q426" s="53"/>
      <c r="R426" s="53"/>
      <c r="S426" s="104"/>
      <c r="T426" s="104"/>
      <c r="U426" s="104"/>
      <c r="V426" s="454"/>
      <c r="W426" s="53"/>
      <c r="X426" s="53"/>
      <c r="Y426" s="53"/>
      <c r="Z426" s="51"/>
      <c r="AA426" s="51"/>
      <c r="AB426" s="51"/>
      <c r="AC426" s="51"/>
      <c r="AD426" s="51"/>
      <c r="AE426" s="51"/>
      <c r="AF426" s="51"/>
      <c r="AG426" s="51"/>
      <c r="AH426" s="51"/>
    </row>
    <row r="427" ht="18.0" customHeight="1">
      <c r="A427" s="447"/>
      <c r="B427" s="1"/>
      <c r="C427" s="453"/>
      <c r="D427" s="2"/>
      <c r="E427" s="1"/>
      <c r="F427" s="49"/>
      <c r="G427" s="1"/>
      <c r="H427" s="1"/>
      <c r="I427" s="49"/>
      <c r="J427" s="1"/>
      <c r="K427" s="2"/>
      <c r="L427" s="2"/>
      <c r="M427" s="2"/>
      <c r="N427" s="2"/>
      <c r="O427" s="1"/>
      <c r="P427" s="53"/>
      <c r="Q427" s="53"/>
      <c r="R427" s="53"/>
      <c r="S427" s="104"/>
      <c r="T427" s="104"/>
      <c r="U427" s="104"/>
      <c r="V427" s="454"/>
      <c r="W427" s="53"/>
      <c r="X427" s="53"/>
      <c r="Y427" s="53"/>
      <c r="Z427" s="51"/>
      <c r="AA427" s="51"/>
      <c r="AB427" s="51"/>
      <c r="AC427" s="51"/>
      <c r="AD427" s="51"/>
      <c r="AE427" s="51"/>
      <c r="AF427" s="51"/>
      <c r="AG427" s="51"/>
      <c r="AH427" s="51"/>
    </row>
    <row r="428" ht="18.0" customHeight="1">
      <c r="A428" s="447"/>
      <c r="B428" s="1"/>
      <c r="C428" s="453"/>
      <c r="D428" s="2"/>
      <c r="E428" s="1"/>
      <c r="F428" s="49"/>
      <c r="G428" s="1"/>
      <c r="H428" s="1"/>
      <c r="I428" s="49"/>
      <c r="J428" s="1"/>
      <c r="K428" s="2"/>
      <c r="L428" s="2"/>
      <c r="M428" s="2"/>
      <c r="N428" s="2"/>
      <c r="O428" s="1"/>
      <c r="P428" s="53"/>
      <c r="Q428" s="53"/>
      <c r="R428" s="53"/>
      <c r="S428" s="104"/>
      <c r="T428" s="104"/>
      <c r="U428" s="104"/>
      <c r="V428" s="454"/>
      <c r="W428" s="53"/>
      <c r="X428" s="53"/>
      <c r="Y428" s="53"/>
      <c r="Z428" s="51"/>
      <c r="AA428" s="51"/>
      <c r="AB428" s="51"/>
      <c r="AC428" s="51"/>
      <c r="AD428" s="51"/>
      <c r="AE428" s="51"/>
      <c r="AF428" s="51"/>
      <c r="AG428" s="51"/>
      <c r="AH428" s="51"/>
    </row>
    <row r="429" ht="18.0" customHeight="1">
      <c r="A429" s="447"/>
      <c r="B429" s="1"/>
      <c r="C429" s="453"/>
      <c r="D429" s="2"/>
      <c r="E429" s="1"/>
      <c r="F429" s="49"/>
      <c r="G429" s="1"/>
      <c r="H429" s="1"/>
      <c r="I429" s="49"/>
      <c r="J429" s="1"/>
      <c r="K429" s="2"/>
      <c r="L429" s="2"/>
      <c r="M429" s="2"/>
      <c r="N429" s="2"/>
      <c r="O429" s="1"/>
      <c r="P429" s="53"/>
      <c r="Q429" s="53"/>
      <c r="R429" s="53"/>
      <c r="S429" s="104"/>
      <c r="T429" s="104"/>
      <c r="U429" s="104"/>
      <c r="V429" s="454"/>
      <c r="W429" s="53"/>
      <c r="X429" s="53"/>
      <c r="Y429" s="53"/>
      <c r="Z429" s="51"/>
      <c r="AA429" s="51"/>
      <c r="AB429" s="51"/>
      <c r="AC429" s="51"/>
      <c r="AD429" s="51"/>
      <c r="AE429" s="51"/>
      <c r="AF429" s="51"/>
      <c r="AG429" s="51"/>
      <c r="AH429" s="51"/>
    </row>
    <row r="430" ht="18.0" customHeight="1">
      <c r="A430" s="447"/>
      <c r="B430" s="1"/>
      <c r="C430" s="453"/>
      <c r="D430" s="2"/>
      <c r="E430" s="1"/>
      <c r="F430" s="49"/>
      <c r="G430" s="1"/>
      <c r="H430" s="1"/>
      <c r="I430" s="49"/>
      <c r="J430" s="1"/>
      <c r="K430" s="2"/>
      <c r="L430" s="2"/>
      <c r="M430" s="2"/>
      <c r="N430" s="2"/>
      <c r="O430" s="1"/>
      <c r="P430" s="53"/>
      <c r="Q430" s="53"/>
      <c r="R430" s="53"/>
      <c r="S430" s="104"/>
      <c r="T430" s="104"/>
      <c r="U430" s="104"/>
      <c r="V430" s="454"/>
      <c r="W430" s="53"/>
      <c r="X430" s="53"/>
      <c r="Y430" s="53"/>
      <c r="Z430" s="51"/>
      <c r="AA430" s="51"/>
      <c r="AB430" s="51"/>
      <c r="AC430" s="51"/>
      <c r="AD430" s="51"/>
      <c r="AE430" s="51"/>
      <c r="AF430" s="51"/>
      <c r="AG430" s="51"/>
      <c r="AH430" s="51"/>
    </row>
    <row r="431" ht="18.0" customHeight="1">
      <c r="A431" s="447"/>
      <c r="B431" s="1"/>
      <c r="C431" s="453"/>
      <c r="D431" s="2"/>
      <c r="E431" s="1"/>
      <c r="F431" s="49"/>
      <c r="G431" s="1"/>
      <c r="H431" s="1"/>
      <c r="I431" s="49"/>
      <c r="J431" s="1"/>
      <c r="K431" s="2"/>
      <c r="L431" s="2"/>
      <c r="M431" s="2"/>
      <c r="N431" s="2"/>
      <c r="O431" s="1"/>
      <c r="P431" s="53"/>
      <c r="Q431" s="53"/>
      <c r="R431" s="53"/>
      <c r="S431" s="104"/>
      <c r="T431" s="104"/>
      <c r="U431" s="104"/>
      <c r="V431" s="454"/>
      <c r="W431" s="53"/>
      <c r="X431" s="53"/>
      <c r="Y431" s="53"/>
      <c r="Z431" s="51"/>
      <c r="AA431" s="51"/>
      <c r="AB431" s="51"/>
      <c r="AC431" s="51"/>
      <c r="AD431" s="51"/>
      <c r="AE431" s="51"/>
      <c r="AF431" s="51"/>
      <c r="AG431" s="51"/>
      <c r="AH431" s="51"/>
    </row>
    <row r="432" ht="18.0" customHeight="1">
      <c r="A432" s="447"/>
      <c r="B432" s="1"/>
      <c r="C432" s="453"/>
      <c r="D432" s="2"/>
      <c r="E432" s="1"/>
      <c r="F432" s="49"/>
      <c r="G432" s="1"/>
      <c r="H432" s="1"/>
      <c r="I432" s="49"/>
      <c r="J432" s="1"/>
      <c r="K432" s="2"/>
      <c r="L432" s="2"/>
      <c r="M432" s="2"/>
      <c r="N432" s="2"/>
      <c r="O432" s="1"/>
      <c r="P432" s="53"/>
      <c r="Q432" s="53"/>
      <c r="R432" s="53"/>
      <c r="S432" s="104"/>
      <c r="T432" s="104"/>
      <c r="U432" s="104"/>
      <c r="V432" s="454"/>
      <c r="W432" s="53"/>
      <c r="X432" s="53"/>
      <c r="Y432" s="53"/>
      <c r="Z432" s="51"/>
      <c r="AA432" s="51"/>
      <c r="AB432" s="51"/>
      <c r="AC432" s="51"/>
      <c r="AD432" s="51"/>
      <c r="AE432" s="51"/>
      <c r="AF432" s="51"/>
      <c r="AG432" s="51"/>
      <c r="AH432" s="51"/>
    </row>
    <row r="433" ht="18.0" customHeight="1">
      <c r="A433" s="447"/>
      <c r="B433" s="1"/>
      <c r="C433" s="453"/>
      <c r="D433" s="2"/>
      <c r="E433" s="1"/>
      <c r="F433" s="49"/>
      <c r="G433" s="1"/>
      <c r="H433" s="1"/>
      <c r="I433" s="49"/>
      <c r="J433" s="1"/>
      <c r="K433" s="2"/>
      <c r="L433" s="2"/>
      <c r="M433" s="2"/>
      <c r="N433" s="2"/>
      <c r="O433" s="1"/>
      <c r="P433" s="53"/>
      <c r="Q433" s="53"/>
      <c r="R433" s="53"/>
      <c r="S433" s="104"/>
      <c r="T433" s="104"/>
      <c r="U433" s="104"/>
      <c r="V433" s="454"/>
      <c r="W433" s="53"/>
      <c r="X433" s="53"/>
      <c r="Y433" s="53"/>
      <c r="Z433" s="51"/>
      <c r="AA433" s="51"/>
      <c r="AB433" s="51"/>
      <c r="AC433" s="51"/>
      <c r="AD433" s="51"/>
      <c r="AE433" s="51"/>
      <c r="AF433" s="51"/>
      <c r="AG433" s="51"/>
      <c r="AH433" s="51"/>
    </row>
    <row r="434" ht="18.0" customHeight="1">
      <c r="A434" s="447"/>
      <c r="B434" s="1"/>
      <c r="C434" s="453"/>
      <c r="D434" s="2"/>
      <c r="E434" s="1"/>
      <c r="F434" s="49"/>
      <c r="G434" s="1"/>
      <c r="H434" s="1"/>
      <c r="I434" s="49"/>
      <c r="J434" s="1"/>
      <c r="K434" s="2"/>
      <c r="L434" s="2"/>
      <c r="M434" s="2"/>
      <c r="N434" s="2"/>
      <c r="O434" s="1"/>
      <c r="P434" s="53"/>
      <c r="Q434" s="53"/>
      <c r="R434" s="53"/>
      <c r="S434" s="104"/>
      <c r="T434" s="104"/>
      <c r="U434" s="104"/>
      <c r="V434" s="454"/>
      <c r="W434" s="53"/>
      <c r="X434" s="53"/>
      <c r="Y434" s="53"/>
      <c r="Z434" s="51"/>
      <c r="AA434" s="51"/>
      <c r="AB434" s="51"/>
      <c r="AC434" s="51"/>
      <c r="AD434" s="51"/>
      <c r="AE434" s="51"/>
      <c r="AF434" s="51"/>
      <c r="AG434" s="51"/>
      <c r="AH434" s="51"/>
    </row>
    <row r="435" ht="18.0" customHeight="1">
      <c r="A435" s="447"/>
      <c r="B435" s="1"/>
      <c r="C435" s="453"/>
      <c r="D435" s="2"/>
      <c r="E435" s="1"/>
      <c r="F435" s="49"/>
      <c r="G435" s="1"/>
      <c r="H435" s="1"/>
      <c r="I435" s="49"/>
      <c r="J435" s="1"/>
      <c r="K435" s="2"/>
      <c r="L435" s="2"/>
      <c r="M435" s="2"/>
      <c r="N435" s="2"/>
      <c r="O435" s="1"/>
      <c r="P435" s="53"/>
      <c r="Q435" s="53"/>
      <c r="R435" s="53"/>
      <c r="S435" s="104"/>
      <c r="T435" s="104"/>
      <c r="U435" s="104"/>
      <c r="V435" s="454"/>
      <c r="W435" s="53"/>
      <c r="X435" s="53"/>
      <c r="Y435" s="53"/>
      <c r="Z435" s="51"/>
      <c r="AA435" s="51"/>
      <c r="AB435" s="51"/>
      <c r="AC435" s="51"/>
      <c r="AD435" s="51"/>
      <c r="AE435" s="51"/>
      <c r="AF435" s="51"/>
      <c r="AG435" s="51"/>
      <c r="AH435" s="51"/>
    </row>
    <row r="436" ht="18.0" customHeight="1">
      <c r="A436" s="447"/>
      <c r="B436" s="1"/>
      <c r="C436" s="453"/>
      <c r="D436" s="2"/>
      <c r="E436" s="1"/>
      <c r="F436" s="49"/>
      <c r="G436" s="1"/>
      <c r="H436" s="1"/>
      <c r="I436" s="49"/>
      <c r="J436" s="1"/>
      <c r="K436" s="2"/>
      <c r="L436" s="2"/>
      <c r="M436" s="2"/>
      <c r="N436" s="2"/>
      <c r="O436" s="1"/>
      <c r="P436" s="53"/>
      <c r="Q436" s="53"/>
      <c r="R436" s="53"/>
      <c r="S436" s="104"/>
      <c r="T436" s="104"/>
      <c r="U436" s="104"/>
      <c r="V436" s="454"/>
      <c r="W436" s="53"/>
      <c r="X436" s="53"/>
      <c r="Y436" s="53"/>
      <c r="Z436" s="51"/>
      <c r="AA436" s="51"/>
      <c r="AB436" s="51"/>
      <c r="AC436" s="51"/>
      <c r="AD436" s="51"/>
      <c r="AE436" s="51"/>
      <c r="AF436" s="51"/>
      <c r="AG436" s="51"/>
      <c r="AH436" s="51"/>
    </row>
    <row r="437" ht="18.0" customHeight="1">
      <c r="A437" s="447"/>
      <c r="B437" s="1"/>
      <c r="C437" s="453"/>
      <c r="D437" s="2"/>
      <c r="E437" s="1"/>
      <c r="F437" s="49"/>
      <c r="G437" s="1"/>
      <c r="H437" s="1"/>
      <c r="I437" s="49"/>
      <c r="J437" s="1"/>
      <c r="K437" s="2"/>
      <c r="L437" s="2"/>
      <c r="M437" s="2"/>
      <c r="N437" s="2"/>
      <c r="O437" s="1"/>
      <c r="P437" s="53"/>
      <c r="Q437" s="53"/>
      <c r="R437" s="53"/>
      <c r="S437" s="104"/>
      <c r="T437" s="104"/>
      <c r="U437" s="104"/>
      <c r="V437" s="454"/>
      <c r="W437" s="53"/>
      <c r="X437" s="53"/>
      <c r="Y437" s="53"/>
      <c r="Z437" s="51"/>
      <c r="AA437" s="51"/>
      <c r="AB437" s="51"/>
      <c r="AC437" s="51"/>
      <c r="AD437" s="51"/>
      <c r="AE437" s="51"/>
      <c r="AF437" s="51"/>
      <c r="AG437" s="51"/>
      <c r="AH437" s="51"/>
    </row>
    <row r="438" ht="18.0" customHeight="1">
      <c r="A438" s="447"/>
      <c r="B438" s="1"/>
      <c r="C438" s="453"/>
      <c r="D438" s="2"/>
      <c r="E438" s="1"/>
      <c r="F438" s="49"/>
      <c r="G438" s="1"/>
      <c r="H438" s="1"/>
      <c r="I438" s="49"/>
      <c r="J438" s="1"/>
      <c r="K438" s="2"/>
      <c r="L438" s="2"/>
      <c r="M438" s="2"/>
      <c r="N438" s="2"/>
      <c r="O438" s="1"/>
      <c r="P438" s="53"/>
      <c r="Q438" s="53"/>
      <c r="R438" s="53"/>
      <c r="S438" s="104"/>
      <c r="T438" s="104"/>
      <c r="U438" s="104"/>
      <c r="V438" s="454"/>
      <c r="W438" s="53"/>
      <c r="X438" s="53"/>
      <c r="Y438" s="53"/>
      <c r="Z438" s="51"/>
      <c r="AA438" s="51"/>
      <c r="AB438" s="51"/>
      <c r="AC438" s="51"/>
      <c r="AD438" s="51"/>
      <c r="AE438" s="51"/>
      <c r="AF438" s="51"/>
      <c r="AG438" s="51"/>
      <c r="AH438" s="51"/>
    </row>
    <row r="439" ht="18.0" customHeight="1">
      <c r="A439" s="447"/>
      <c r="B439" s="1"/>
      <c r="C439" s="453"/>
      <c r="D439" s="2"/>
      <c r="E439" s="1"/>
      <c r="F439" s="49"/>
      <c r="G439" s="1"/>
      <c r="H439" s="1"/>
      <c r="I439" s="49"/>
      <c r="J439" s="1"/>
      <c r="K439" s="2"/>
      <c r="L439" s="2"/>
      <c r="M439" s="2"/>
      <c r="N439" s="2"/>
      <c r="O439" s="1"/>
      <c r="P439" s="53"/>
      <c r="Q439" s="53"/>
      <c r="R439" s="53"/>
      <c r="S439" s="104"/>
      <c r="T439" s="104"/>
      <c r="U439" s="104"/>
      <c r="V439" s="454"/>
      <c r="W439" s="53"/>
      <c r="X439" s="53"/>
      <c r="Y439" s="53"/>
      <c r="Z439" s="51"/>
      <c r="AA439" s="51"/>
      <c r="AB439" s="51"/>
      <c r="AC439" s="51"/>
      <c r="AD439" s="51"/>
      <c r="AE439" s="51"/>
      <c r="AF439" s="51"/>
      <c r="AG439" s="51"/>
      <c r="AH439" s="51"/>
    </row>
    <row r="440" ht="18.0" customHeight="1">
      <c r="A440" s="447"/>
      <c r="B440" s="1"/>
      <c r="C440" s="453"/>
      <c r="D440" s="2"/>
      <c r="E440" s="1"/>
      <c r="F440" s="49"/>
      <c r="G440" s="1"/>
      <c r="H440" s="1"/>
      <c r="I440" s="49"/>
      <c r="J440" s="1"/>
      <c r="K440" s="2"/>
      <c r="L440" s="2"/>
      <c r="M440" s="2"/>
      <c r="N440" s="2"/>
      <c r="O440" s="1"/>
      <c r="P440" s="53"/>
      <c r="Q440" s="53"/>
      <c r="R440" s="53"/>
      <c r="S440" s="104"/>
      <c r="T440" s="104"/>
      <c r="U440" s="104"/>
      <c r="V440" s="454"/>
      <c r="W440" s="53"/>
      <c r="X440" s="53"/>
      <c r="Y440" s="53"/>
      <c r="Z440" s="51"/>
      <c r="AA440" s="51"/>
      <c r="AB440" s="51"/>
      <c r="AC440" s="51"/>
      <c r="AD440" s="51"/>
      <c r="AE440" s="51"/>
      <c r="AF440" s="51"/>
      <c r="AG440" s="51"/>
      <c r="AH440" s="51"/>
    </row>
    <row r="441" ht="18.0" customHeight="1">
      <c r="A441" s="447"/>
      <c r="B441" s="1"/>
      <c r="C441" s="453"/>
      <c r="D441" s="2"/>
      <c r="E441" s="1"/>
      <c r="F441" s="49"/>
      <c r="G441" s="1"/>
      <c r="H441" s="1"/>
      <c r="I441" s="49"/>
      <c r="J441" s="1"/>
      <c r="K441" s="2"/>
      <c r="L441" s="2"/>
      <c r="M441" s="2"/>
      <c r="N441" s="2"/>
      <c r="O441" s="1"/>
      <c r="P441" s="53"/>
      <c r="Q441" s="53"/>
      <c r="R441" s="53"/>
      <c r="S441" s="104"/>
      <c r="T441" s="104"/>
      <c r="U441" s="104"/>
      <c r="V441" s="454"/>
      <c r="W441" s="53"/>
      <c r="X441" s="53"/>
      <c r="Y441" s="53"/>
      <c r="Z441" s="51"/>
      <c r="AA441" s="51"/>
      <c r="AB441" s="51"/>
      <c r="AC441" s="51"/>
      <c r="AD441" s="51"/>
      <c r="AE441" s="51"/>
      <c r="AF441" s="51"/>
      <c r="AG441" s="51"/>
      <c r="AH441" s="51"/>
    </row>
    <row r="442" ht="18.0" customHeight="1">
      <c r="A442" s="447"/>
      <c r="B442" s="1"/>
      <c r="C442" s="453"/>
      <c r="D442" s="2"/>
      <c r="E442" s="1"/>
      <c r="F442" s="49"/>
      <c r="G442" s="1"/>
      <c r="H442" s="1"/>
      <c r="I442" s="49"/>
      <c r="J442" s="1"/>
      <c r="K442" s="2"/>
      <c r="L442" s="2"/>
      <c r="M442" s="2"/>
      <c r="N442" s="2"/>
      <c r="O442" s="1"/>
      <c r="P442" s="53"/>
      <c r="Q442" s="53"/>
      <c r="R442" s="53"/>
      <c r="S442" s="104"/>
      <c r="T442" s="104"/>
      <c r="U442" s="104"/>
      <c r="V442" s="454"/>
      <c r="W442" s="53"/>
      <c r="X442" s="53"/>
      <c r="Y442" s="53"/>
      <c r="Z442" s="51"/>
      <c r="AA442" s="51"/>
      <c r="AB442" s="51"/>
      <c r="AC442" s="51"/>
      <c r="AD442" s="51"/>
      <c r="AE442" s="51"/>
      <c r="AF442" s="51"/>
      <c r="AG442" s="51"/>
      <c r="AH442" s="51"/>
    </row>
    <row r="443" ht="18.0" customHeight="1">
      <c r="A443" s="447"/>
      <c r="B443" s="1"/>
      <c r="C443" s="453"/>
      <c r="D443" s="2"/>
      <c r="E443" s="1"/>
      <c r="F443" s="49"/>
      <c r="G443" s="1"/>
      <c r="H443" s="1"/>
      <c r="I443" s="49"/>
      <c r="J443" s="1"/>
      <c r="K443" s="2"/>
      <c r="L443" s="2"/>
      <c r="M443" s="2"/>
      <c r="N443" s="2"/>
      <c r="O443" s="1"/>
      <c r="P443" s="53"/>
      <c r="Q443" s="53"/>
      <c r="R443" s="53"/>
      <c r="S443" s="104"/>
      <c r="T443" s="104"/>
      <c r="U443" s="104"/>
      <c r="V443" s="454"/>
      <c r="W443" s="53"/>
      <c r="X443" s="53"/>
      <c r="Y443" s="53"/>
      <c r="Z443" s="51"/>
      <c r="AA443" s="51"/>
      <c r="AB443" s="51"/>
      <c r="AC443" s="51"/>
      <c r="AD443" s="51"/>
      <c r="AE443" s="51"/>
      <c r="AF443" s="51"/>
      <c r="AG443" s="51"/>
      <c r="AH443" s="51"/>
    </row>
    <row r="444" ht="18.0" customHeight="1">
      <c r="A444" s="447"/>
      <c r="B444" s="1"/>
      <c r="C444" s="453"/>
      <c r="D444" s="2"/>
      <c r="E444" s="1"/>
      <c r="F444" s="49"/>
      <c r="G444" s="1"/>
      <c r="H444" s="1"/>
      <c r="I444" s="49"/>
      <c r="J444" s="1"/>
      <c r="K444" s="2"/>
      <c r="L444" s="2"/>
      <c r="M444" s="2"/>
      <c r="N444" s="2"/>
      <c r="O444" s="1"/>
      <c r="P444" s="53"/>
      <c r="Q444" s="53"/>
      <c r="R444" s="53"/>
      <c r="S444" s="104"/>
      <c r="T444" s="104"/>
      <c r="U444" s="104"/>
      <c r="V444" s="454"/>
      <c r="W444" s="53"/>
      <c r="X444" s="53"/>
      <c r="Y444" s="53"/>
      <c r="Z444" s="51"/>
      <c r="AA444" s="51"/>
      <c r="AB444" s="51"/>
      <c r="AC444" s="51"/>
      <c r="AD444" s="51"/>
      <c r="AE444" s="51"/>
      <c r="AF444" s="51"/>
      <c r="AG444" s="51"/>
      <c r="AH444" s="51"/>
    </row>
    <row r="445" ht="18.0" customHeight="1">
      <c r="A445" s="447"/>
      <c r="B445" s="1"/>
      <c r="C445" s="453"/>
      <c r="D445" s="2"/>
      <c r="E445" s="1"/>
      <c r="F445" s="49"/>
      <c r="G445" s="1"/>
      <c r="H445" s="1"/>
      <c r="I445" s="49"/>
      <c r="J445" s="1"/>
      <c r="K445" s="2"/>
      <c r="L445" s="2"/>
      <c r="M445" s="2"/>
      <c r="N445" s="2"/>
      <c r="O445" s="1"/>
      <c r="P445" s="53"/>
      <c r="Q445" s="53"/>
      <c r="R445" s="53"/>
      <c r="S445" s="104"/>
      <c r="T445" s="104"/>
      <c r="U445" s="104"/>
      <c r="V445" s="454"/>
      <c r="W445" s="53"/>
      <c r="X445" s="53"/>
      <c r="Y445" s="53"/>
      <c r="Z445" s="51"/>
      <c r="AA445" s="51"/>
      <c r="AB445" s="51"/>
      <c r="AC445" s="51"/>
      <c r="AD445" s="51"/>
      <c r="AE445" s="51"/>
      <c r="AF445" s="51"/>
      <c r="AG445" s="51"/>
      <c r="AH445" s="51"/>
    </row>
    <row r="446" ht="18.0" customHeight="1">
      <c r="A446" s="447"/>
      <c r="B446" s="1"/>
      <c r="C446" s="453"/>
      <c r="D446" s="2"/>
      <c r="E446" s="1"/>
      <c r="F446" s="49"/>
      <c r="G446" s="1"/>
      <c r="H446" s="1"/>
      <c r="I446" s="49"/>
      <c r="J446" s="1"/>
      <c r="K446" s="2"/>
      <c r="L446" s="2"/>
      <c r="M446" s="2"/>
      <c r="N446" s="2"/>
      <c r="O446" s="1"/>
      <c r="P446" s="53"/>
      <c r="Q446" s="53"/>
      <c r="R446" s="53"/>
      <c r="S446" s="104"/>
      <c r="T446" s="104"/>
      <c r="U446" s="104"/>
      <c r="V446" s="454"/>
      <c r="W446" s="53"/>
      <c r="X446" s="53"/>
      <c r="Y446" s="53"/>
      <c r="Z446" s="51"/>
      <c r="AA446" s="51"/>
      <c r="AB446" s="51"/>
      <c r="AC446" s="51"/>
      <c r="AD446" s="51"/>
      <c r="AE446" s="51"/>
      <c r="AF446" s="51"/>
      <c r="AG446" s="51"/>
      <c r="AH446" s="51"/>
    </row>
    <row r="447" ht="18.0" customHeight="1">
      <c r="A447" s="447"/>
      <c r="B447" s="1"/>
      <c r="C447" s="453"/>
      <c r="D447" s="2"/>
      <c r="E447" s="1"/>
      <c r="F447" s="49"/>
      <c r="G447" s="1"/>
      <c r="H447" s="1"/>
      <c r="I447" s="49"/>
      <c r="J447" s="1"/>
      <c r="K447" s="2"/>
      <c r="L447" s="2"/>
      <c r="M447" s="2"/>
      <c r="N447" s="2"/>
      <c r="O447" s="1"/>
      <c r="P447" s="53"/>
      <c r="Q447" s="53"/>
      <c r="R447" s="53"/>
      <c r="S447" s="104"/>
      <c r="T447" s="104"/>
      <c r="U447" s="104"/>
      <c r="V447" s="454"/>
      <c r="W447" s="53"/>
      <c r="X447" s="53"/>
      <c r="Y447" s="53"/>
      <c r="Z447" s="51"/>
      <c r="AA447" s="51"/>
      <c r="AB447" s="51"/>
      <c r="AC447" s="51"/>
      <c r="AD447" s="51"/>
      <c r="AE447" s="51"/>
      <c r="AF447" s="51"/>
      <c r="AG447" s="51"/>
      <c r="AH447" s="51"/>
    </row>
    <row r="448" ht="18.0" customHeight="1">
      <c r="A448" s="447"/>
      <c r="B448" s="1"/>
      <c r="C448" s="453"/>
      <c r="D448" s="2"/>
      <c r="E448" s="1"/>
      <c r="F448" s="49"/>
      <c r="G448" s="1"/>
      <c r="H448" s="1"/>
      <c r="I448" s="49"/>
      <c r="J448" s="1"/>
      <c r="K448" s="2"/>
      <c r="L448" s="2"/>
      <c r="M448" s="2"/>
      <c r="N448" s="2"/>
      <c r="O448" s="1"/>
      <c r="P448" s="53"/>
      <c r="Q448" s="53"/>
      <c r="R448" s="53"/>
      <c r="S448" s="104"/>
      <c r="T448" s="104"/>
      <c r="U448" s="104"/>
      <c r="V448" s="454"/>
      <c r="W448" s="53"/>
      <c r="X448" s="53"/>
      <c r="Y448" s="53"/>
      <c r="Z448" s="51"/>
      <c r="AA448" s="51"/>
      <c r="AB448" s="51"/>
      <c r="AC448" s="51"/>
      <c r="AD448" s="51"/>
      <c r="AE448" s="51"/>
      <c r="AF448" s="51"/>
      <c r="AG448" s="51"/>
      <c r="AH448" s="51"/>
    </row>
    <row r="449" ht="18.0" customHeight="1">
      <c r="A449" s="447"/>
      <c r="B449" s="1"/>
      <c r="C449" s="453"/>
      <c r="D449" s="2"/>
      <c r="E449" s="1"/>
      <c r="F449" s="49"/>
      <c r="G449" s="1"/>
      <c r="H449" s="1"/>
      <c r="I449" s="49"/>
      <c r="J449" s="1"/>
      <c r="K449" s="2"/>
      <c r="L449" s="2"/>
      <c r="M449" s="2"/>
      <c r="N449" s="2"/>
      <c r="O449" s="1"/>
      <c r="P449" s="53"/>
      <c r="Q449" s="53"/>
      <c r="R449" s="53"/>
      <c r="S449" s="104"/>
      <c r="T449" s="104"/>
      <c r="U449" s="104"/>
      <c r="V449" s="454"/>
      <c r="W449" s="53"/>
      <c r="X449" s="53"/>
      <c r="Y449" s="53"/>
      <c r="Z449" s="51"/>
      <c r="AA449" s="51"/>
      <c r="AB449" s="51"/>
      <c r="AC449" s="51"/>
      <c r="AD449" s="51"/>
      <c r="AE449" s="51"/>
      <c r="AF449" s="51"/>
      <c r="AG449" s="51"/>
      <c r="AH449" s="51"/>
    </row>
    <row r="450" ht="18.0" customHeight="1">
      <c r="A450" s="447"/>
      <c r="B450" s="1"/>
      <c r="C450" s="453"/>
      <c r="D450" s="2"/>
      <c r="E450" s="1"/>
      <c r="F450" s="49"/>
      <c r="G450" s="1"/>
      <c r="H450" s="1"/>
      <c r="I450" s="49"/>
      <c r="J450" s="1"/>
      <c r="K450" s="2"/>
      <c r="L450" s="2"/>
      <c r="M450" s="2"/>
      <c r="N450" s="2"/>
      <c r="O450" s="1"/>
      <c r="P450" s="53"/>
      <c r="Q450" s="53"/>
      <c r="R450" s="53"/>
      <c r="S450" s="104"/>
      <c r="T450" s="104"/>
      <c r="U450" s="104"/>
      <c r="V450" s="454"/>
      <c r="W450" s="53"/>
      <c r="X450" s="53"/>
      <c r="Y450" s="53"/>
      <c r="Z450" s="51"/>
      <c r="AA450" s="51"/>
      <c r="AB450" s="51"/>
      <c r="AC450" s="51"/>
      <c r="AD450" s="51"/>
      <c r="AE450" s="51"/>
      <c r="AF450" s="51"/>
      <c r="AG450" s="51"/>
      <c r="AH450" s="51"/>
    </row>
    <row r="451" ht="18.0" customHeight="1">
      <c r="A451" s="447"/>
      <c r="B451" s="1"/>
      <c r="C451" s="453"/>
      <c r="D451" s="2"/>
      <c r="E451" s="1"/>
      <c r="F451" s="49"/>
      <c r="G451" s="1"/>
      <c r="H451" s="1"/>
      <c r="I451" s="49"/>
      <c r="J451" s="1"/>
      <c r="K451" s="2"/>
      <c r="L451" s="2"/>
      <c r="M451" s="2"/>
      <c r="N451" s="2"/>
      <c r="O451" s="1"/>
      <c r="P451" s="53"/>
      <c r="Q451" s="53"/>
      <c r="R451" s="53"/>
      <c r="S451" s="104"/>
      <c r="T451" s="104"/>
      <c r="U451" s="104"/>
      <c r="V451" s="454"/>
      <c r="W451" s="53"/>
      <c r="X451" s="53"/>
      <c r="Y451" s="53"/>
      <c r="Z451" s="51"/>
      <c r="AA451" s="51"/>
      <c r="AB451" s="51"/>
      <c r="AC451" s="51"/>
      <c r="AD451" s="51"/>
      <c r="AE451" s="51"/>
      <c r="AF451" s="51"/>
      <c r="AG451" s="51"/>
      <c r="AH451" s="51"/>
    </row>
    <row r="452" ht="18.0" customHeight="1">
      <c r="A452" s="447"/>
      <c r="B452" s="1"/>
      <c r="C452" s="453"/>
      <c r="D452" s="2"/>
      <c r="E452" s="1"/>
      <c r="F452" s="49"/>
      <c r="G452" s="1"/>
      <c r="H452" s="1"/>
      <c r="I452" s="49"/>
      <c r="J452" s="1"/>
      <c r="K452" s="2"/>
      <c r="L452" s="2"/>
      <c r="M452" s="2"/>
      <c r="N452" s="2"/>
      <c r="O452" s="1"/>
      <c r="P452" s="53"/>
      <c r="Q452" s="53"/>
      <c r="R452" s="53"/>
      <c r="S452" s="104"/>
      <c r="T452" s="104"/>
      <c r="U452" s="104"/>
      <c r="V452" s="454"/>
      <c r="W452" s="53"/>
      <c r="X452" s="53"/>
      <c r="Y452" s="53"/>
      <c r="Z452" s="51"/>
      <c r="AA452" s="51"/>
      <c r="AB452" s="51"/>
      <c r="AC452" s="51"/>
      <c r="AD452" s="51"/>
      <c r="AE452" s="51"/>
      <c r="AF452" s="51"/>
      <c r="AG452" s="51"/>
      <c r="AH452" s="51"/>
    </row>
    <row r="453" ht="18.0" customHeight="1">
      <c r="A453" s="447"/>
      <c r="B453" s="1"/>
      <c r="C453" s="453"/>
      <c r="D453" s="2"/>
      <c r="E453" s="1"/>
      <c r="F453" s="49"/>
      <c r="G453" s="1"/>
      <c r="H453" s="1"/>
      <c r="I453" s="49"/>
      <c r="J453" s="1"/>
      <c r="K453" s="2"/>
      <c r="L453" s="2"/>
      <c r="M453" s="2"/>
      <c r="N453" s="2"/>
      <c r="O453" s="1"/>
      <c r="P453" s="53"/>
      <c r="Q453" s="53"/>
      <c r="R453" s="53"/>
      <c r="S453" s="104"/>
      <c r="T453" s="104"/>
      <c r="U453" s="104"/>
      <c r="V453" s="454"/>
      <c r="W453" s="53"/>
      <c r="X453" s="53"/>
      <c r="Y453" s="53"/>
      <c r="Z453" s="51"/>
      <c r="AA453" s="51"/>
      <c r="AB453" s="51"/>
      <c r="AC453" s="51"/>
      <c r="AD453" s="51"/>
      <c r="AE453" s="51"/>
      <c r="AF453" s="51"/>
      <c r="AG453" s="51"/>
      <c r="AH453" s="51"/>
    </row>
    <row r="454" ht="18.0" customHeight="1">
      <c r="A454" s="447"/>
      <c r="B454" s="1"/>
      <c r="C454" s="453"/>
      <c r="D454" s="2"/>
      <c r="E454" s="1"/>
      <c r="F454" s="49"/>
      <c r="G454" s="1"/>
      <c r="H454" s="1"/>
      <c r="I454" s="49"/>
      <c r="J454" s="1"/>
      <c r="K454" s="2"/>
      <c r="L454" s="2"/>
      <c r="M454" s="2"/>
      <c r="N454" s="2"/>
      <c r="O454" s="1"/>
      <c r="P454" s="53"/>
      <c r="Q454" s="53"/>
      <c r="R454" s="53"/>
      <c r="S454" s="104"/>
      <c r="T454" s="104"/>
      <c r="U454" s="104"/>
      <c r="V454" s="454"/>
      <c r="W454" s="53"/>
      <c r="X454" s="53"/>
      <c r="Y454" s="53"/>
      <c r="Z454" s="51"/>
      <c r="AA454" s="51"/>
      <c r="AB454" s="51"/>
      <c r="AC454" s="51"/>
      <c r="AD454" s="51"/>
      <c r="AE454" s="51"/>
      <c r="AF454" s="51"/>
      <c r="AG454" s="51"/>
      <c r="AH454" s="51"/>
    </row>
    <row r="455" ht="18.0" customHeight="1">
      <c r="A455" s="447"/>
      <c r="B455" s="1"/>
      <c r="C455" s="453"/>
      <c r="D455" s="2"/>
      <c r="E455" s="1"/>
      <c r="F455" s="49"/>
      <c r="G455" s="1"/>
      <c r="H455" s="1"/>
      <c r="I455" s="49"/>
      <c r="J455" s="1"/>
      <c r="K455" s="2"/>
      <c r="L455" s="2"/>
      <c r="M455" s="2"/>
      <c r="N455" s="2"/>
      <c r="O455" s="1"/>
      <c r="P455" s="53"/>
      <c r="Q455" s="53"/>
      <c r="R455" s="53"/>
      <c r="S455" s="104"/>
      <c r="T455" s="104"/>
      <c r="U455" s="104"/>
      <c r="V455" s="454"/>
      <c r="W455" s="53"/>
      <c r="X455" s="53"/>
      <c r="Y455" s="53"/>
      <c r="Z455" s="51"/>
      <c r="AA455" s="51"/>
      <c r="AB455" s="51"/>
      <c r="AC455" s="51"/>
      <c r="AD455" s="51"/>
      <c r="AE455" s="51"/>
      <c r="AF455" s="51"/>
      <c r="AG455" s="51"/>
      <c r="AH455" s="51"/>
    </row>
    <row r="456" ht="18.0" customHeight="1">
      <c r="A456" s="447"/>
      <c r="B456" s="1"/>
      <c r="C456" s="453"/>
      <c r="D456" s="2"/>
      <c r="E456" s="1"/>
      <c r="F456" s="49"/>
      <c r="G456" s="1"/>
      <c r="H456" s="1"/>
      <c r="I456" s="49"/>
      <c r="J456" s="1"/>
      <c r="K456" s="2"/>
      <c r="L456" s="2"/>
      <c r="M456" s="2"/>
      <c r="N456" s="2"/>
      <c r="O456" s="1"/>
      <c r="P456" s="53"/>
      <c r="Q456" s="53"/>
      <c r="R456" s="53"/>
      <c r="S456" s="104"/>
      <c r="T456" s="104"/>
      <c r="U456" s="104"/>
      <c r="V456" s="454"/>
      <c r="W456" s="53"/>
      <c r="X456" s="53"/>
      <c r="Y456" s="53"/>
      <c r="Z456" s="51"/>
      <c r="AA456" s="51"/>
      <c r="AB456" s="51"/>
      <c r="AC456" s="51"/>
      <c r="AD456" s="51"/>
      <c r="AE456" s="51"/>
      <c r="AF456" s="51"/>
      <c r="AG456" s="51"/>
      <c r="AH456" s="51"/>
    </row>
    <row r="457" ht="18.0" customHeight="1">
      <c r="A457" s="447"/>
      <c r="B457" s="1"/>
      <c r="C457" s="453"/>
      <c r="D457" s="2"/>
      <c r="E457" s="1"/>
      <c r="F457" s="49"/>
      <c r="G457" s="1"/>
      <c r="H457" s="1"/>
      <c r="I457" s="49"/>
      <c r="J457" s="1"/>
      <c r="K457" s="2"/>
      <c r="L457" s="2"/>
      <c r="M457" s="2"/>
      <c r="N457" s="2"/>
      <c r="O457" s="1"/>
      <c r="P457" s="53"/>
      <c r="Q457" s="53"/>
      <c r="R457" s="53"/>
      <c r="S457" s="104"/>
      <c r="T457" s="104"/>
      <c r="U457" s="104"/>
      <c r="V457" s="454"/>
      <c r="W457" s="53"/>
      <c r="X457" s="53"/>
      <c r="Y457" s="53"/>
      <c r="Z457" s="51"/>
      <c r="AA457" s="51"/>
      <c r="AB457" s="51"/>
      <c r="AC457" s="51"/>
      <c r="AD457" s="51"/>
      <c r="AE457" s="51"/>
      <c r="AF457" s="51"/>
      <c r="AG457" s="51"/>
      <c r="AH457" s="51"/>
    </row>
    <row r="458" ht="18.0" customHeight="1">
      <c r="A458" s="447"/>
      <c r="B458" s="1"/>
      <c r="C458" s="453"/>
      <c r="D458" s="2"/>
      <c r="E458" s="1"/>
      <c r="F458" s="49"/>
      <c r="G458" s="1"/>
      <c r="H458" s="1"/>
      <c r="I458" s="49"/>
      <c r="J458" s="1"/>
      <c r="K458" s="2"/>
      <c r="L458" s="2"/>
      <c r="M458" s="2"/>
      <c r="N458" s="2"/>
      <c r="O458" s="1"/>
      <c r="P458" s="53"/>
      <c r="Q458" s="53"/>
      <c r="R458" s="53"/>
      <c r="S458" s="104"/>
      <c r="T458" s="104"/>
      <c r="U458" s="104"/>
      <c r="V458" s="454"/>
      <c r="W458" s="53"/>
      <c r="X458" s="53"/>
      <c r="Y458" s="53"/>
      <c r="Z458" s="51"/>
      <c r="AA458" s="51"/>
      <c r="AB458" s="51"/>
      <c r="AC458" s="51"/>
      <c r="AD458" s="51"/>
      <c r="AE458" s="51"/>
      <c r="AF458" s="51"/>
      <c r="AG458" s="51"/>
      <c r="AH458" s="51"/>
    </row>
    <row r="459" ht="18.0" customHeight="1">
      <c r="A459" s="447"/>
      <c r="B459" s="1"/>
      <c r="C459" s="453"/>
      <c r="D459" s="2"/>
      <c r="E459" s="1"/>
      <c r="F459" s="49"/>
      <c r="G459" s="1"/>
      <c r="H459" s="1"/>
      <c r="I459" s="49"/>
      <c r="J459" s="1"/>
      <c r="K459" s="2"/>
      <c r="L459" s="2"/>
      <c r="M459" s="2"/>
      <c r="N459" s="2"/>
      <c r="O459" s="1"/>
      <c r="P459" s="53"/>
      <c r="Q459" s="53"/>
      <c r="R459" s="53"/>
      <c r="S459" s="104"/>
      <c r="T459" s="104"/>
      <c r="U459" s="104"/>
      <c r="V459" s="454"/>
      <c r="W459" s="53"/>
      <c r="X459" s="53"/>
      <c r="Y459" s="53"/>
      <c r="Z459" s="51"/>
      <c r="AA459" s="51"/>
      <c r="AB459" s="51"/>
      <c r="AC459" s="51"/>
      <c r="AD459" s="51"/>
      <c r="AE459" s="51"/>
      <c r="AF459" s="51"/>
      <c r="AG459" s="51"/>
      <c r="AH459" s="51"/>
    </row>
    <row r="460" ht="18.0" customHeight="1">
      <c r="A460" s="447"/>
      <c r="B460" s="1"/>
      <c r="C460" s="453"/>
      <c r="D460" s="2"/>
      <c r="E460" s="1"/>
      <c r="F460" s="49"/>
      <c r="G460" s="1"/>
      <c r="H460" s="1"/>
      <c r="I460" s="49"/>
      <c r="J460" s="1"/>
      <c r="K460" s="2"/>
      <c r="L460" s="2"/>
      <c r="M460" s="2"/>
      <c r="N460" s="2"/>
      <c r="O460" s="1"/>
      <c r="P460" s="53"/>
      <c r="Q460" s="53"/>
      <c r="R460" s="53"/>
      <c r="S460" s="104"/>
      <c r="T460" s="104"/>
      <c r="U460" s="104"/>
      <c r="V460" s="454"/>
      <c r="W460" s="53"/>
      <c r="X460" s="53"/>
      <c r="Y460" s="53"/>
      <c r="Z460" s="51"/>
      <c r="AA460" s="51"/>
      <c r="AB460" s="51"/>
      <c r="AC460" s="51"/>
      <c r="AD460" s="51"/>
      <c r="AE460" s="51"/>
      <c r="AF460" s="51"/>
      <c r="AG460" s="51"/>
      <c r="AH460" s="51"/>
    </row>
    <row r="461" ht="18.0" customHeight="1">
      <c r="A461" s="447"/>
      <c r="B461" s="1"/>
      <c r="C461" s="453"/>
      <c r="D461" s="2"/>
      <c r="E461" s="1"/>
      <c r="F461" s="49"/>
      <c r="G461" s="1"/>
      <c r="H461" s="1"/>
      <c r="I461" s="49"/>
      <c r="J461" s="1"/>
      <c r="K461" s="2"/>
      <c r="L461" s="2"/>
      <c r="M461" s="2"/>
      <c r="N461" s="2"/>
      <c r="O461" s="1"/>
      <c r="P461" s="53"/>
      <c r="Q461" s="53"/>
      <c r="R461" s="53"/>
      <c r="S461" s="104"/>
      <c r="T461" s="104"/>
      <c r="U461" s="104"/>
      <c r="V461" s="454"/>
      <c r="W461" s="53"/>
      <c r="X461" s="53"/>
      <c r="Y461" s="53"/>
      <c r="Z461" s="51"/>
      <c r="AA461" s="51"/>
      <c r="AB461" s="51"/>
      <c r="AC461" s="51"/>
      <c r="AD461" s="51"/>
      <c r="AE461" s="51"/>
      <c r="AF461" s="51"/>
      <c r="AG461" s="51"/>
      <c r="AH461" s="51"/>
    </row>
    <row r="462" ht="18.0" customHeight="1">
      <c r="A462" s="447"/>
      <c r="B462" s="1"/>
      <c r="C462" s="453"/>
      <c r="D462" s="2"/>
      <c r="E462" s="1"/>
      <c r="F462" s="49"/>
      <c r="G462" s="1"/>
      <c r="H462" s="1"/>
      <c r="I462" s="49"/>
      <c r="J462" s="1"/>
      <c r="K462" s="2"/>
      <c r="L462" s="2"/>
      <c r="M462" s="2"/>
      <c r="N462" s="2"/>
      <c r="O462" s="1"/>
      <c r="P462" s="53"/>
      <c r="Q462" s="53"/>
      <c r="R462" s="53"/>
      <c r="S462" s="104"/>
      <c r="T462" s="104"/>
      <c r="U462" s="104"/>
      <c r="V462" s="454"/>
      <c r="W462" s="53"/>
      <c r="X462" s="53"/>
      <c r="Y462" s="53"/>
      <c r="Z462" s="51"/>
      <c r="AA462" s="51"/>
      <c r="AB462" s="51"/>
      <c r="AC462" s="51"/>
      <c r="AD462" s="51"/>
      <c r="AE462" s="51"/>
      <c r="AF462" s="51"/>
      <c r="AG462" s="51"/>
      <c r="AH462" s="51"/>
    </row>
    <row r="463" ht="18.0" customHeight="1">
      <c r="A463" s="447"/>
      <c r="B463" s="1"/>
      <c r="C463" s="453"/>
      <c r="D463" s="2"/>
      <c r="E463" s="1"/>
      <c r="F463" s="49"/>
      <c r="G463" s="1"/>
      <c r="H463" s="1"/>
      <c r="I463" s="49"/>
      <c r="J463" s="1"/>
      <c r="K463" s="2"/>
      <c r="L463" s="2"/>
      <c r="M463" s="2"/>
      <c r="N463" s="2"/>
      <c r="O463" s="1"/>
      <c r="P463" s="53"/>
      <c r="Q463" s="53"/>
      <c r="R463" s="53"/>
      <c r="S463" s="104"/>
      <c r="T463" s="104"/>
      <c r="U463" s="104"/>
      <c r="V463" s="454"/>
      <c r="W463" s="53"/>
      <c r="X463" s="53"/>
      <c r="Y463" s="53"/>
      <c r="Z463" s="51"/>
      <c r="AA463" s="51"/>
      <c r="AB463" s="51"/>
      <c r="AC463" s="51"/>
      <c r="AD463" s="51"/>
      <c r="AE463" s="51"/>
      <c r="AF463" s="51"/>
      <c r="AG463" s="51"/>
      <c r="AH463" s="51"/>
    </row>
    <row r="464" ht="18.0" customHeight="1">
      <c r="A464" s="447"/>
      <c r="B464" s="1"/>
      <c r="C464" s="453"/>
      <c r="D464" s="2"/>
      <c r="E464" s="1"/>
      <c r="F464" s="49"/>
      <c r="G464" s="1"/>
      <c r="H464" s="1"/>
      <c r="I464" s="49"/>
      <c r="J464" s="1"/>
      <c r="K464" s="2"/>
      <c r="L464" s="2"/>
      <c r="M464" s="2"/>
      <c r="N464" s="2"/>
      <c r="O464" s="1"/>
      <c r="P464" s="53"/>
      <c r="Q464" s="53"/>
      <c r="R464" s="53"/>
      <c r="S464" s="104"/>
      <c r="T464" s="104"/>
      <c r="U464" s="104"/>
      <c r="V464" s="454"/>
      <c r="W464" s="53"/>
      <c r="X464" s="53"/>
      <c r="Y464" s="53"/>
      <c r="Z464" s="51"/>
      <c r="AA464" s="51"/>
      <c r="AB464" s="51"/>
      <c r="AC464" s="51"/>
      <c r="AD464" s="51"/>
      <c r="AE464" s="51"/>
      <c r="AF464" s="51"/>
      <c r="AG464" s="51"/>
      <c r="AH464" s="51"/>
    </row>
    <row r="465" ht="18.0" customHeight="1">
      <c r="A465" s="447"/>
      <c r="B465" s="1"/>
      <c r="C465" s="453"/>
      <c r="D465" s="2"/>
      <c r="E465" s="1"/>
      <c r="F465" s="49"/>
      <c r="G465" s="1"/>
      <c r="H465" s="1"/>
      <c r="I465" s="49"/>
      <c r="J465" s="1"/>
      <c r="K465" s="2"/>
      <c r="L465" s="2"/>
      <c r="M465" s="2"/>
      <c r="N465" s="2"/>
      <c r="O465" s="1"/>
      <c r="P465" s="53"/>
      <c r="Q465" s="53"/>
      <c r="R465" s="53"/>
      <c r="S465" s="104"/>
      <c r="T465" s="104"/>
      <c r="U465" s="104"/>
      <c r="V465" s="454"/>
      <c r="W465" s="53"/>
      <c r="X465" s="53"/>
      <c r="Y465" s="53"/>
      <c r="Z465" s="51"/>
      <c r="AA465" s="51"/>
      <c r="AB465" s="51"/>
      <c r="AC465" s="51"/>
      <c r="AD465" s="51"/>
      <c r="AE465" s="51"/>
      <c r="AF465" s="51"/>
      <c r="AG465" s="51"/>
      <c r="AH465" s="51"/>
    </row>
    <row r="466" ht="18.0" customHeight="1">
      <c r="A466" s="447"/>
      <c r="B466" s="1"/>
      <c r="C466" s="453"/>
      <c r="D466" s="2"/>
      <c r="E466" s="1"/>
      <c r="F466" s="49"/>
      <c r="G466" s="1"/>
      <c r="H466" s="1"/>
      <c r="I466" s="49"/>
      <c r="J466" s="1"/>
      <c r="K466" s="2"/>
      <c r="L466" s="2"/>
      <c r="M466" s="2"/>
      <c r="N466" s="2"/>
      <c r="O466" s="1"/>
      <c r="P466" s="53"/>
      <c r="Q466" s="53"/>
      <c r="R466" s="53"/>
      <c r="S466" s="104"/>
      <c r="T466" s="104"/>
      <c r="U466" s="104"/>
      <c r="V466" s="454"/>
      <c r="W466" s="53"/>
      <c r="X466" s="53"/>
      <c r="Y466" s="53"/>
      <c r="Z466" s="51"/>
      <c r="AA466" s="51"/>
      <c r="AB466" s="51"/>
      <c r="AC466" s="51"/>
      <c r="AD466" s="51"/>
      <c r="AE466" s="51"/>
      <c r="AF466" s="51"/>
      <c r="AG466" s="51"/>
      <c r="AH466" s="51"/>
    </row>
    <row r="467" ht="18.0" customHeight="1">
      <c r="A467" s="447"/>
      <c r="B467" s="1"/>
      <c r="C467" s="453"/>
      <c r="D467" s="2"/>
      <c r="E467" s="1"/>
      <c r="F467" s="49"/>
      <c r="G467" s="1"/>
      <c r="H467" s="1"/>
      <c r="I467" s="49"/>
      <c r="J467" s="1"/>
      <c r="K467" s="2"/>
      <c r="L467" s="2"/>
      <c r="M467" s="2"/>
      <c r="N467" s="2"/>
      <c r="O467" s="1"/>
      <c r="P467" s="53"/>
      <c r="Q467" s="53"/>
      <c r="R467" s="53"/>
      <c r="S467" s="104"/>
      <c r="T467" s="104"/>
      <c r="U467" s="104"/>
      <c r="V467" s="454"/>
      <c r="W467" s="53"/>
      <c r="X467" s="53"/>
      <c r="Y467" s="53"/>
      <c r="Z467" s="51"/>
      <c r="AA467" s="51"/>
      <c r="AB467" s="51"/>
      <c r="AC467" s="51"/>
      <c r="AD467" s="51"/>
      <c r="AE467" s="51"/>
      <c r="AF467" s="51"/>
      <c r="AG467" s="51"/>
      <c r="AH467" s="51"/>
    </row>
    <row r="468" ht="18.0" customHeight="1">
      <c r="A468" s="447"/>
      <c r="B468" s="1"/>
      <c r="C468" s="453"/>
      <c r="D468" s="2"/>
      <c r="E468" s="1"/>
      <c r="F468" s="49"/>
      <c r="G468" s="1"/>
      <c r="H468" s="1"/>
      <c r="I468" s="49"/>
      <c r="J468" s="1"/>
      <c r="K468" s="2"/>
      <c r="L468" s="2"/>
      <c r="M468" s="2"/>
      <c r="N468" s="2"/>
      <c r="O468" s="1"/>
      <c r="P468" s="53"/>
      <c r="Q468" s="53"/>
      <c r="R468" s="53"/>
      <c r="S468" s="104"/>
      <c r="T468" s="104"/>
      <c r="U468" s="104"/>
      <c r="V468" s="454"/>
      <c r="W468" s="53"/>
      <c r="X468" s="53"/>
      <c r="Y468" s="53"/>
      <c r="Z468" s="51"/>
      <c r="AA468" s="51"/>
      <c r="AB468" s="51"/>
      <c r="AC468" s="51"/>
      <c r="AD468" s="51"/>
      <c r="AE468" s="51"/>
      <c r="AF468" s="51"/>
      <c r="AG468" s="51"/>
      <c r="AH468" s="51"/>
    </row>
    <row r="469" ht="18.0" customHeight="1">
      <c r="A469" s="447"/>
      <c r="B469" s="1"/>
      <c r="C469" s="453"/>
      <c r="D469" s="2"/>
      <c r="E469" s="1"/>
      <c r="F469" s="49"/>
      <c r="G469" s="1"/>
      <c r="H469" s="1"/>
      <c r="I469" s="49"/>
      <c r="J469" s="1"/>
      <c r="K469" s="2"/>
      <c r="L469" s="2"/>
      <c r="M469" s="2"/>
      <c r="N469" s="2"/>
      <c r="O469" s="1"/>
      <c r="P469" s="53"/>
      <c r="Q469" s="53"/>
      <c r="R469" s="53"/>
      <c r="S469" s="104"/>
      <c r="T469" s="104"/>
      <c r="U469" s="104"/>
      <c r="V469" s="454"/>
      <c r="W469" s="53"/>
      <c r="X469" s="53"/>
      <c r="Y469" s="53"/>
      <c r="Z469" s="51"/>
      <c r="AA469" s="51"/>
      <c r="AB469" s="51"/>
      <c r="AC469" s="51"/>
      <c r="AD469" s="51"/>
      <c r="AE469" s="51"/>
      <c r="AF469" s="51"/>
      <c r="AG469" s="51"/>
      <c r="AH469" s="51"/>
    </row>
    <row r="470" ht="18.0" customHeight="1">
      <c r="A470" s="447"/>
      <c r="B470" s="1"/>
      <c r="C470" s="453"/>
      <c r="D470" s="2"/>
      <c r="E470" s="1"/>
      <c r="F470" s="49"/>
      <c r="G470" s="1"/>
      <c r="H470" s="1"/>
      <c r="I470" s="49"/>
      <c r="J470" s="1"/>
      <c r="K470" s="2"/>
      <c r="L470" s="2"/>
      <c r="M470" s="2"/>
      <c r="N470" s="2"/>
      <c r="O470" s="1"/>
      <c r="P470" s="53"/>
      <c r="Q470" s="53"/>
      <c r="R470" s="53"/>
      <c r="S470" s="104"/>
      <c r="T470" s="104"/>
      <c r="U470" s="104"/>
      <c r="V470" s="454"/>
      <c r="W470" s="53"/>
      <c r="X470" s="53"/>
      <c r="Y470" s="53"/>
      <c r="Z470" s="51"/>
      <c r="AA470" s="51"/>
      <c r="AB470" s="51"/>
      <c r="AC470" s="51"/>
      <c r="AD470" s="51"/>
      <c r="AE470" s="51"/>
      <c r="AF470" s="51"/>
      <c r="AG470" s="51"/>
      <c r="AH470" s="51"/>
    </row>
    <row r="471" ht="18.0" customHeight="1">
      <c r="A471" s="447"/>
      <c r="B471" s="1"/>
      <c r="C471" s="453"/>
      <c r="D471" s="2"/>
      <c r="E471" s="1"/>
      <c r="F471" s="49"/>
      <c r="G471" s="1"/>
      <c r="H471" s="1"/>
      <c r="I471" s="49"/>
      <c r="J471" s="1"/>
      <c r="K471" s="2"/>
      <c r="L471" s="2"/>
      <c r="M471" s="2"/>
      <c r="N471" s="2"/>
      <c r="O471" s="1"/>
      <c r="P471" s="53"/>
      <c r="Q471" s="53"/>
      <c r="R471" s="53"/>
      <c r="S471" s="104"/>
      <c r="T471" s="104"/>
      <c r="U471" s="104"/>
      <c r="V471" s="454"/>
      <c r="W471" s="53"/>
      <c r="X471" s="53"/>
      <c r="Y471" s="53"/>
      <c r="Z471" s="51"/>
      <c r="AA471" s="51"/>
      <c r="AB471" s="51"/>
      <c r="AC471" s="51"/>
      <c r="AD471" s="51"/>
      <c r="AE471" s="51"/>
      <c r="AF471" s="51"/>
      <c r="AG471" s="51"/>
      <c r="AH471" s="51"/>
    </row>
    <row r="472" ht="18.0" customHeight="1">
      <c r="A472" s="447"/>
      <c r="B472" s="1"/>
      <c r="C472" s="453"/>
      <c r="D472" s="2"/>
      <c r="E472" s="1"/>
      <c r="F472" s="49"/>
      <c r="G472" s="1"/>
      <c r="H472" s="1"/>
      <c r="I472" s="49"/>
      <c r="J472" s="1"/>
      <c r="K472" s="2"/>
      <c r="L472" s="2"/>
      <c r="M472" s="2"/>
      <c r="N472" s="2"/>
      <c r="O472" s="1"/>
      <c r="P472" s="53"/>
      <c r="Q472" s="53"/>
      <c r="R472" s="53"/>
      <c r="S472" s="104"/>
      <c r="T472" s="104"/>
      <c r="U472" s="104"/>
      <c r="V472" s="454"/>
      <c r="W472" s="53"/>
      <c r="X472" s="53"/>
      <c r="Y472" s="53"/>
      <c r="Z472" s="51"/>
      <c r="AA472" s="51"/>
      <c r="AB472" s="51"/>
      <c r="AC472" s="51"/>
      <c r="AD472" s="51"/>
      <c r="AE472" s="51"/>
      <c r="AF472" s="51"/>
      <c r="AG472" s="51"/>
      <c r="AH472" s="51"/>
    </row>
    <row r="473" ht="18.0" customHeight="1">
      <c r="A473" s="447"/>
      <c r="B473" s="1"/>
      <c r="C473" s="453"/>
      <c r="D473" s="2"/>
      <c r="E473" s="1"/>
      <c r="F473" s="49"/>
      <c r="G473" s="1"/>
      <c r="H473" s="1"/>
      <c r="I473" s="49"/>
      <c r="J473" s="1"/>
      <c r="K473" s="2"/>
      <c r="L473" s="2"/>
      <c r="M473" s="2"/>
      <c r="N473" s="2"/>
      <c r="O473" s="1"/>
      <c r="P473" s="53"/>
      <c r="Q473" s="53"/>
      <c r="R473" s="53"/>
      <c r="S473" s="104"/>
      <c r="T473" s="104"/>
      <c r="U473" s="104"/>
      <c r="V473" s="454"/>
      <c r="W473" s="53"/>
      <c r="X473" s="53"/>
      <c r="Y473" s="53"/>
      <c r="Z473" s="51"/>
      <c r="AA473" s="51"/>
      <c r="AB473" s="51"/>
      <c r="AC473" s="51"/>
      <c r="AD473" s="51"/>
      <c r="AE473" s="51"/>
      <c r="AF473" s="51"/>
      <c r="AG473" s="51"/>
      <c r="AH473" s="51"/>
    </row>
    <row r="474" ht="18.0" customHeight="1">
      <c r="A474" s="447"/>
      <c r="B474" s="1"/>
      <c r="C474" s="453"/>
      <c r="D474" s="2"/>
      <c r="E474" s="1"/>
      <c r="F474" s="49"/>
      <c r="G474" s="1"/>
      <c r="H474" s="1"/>
      <c r="I474" s="49"/>
      <c r="J474" s="1"/>
      <c r="K474" s="2"/>
      <c r="L474" s="2"/>
      <c r="M474" s="2"/>
      <c r="N474" s="2"/>
      <c r="O474" s="1"/>
      <c r="P474" s="53"/>
      <c r="Q474" s="53"/>
      <c r="R474" s="53"/>
      <c r="S474" s="104"/>
      <c r="T474" s="104"/>
      <c r="U474" s="104"/>
      <c r="V474" s="454"/>
      <c r="W474" s="53"/>
      <c r="X474" s="53"/>
      <c r="Y474" s="53"/>
      <c r="Z474" s="51"/>
      <c r="AA474" s="51"/>
      <c r="AB474" s="51"/>
      <c r="AC474" s="51"/>
      <c r="AD474" s="51"/>
      <c r="AE474" s="51"/>
      <c r="AF474" s="51"/>
      <c r="AG474" s="51"/>
      <c r="AH474" s="51"/>
    </row>
    <row r="475" ht="18.0" customHeight="1">
      <c r="A475" s="447"/>
      <c r="B475" s="1"/>
      <c r="C475" s="453"/>
      <c r="D475" s="2"/>
      <c r="E475" s="1"/>
      <c r="F475" s="49"/>
      <c r="G475" s="1"/>
      <c r="H475" s="1"/>
      <c r="I475" s="49"/>
      <c r="J475" s="1"/>
      <c r="K475" s="2"/>
      <c r="L475" s="2"/>
      <c r="M475" s="2"/>
      <c r="N475" s="2"/>
      <c r="O475" s="1"/>
      <c r="P475" s="53"/>
      <c r="Q475" s="53"/>
      <c r="R475" s="53"/>
      <c r="S475" s="104"/>
      <c r="T475" s="104"/>
      <c r="U475" s="104"/>
      <c r="V475" s="454"/>
      <c r="W475" s="53"/>
      <c r="X475" s="53"/>
      <c r="Y475" s="53"/>
      <c r="Z475" s="51"/>
      <c r="AA475" s="51"/>
      <c r="AB475" s="51"/>
      <c r="AC475" s="51"/>
      <c r="AD475" s="51"/>
      <c r="AE475" s="51"/>
      <c r="AF475" s="51"/>
      <c r="AG475" s="51"/>
      <c r="AH475" s="51"/>
    </row>
    <row r="476" ht="18.0" customHeight="1">
      <c r="A476" s="447"/>
      <c r="B476" s="1"/>
      <c r="C476" s="453"/>
      <c r="D476" s="2"/>
      <c r="E476" s="1"/>
      <c r="F476" s="49"/>
      <c r="G476" s="1"/>
      <c r="H476" s="1"/>
      <c r="I476" s="49"/>
      <c r="J476" s="1"/>
      <c r="K476" s="2"/>
      <c r="L476" s="2"/>
      <c r="M476" s="2"/>
      <c r="N476" s="2"/>
      <c r="O476" s="1"/>
      <c r="P476" s="53"/>
      <c r="Q476" s="53"/>
      <c r="R476" s="53"/>
      <c r="S476" s="104"/>
      <c r="T476" s="104"/>
      <c r="U476" s="104"/>
      <c r="V476" s="454"/>
      <c r="W476" s="53"/>
      <c r="X476" s="53"/>
      <c r="Y476" s="53"/>
      <c r="Z476" s="51"/>
      <c r="AA476" s="51"/>
      <c r="AB476" s="51"/>
      <c r="AC476" s="51"/>
      <c r="AD476" s="51"/>
      <c r="AE476" s="51"/>
      <c r="AF476" s="51"/>
      <c r="AG476" s="51"/>
      <c r="AH476" s="51"/>
    </row>
    <row r="477" ht="18.0" customHeight="1">
      <c r="A477" s="447"/>
      <c r="B477" s="1"/>
      <c r="C477" s="453"/>
      <c r="D477" s="2"/>
      <c r="E477" s="1"/>
      <c r="F477" s="49"/>
      <c r="G477" s="1"/>
      <c r="H477" s="1"/>
      <c r="I477" s="49"/>
      <c r="J477" s="1"/>
      <c r="K477" s="2"/>
      <c r="L477" s="2"/>
      <c r="M477" s="2"/>
      <c r="N477" s="2"/>
      <c r="O477" s="1"/>
      <c r="P477" s="53"/>
      <c r="Q477" s="53"/>
      <c r="R477" s="53"/>
      <c r="S477" s="104"/>
      <c r="T477" s="104"/>
      <c r="U477" s="104"/>
      <c r="V477" s="454"/>
      <c r="W477" s="53"/>
      <c r="X477" s="53"/>
      <c r="Y477" s="53"/>
      <c r="Z477" s="51"/>
      <c r="AA477" s="51"/>
      <c r="AB477" s="51"/>
      <c r="AC477" s="51"/>
      <c r="AD477" s="51"/>
      <c r="AE477" s="51"/>
      <c r="AF477" s="51"/>
      <c r="AG477" s="51"/>
      <c r="AH477" s="51"/>
    </row>
    <row r="478" ht="18.0" customHeight="1">
      <c r="A478" s="447"/>
      <c r="B478" s="1"/>
      <c r="C478" s="453"/>
      <c r="D478" s="2"/>
      <c r="E478" s="1"/>
      <c r="F478" s="49"/>
      <c r="G478" s="1"/>
      <c r="H478" s="1"/>
      <c r="I478" s="49"/>
      <c r="J478" s="1"/>
      <c r="K478" s="2"/>
      <c r="L478" s="2"/>
      <c r="M478" s="2"/>
      <c r="N478" s="2"/>
      <c r="O478" s="1"/>
      <c r="P478" s="53"/>
      <c r="Q478" s="53"/>
      <c r="R478" s="53"/>
      <c r="S478" s="104"/>
      <c r="T478" s="104"/>
      <c r="U478" s="104"/>
      <c r="V478" s="454"/>
      <c r="W478" s="53"/>
      <c r="X478" s="53"/>
      <c r="Y478" s="53"/>
      <c r="Z478" s="51"/>
      <c r="AA478" s="51"/>
      <c r="AB478" s="51"/>
      <c r="AC478" s="51"/>
      <c r="AD478" s="51"/>
      <c r="AE478" s="51"/>
      <c r="AF478" s="51"/>
      <c r="AG478" s="51"/>
      <c r="AH478" s="51"/>
    </row>
    <row r="479" ht="18.0" customHeight="1">
      <c r="A479" s="447"/>
      <c r="B479" s="1"/>
      <c r="C479" s="453"/>
      <c r="D479" s="2"/>
      <c r="E479" s="1"/>
      <c r="F479" s="49"/>
      <c r="G479" s="1"/>
      <c r="H479" s="1"/>
      <c r="I479" s="49"/>
      <c r="J479" s="1"/>
      <c r="K479" s="2"/>
      <c r="L479" s="2"/>
      <c r="M479" s="2"/>
      <c r="N479" s="2"/>
      <c r="O479" s="1"/>
      <c r="P479" s="53"/>
      <c r="Q479" s="53"/>
      <c r="R479" s="53"/>
      <c r="S479" s="104"/>
      <c r="T479" s="104"/>
      <c r="U479" s="104"/>
      <c r="V479" s="454"/>
      <c r="W479" s="53"/>
      <c r="X479" s="53"/>
      <c r="Y479" s="53"/>
      <c r="Z479" s="51"/>
      <c r="AA479" s="51"/>
      <c r="AB479" s="51"/>
      <c r="AC479" s="51"/>
      <c r="AD479" s="51"/>
      <c r="AE479" s="51"/>
      <c r="AF479" s="51"/>
      <c r="AG479" s="51"/>
      <c r="AH479" s="51"/>
    </row>
    <row r="480" ht="18.0" customHeight="1">
      <c r="A480" s="447"/>
      <c r="B480" s="1"/>
      <c r="C480" s="453"/>
      <c r="D480" s="2"/>
      <c r="E480" s="1"/>
      <c r="F480" s="49"/>
      <c r="G480" s="1"/>
      <c r="H480" s="1"/>
      <c r="I480" s="49"/>
      <c r="J480" s="1"/>
      <c r="K480" s="2"/>
      <c r="L480" s="2"/>
      <c r="M480" s="2"/>
      <c r="N480" s="2"/>
      <c r="O480" s="1"/>
      <c r="P480" s="53"/>
      <c r="Q480" s="53"/>
      <c r="R480" s="53"/>
      <c r="S480" s="104"/>
      <c r="T480" s="104"/>
      <c r="U480" s="104"/>
      <c r="V480" s="454"/>
      <c r="W480" s="53"/>
      <c r="X480" s="53"/>
      <c r="Y480" s="53"/>
      <c r="Z480" s="51"/>
      <c r="AA480" s="51"/>
      <c r="AB480" s="51"/>
      <c r="AC480" s="51"/>
      <c r="AD480" s="51"/>
      <c r="AE480" s="51"/>
      <c r="AF480" s="51"/>
      <c r="AG480" s="51"/>
      <c r="AH480" s="51"/>
    </row>
    <row r="481" ht="18.0" customHeight="1">
      <c r="A481" s="447"/>
      <c r="B481" s="1"/>
      <c r="C481" s="453"/>
      <c r="D481" s="2"/>
      <c r="E481" s="1"/>
      <c r="F481" s="49"/>
      <c r="G481" s="1"/>
      <c r="H481" s="1"/>
      <c r="I481" s="49"/>
      <c r="J481" s="1"/>
      <c r="K481" s="2"/>
      <c r="L481" s="2"/>
      <c r="M481" s="2"/>
      <c r="N481" s="2"/>
      <c r="O481" s="1"/>
      <c r="P481" s="53"/>
      <c r="Q481" s="53"/>
      <c r="R481" s="53"/>
      <c r="S481" s="104"/>
      <c r="T481" s="104"/>
      <c r="U481" s="104"/>
      <c r="V481" s="454"/>
      <c r="W481" s="53"/>
      <c r="X481" s="53"/>
      <c r="Y481" s="53"/>
      <c r="Z481" s="51"/>
      <c r="AA481" s="51"/>
      <c r="AB481" s="51"/>
      <c r="AC481" s="51"/>
      <c r="AD481" s="51"/>
      <c r="AE481" s="51"/>
      <c r="AF481" s="51"/>
      <c r="AG481" s="51"/>
      <c r="AH481" s="51"/>
    </row>
    <row r="482" ht="18.0" customHeight="1">
      <c r="A482" s="447"/>
      <c r="B482" s="1"/>
      <c r="C482" s="453"/>
      <c r="D482" s="2"/>
      <c r="E482" s="1"/>
      <c r="F482" s="49"/>
      <c r="G482" s="1"/>
      <c r="H482" s="1"/>
      <c r="I482" s="49"/>
      <c r="J482" s="1"/>
      <c r="K482" s="2"/>
      <c r="L482" s="2"/>
      <c r="M482" s="2"/>
      <c r="N482" s="2"/>
      <c r="O482" s="1"/>
      <c r="P482" s="53"/>
      <c r="Q482" s="53"/>
      <c r="R482" s="53"/>
      <c r="S482" s="104"/>
      <c r="T482" s="104"/>
      <c r="U482" s="104"/>
      <c r="V482" s="454"/>
      <c r="W482" s="53"/>
      <c r="X482" s="53"/>
      <c r="Y482" s="53"/>
      <c r="Z482" s="51"/>
      <c r="AA482" s="51"/>
      <c r="AB482" s="51"/>
      <c r="AC482" s="51"/>
      <c r="AD482" s="51"/>
      <c r="AE482" s="51"/>
      <c r="AF482" s="51"/>
      <c r="AG482" s="51"/>
      <c r="AH482" s="51"/>
    </row>
    <row r="483" ht="18.0" customHeight="1">
      <c r="A483" s="447"/>
      <c r="B483" s="1"/>
      <c r="C483" s="453"/>
      <c r="D483" s="2"/>
      <c r="E483" s="1"/>
      <c r="F483" s="49"/>
      <c r="G483" s="1"/>
      <c r="H483" s="1"/>
      <c r="I483" s="49"/>
      <c r="J483" s="1"/>
      <c r="K483" s="2"/>
      <c r="L483" s="2"/>
      <c r="M483" s="2"/>
      <c r="N483" s="2"/>
      <c r="O483" s="1"/>
      <c r="P483" s="53"/>
      <c r="Q483" s="53"/>
      <c r="R483" s="53"/>
      <c r="S483" s="104"/>
      <c r="T483" s="104"/>
      <c r="U483" s="104"/>
      <c r="V483" s="454"/>
      <c r="W483" s="53"/>
      <c r="X483" s="53"/>
      <c r="Y483" s="53"/>
      <c r="Z483" s="51"/>
      <c r="AA483" s="51"/>
      <c r="AB483" s="51"/>
      <c r="AC483" s="51"/>
      <c r="AD483" s="51"/>
      <c r="AE483" s="51"/>
      <c r="AF483" s="51"/>
      <c r="AG483" s="51"/>
      <c r="AH483" s="51"/>
    </row>
    <row r="484" ht="18.0" customHeight="1">
      <c r="A484" s="447"/>
      <c r="B484" s="1"/>
      <c r="C484" s="453"/>
      <c r="D484" s="2"/>
      <c r="E484" s="1"/>
      <c r="F484" s="49"/>
      <c r="G484" s="1"/>
      <c r="H484" s="1"/>
      <c r="I484" s="49"/>
      <c r="J484" s="1"/>
      <c r="K484" s="2"/>
      <c r="L484" s="2"/>
      <c r="M484" s="2"/>
      <c r="N484" s="2"/>
      <c r="O484" s="1"/>
      <c r="P484" s="53"/>
      <c r="Q484" s="53"/>
      <c r="R484" s="53"/>
      <c r="S484" s="104"/>
      <c r="T484" s="104"/>
      <c r="U484" s="104"/>
      <c r="V484" s="454"/>
      <c r="W484" s="53"/>
      <c r="X484" s="53"/>
      <c r="Y484" s="53"/>
      <c r="Z484" s="51"/>
      <c r="AA484" s="51"/>
      <c r="AB484" s="51"/>
      <c r="AC484" s="51"/>
      <c r="AD484" s="51"/>
      <c r="AE484" s="51"/>
      <c r="AF484" s="51"/>
      <c r="AG484" s="51"/>
      <c r="AH484" s="51"/>
    </row>
    <row r="485" ht="18.0" customHeight="1">
      <c r="A485" s="447"/>
      <c r="B485" s="1"/>
      <c r="C485" s="453"/>
      <c r="D485" s="2"/>
      <c r="E485" s="1"/>
      <c r="F485" s="49"/>
      <c r="G485" s="1"/>
      <c r="H485" s="1"/>
      <c r="I485" s="49"/>
      <c r="J485" s="1"/>
      <c r="K485" s="2"/>
      <c r="L485" s="2"/>
      <c r="M485" s="2"/>
      <c r="N485" s="2"/>
      <c r="O485" s="1"/>
      <c r="P485" s="53"/>
      <c r="Q485" s="53"/>
      <c r="R485" s="53"/>
      <c r="S485" s="104"/>
      <c r="T485" s="104"/>
      <c r="U485" s="104"/>
      <c r="V485" s="454"/>
      <c r="W485" s="53"/>
      <c r="X485" s="53"/>
      <c r="Y485" s="53"/>
      <c r="Z485" s="51"/>
      <c r="AA485" s="51"/>
      <c r="AB485" s="51"/>
      <c r="AC485" s="51"/>
      <c r="AD485" s="51"/>
      <c r="AE485" s="51"/>
      <c r="AF485" s="51"/>
      <c r="AG485" s="51"/>
      <c r="AH485" s="51"/>
    </row>
    <row r="486" ht="18.0" customHeight="1">
      <c r="A486" s="447"/>
      <c r="B486" s="1"/>
      <c r="C486" s="453"/>
      <c r="D486" s="2"/>
      <c r="E486" s="1"/>
      <c r="F486" s="49"/>
      <c r="G486" s="1"/>
      <c r="H486" s="1"/>
      <c r="I486" s="49"/>
      <c r="J486" s="1"/>
      <c r="K486" s="2"/>
      <c r="L486" s="2"/>
      <c r="M486" s="2"/>
      <c r="N486" s="2"/>
      <c r="O486" s="1"/>
      <c r="P486" s="53"/>
      <c r="Q486" s="53"/>
      <c r="R486" s="53"/>
      <c r="S486" s="104"/>
      <c r="T486" s="104"/>
      <c r="U486" s="104"/>
      <c r="V486" s="454"/>
      <c r="W486" s="53"/>
      <c r="X486" s="53"/>
      <c r="Y486" s="53"/>
      <c r="Z486" s="51"/>
      <c r="AA486" s="51"/>
      <c r="AB486" s="51"/>
      <c r="AC486" s="51"/>
      <c r="AD486" s="51"/>
      <c r="AE486" s="51"/>
      <c r="AF486" s="51"/>
      <c r="AG486" s="51"/>
      <c r="AH486" s="51"/>
    </row>
    <row r="487" ht="18.0" customHeight="1">
      <c r="A487" s="447"/>
      <c r="B487" s="1"/>
      <c r="C487" s="453"/>
      <c r="D487" s="2"/>
      <c r="E487" s="1"/>
      <c r="F487" s="49"/>
      <c r="G487" s="1"/>
      <c r="H487" s="1"/>
      <c r="I487" s="49"/>
      <c r="J487" s="1"/>
      <c r="K487" s="2"/>
      <c r="L487" s="2"/>
      <c r="M487" s="2"/>
      <c r="N487" s="2"/>
      <c r="O487" s="1"/>
      <c r="P487" s="53"/>
      <c r="Q487" s="53"/>
      <c r="R487" s="53"/>
      <c r="S487" s="104"/>
      <c r="T487" s="104"/>
      <c r="U487" s="104"/>
      <c r="V487" s="454"/>
      <c r="W487" s="53"/>
      <c r="X487" s="53"/>
      <c r="Y487" s="53"/>
      <c r="Z487" s="51"/>
      <c r="AA487" s="51"/>
      <c r="AB487" s="51"/>
      <c r="AC487" s="51"/>
      <c r="AD487" s="51"/>
      <c r="AE487" s="51"/>
      <c r="AF487" s="51"/>
      <c r="AG487" s="51"/>
      <c r="AH487" s="51"/>
    </row>
    <row r="488" ht="18.0" customHeight="1">
      <c r="A488" s="447"/>
      <c r="B488" s="1"/>
      <c r="C488" s="453"/>
      <c r="D488" s="2"/>
      <c r="E488" s="1"/>
      <c r="F488" s="49"/>
      <c r="G488" s="1"/>
      <c r="H488" s="1"/>
      <c r="I488" s="49"/>
      <c r="J488" s="1"/>
      <c r="K488" s="2"/>
      <c r="L488" s="2"/>
      <c r="M488" s="2"/>
      <c r="N488" s="2"/>
      <c r="O488" s="1"/>
      <c r="P488" s="53"/>
      <c r="Q488" s="53"/>
      <c r="R488" s="53"/>
      <c r="S488" s="104"/>
      <c r="T488" s="104"/>
      <c r="U488" s="104"/>
      <c r="V488" s="454"/>
      <c r="W488" s="53"/>
      <c r="X488" s="53"/>
      <c r="Y488" s="53"/>
      <c r="Z488" s="51"/>
      <c r="AA488" s="51"/>
      <c r="AB488" s="51"/>
      <c r="AC488" s="51"/>
      <c r="AD488" s="51"/>
      <c r="AE488" s="51"/>
      <c r="AF488" s="51"/>
      <c r="AG488" s="51"/>
      <c r="AH488" s="51"/>
    </row>
    <row r="489" ht="18.0" customHeight="1">
      <c r="A489" s="447"/>
      <c r="B489" s="1"/>
      <c r="C489" s="453"/>
      <c r="D489" s="2"/>
      <c r="E489" s="1"/>
      <c r="F489" s="49"/>
      <c r="G489" s="1"/>
      <c r="H489" s="1"/>
      <c r="I489" s="49"/>
      <c r="J489" s="1"/>
      <c r="K489" s="2"/>
      <c r="L489" s="2"/>
      <c r="M489" s="2"/>
      <c r="N489" s="2"/>
      <c r="O489" s="1"/>
      <c r="P489" s="53"/>
      <c r="Q489" s="53"/>
      <c r="R489" s="53"/>
      <c r="S489" s="104"/>
      <c r="T489" s="104"/>
      <c r="U489" s="104"/>
      <c r="V489" s="454"/>
      <c r="W489" s="53"/>
      <c r="X489" s="53"/>
      <c r="Y489" s="53"/>
      <c r="Z489" s="51"/>
      <c r="AA489" s="51"/>
      <c r="AB489" s="51"/>
      <c r="AC489" s="51"/>
      <c r="AD489" s="51"/>
      <c r="AE489" s="51"/>
      <c r="AF489" s="51"/>
      <c r="AG489" s="51"/>
      <c r="AH489" s="51"/>
    </row>
    <row r="490" ht="18.0" customHeight="1">
      <c r="A490" s="447"/>
      <c r="B490" s="1"/>
      <c r="C490" s="453"/>
      <c r="D490" s="2"/>
      <c r="E490" s="1"/>
      <c r="F490" s="49"/>
      <c r="G490" s="1"/>
      <c r="H490" s="1"/>
      <c r="I490" s="49"/>
      <c r="J490" s="1"/>
      <c r="K490" s="2"/>
      <c r="L490" s="2"/>
      <c r="M490" s="2"/>
      <c r="N490" s="2"/>
      <c r="O490" s="1"/>
      <c r="P490" s="53"/>
      <c r="Q490" s="53"/>
      <c r="R490" s="53"/>
      <c r="S490" s="104"/>
      <c r="T490" s="104"/>
      <c r="U490" s="104"/>
      <c r="V490" s="454"/>
      <c r="W490" s="53"/>
      <c r="X490" s="53"/>
      <c r="Y490" s="53"/>
      <c r="Z490" s="51"/>
      <c r="AA490" s="51"/>
      <c r="AB490" s="51"/>
      <c r="AC490" s="51"/>
      <c r="AD490" s="51"/>
      <c r="AE490" s="51"/>
      <c r="AF490" s="51"/>
      <c r="AG490" s="51"/>
      <c r="AH490" s="51"/>
    </row>
    <row r="491" ht="18.0" customHeight="1">
      <c r="A491" s="447"/>
      <c r="B491" s="1"/>
      <c r="C491" s="453"/>
      <c r="D491" s="2"/>
      <c r="E491" s="1"/>
      <c r="F491" s="49"/>
      <c r="G491" s="1"/>
      <c r="H491" s="1"/>
      <c r="I491" s="49"/>
      <c r="J491" s="1"/>
      <c r="K491" s="2"/>
      <c r="L491" s="2"/>
      <c r="M491" s="2"/>
      <c r="N491" s="2"/>
      <c r="O491" s="1"/>
      <c r="P491" s="53"/>
      <c r="Q491" s="53"/>
      <c r="R491" s="53"/>
      <c r="S491" s="104"/>
      <c r="T491" s="104"/>
      <c r="U491" s="104"/>
      <c r="V491" s="454"/>
      <c r="W491" s="53"/>
      <c r="X491" s="53"/>
      <c r="Y491" s="53"/>
      <c r="Z491" s="51"/>
      <c r="AA491" s="51"/>
      <c r="AB491" s="51"/>
      <c r="AC491" s="51"/>
      <c r="AD491" s="51"/>
      <c r="AE491" s="51"/>
      <c r="AF491" s="51"/>
      <c r="AG491" s="51"/>
      <c r="AH491" s="51"/>
    </row>
    <row r="492" ht="18.0" customHeight="1">
      <c r="A492" s="447"/>
      <c r="B492" s="1"/>
      <c r="C492" s="453"/>
      <c r="D492" s="2"/>
      <c r="E492" s="1"/>
      <c r="F492" s="49"/>
      <c r="G492" s="1"/>
      <c r="H492" s="1"/>
      <c r="I492" s="49"/>
      <c r="J492" s="1"/>
      <c r="K492" s="2"/>
      <c r="L492" s="2"/>
      <c r="M492" s="2"/>
      <c r="N492" s="2"/>
      <c r="O492" s="1"/>
      <c r="P492" s="53"/>
      <c r="Q492" s="53"/>
      <c r="R492" s="53"/>
      <c r="S492" s="104"/>
      <c r="T492" s="104"/>
      <c r="U492" s="104"/>
      <c r="V492" s="454"/>
      <c r="W492" s="53"/>
      <c r="X492" s="53"/>
      <c r="Y492" s="53"/>
      <c r="Z492" s="51"/>
      <c r="AA492" s="51"/>
      <c r="AB492" s="51"/>
      <c r="AC492" s="51"/>
      <c r="AD492" s="51"/>
      <c r="AE492" s="51"/>
      <c r="AF492" s="51"/>
      <c r="AG492" s="51"/>
      <c r="AH492" s="51"/>
    </row>
    <row r="493" ht="18.0" customHeight="1">
      <c r="A493" s="447"/>
      <c r="B493" s="1"/>
      <c r="C493" s="453"/>
      <c r="D493" s="2"/>
      <c r="E493" s="1"/>
      <c r="F493" s="49"/>
      <c r="G493" s="1"/>
      <c r="H493" s="1"/>
      <c r="I493" s="49"/>
      <c r="J493" s="1"/>
      <c r="K493" s="2"/>
      <c r="L493" s="2"/>
      <c r="M493" s="2"/>
      <c r="N493" s="2"/>
      <c r="O493" s="1"/>
      <c r="P493" s="53"/>
      <c r="Q493" s="53"/>
      <c r="R493" s="53"/>
      <c r="S493" s="104"/>
      <c r="T493" s="104"/>
      <c r="U493" s="104"/>
      <c r="V493" s="454"/>
      <c r="W493" s="53"/>
      <c r="X493" s="53"/>
      <c r="Y493" s="53"/>
      <c r="Z493" s="51"/>
      <c r="AA493" s="51"/>
      <c r="AB493" s="51"/>
      <c r="AC493" s="51"/>
      <c r="AD493" s="51"/>
      <c r="AE493" s="51"/>
      <c r="AF493" s="51"/>
      <c r="AG493" s="51"/>
      <c r="AH493" s="51"/>
    </row>
    <row r="494" ht="18.0" customHeight="1">
      <c r="A494" s="447"/>
      <c r="B494" s="1"/>
      <c r="C494" s="453"/>
      <c r="D494" s="2"/>
      <c r="E494" s="1"/>
      <c r="F494" s="49"/>
      <c r="G494" s="1"/>
      <c r="H494" s="1"/>
      <c r="I494" s="49"/>
      <c r="J494" s="1"/>
      <c r="K494" s="2"/>
      <c r="L494" s="2"/>
      <c r="M494" s="2"/>
      <c r="N494" s="2"/>
      <c r="O494" s="1"/>
      <c r="P494" s="53"/>
      <c r="Q494" s="53"/>
      <c r="R494" s="53"/>
      <c r="S494" s="104"/>
      <c r="T494" s="104"/>
      <c r="U494" s="104"/>
      <c r="V494" s="454"/>
      <c r="W494" s="53"/>
      <c r="X494" s="53"/>
      <c r="Y494" s="53"/>
      <c r="Z494" s="51"/>
      <c r="AA494" s="51"/>
      <c r="AB494" s="51"/>
      <c r="AC494" s="51"/>
      <c r="AD494" s="51"/>
      <c r="AE494" s="51"/>
      <c r="AF494" s="51"/>
      <c r="AG494" s="51"/>
      <c r="AH494" s="51"/>
    </row>
    <row r="495" ht="18.0" customHeight="1">
      <c r="A495" s="447"/>
      <c r="B495" s="1"/>
      <c r="C495" s="453"/>
      <c r="D495" s="2"/>
      <c r="E495" s="1"/>
      <c r="F495" s="49"/>
      <c r="G495" s="1"/>
      <c r="H495" s="1"/>
      <c r="I495" s="49"/>
      <c r="J495" s="1"/>
      <c r="K495" s="2"/>
      <c r="L495" s="2"/>
      <c r="M495" s="2"/>
      <c r="N495" s="2"/>
      <c r="O495" s="1"/>
      <c r="P495" s="53"/>
      <c r="Q495" s="53"/>
      <c r="R495" s="53"/>
      <c r="S495" s="104"/>
      <c r="T495" s="104"/>
      <c r="U495" s="104"/>
      <c r="V495" s="454"/>
      <c r="W495" s="53"/>
      <c r="X495" s="53"/>
      <c r="Y495" s="53"/>
      <c r="Z495" s="51"/>
      <c r="AA495" s="51"/>
      <c r="AB495" s="51"/>
      <c r="AC495" s="51"/>
      <c r="AD495" s="51"/>
      <c r="AE495" s="51"/>
      <c r="AF495" s="51"/>
      <c r="AG495" s="51"/>
      <c r="AH495" s="51"/>
    </row>
    <row r="496" ht="18.0" customHeight="1">
      <c r="A496" s="447"/>
      <c r="B496" s="1"/>
      <c r="C496" s="453"/>
      <c r="D496" s="2"/>
      <c r="E496" s="1"/>
      <c r="F496" s="49"/>
      <c r="G496" s="1"/>
      <c r="H496" s="1"/>
      <c r="I496" s="49"/>
      <c r="J496" s="1"/>
      <c r="K496" s="2"/>
      <c r="L496" s="2"/>
      <c r="M496" s="2"/>
      <c r="N496" s="2"/>
      <c r="O496" s="1"/>
      <c r="P496" s="53"/>
      <c r="Q496" s="53"/>
      <c r="R496" s="53"/>
      <c r="S496" s="104"/>
      <c r="T496" s="104"/>
      <c r="U496" s="104"/>
      <c r="V496" s="454"/>
      <c r="W496" s="53"/>
      <c r="X496" s="53"/>
      <c r="Y496" s="53"/>
      <c r="Z496" s="51"/>
      <c r="AA496" s="51"/>
      <c r="AB496" s="51"/>
      <c r="AC496" s="51"/>
      <c r="AD496" s="51"/>
      <c r="AE496" s="51"/>
      <c r="AF496" s="51"/>
      <c r="AG496" s="51"/>
      <c r="AH496" s="51"/>
    </row>
    <row r="497" ht="18.0" customHeight="1">
      <c r="A497" s="447"/>
      <c r="B497" s="1"/>
      <c r="C497" s="453"/>
      <c r="D497" s="2"/>
      <c r="E497" s="1"/>
      <c r="F497" s="49"/>
      <c r="G497" s="1"/>
      <c r="H497" s="1"/>
      <c r="I497" s="49"/>
      <c r="J497" s="1"/>
      <c r="K497" s="2"/>
      <c r="L497" s="2"/>
      <c r="M497" s="2"/>
      <c r="N497" s="2"/>
      <c r="O497" s="1"/>
      <c r="P497" s="53"/>
      <c r="Q497" s="53"/>
      <c r="R497" s="53"/>
      <c r="S497" s="104"/>
      <c r="T497" s="104"/>
      <c r="U497" s="104"/>
      <c r="V497" s="454"/>
      <c r="W497" s="53"/>
      <c r="X497" s="53"/>
      <c r="Y497" s="53"/>
      <c r="Z497" s="51"/>
      <c r="AA497" s="51"/>
      <c r="AB497" s="51"/>
      <c r="AC497" s="51"/>
      <c r="AD497" s="51"/>
      <c r="AE497" s="51"/>
      <c r="AF497" s="51"/>
      <c r="AG497" s="51"/>
      <c r="AH497" s="51"/>
    </row>
    <row r="498" ht="18.0" customHeight="1">
      <c r="A498" s="447"/>
      <c r="B498" s="1"/>
      <c r="C498" s="453"/>
      <c r="D498" s="2"/>
      <c r="E498" s="1"/>
      <c r="F498" s="49"/>
      <c r="G498" s="1"/>
      <c r="H498" s="1"/>
      <c r="I498" s="49"/>
      <c r="J498" s="1"/>
      <c r="K498" s="2"/>
      <c r="L498" s="2"/>
      <c r="M498" s="2"/>
      <c r="N498" s="2"/>
      <c r="O498" s="1"/>
      <c r="P498" s="53"/>
      <c r="Q498" s="53"/>
      <c r="R498" s="53"/>
      <c r="S498" s="104"/>
      <c r="T498" s="104"/>
      <c r="U498" s="104"/>
      <c r="V498" s="454"/>
      <c r="W498" s="53"/>
      <c r="X498" s="53"/>
      <c r="Y498" s="53"/>
      <c r="Z498" s="51"/>
      <c r="AA498" s="51"/>
      <c r="AB498" s="51"/>
      <c r="AC498" s="51"/>
      <c r="AD498" s="51"/>
      <c r="AE498" s="51"/>
      <c r="AF498" s="51"/>
      <c r="AG498" s="51"/>
      <c r="AH498" s="51"/>
    </row>
    <row r="499" ht="18.0" customHeight="1">
      <c r="A499" s="447"/>
      <c r="B499" s="1"/>
      <c r="C499" s="453"/>
      <c r="D499" s="2"/>
      <c r="E499" s="1"/>
      <c r="F499" s="49"/>
      <c r="G499" s="1"/>
      <c r="H499" s="1"/>
      <c r="I499" s="49"/>
      <c r="J499" s="1"/>
      <c r="K499" s="2"/>
      <c r="L499" s="2"/>
      <c r="M499" s="2"/>
      <c r="N499" s="2"/>
      <c r="O499" s="1"/>
      <c r="P499" s="53"/>
      <c r="Q499" s="53"/>
      <c r="R499" s="53"/>
      <c r="S499" s="104"/>
      <c r="T499" s="104"/>
      <c r="U499" s="104"/>
      <c r="V499" s="454"/>
      <c r="W499" s="53"/>
      <c r="X499" s="53"/>
      <c r="Y499" s="53"/>
      <c r="Z499" s="51"/>
      <c r="AA499" s="51"/>
      <c r="AB499" s="51"/>
      <c r="AC499" s="51"/>
      <c r="AD499" s="51"/>
      <c r="AE499" s="51"/>
      <c r="AF499" s="51"/>
      <c r="AG499" s="51"/>
      <c r="AH499" s="51"/>
    </row>
    <row r="500" ht="18.0" customHeight="1">
      <c r="A500" s="447"/>
      <c r="B500" s="1"/>
      <c r="C500" s="453"/>
      <c r="D500" s="2"/>
      <c r="E500" s="1"/>
      <c r="F500" s="49"/>
      <c r="G500" s="1"/>
      <c r="H500" s="1"/>
      <c r="I500" s="49"/>
      <c r="J500" s="1"/>
      <c r="K500" s="2"/>
      <c r="L500" s="2"/>
      <c r="M500" s="2"/>
      <c r="N500" s="2"/>
      <c r="O500" s="1"/>
      <c r="P500" s="53"/>
      <c r="Q500" s="53"/>
      <c r="R500" s="53"/>
      <c r="S500" s="104"/>
      <c r="T500" s="104"/>
      <c r="U500" s="104"/>
      <c r="V500" s="454"/>
      <c r="W500" s="53"/>
      <c r="X500" s="53"/>
      <c r="Y500" s="53"/>
      <c r="Z500" s="51"/>
      <c r="AA500" s="51"/>
      <c r="AB500" s="51"/>
      <c r="AC500" s="51"/>
      <c r="AD500" s="51"/>
      <c r="AE500" s="51"/>
      <c r="AF500" s="51"/>
      <c r="AG500" s="51"/>
      <c r="AH500" s="51"/>
    </row>
    <row r="501" ht="18.0" customHeight="1">
      <c r="A501" s="447"/>
      <c r="B501" s="1"/>
      <c r="C501" s="453"/>
      <c r="D501" s="2"/>
      <c r="E501" s="1"/>
      <c r="F501" s="49"/>
      <c r="G501" s="1"/>
      <c r="H501" s="1"/>
      <c r="I501" s="49"/>
      <c r="J501" s="1"/>
      <c r="K501" s="2"/>
      <c r="L501" s="2"/>
      <c r="M501" s="2"/>
      <c r="N501" s="2"/>
      <c r="O501" s="1"/>
      <c r="P501" s="53"/>
      <c r="Q501" s="53"/>
      <c r="R501" s="53"/>
      <c r="S501" s="104"/>
      <c r="T501" s="104"/>
      <c r="U501" s="104"/>
      <c r="V501" s="454"/>
      <c r="W501" s="53"/>
      <c r="X501" s="53"/>
      <c r="Y501" s="53"/>
      <c r="Z501" s="51"/>
      <c r="AA501" s="51"/>
      <c r="AB501" s="51"/>
      <c r="AC501" s="51"/>
      <c r="AD501" s="51"/>
      <c r="AE501" s="51"/>
      <c r="AF501" s="51"/>
      <c r="AG501" s="51"/>
      <c r="AH501" s="51"/>
    </row>
    <row r="502" ht="18.0" customHeight="1">
      <c r="A502" s="447"/>
      <c r="B502" s="1"/>
      <c r="C502" s="453"/>
      <c r="D502" s="2"/>
      <c r="E502" s="1"/>
      <c r="F502" s="49"/>
      <c r="G502" s="1"/>
      <c r="H502" s="1"/>
      <c r="I502" s="49"/>
      <c r="J502" s="1"/>
      <c r="K502" s="2"/>
      <c r="L502" s="2"/>
      <c r="M502" s="2"/>
      <c r="N502" s="2"/>
      <c r="O502" s="1"/>
      <c r="P502" s="53"/>
      <c r="Q502" s="53"/>
      <c r="R502" s="53"/>
      <c r="S502" s="104"/>
      <c r="T502" s="104"/>
      <c r="U502" s="104"/>
      <c r="V502" s="454"/>
      <c r="W502" s="53"/>
      <c r="X502" s="53"/>
      <c r="Y502" s="53"/>
      <c r="Z502" s="51"/>
      <c r="AA502" s="51"/>
      <c r="AB502" s="51"/>
      <c r="AC502" s="51"/>
      <c r="AD502" s="51"/>
      <c r="AE502" s="51"/>
      <c r="AF502" s="51"/>
      <c r="AG502" s="51"/>
      <c r="AH502" s="51"/>
    </row>
    <row r="503" ht="18.0" customHeight="1">
      <c r="A503" s="447"/>
      <c r="B503" s="1"/>
      <c r="C503" s="453"/>
      <c r="D503" s="2"/>
      <c r="E503" s="1"/>
      <c r="F503" s="49"/>
      <c r="G503" s="1"/>
      <c r="H503" s="1"/>
      <c r="I503" s="49"/>
      <c r="J503" s="1"/>
      <c r="K503" s="2"/>
      <c r="L503" s="2"/>
      <c r="M503" s="2"/>
      <c r="N503" s="2"/>
      <c r="O503" s="1"/>
      <c r="P503" s="53"/>
      <c r="Q503" s="53"/>
      <c r="R503" s="53"/>
      <c r="S503" s="104"/>
      <c r="T503" s="104"/>
      <c r="U503" s="104"/>
      <c r="V503" s="454"/>
      <c r="W503" s="53"/>
      <c r="X503" s="53"/>
      <c r="Y503" s="53"/>
      <c r="Z503" s="51"/>
      <c r="AA503" s="51"/>
      <c r="AB503" s="51"/>
      <c r="AC503" s="51"/>
      <c r="AD503" s="51"/>
      <c r="AE503" s="51"/>
      <c r="AF503" s="51"/>
      <c r="AG503" s="51"/>
      <c r="AH503" s="51"/>
    </row>
    <row r="504" ht="18.0" customHeight="1">
      <c r="A504" s="447"/>
      <c r="B504" s="1"/>
      <c r="C504" s="453"/>
      <c r="D504" s="2"/>
      <c r="E504" s="1"/>
      <c r="F504" s="49"/>
      <c r="G504" s="1"/>
      <c r="H504" s="1"/>
      <c r="I504" s="49"/>
      <c r="J504" s="1"/>
      <c r="K504" s="2"/>
      <c r="L504" s="2"/>
      <c r="M504" s="2"/>
      <c r="N504" s="2"/>
      <c r="O504" s="1"/>
      <c r="P504" s="53"/>
      <c r="Q504" s="53"/>
      <c r="R504" s="53"/>
      <c r="S504" s="104"/>
      <c r="T504" s="104"/>
      <c r="U504" s="104"/>
      <c r="V504" s="454"/>
      <c r="W504" s="53"/>
      <c r="X504" s="53"/>
      <c r="Y504" s="53"/>
      <c r="Z504" s="51"/>
      <c r="AA504" s="51"/>
      <c r="AB504" s="51"/>
      <c r="AC504" s="51"/>
      <c r="AD504" s="51"/>
      <c r="AE504" s="51"/>
      <c r="AF504" s="51"/>
      <c r="AG504" s="51"/>
      <c r="AH504" s="51"/>
    </row>
    <row r="505" ht="18.0" customHeight="1">
      <c r="A505" s="447"/>
      <c r="B505" s="1"/>
      <c r="C505" s="453"/>
      <c r="D505" s="2"/>
      <c r="E505" s="1"/>
      <c r="F505" s="49"/>
      <c r="G505" s="1"/>
      <c r="H505" s="1"/>
      <c r="I505" s="49"/>
      <c r="J505" s="1"/>
      <c r="K505" s="2"/>
      <c r="L505" s="2"/>
      <c r="M505" s="2"/>
      <c r="N505" s="2"/>
      <c r="O505" s="1"/>
      <c r="P505" s="53"/>
      <c r="Q505" s="53"/>
      <c r="R505" s="53"/>
      <c r="S505" s="104"/>
      <c r="T505" s="104"/>
      <c r="U505" s="104"/>
      <c r="V505" s="454"/>
      <c r="W505" s="53"/>
      <c r="X505" s="53"/>
      <c r="Y505" s="53"/>
      <c r="Z505" s="51"/>
      <c r="AA505" s="51"/>
      <c r="AB505" s="51"/>
      <c r="AC505" s="51"/>
      <c r="AD505" s="51"/>
      <c r="AE505" s="51"/>
      <c r="AF505" s="51"/>
      <c r="AG505" s="51"/>
      <c r="AH505" s="51"/>
    </row>
    <row r="506" ht="18.0" customHeight="1">
      <c r="A506" s="447"/>
      <c r="B506" s="1"/>
      <c r="C506" s="453"/>
      <c r="D506" s="2"/>
      <c r="E506" s="1"/>
      <c r="F506" s="49"/>
      <c r="G506" s="1"/>
      <c r="H506" s="1"/>
      <c r="I506" s="49"/>
      <c r="J506" s="1"/>
      <c r="K506" s="2"/>
      <c r="L506" s="2"/>
      <c r="M506" s="2"/>
      <c r="N506" s="2"/>
      <c r="O506" s="1"/>
      <c r="P506" s="53"/>
      <c r="Q506" s="53"/>
      <c r="R506" s="53"/>
      <c r="S506" s="104"/>
      <c r="T506" s="104"/>
      <c r="U506" s="104"/>
      <c r="V506" s="454"/>
      <c r="W506" s="53"/>
      <c r="X506" s="53"/>
      <c r="Y506" s="53"/>
      <c r="Z506" s="51"/>
      <c r="AA506" s="51"/>
      <c r="AB506" s="51"/>
      <c r="AC506" s="51"/>
      <c r="AD506" s="51"/>
      <c r="AE506" s="51"/>
      <c r="AF506" s="51"/>
      <c r="AG506" s="51"/>
      <c r="AH506" s="51"/>
    </row>
    <row r="507" ht="18.0" customHeight="1">
      <c r="A507" s="447"/>
      <c r="B507" s="1"/>
      <c r="C507" s="453"/>
      <c r="D507" s="2"/>
      <c r="E507" s="1"/>
      <c r="F507" s="49"/>
      <c r="G507" s="1"/>
      <c r="H507" s="1"/>
      <c r="I507" s="49"/>
      <c r="J507" s="1"/>
      <c r="K507" s="2"/>
      <c r="L507" s="2"/>
      <c r="M507" s="2"/>
      <c r="N507" s="2"/>
      <c r="O507" s="1"/>
      <c r="P507" s="53"/>
      <c r="Q507" s="53"/>
      <c r="R507" s="53"/>
      <c r="S507" s="104"/>
      <c r="T507" s="104"/>
      <c r="U507" s="104"/>
      <c r="V507" s="454"/>
      <c r="W507" s="53"/>
      <c r="X507" s="53"/>
      <c r="Y507" s="53"/>
      <c r="Z507" s="51"/>
      <c r="AA507" s="51"/>
      <c r="AB507" s="51"/>
      <c r="AC507" s="51"/>
      <c r="AD507" s="51"/>
      <c r="AE507" s="51"/>
      <c r="AF507" s="51"/>
      <c r="AG507" s="51"/>
      <c r="AH507" s="51"/>
    </row>
    <row r="508" ht="18.0" customHeight="1">
      <c r="A508" s="447"/>
      <c r="B508" s="1"/>
      <c r="C508" s="453"/>
      <c r="D508" s="2"/>
      <c r="E508" s="1"/>
      <c r="F508" s="49"/>
      <c r="G508" s="1"/>
      <c r="H508" s="1"/>
      <c r="I508" s="49"/>
      <c r="J508" s="1"/>
      <c r="K508" s="2"/>
      <c r="L508" s="2"/>
      <c r="M508" s="2"/>
      <c r="N508" s="2"/>
      <c r="O508" s="1"/>
      <c r="P508" s="53"/>
      <c r="Q508" s="53"/>
      <c r="R508" s="53"/>
      <c r="S508" s="104"/>
      <c r="T508" s="104"/>
      <c r="U508" s="104"/>
      <c r="V508" s="454"/>
      <c r="W508" s="53"/>
      <c r="X508" s="53"/>
      <c r="Y508" s="53"/>
      <c r="Z508" s="51"/>
      <c r="AA508" s="51"/>
      <c r="AB508" s="51"/>
      <c r="AC508" s="51"/>
      <c r="AD508" s="51"/>
      <c r="AE508" s="51"/>
      <c r="AF508" s="51"/>
      <c r="AG508" s="51"/>
      <c r="AH508" s="51"/>
    </row>
    <row r="509" ht="18.0" customHeight="1">
      <c r="A509" s="447"/>
      <c r="B509" s="1"/>
      <c r="C509" s="453"/>
      <c r="D509" s="2"/>
      <c r="E509" s="1"/>
      <c r="F509" s="49"/>
      <c r="G509" s="1"/>
      <c r="H509" s="1"/>
      <c r="I509" s="49"/>
      <c r="J509" s="1"/>
      <c r="K509" s="2"/>
      <c r="L509" s="2"/>
      <c r="M509" s="2"/>
      <c r="N509" s="2"/>
      <c r="O509" s="1"/>
      <c r="P509" s="53"/>
      <c r="Q509" s="53"/>
      <c r="R509" s="53"/>
      <c r="S509" s="104"/>
      <c r="T509" s="104"/>
      <c r="U509" s="104"/>
      <c r="V509" s="454"/>
      <c r="W509" s="53"/>
      <c r="X509" s="53"/>
      <c r="Y509" s="53"/>
      <c r="Z509" s="51"/>
      <c r="AA509" s="51"/>
      <c r="AB509" s="51"/>
      <c r="AC509" s="51"/>
      <c r="AD509" s="51"/>
      <c r="AE509" s="51"/>
      <c r="AF509" s="51"/>
      <c r="AG509" s="51"/>
      <c r="AH509" s="51"/>
    </row>
    <row r="510" ht="18.0" customHeight="1">
      <c r="A510" s="447"/>
      <c r="B510" s="1"/>
      <c r="C510" s="453"/>
      <c r="D510" s="2"/>
      <c r="E510" s="1"/>
      <c r="F510" s="49"/>
      <c r="G510" s="1"/>
      <c r="H510" s="1"/>
      <c r="I510" s="49"/>
      <c r="J510" s="1"/>
      <c r="K510" s="2"/>
      <c r="L510" s="2"/>
      <c r="M510" s="2"/>
      <c r="N510" s="2"/>
      <c r="O510" s="1"/>
      <c r="P510" s="53"/>
      <c r="Q510" s="53"/>
      <c r="R510" s="53"/>
      <c r="S510" s="104"/>
      <c r="T510" s="104"/>
      <c r="U510" s="104"/>
      <c r="V510" s="454"/>
      <c r="W510" s="53"/>
      <c r="X510" s="53"/>
      <c r="Y510" s="53"/>
      <c r="Z510" s="51"/>
      <c r="AA510" s="51"/>
      <c r="AB510" s="51"/>
      <c r="AC510" s="51"/>
      <c r="AD510" s="51"/>
      <c r="AE510" s="51"/>
      <c r="AF510" s="51"/>
      <c r="AG510" s="51"/>
      <c r="AH510" s="51"/>
    </row>
    <row r="511" ht="18.0" customHeight="1">
      <c r="A511" s="447"/>
      <c r="B511" s="1"/>
      <c r="C511" s="453"/>
      <c r="D511" s="2"/>
      <c r="E511" s="1"/>
      <c r="F511" s="49"/>
      <c r="G511" s="1"/>
      <c r="H511" s="1"/>
      <c r="I511" s="49"/>
      <c r="J511" s="1"/>
      <c r="K511" s="2"/>
      <c r="L511" s="2"/>
      <c r="M511" s="2"/>
      <c r="N511" s="2"/>
      <c r="O511" s="1"/>
      <c r="P511" s="53"/>
      <c r="Q511" s="53"/>
      <c r="R511" s="53"/>
      <c r="S511" s="104"/>
      <c r="T511" s="104"/>
      <c r="U511" s="104"/>
      <c r="V511" s="454"/>
      <c r="W511" s="53"/>
      <c r="X511" s="53"/>
      <c r="Y511" s="53"/>
      <c r="Z511" s="51"/>
      <c r="AA511" s="51"/>
      <c r="AB511" s="51"/>
      <c r="AC511" s="51"/>
      <c r="AD511" s="51"/>
      <c r="AE511" s="51"/>
      <c r="AF511" s="51"/>
      <c r="AG511" s="51"/>
      <c r="AH511" s="51"/>
    </row>
    <row r="512" ht="18.0" customHeight="1">
      <c r="A512" s="447"/>
      <c r="B512" s="1"/>
      <c r="C512" s="453"/>
      <c r="D512" s="2"/>
      <c r="E512" s="1"/>
      <c r="F512" s="49"/>
      <c r="G512" s="1"/>
      <c r="H512" s="1"/>
      <c r="I512" s="49"/>
      <c r="J512" s="1"/>
      <c r="K512" s="2"/>
      <c r="L512" s="2"/>
      <c r="M512" s="2"/>
      <c r="N512" s="2"/>
      <c r="O512" s="1"/>
      <c r="P512" s="53"/>
      <c r="Q512" s="53"/>
      <c r="R512" s="53"/>
      <c r="S512" s="104"/>
      <c r="T512" s="104"/>
      <c r="U512" s="104"/>
      <c r="V512" s="454"/>
      <c r="W512" s="53"/>
      <c r="X512" s="53"/>
      <c r="Y512" s="53"/>
      <c r="Z512" s="51"/>
      <c r="AA512" s="51"/>
      <c r="AB512" s="51"/>
      <c r="AC512" s="51"/>
      <c r="AD512" s="51"/>
      <c r="AE512" s="51"/>
      <c r="AF512" s="51"/>
      <c r="AG512" s="51"/>
      <c r="AH512" s="51"/>
    </row>
    <row r="513" ht="18.0" customHeight="1">
      <c r="A513" s="447"/>
      <c r="B513" s="1"/>
      <c r="C513" s="453"/>
      <c r="D513" s="2"/>
      <c r="E513" s="1"/>
      <c r="F513" s="49"/>
      <c r="G513" s="1"/>
      <c r="H513" s="1"/>
      <c r="I513" s="49"/>
      <c r="J513" s="1"/>
      <c r="K513" s="2"/>
      <c r="L513" s="2"/>
      <c r="M513" s="2"/>
      <c r="N513" s="2"/>
      <c r="O513" s="1"/>
      <c r="P513" s="53"/>
      <c r="Q513" s="53"/>
      <c r="R513" s="53"/>
      <c r="S513" s="104"/>
      <c r="T513" s="104"/>
      <c r="U513" s="104"/>
      <c r="V513" s="454"/>
      <c r="W513" s="53"/>
      <c r="X513" s="53"/>
      <c r="Y513" s="53"/>
      <c r="Z513" s="51"/>
      <c r="AA513" s="51"/>
      <c r="AB513" s="51"/>
      <c r="AC513" s="51"/>
      <c r="AD513" s="51"/>
      <c r="AE513" s="51"/>
      <c r="AF513" s="51"/>
      <c r="AG513" s="51"/>
      <c r="AH513" s="51"/>
    </row>
    <row r="514" ht="18.0" customHeight="1">
      <c r="A514" s="447"/>
      <c r="B514" s="1"/>
      <c r="C514" s="453"/>
      <c r="D514" s="2"/>
      <c r="E514" s="1"/>
      <c r="F514" s="49"/>
      <c r="G514" s="1"/>
      <c r="H514" s="1"/>
      <c r="I514" s="49"/>
      <c r="J514" s="1"/>
      <c r="K514" s="2"/>
      <c r="L514" s="2"/>
      <c r="M514" s="2"/>
      <c r="N514" s="2"/>
      <c r="O514" s="1"/>
      <c r="P514" s="53"/>
      <c r="Q514" s="53"/>
      <c r="R514" s="53"/>
      <c r="S514" s="104"/>
      <c r="T514" s="104"/>
      <c r="U514" s="104"/>
      <c r="V514" s="454"/>
      <c r="W514" s="53"/>
      <c r="X514" s="53"/>
      <c r="Y514" s="53"/>
      <c r="Z514" s="51"/>
      <c r="AA514" s="51"/>
      <c r="AB514" s="51"/>
      <c r="AC514" s="51"/>
      <c r="AD514" s="51"/>
      <c r="AE514" s="51"/>
      <c r="AF514" s="51"/>
      <c r="AG514" s="51"/>
      <c r="AH514" s="51"/>
    </row>
    <row r="515" ht="18.0" customHeight="1">
      <c r="A515" s="447"/>
      <c r="B515" s="1"/>
      <c r="C515" s="453"/>
      <c r="D515" s="2"/>
      <c r="E515" s="1"/>
      <c r="F515" s="49"/>
      <c r="G515" s="1"/>
      <c r="H515" s="1"/>
      <c r="I515" s="49"/>
      <c r="J515" s="1"/>
      <c r="K515" s="2"/>
      <c r="L515" s="2"/>
      <c r="M515" s="2"/>
      <c r="N515" s="2"/>
      <c r="O515" s="1"/>
      <c r="P515" s="53"/>
      <c r="Q515" s="53"/>
      <c r="R515" s="53"/>
      <c r="S515" s="104"/>
      <c r="T515" s="104"/>
      <c r="U515" s="104"/>
      <c r="V515" s="454"/>
      <c r="W515" s="53"/>
      <c r="X515" s="53"/>
      <c r="Y515" s="53"/>
      <c r="Z515" s="51"/>
      <c r="AA515" s="51"/>
      <c r="AB515" s="51"/>
      <c r="AC515" s="51"/>
      <c r="AD515" s="51"/>
      <c r="AE515" s="51"/>
      <c r="AF515" s="51"/>
      <c r="AG515" s="51"/>
      <c r="AH515" s="51"/>
    </row>
    <row r="516" ht="18.0" customHeight="1">
      <c r="A516" s="447"/>
      <c r="B516" s="1"/>
      <c r="C516" s="453"/>
      <c r="D516" s="2"/>
      <c r="E516" s="1"/>
      <c r="F516" s="49"/>
      <c r="G516" s="1"/>
      <c r="H516" s="1"/>
      <c r="I516" s="49"/>
      <c r="J516" s="1"/>
      <c r="K516" s="2"/>
      <c r="L516" s="2"/>
      <c r="M516" s="2"/>
      <c r="N516" s="2"/>
      <c r="O516" s="1"/>
      <c r="P516" s="53"/>
      <c r="Q516" s="53"/>
      <c r="R516" s="53"/>
      <c r="S516" s="104"/>
      <c r="T516" s="104"/>
      <c r="U516" s="104"/>
      <c r="V516" s="454"/>
      <c r="W516" s="53"/>
      <c r="X516" s="53"/>
      <c r="Y516" s="53"/>
      <c r="Z516" s="51"/>
      <c r="AA516" s="51"/>
      <c r="AB516" s="51"/>
      <c r="AC516" s="51"/>
      <c r="AD516" s="51"/>
      <c r="AE516" s="51"/>
      <c r="AF516" s="51"/>
      <c r="AG516" s="51"/>
      <c r="AH516" s="51"/>
    </row>
    <row r="517" ht="18.0" customHeight="1">
      <c r="A517" s="447"/>
      <c r="B517" s="1"/>
      <c r="C517" s="453"/>
      <c r="D517" s="2"/>
      <c r="E517" s="1"/>
      <c r="F517" s="49"/>
      <c r="G517" s="1"/>
      <c r="H517" s="1"/>
      <c r="I517" s="49"/>
      <c r="J517" s="1"/>
      <c r="K517" s="2"/>
      <c r="L517" s="2"/>
      <c r="M517" s="2"/>
      <c r="N517" s="2"/>
      <c r="O517" s="1"/>
      <c r="P517" s="53"/>
      <c r="Q517" s="53"/>
      <c r="R517" s="53"/>
      <c r="S517" s="104"/>
      <c r="T517" s="104"/>
      <c r="U517" s="104"/>
      <c r="V517" s="454"/>
      <c r="W517" s="53"/>
      <c r="X517" s="53"/>
      <c r="Y517" s="53"/>
      <c r="Z517" s="51"/>
      <c r="AA517" s="51"/>
      <c r="AB517" s="51"/>
      <c r="AC517" s="51"/>
      <c r="AD517" s="51"/>
      <c r="AE517" s="51"/>
      <c r="AF517" s="51"/>
      <c r="AG517" s="51"/>
      <c r="AH517" s="51"/>
    </row>
    <row r="518" ht="18.0" customHeight="1">
      <c r="A518" s="447"/>
      <c r="B518" s="1"/>
      <c r="C518" s="453"/>
      <c r="D518" s="2"/>
      <c r="E518" s="1"/>
      <c r="F518" s="49"/>
      <c r="G518" s="1"/>
      <c r="H518" s="1"/>
      <c r="I518" s="49"/>
      <c r="J518" s="1"/>
      <c r="K518" s="2"/>
      <c r="L518" s="2"/>
      <c r="M518" s="2"/>
      <c r="N518" s="2"/>
      <c r="O518" s="1"/>
      <c r="P518" s="53"/>
      <c r="Q518" s="53"/>
      <c r="R518" s="53"/>
      <c r="S518" s="104"/>
      <c r="T518" s="104"/>
      <c r="U518" s="104"/>
      <c r="V518" s="454"/>
      <c r="W518" s="53"/>
      <c r="X518" s="53"/>
      <c r="Y518" s="53"/>
      <c r="Z518" s="51"/>
      <c r="AA518" s="51"/>
      <c r="AB518" s="51"/>
      <c r="AC518" s="51"/>
      <c r="AD518" s="51"/>
      <c r="AE518" s="51"/>
      <c r="AF518" s="51"/>
      <c r="AG518" s="51"/>
      <c r="AH518" s="51"/>
    </row>
    <row r="519" ht="18.0" customHeight="1">
      <c r="A519" s="447"/>
      <c r="B519" s="1"/>
      <c r="C519" s="453"/>
      <c r="D519" s="2"/>
      <c r="E519" s="1"/>
      <c r="F519" s="49"/>
      <c r="G519" s="1"/>
      <c r="H519" s="1"/>
      <c r="I519" s="49"/>
      <c r="J519" s="1"/>
      <c r="K519" s="2"/>
      <c r="L519" s="2"/>
      <c r="M519" s="2"/>
      <c r="N519" s="2"/>
      <c r="O519" s="1"/>
      <c r="P519" s="53"/>
      <c r="Q519" s="53"/>
      <c r="R519" s="53"/>
      <c r="S519" s="104"/>
      <c r="T519" s="104"/>
      <c r="U519" s="104"/>
      <c r="V519" s="454"/>
      <c r="W519" s="53"/>
      <c r="X519" s="53"/>
      <c r="Y519" s="53"/>
      <c r="Z519" s="51"/>
      <c r="AA519" s="51"/>
      <c r="AB519" s="51"/>
      <c r="AC519" s="51"/>
      <c r="AD519" s="51"/>
      <c r="AE519" s="51"/>
      <c r="AF519" s="51"/>
      <c r="AG519" s="51"/>
      <c r="AH519" s="51"/>
    </row>
    <row r="520" ht="18.0" customHeight="1">
      <c r="A520" s="447"/>
      <c r="B520" s="1"/>
      <c r="C520" s="453"/>
      <c r="D520" s="2"/>
      <c r="E520" s="1"/>
      <c r="F520" s="49"/>
      <c r="G520" s="1"/>
      <c r="H520" s="1"/>
      <c r="I520" s="49"/>
      <c r="J520" s="1"/>
      <c r="K520" s="2"/>
      <c r="L520" s="2"/>
      <c r="M520" s="2"/>
      <c r="N520" s="2"/>
      <c r="O520" s="1"/>
      <c r="P520" s="53"/>
      <c r="Q520" s="53"/>
      <c r="R520" s="53"/>
      <c r="S520" s="104"/>
      <c r="T520" s="104"/>
      <c r="U520" s="104"/>
      <c r="V520" s="454"/>
      <c r="W520" s="53"/>
      <c r="X520" s="53"/>
      <c r="Y520" s="53"/>
      <c r="Z520" s="51"/>
      <c r="AA520" s="51"/>
      <c r="AB520" s="51"/>
      <c r="AC520" s="51"/>
      <c r="AD520" s="51"/>
      <c r="AE520" s="51"/>
      <c r="AF520" s="51"/>
      <c r="AG520" s="51"/>
      <c r="AH520" s="51"/>
    </row>
    <row r="521" ht="18.0" customHeight="1">
      <c r="A521" s="447"/>
      <c r="B521" s="1"/>
      <c r="C521" s="453"/>
      <c r="D521" s="2"/>
      <c r="E521" s="1"/>
      <c r="F521" s="49"/>
      <c r="G521" s="1"/>
      <c r="H521" s="1"/>
      <c r="I521" s="49"/>
      <c r="J521" s="1"/>
      <c r="K521" s="2"/>
      <c r="L521" s="2"/>
      <c r="M521" s="2"/>
      <c r="N521" s="2"/>
      <c r="O521" s="1"/>
      <c r="P521" s="53"/>
      <c r="Q521" s="53"/>
      <c r="R521" s="53"/>
      <c r="S521" s="104"/>
      <c r="T521" s="104"/>
      <c r="U521" s="104"/>
      <c r="V521" s="454"/>
      <c r="W521" s="53"/>
      <c r="X521" s="53"/>
      <c r="Y521" s="53"/>
      <c r="Z521" s="51"/>
      <c r="AA521" s="51"/>
      <c r="AB521" s="51"/>
      <c r="AC521" s="51"/>
      <c r="AD521" s="51"/>
      <c r="AE521" s="51"/>
      <c r="AF521" s="51"/>
      <c r="AG521" s="51"/>
      <c r="AH521" s="51"/>
    </row>
    <row r="522" ht="18.0" customHeight="1">
      <c r="A522" s="447"/>
      <c r="B522" s="1"/>
      <c r="C522" s="453"/>
      <c r="D522" s="2"/>
      <c r="E522" s="1"/>
      <c r="F522" s="49"/>
      <c r="G522" s="1"/>
      <c r="H522" s="1"/>
      <c r="I522" s="49"/>
      <c r="J522" s="1"/>
      <c r="K522" s="2"/>
      <c r="L522" s="2"/>
      <c r="M522" s="2"/>
      <c r="N522" s="2"/>
      <c r="O522" s="1"/>
      <c r="P522" s="53"/>
      <c r="Q522" s="53"/>
      <c r="R522" s="53"/>
      <c r="S522" s="104"/>
      <c r="T522" s="104"/>
      <c r="U522" s="104"/>
      <c r="V522" s="454"/>
      <c r="W522" s="53"/>
      <c r="X522" s="53"/>
      <c r="Y522" s="53"/>
      <c r="Z522" s="51"/>
      <c r="AA522" s="51"/>
      <c r="AB522" s="51"/>
      <c r="AC522" s="51"/>
      <c r="AD522" s="51"/>
      <c r="AE522" s="51"/>
      <c r="AF522" s="51"/>
      <c r="AG522" s="51"/>
      <c r="AH522" s="51"/>
    </row>
    <row r="523" ht="18.0" customHeight="1">
      <c r="A523" s="447"/>
      <c r="B523" s="1"/>
      <c r="C523" s="453"/>
      <c r="D523" s="2"/>
      <c r="E523" s="1"/>
      <c r="F523" s="49"/>
      <c r="G523" s="1"/>
      <c r="H523" s="1"/>
      <c r="I523" s="49"/>
      <c r="J523" s="1"/>
      <c r="K523" s="2"/>
      <c r="L523" s="2"/>
      <c r="M523" s="2"/>
      <c r="N523" s="2"/>
      <c r="O523" s="1"/>
      <c r="P523" s="53"/>
      <c r="Q523" s="53"/>
      <c r="R523" s="53"/>
      <c r="S523" s="104"/>
      <c r="T523" s="104"/>
      <c r="U523" s="104"/>
      <c r="V523" s="454"/>
      <c r="W523" s="53"/>
      <c r="X523" s="53"/>
      <c r="Y523" s="53"/>
      <c r="Z523" s="51"/>
      <c r="AA523" s="51"/>
      <c r="AB523" s="51"/>
      <c r="AC523" s="51"/>
      <c r="AD523" s="51"/>
      <c r="AE523" s="51"/>
      <c r="AF523" s="51"/>
      <c r="AG523" s="51"/>
      <c r="AH523" s="51"/>
    </row>
    <row r="524" ht="18.0" customHeight="1">
      <c r="A524" s="447"/>
      <c r="B524" s="1"/>
      <c r="C524" s="453"/>
      <c r="D524" s="2"/>
      <c r="E524" s="1"/>
      <c r="F524" s="49"/>
      <c r="G524" s="1"/>
      <c r="H524" s="1"/>
      <c r="I524" s="49"/>
      <c r="J524" s="1"/>
      <c r="K524" s="2"/>
      <c r="L524" s="2"/>
      <c r="M524" s="2"/>
      <c r="N524" s="2"/>
      <c r="O524" s="1"/>
      <c r="P524" s="53"/>
      <c r="Q524" s="53"/>
      <c r="R524" s="53"/>
      <c r="S524" s="104"/>
      <c r="T524" s="104"/>
      <c r="U524" s="104"/>
      <c r="V524" s="454"/>
      <c r="W524" s="53"/>
      <c r="X524" s="53"/>
      <c r="Y524" s="53"/>
      <c r="Z524" s="51"/>
      <c r="AA524" s="51"/>
      <c r="AB524" s="51"/>
      <c r="AC524" s="51"/>
      <c r="AD524" s="51"/>
      <c r="AE524" s="51"/>
      <c r="AF524" s="51"/>
      <c r="AG524" s="51"/>
      <c r="AH524" s="51"/>
    </row>
    <row r="525" ht="18.0" customHeight="1">
      <c r="A525" s="447"/>
      <c r="B525" s="1"/>
      <c r="C525" s="453"/>
      <c r="D525" s="2"/>
      <c r="E525" s="1"/>
      <c r="F525" s="49"/>
      <c r="G525" s="1"/>
      <c r="H525" s="1"/>
      <c r="I525" s="49"/>
      <c r="J525" s="1"/>
      <c r="K525" s="2"/>
      <c r="L525" s="2"/>
      <c r="M525" s="2"/>
      <c r="N525" s="2"/>
      <c r="O525" s="1"/>
      <c r="P525" s="53"/>
      <c r="Q525" s="53"/>
      <c r="R525" s="53"/>
      <c r="S525" s="104"/>
      <c r="T525" s="104"/>
      <c r="U525" s="104"/>
      <c r="V525" s="454"/>
      <c r="W525" s="53"/>
      <c r="X525" s="53"/>
      <c r="Y525" s="53"/>
      <c r="Z525" s="51"/>
      <c r="AA525" s="51"/>
      <c r="AB525" s="51"/>
      <c r="AC525" s="51"/>
      <c r="AD525" s="51"/>
      <c r="AE525" s="51"/>
      <c r="AF525" s="51"/>
      <c r="AG525" s="51"/>
      <c r="AH525" s="51"/>
    </row>
    <row r="526" ht="18.0" customHeight="1">
      <c r="A526" s="447"/>
      <c r="B526" s="1"/>
      <c r="C526" s="453"/>
      <c r="D526" s="2"/>
      <c r="E526" s="1"/>
      <c r="F526" s="49"/>
      <c r="G526" s="1"/>
      <c r="H526" s="1"/>
      <c r="I526" s="49"/>
      <c r="J526" s="1"/>
      <c r="K526" s="2"/>
      <c r="L526" s="2"/>
      <c r="M526" s="2"/>
      <c r="N526" s="2"/>
      <c r="O526" s="1"/>
      <c r="P526" s="53"/>
      <c r="Q526" s="53"/>
      <c r="R526" s="53"/>
      <c r="S526" s="104"/>
      <c r="T526" s="104"/>
      <c r="U526" s="104"/>
      <c r="V526" s="454"/>
      <c r="W526" s="53"/>
      <c r="X526" s="53"/>
      <c r="Y526" s="53"/>
      <c r="Z526" s="51"/>
      <c r="AA526" s="51"/>
      <c r="AB526" s="51"/>
      <c r="AC526" s="51"/>
      <c r="AD526" s="51"/>
      <c r="AE526" s="51"/>
      <c r="AF526" s="51"/>
      <c r="AG526" s="51"/>
      <c r="AH526" s="51"/>
    </row>
    <row r="527" ht="18.0" customHeight="1">
      <c r="A527" s="447"/>
      <c r="B527" s="1"/>
      <c r="C527" s="453"/>
      <c r="D527" s="2"/>
      <c r="E527" s="1"/>
      <c r="F527" s="49"/>
      <c r="G527" s="1"/>
      <c r="H527" s="1"/>
      <c r="I527" s="49"/>
      <c r="J527" s="1"/>
      <c r="K527" s="2"/>
      <c r="L527" s="2"/>
      <c r="M527" s="2"/>
      <c r="N527" s="2"/>
      <c r="O527" s="1"/>
      <c r="P527" s="53"/>
      <c r="Q527" s="53"/>
      <c r="R527" s="53"/>
      <c r="S527" s="104"/>
      <c r="T527" s="104"/>
      <c r="U527" s="104"/>
      <c r="V527" s="454"/>
      <c r="W527" s="53"/>
      <c r="X527" s="53"/>
      <c r="Y527" s="53"/>
      <c r="Z527" s="51"/>
      <c r="AA527" s="51"/>
      <c r="AB527" s="51"/>
      <c r="AC527" s="51"/>
      <c r="AD527" s="51"/>
      <c r="AE527" s="51"/>
      <c r="AF527" s="51"/>
      <c r="AG527" s="51"/>
      <c r="AH527" s="51"/>
    </row>
    <row r="528" ht="18.0" customHeight="1">
      <c r="A528" s="447"/>
      <c r="B528" s="1"/>
      <c r="C528" s="453"/>
      <c r="D528" s="2"/>
      <c r="E528" s="1"/>
      <c r="F528" s="49"/>
      <c r="G528" s="1"/>
      <c r="H528" s="1"/>
      <c r="I528" s="49"/>
      <c r="J528" s="1"/>
      <c r="K528" s="2"/>
      <c r="L528" s="2"/>
      <c r="M528" s="2"/>
      <c r="N528" s="2"/>
      <c r="O528" s="1"/>
      <c r="P528" s="53"/>
      <c r="Q528" s="53"/>
      <c r="R528" s="53"/>
      <c r="S528" s="104"/>
      <c r="T528" s="104"/>
      <c r="U528" s="104"/>
      <c r="V528" s="454"/>
      <c r="W528" s="53"/>
      <c r="X528" s="53"/>
      <c r="Y528" s="53"/>
      <c r="Z528" s="51"/>
      <c r="AA528" s="51"/>
      <c r="AB528" s="51"/>
      <c r="AC528" s="51"/>
      <c r="AD528" s="51"/>
      <c r="AE528" s="51"/>
      <c r="AF528" s="51"/>
      <c r="AG528" s="51"/>
      <c r="AH528" s="51"/>
    </row>
    <row r="529" ht="18.0" customHeight="1">
      <c r="A529" s="447"/>
      <c r="B529" s="1"/>
      <c r="C529" s="453"/>
      <c r="D529" s="2"/>
      <c r="E529" s="1"/>
      <c r="F529" s="49"/>
      <c r="G529" s="1"/>
      <c r="H529" s="1"/>
      <c r="I529" s="49"/>
      <c r="J529" s="1"/>
      <c r="K529" s="2"/>
      <c r="L529" s="2"/>
      <c r="M529" s="2"/>
      <c r="N529" s="2"/>
      <c r="O529" s="1"/>
      <c r="P529" s="53"/>
      <c r="Q529" s="53"/>
      <c r="R529" s="53"/>
      <c r="S529" s="104"/>
      <c r="T529" s="104"/>
      <c r="U529" s="104"/>
      <c r="V529" s="454"/>
      <c r="W529" s="53"/>
      <c r="X529" s="53"/>
      <c r="Y529" s="53"/>
      <c r="Z529" s="51"/>
      <c r="AA529" s="51"/>
      <c r="AB529" s="51"/>
      <c r="AC529" s="51"/>
      <c r="AD529" s="51"/>
      <c r="AE529" s="51"/>
      <c r="AF529" s="51"/>
      <c r="AG529" s="51"/>
      <c r="AH529" s="51"/>
    </row>
    <row r="530" ht="18.0" customHeight="1">
      <c r="A530" s="447"/>
      <c r="B530" s="1"/>
      <c r="C530" s="453"/>
      <c r="D530" s="2"/>
      <c r="E530" s="1"/>
      <c r="F530" s="49"/>
      <c r="G530" s="1"/>
      <c r="H530" s="1"/>
      <c r="I530" s="49"/>
      <c r="J530" s="1"/>
      <c r="K530" s="2"/>
      <c r="L530" s="2"/>
      <c r="M530" s="2"/>
      <c r="N530" s="2"/>
      <c r="O530" s="1"/>
      <c r="P530" s="53"/>
      <c r="Q530" s="53"/>
      <c r="R530" s="53"/>
      <c r="S530" s="104"/>
      <c r="T530" s="104"/>
      <c r="U530" s="104"/>
      <c r="V530" s="454"/>
      <c r="W530" s="53"/>
      <c r="X530" s="53"/>
      <c r="Y530" s="53"/>
      <c r="Z530" s="51"/>
      <c r="AA530" s="51"/>
      <c r="AB530" s="51"/>
      <c r="AC530" s="51"/>
      <c r="AD530" s="51"/>
      <c r="AE530" s="51"/>
      <c r="AF530" s="51"/>
      <c r="AG530" s="51"/>
      <c r="AH530" s="51"/>
    </row>
    <row r="531" ht="18.0" customHeight="1">
      <c r="A531" s="447"/>
      <c r="B531" s="1"/>
      <c r="C531" s="453"/>
      <c r="D531" s="2"/>
      <c r="E531" s="1"/>
      <c r="F531" s="49"/>
      <c r="G531" s="1"/>
      <c r="H531" s="1"/>
      <c r="I531" s="49"/>
      <c r="J531" s="1"/>
      <c r="K531" s="2"/>
      <c r="L531" s="2"/>
      <c r="M531" s="2"/>
      <c r="N531" s="2"/>
      <c r="O531" s="1"/>
      <c r="P531" s="53"/>
      <c r="Q531" s="53"/>
      <c r="R531" s="53"/>
      <c r="S531" s="104"/>
      <c r="T531" s="104"/>
      <c r="U531" s="104"/>
      <c r="V531" s="454"/>
      <c r="W531" s="53"/>
      <c r="X531" s="53"/>
      <c r="Y531" s="53"/>
      <c r="Z531" s="51"/>
      <c r="AA531" s="51"/>
      <c r="AB531" s="51"/>
      <c r="AC531" s="51"/>
      <c r="AD531" s="51"/>
      <c r="AE531" s="51"/>
      <c r="AF531" s="51"/>
      <c r="AG531" s="51"/>
      <c r="AH531" s="51"/>
    </row>
    <row r="532" ht="18.0" customHeight="1">
      <c r="A532" s="447"/>
      <c r="B532" s="1"/>
      <c r="C532" s="453"/>
      <c r="D532" s="2"/>
      <c r="E532" s="1"/>
      <c r="F532" s="49"/>
      <c r="G532" s="1"/>
      <c r="H532" s="1"/>
      <c r="I532" s="49"/>
      <c r="J532" s="1"/>
      <c r="K532" s="2"/>
      <c r="L532" s="2"/>
      <c r="M532" s="2"/>
      <c r="N532" s="2"/>
      <c r="O532" s="1"/>
      <c r="P532" s="53"/>
      <c r="Q532" s="53"/>
      <c r="R532" s="53"/>
      <c r="S532" s="104"/>
      <c r="T532" s="104"/>
      <c r="U532" s="104"/>
      <c r="V532" s="454"/>
      <c r="W532" s="53"/>
      <c r="X532" s="53"/>
      <c r="Y532" s="53"/>
      <c r="Z532" s="51"/>
      <c r="AA532" s="51"/>
      <c r="AB532" s="51"/>
      <c r="AC532" s="51"/>
      <c r="AD532" s="51"/>
      <c r="AE532" s="51"/>
      <c r="AF532" s="51"/>
      <c r="AG532" s="51"/>
      <c r="AH532" s="51"/>
    </row>
    <row r="533" ht="18.0" customHeight="1">
      <c r="A533" s="447"/>
      <c r="B533" s="1"/>
      <c r="C533" s="453"/>
      <c r="D533" s="2"/>
      <c r="E533" s="1"/>
      <c r="F533" s="49"/>
      <c r="G533" s="1"/>
      <c r="H533" s="1"/>
      <c r="I533" s="49"/>
      <c r="J533" s="1"/>
      <c r="K533" s="2"/>
      <c r="L533" s="2"/>
      <c r="M533" s="2"/>
      <c r="N533" s="2"/>
      <c r="O533" s="1"/>
      <c r="P533" s="53"/>
      <c r="Q533" s="53"/>
      <c r="R533" s="53"/>
      <c r="S533" s="104"/>
      <c r="T533" s="104"/>
      <c r="U533" s="104"/>
      <c r="V533" s="454"/>
      <c r="W533" s="53"/>
      <c r="X533" s="53"/>
      <c r="Y533" s="53"/>
      <c r="Z533" s="51"/>
      <c r="AA533" s="51"/>
      <c r="AB533" s="51"/>
      <c r="AC533" s="51"/>
      <c r="AD533" s="51"/>
      <c r="AE533" s="51"/>
      <c r="AF533" s="51"/>
      <c r="AG533" s="51"/>
      <c r="AH533" s="51"/>
    </row>
    <row r="534" ht="18.0" customHeight="1">
      <c r="A534" s="447"/>
      <c r="B534" s="1"/>
      <c r="C534" s="453"/>
      <c r="D534" s="2"/>
      <c r="E534" s="1"/>
      <c r="F534" s="49"/>
      <c r="G534" s="1"/>
      <c r="H534" s="1"/>
      <c r="I534" s="49"/>
      <c r="J534" s="1"/>
      <c r="K534" s="2"/>
      <c r="L534" s="2"/>
      <c r="M534" s="2"/>
      <c r="N534" s="2"/>
      <c r="O534" s="1"/>
      <c r="P534" s="53"/>
      <c r="Q534" s="53"/>
      <c r="R534" s="53"/>
      <c r="S534" s="104"/>
      <c r="T534" s="104"/>
      <c r="U534" s="104"/>
      <c r="V534" s="454"/>
      <c r="W534" s="53"/>
      <c r="X534" s="53"/>
      <c r="Y534" s="53"/>
      <c r="Z534" s="51"/>
      <c r="AA534" s="51"/>
      <c r="AB534" s="51"/>
      <c r="AC534" s="51"/>
      <c r="AD534" s="51"/>
      <c r="AE534" s="51"/>
      <c r="AF534" s="51"/>
      <c r="AG534" s="51"/>
      <c r="AH534" s="51"/>
    </row>
    <row r="535" ht="18.0" customHeight="1">
      <c r="A535" s="447"/>
      <c r="B535" s="1"/>
      <c r="C535" s="453"/>
      <c r="D535" s="2"/>
      <c r="E535" s="1"/>
      <c r="F535" s="49"/>
      <c r="G535" s="1"/>
      <c r="H535" s="1"/>
      <c r="I535" s="49"/>
      <c r="J535" s="1"/>
      <c r="K535" s="2"/>
      <c r="L535" s="2"/>
      <c r="M535" s="2"/>
      <c r="N535" s="2"/>
      <c r="O535" s="1"/>
      <c r="P535" s="53"/>
      <c r="Q535" s="53"/>
      <c r="R535" s="53"/>
      <c r="S535" s="104"/>
      <c r="T535" s="104"/>
      <c r="U535" s="104"/>
      <c r="V535" s="454"/>
      <c r="W535" s="53"/>
      <c r="X535" s="53"/>
      <c r="Y535" s="53"/>
      <c r="Z535" s="51"/>
      <c r="AA535" s="51"/>
      <c r="AB535" s="51"/>
      <c r="AC535" s="51"/>
      <c r="AD535" s="51"/>
      <c r="AE535" s="51"/>
      <c r="AF535" s="51"/>
      <c r="AG535" s="51"/>
      <c r="AH535" s="51"/>
    </row>
    <row r="536" ht="18.0" customHeight="1">
      <c r="A536" s="447"/>
      <c r="B536" s="1"/>
      <c r="C536" s="453"/>
      <c r="D536" s="2"/>
      <c r="E536" s="1"/>
      <c r="F536" s="49"/>
      <c r="G536" s="1"/>
      <c r="H536" s="1"/>
      <c r="I536" s="49"/>
      <c r="J536" s="1"/>
      <c r="K536" s="2"/>
      <c r="L536" s="2"/>
      <c r="M536" s="2"/>
      <c r="N536" s="2"/>
      <c r="O536" s="1"/>
      <c r="P536" s="53"/>
      <c r="Q536" s="53"/>
      <c r="R536" s="53"/>
      <c r="S536" s="104"/>
      <c r="T536" s="104"/>
      <c r="U536" s="104"/>
      <c r="V536" s="454"/>
      <c r="W536" s="53"/>
      <c r="X536" s="53"/>
      <c r="Y536" s="53"/>
      <c r="Z536" s="51"/>
      <c r="AA536" s="51"/>
      <c r="AB536" s="51"/>
      <c r="AC536" s="51"/>
      <c r="AD536" s="51"/>
      <c r="AE536" s="51"/>
      <c r="AF536" s="51"/>
      <c r="AG536" s="51"/>
      <c r="AH536" s="51"/>
    </row>
    <row r="537" ht="18.0" customHeight="1">
      <c r="A537" s="447"/>
      <c r="B537" s="1"/>
      <c r="C537" s="453"/>
      <c r="D537" s="2"/>
      <c r="E537" s="1"/>
      <c r="F537" s="49"/>
      <c r="G537" s="1"/>
      <c r="H537" s="1"/>
      <c r="I537" s="49"/>
      <c r="J537" s="1"/>
      <c r="K537" s="2"/>
      <c r="L537" s="2"/>
      <c r="M537" s="2"/>
      <c r="N537" s="2"/>
      <c r="O537" s="1"/>
      <c r="P537" s="53"/>
      <c r="Q537" s="53"/>
      <c r="R537" s="53"/>
      <c r="S537" s="104"/>
      <c r="T537" s="104"/>
      <c r="U537" s="104"/>
      <c r="V537" s="454"/>
      <c r="W537" s="53"/>
      <c r="X537" s="53"/>
      <c r="Y537" s="53"/>
      <c r="Z537" s="51"/>
      <c r="AA537" s="51"/>
      <c r="AB537" s="51"/>
      <c r="AC537" s="51"/>
      <c r="AD537" s="51"/>
      <c r="AE537" s="51"/>
      <c r="AF537" s="51"/>
      <c r="AG537" s="51"/>
      <c r="AH537" s="51"/>
    </row>
    <row r="538" ht="18.0" customHeight="1">
      <c r="A538" s="447"/>
      <c r="B538" s="1"/>
      <c r="C538" s="453"/>
      <c r="D538" s="2"/>
      <c r="E538" s="1"/>
      <c r="F538" s="49"/>
      <c r="G538" s="1"/>
      <c r="H538" s="1"/>
      <c r="I538" s="49"/>
      <c r="J538" s="1"/>
      <c r="K538" s="2"/>
      <c r="L538" s="2"/>
      <c r="M538" s="2"/>
      <c r="N538" s="2"/>
      <c r="O538" s="1"/>
      <c r="P538" s="53"/>
      <c r="Q538" s="53"/>
      <c r="R538" s="53"/>
      <c r="S538" s="104"/>
      <c r="T538" s="104"/>
      <c r="U538" s="104"/>
      <c r="V538" s="454"/>
      <c r="W538" s="53"/>
      <c r="X538" s="53"/>
      <c r="Y538" s="53"/>
      <c r="Z538" s="51"/>
      <c r="AA538" s="51"/>
      <c r="AB538" s="51"/>
      <c r="AC538" s="51"/>
      <c r="AD538" s="51"/>
      <c r="AE538" s="51"/>
      <c r="AF538" s="51"/>
      <c r="AG538" s="51"/>
      <c r="AH538" s="51"/>
    </row>
    <row r="539" ht="18.0" customHeight="1">
      <c r="A539" s="447"/>
      <c r="B539" s="1"/>
      <c r="C539" s="453"/>
      <c r="D539" s="2"/>
      <c r="E539" s="1"/>
      <c r="F539" s="49"/>
      <c r="G539" s="1"/>
      <c r="H539" s="1"/>
      <c r="I539" s="49"/>
      <c r="J539" s="1"/>
      <c r="K539" s="2"/>
      <c r="L539" s="2"/>
      <c r="M539" s="2"/>
      <c r="N539" s="2"/>
      <c r="O539" s="1"/>
      <c r="P539" s="53"/>
      <c r="Q539" s="53"/>
      <c r="R539" s="53"/>
      <c r="S539" s="104"/>
      <c r="T539" s="104"/>
      <c r="U539" s="104"/>
      <c r="V539" s="454"/>
      <c r="W539" s="53"/>
      <c r="X539" s="53"/>
      <c r="Y539" s="53"/>
      <c r="Z539" s="51"/>
      <c r="AA539" s="51"/>
      <c r="AB539" s="51"/>
      <c r="AC539" s="51"/>
      <c r="AD539" s="51"/>
      <c r="AE539" s="51"/>
      <c r="AF539" s="51"/>
      <c r="AG539" s="51"/>
      <c r="AH539" s="51"/>
    </row>
    <row r="540" ht="18.0" customHeight="1">
      <c r="A540" s="447"/>
      <c r="B540" s="1"/>
      <c r="C540" s="453"/>
      <c r="D540" s="2"/>
      <c r="E540" s="1"/>
      <c r="F540" s="49"/>
      <c r="G540" s="1"/>
      <c r="H540" s="1"/>
      <c r="I540" s="49"/>
      <c r="J540" s="1"/>
      <c r="K540" s="2"/>
      <c r="L540" s="2"/>
      <c r="M540" s="2"/>
      <c r="N540" s="2"/>
      <c r="O540" s="1"/>
      <c r="P540" s="53"/>
      <c r="Q540" s="53"/>
      <c r="R540" s="53"/>
      <c r="S540" s="104"/>
      <c r="T540" s="104"/>
      <c r="U540" s="104"/>
      <c r="V540" s="454"/>
      <c r="W540" s="53"/>
      <c r="X540" s="53"/>
      <c r="Y540" s="53"/>
      <c r="Z540" s="51"/>
      <c r="AA540" s="51"/>
      <c r="AB540" s="51"/>
      <c r="AC540" s="51"/>
      <c r="AD540" s="51"/>
      <c r="AE540" s="51"/>
      <c r="AF540" s="51"/>
      <c r="AG540" s="51"/>
      <c r="AH540" s="51"/>
    </row>
    <row r="541" ht="18.0" customHeight="1">
      <c r="A541" s="447"/>
      <c r="B541" s="1"/>
      <c r="C541" s="453"/>
      <c r="D541" s="2"/>
      <c r="E541" s="1"/>
      <c r="F541" s="49"/>
      <c r="G541" s="1"/>
      <c r="H541" s="1"/>
      <c r="I541" s="49"/>
      <c r="J541" s="1"/>
      <c r="K541" s="2"/>
      <c r="L541" s="2"/>
      <c r="M541" s="2"/>
      <c r="N541" s="2"/>
      <c r="O541" s="1"/>
      <c r="P541" s="53"/>
      <c r="Q541" s="53"/>
      <c r="R541" s="53"/>
      <c r="S541" s="104"/>
      <c r="T541" s="104"/>
      <c r="U541" s="104"/>
      <c r="V541" s="454"/>
      <c r="W541" s="53"/>
      <c r="X541" s="53"/>
      <c r="Y541" s="53"/>
      <c r="Z541" s="51"/>
      <c r="AA541" s="51"/>
      <c r="AB541" s="51"/>
      <c r="AC541" s="51"/>
      <c r="AD541" s="51"/>
      <c r="AE541" s="51"/>
      <c r="AF541" s="51"/>
      <c r="AG541" s="51"/>
      <c r="AH541" s="51"/>
    </row>
    <row r="542" ht="18.0" customHeight="1">
      <c r="A542" s="447"/>
      <c r="B542" s="1"/>
      <c r="C542" s="453"/>
      <c r="D542" s="2"/>
      <c r="E542" s="1"/>
      <c r="F542" s="49"/>
      <c r="G542" s="1"/>
      <c r="H542" s="1"/>
      <c r="I542" s="49"/>
      <c r="J542" s="1"/>
      <c r="K542" s="2"/>
      <c r="L542" s="2"/>
      <c r="M542" s="2"/>
      <c r="N542" s="2"/>
      <c r="O542" s="1"/>
      <c r="P542" s="53"/>
      <c r="Q542" s="53"/>
      <c r="R542" s="53"/>
      <c r="S542" s="104"/>
      <c r="T542" s="104"/>
      <c r="U542" s="104"/>
      <c r="V542" s="454"/>
      <c r="W542" s="53"/>
      <c r="X542" s="53"/>
      <c r="Y542" s="53"/>
      <c r="Z542" s="51"/>
      <c r="AA542" s="51"/>
      <c r="AB542" s="51"/>
      <c r="AC542" s="51"/>
      <c r="AD542" s="51"/>
      <c r="AE542" s="51"/>
      <c r="AF542" s="51"/>
      <c r="AG542" s="51"/>
      <c r="AH542" s="51"/>
    </row>
    <row r="543" ht="18.0" customHeight="1">
      <c r="A543" s="447"/>
      <c r="B543" s="1"/>
      <c r="C543" s="453"/>
      <c r="D543" s="2"/>
      <c r="E543" s="1"/>
      <c r="F543" s="49"/>
      <c r="G543" s="1"/>
      <c r="H543" s="1"/>
      <c r="I543" s="49"/>
      <c r="J543" s="1"/>
      <c r="K543" s="2"/>
      <c r="L543" s="2"/>
      <c r="M543" s="2"/>
      <c r="N543" s="2"/>
      <c r="O543" s="1"/>
      <c r="P543" s="53"/>
      <c r="Q543" s="53"/>
      <c r="R543" s="53"/>
      <c r="S543" s="104"/>
      <c r="T543" s="104"/>
      <c r="U543" s="104"/>
      <c r="V543" s="454"/>
      <c r="W543" s="53"/>
      <c r="X543" s="53"/>
      <c r="Y543" s="53"/>
      <c r="Z543" s="51"/>
      <c r="AA543" s="51"/>
      <c r="AB543" s="51"/>
      <c r="AC543" s="51"/>
      <c r="AD543" s="51"/>
      <c r="AE543" s="51"/>
      <c r="AF543" s="51"/>
      <c r="AG543" s="51"/>
      <c r="AH543" s="51"/>
    </row>
    <row r="544" ht="18.0" customHeight="1">
      <c r="A544" s="447"/>
      <c r="B544" s="1"/>
      <c r="C544" s="453"/>
      <c r="D544" s="2"/>
      <c r="E544" s="1"/>
      <c r="F544" s="49"/>
      <c r="G544" s="1"/>
      <c r="H544" s="1"/>
      <c r="I544" s="49"/>
      <c r="J544" s="1"/>
      <c r="K544" s="2"/>
      <c r="L544" s="2"/>
      <c r="M544" s="2"/>
      <c r="N544" s="2"/>
      <c r="O544" s="1"/>
      <c r="P544" s="53"/>
      <c r="Q544" s="53"/>
      <c r="R544" s="53"/>
      <c r="S544" s="104"/>
      <c r="T544" s="104"/>
      <c r="U544" s="104"/>
      <c r="V544" s="454"/>
      <c r="W544" s="53"/>
      <c r="X544" s="53"/>
      <c r="Y544" s="53"/>
      <c r="Z544" s="51"/>
      <c r="AA544" s="51"/>
      <c r="AB544" s="51"/>
      <c r="AC544" s="51"/>
      <c r="AD544" s="51"/>
      <c r="AE544" s="51"/>
      <c r="AF544" s="51"/>
      <c r="AG544" s="51"/>
      <c r="AH544" s="51"/>
    </row>
    <row r="545" ht="18.0" customHeight="1">
      <c r="A545" s="447"/>
      <c r="B545" s="1"/>
      <c r="C545" s="453"/>
      <c r="D545" s="2"/>
      <c r="E545" s="1"/>
      <c r="F545" s="49"/>
      <c r="G545" s="1"/>
      <c r="H545" s="1"/>
      <c r="I545" s="49"/>
      <c r="J545" s="1"/>
      <c r="K545" s="2"/>
      <c r="L545" s="2"/>
      <c r="M545" s="2"/>
      <c r="N545" s="2"/>
      <c r="O545" s="1"/>
      <c r="P545" s="53"/>
      <c r="Q545" s="53"/>
      <c r="R545" s="53"/>
      <c r="S545" s="104"/>
      <c r="T545" s="104"/>
      <c r="U545" s="104"/>
      <c r="V545" s="454"/>
      <c r="W545" s="53"/>
      <c r="X545" s="53"/>
      <c r="Y545" s="53"/>
      <c r="Z545" s="51"/>
      <c r="AA545" s="51"/>
      <c r="AB545" s="51"/>
      <c r="AC545" s="51"/>
      <c r="AD545" s="51"/>
      <c r="AE545" s="51"/>
      <c r="AF545" s="51"/>
      <c r="AG545" s="51"/>
      <c r="AH545" s="51"/>
    </row>
    <row r="546" ht="18.0" customHeight="1">
      <c r="A546" s="447"/>
      <c r="B546" s="1"/>
      <c r="C546" s="453"/>
      <c r="D546" s="2"/>
      <c r="E546" s="1"/>
      <c r="F546" s="49"/>
      <c r="G546" s="1"/>
      <c r="H546" s="1"/>
      <c r="I546" s="49"/>
      <c r="J546" s="1"/>
      <c r="K546" s="2"/>
      <c r="L546" s="2"/>
      <c r="M546" s="2"/>
      <c r="N546" s="2"/>
      <c r="O546" s="1"/>
      <c r="P546" s="53"/>
      <c r="Q546" s="53"/>
      <c r="R546" s="53"/>
      <c r="S546" s="104"/>
      <c r="T546" s="104"/>
      <c r="U546" s="104"/>
      <c r="V546" s="454"/>
      <c r="W546" s="53"/>
      <c r="X546" s="53"/>
      <c r="Y546" s="53"/>
      <c r="Z546" s="51"/>
      <c r="AA546" s="51"/>
      <c r="AB546" s="51"/>
      <c r="AC546" s="51"/>
      <c r="AD546" s="51"/>
      <c r="AE546" s="51"/>
      <c r="AF546" s="51"/>
      <c r="AG546" s="51"/>
      <c r="AH546" s="51"/>
    </row>
    <row r="547" ht="18.0" customHeight="1">
      <c r="A547" s="447"/>
      <c r="B547" s="1"/>
      <c r="C547" s="453"/>
      <c r="D547" s="2"/>
      <c r="E547" s="1"/>
      <c r="F547" s="49"/>
      <c r="G547" s="1"/>
      <c r="H547" s="1"/>
      <c r="I547" s="49"/>
      <c r="J547" s="1"/>
      <c r="K547" s="2"/>
      <c r="L547" s="2"/>
      <c r="M547" s="2"/>
      <c r="N547" s="2"/>
      <c r="O547" s="1"/>
      <c r="P547" s="53"/>
      <c r="Q547" s="53"/>
      <c r="R547" s="53"/>
      <c r="S547" s="104"/>
      <c r="T547" s="104"/>
      <c r="U547" s="104"/>
      <c r="V547" s="454"/>
      <c r="W547" s="53"/>
      <c r="X547" s="53"/>
      <c r="Y547" s="53"/>
      <c r="Z547" s="51"/>
      <c r="AA547" s="51"/>
      <c r="AB547" s="51"/>
      <c r="AC547" s="51"/>
      <c r="AD547" s="51"/>
      <c r="AE547" s="51"/>
      <c r="AF547" s="51"/>
      <c r="AG547" s="51"/>
      <c r="AH547" s="51"/>
    </row>
    <row r="548" ht="18.0" customHeight="1">
      <c r="A548" s="447"/>
      <c r="B548" s="1"/>
      <c r="C548" s="453"/>
      <c r="D548" s="2"/>
      <c r="E548" s="1"/>
      <c r="F548" s="49"/>
      <c r="G548" s="1"/>
      <c r="H548" s="1"/>
      <c r="I548" s="49"/>
      <c r="J548" s="1"/>
      <c r="K548" s="2"/>
      <c r="L548" s="2"/>
      <c r="M548" s="2"/>
      <c r="N548" s="2"/>
      <c r="O548" s="1"/>
      <c r="P548" s="53"/>
      <c r="Q548" s="53"/>
      <c r="R548" s="53"/>
      <c r="S548" s="104"/>
      <c r="T548" s="104"/>
      <c r="U548" s="104"/>
      <c r="V548" s="454"/>
      <c r="W548" s="53"/>
      <c r="X548" s="53"/>
      <c r="Y548" s="53"/>
      <c r="Z548" s="51"/>
      <c r="AA548" s="51"/>
      <c r="AB548" s="51"/>
      <c r="AC548" s="51"/>
      <c r="AD548" s="51"/>
      <c r="AE548" s="51"/>
      <c r="AF548" s="51"/>
      <c r="AG548" s="51"/>
      <c r="AH548" s="51"/>
    </row>
    <row r="549" ht="18.0" customHeight="1">
      <c r="A549" s="447"/>
      <c r="B549" s="1"/>
      <c r="C549" s="453"/>
      <c r="D549" s="2"/>
      <c r="E549" s="1"/>
      <c r="F549" s="49"/>
      <c r="G549" s="1"/>
      <c r="H549" s="1"/>
      <c r="I549" s="49"/>
      <c r="J549" s="1"/>
      <c r="K549" s="2"/>
      <c r="L549" s="2"/>
      <c r="M549" s="2"/>
      <c r="N549" s="2"/>
      <c r="O549" s="1"/>
      <c r="P549" s="53"/>
      <c r="Q549" s="53"/>
      <c r="R549" s="53"/>
      <c r="S549" s="104"/>
      <c r="T549" s="104"/>
      <c r="U549" s="104"/>
      <c r="V549" s="454"/>
      <c r="W549" s="53"/>
      <c r="X549" s="53"/>
      <c r="Y549" s="53"/>
      <c r="Z549" s="51"/>
      <c r="AA549" s="51"/>
      <c r="AB549" s="51"/>
      <c r="AC549" s="51"/>
      <c r="AD549" s="51"/>
      <c r="AE549" s="51"/>
      <c r="AF549" s="51"/>
      <c r="AG549" s="51"/>
      <c r="AH549" s="51"/>
    </row>
    <row r="550" ht="18.0" customHeight="1">
      <c r="A550" s="447"/>
      <c r="B550" s="1"/>
      <c r="C550" s="453"/>
      <c r="D550" s="2"/>
      <c r="E550" s="1"/>
      <c r="F550" s="49"/>
      <c r="G550" s="1"/>
      <c r="H550" s="1"/>
      <c r="I550" s="49"/>
      <c r="J550" s="1"/>
      <c r="K550" s="2"/>
      <c r="L550" s="2"/>
      <c r="M550" s="2"/>
      <c r="N550" s="2"/>
      <c r="O550" s="1"/>
      <c r="P550" s="53"/>
      <c r="Q550" s="53"/>
      <c r="R550" s="53"/>
      <c r="S550" s="104"/>
      <c r="T550" s="104"/>
      <c r="U550" s="104"/>
      <c r="V550" s="454"/>
      <c r="W550" s="53"/>
      <c r="X550" s="53"/>
      <c r="Y550" s="53"/>
      <c r="Z550" s="51"/>
      <c r="AA550" s="51"/>
      <c r="AB550" s="51"/>
      <c r="AC550" s="51"/>
      <c r="AD550" s="51"/>
      <c r="AE550" s="51"/>
      <c r="AF550" s="51"/>
      <c r="AG550" s="51"/>
      <c r="AH550" s="51"/>
    </row>
    <row r="551" ht="18.0" customHeight="1">
      <c r="A551" s="447"/>
      <c r="B551" s="1"/>
      <c r="C551" s="453"/>
      <c r="D551" s="2"/>
      <c r="E551" s="1"/>
      <c r="F551" s="49"/>
      <c r="G551" s="1"/>
      <c r="H551" s="1"/>
      <c r="I551" s="49"/>
      <c r="J551" s="1"/>
      <c r="K551" s="2"/>
      <c r="L551" s="2"/>
      <c r="M551" s="2"/>
      <c r="N551" s="2"/>
      <c r="O551" s="1"/>
      <c r="P551" s="53"/>
      <c r="Q551" s="53"/>
      <c r="R551" s="53"/>
      <c r="S551" s="104"/>
      <c r="T551" s="104"/>
      <c r="U551" s="104"/>
      <c r="V551" s="454"/>
      <c r="W551" s="53"/>
      <c r="X551" s="53"/>
      <c r="Y551" s="53"/>
      <c r="Z551" s="51"/>
      <c r="AA551" s="51"/>
      <c r="AB551" s="51"/>
      <c r="AC551" s="51"/>
      <c r="AD551" s="51"/>
      <c r="AE551" s="51"/>
      <c r="AF551" s="51"/>
      <c r="AG551" s="51"/>
      <c r="AH551" s="51"/>
    </row>
    <row r="552" ht="18.0" customHeight="1">
      <c r="A552" s="447"/>
      <c r="B552" s="1"/>
      <c r="C552" s="453"/>
      <c r="D552" s="2"/>
      <c r="E552" s="1"/>
      <c r="F552" s="49"/>
      <c r="G552" s="1"/>
      <c r="H552" s="1"/>
      <c r="I552" s="49"/>
      <c r="J552" s="1"/>
      <c r="K552" s="2"/>
      <c r="L552" s="2"/>
      <c r="M552" s="2"/>
      <c r="N552" s="2"/>
      <c r="O552" s="1"/>
      <c r="P552" s="53"/>
      <c r="Q552" s="53"/>
      <c r="R552" s="53"/>
      <c r="S552" s="104"/>
      <c r="T552" s="104"/>
      <c r="U552" s="104"/>
      <c r="V552" s="454"/>
      <c r="W552" s="53"/>
      <c r="X552" s="53"/>
      <c r="Y552" s="53"/>
      <c r="Z552" s="51"/>
      <c r="AA552" s="51"/>
      <c r="AB552" s="51"/>
      <c r="AC552" s="51"/>
      <c r="AD552" s="51"/>
      <c r="AE552" s="51"/>
      <c r="AF552" s="51"/>
      <c r="AG552" s="51"/>
      <c r="AH552" s="51"/>
    </row>
    <row r="553" ht="18.0" customHeight="1">
      <c r="A553" s="447"/>
      <c r="B553" s="1"/>
      <c r="C553" s="453"/>
      <c r="D553" s="2"/>
      <c r="E553" s="1"/>
      <c r="F553" s="49"/>
      <c r="G553" s="1"/>
      <c r="H553" s="1"/>
      <c r="I553" s="49"/>
      <c r="J553" s="1"/>
      <c r="K553" s="2"/>
      <c r="L553" s="2"/>
      <c r="M553" s="2"/>
      <c r="N553" s="2"/>
      <c r="O553" s="1"/>
      <c r="P553" s="53"/>
      <c r="Q553" s="53"/>
      <c r="R553" s="53"/>
      <c r="S553" s="104"/>
      <c r="T553" s="104"/>
      <c r="U553" s="104"/>
      <c r="V553" s="454"/>
      <c r="W553" s="53"/>
      <c r="X553" s="53"/>
      <c r="Y553" s="53"/>
      <c r="Z553" s="51"/>
      <c r="AA553" s="51"/>
      <c r="AB553" s="51"/>
      <c r="AC553" s="51"/>
      <c r="AD553" s="51"/>
      <c r="AE553" s="51"/>
      <c r="AF553" s="51"/>
      <c r="AG553" s="51"/>
      <c r="AH553" s="51"/>
    </row>
    <row r="554" ht="18.0" customHeight="1">
      <c r="A554" s="447"/>
      <c r="B554" s="1"/>
      <c r="C554" s="453"/>
      <c r="D554" s="2"/>
      <c r="E554" s="1"/>
      <c r="F554" s="49"/>
      <c r="G554" s="1"/>
      <c r="H554" s="1"/>
      <c r="I554" s="49"/>
      <c r="J554" s="1"/>
      <c r="K554" s="2"/>
      <c r="L554" s="2"/>
      <c r="M554" s="2"/>
      <c r="N554" s="2"/>
      <c r="O554" s="1"/>
      <c r="P554" s="53"/>
      <c r="Q554" s="53"/>
      <c r="R554" s="53"/>
      <c r="S554" s="104"/>
      <c r="T554" s="104"/>
      <c r="U554" s="104"/>
      <c r="V554" s="454"/>
      <c r="W554" s="53"/>
      <c r="X554" s="53"/>
      <c r="Y554" s="53"/>
      <c r="Z554" s="51"/>
      <c r="AA554" s="51"/>
      <c r="AB554" s="51"/>
      <c r="AC554" s="51"/>
      <c r="AD554" s="51"/>
      <c r="AE554" s="51"/>
      <c r="AF554" s="51"/>
      <c r="AG554" s="51"/>
      <c r="AH554" s="51"/>
    </row>
    <row r="555" ht="18.0" customHeight="1">
      <c r="A555" s="447"/>
      <c r="B555" s="1"/>
      <c r="C555" s="453"/>
      <c r="D555" s="2"/>
      <c r="E555" s="1"/>
      <c r="F555" s="49"/>
      <c r="G555" s="1"/>
      <c r="H555" s="1"/>
      <c r="I555" s="49"/>
      <c r="J555" s="1"/>
      <c r="K555" s="2"/>
      <c r="L555" s="2"/>
      <c r="M555" s="2"/>
      <c r="N555" s="2"/>
      <c r="O555" s="1"/>
      <c r="P555" s="53"/>
      <c r="Q555" s="53"/>
      <c r="R555" s="53"/>
      <c r="S555" s="104"/>
      <c r="T555" s="104"/>
      <c r="U555" s="104"/>
      <c r="V555" s="454"/>
      <c r="W555" s="53"/>
      <c r="X555" s="53"/>
      <c r="Y555" s="53"/>
      <c r="Z555" s="51"/>
      <c r="AA555" s="51"/>
      <c r="AB555" s="51"/>
      <c r="AC555" s="51"/>
      <c r="AD555" s="51"/>
      <c r="AE555" s="51"/>
      <c r="AF555" s="51"/>
      <c r="AG555" s="51"/>
      <c r="AH555" s="51"/>
    </row>
    <row r="556" ht="18.0" customHeight="1">
      <c r="A556" s="447"/>
      <c r="B556" s="1"/>
      <c r="C556" s="453"/>
      <c r="D556" s="2"/>
      <c r="E556" s="1"/>
      <c r="F556" s="49"/>
      <c r="G556" s="1"/>
      <c r="H556" s="1"/>
      <c r="I556" s="49"/>
      <c r="J556" s="1"/>
      <c r="K556" s="2"/>
      <c r="L556" s="2"/>
      <c r="M556" s="2"/>
      <c r="N556" s="2"/>
      <c r="O556" s="1"/>
      <c r="P556" s="53"/>
      <c r="Q556" s="53"/>
      <c r="R556" s="53"/>
      <c r="S556" s="104"/>
      <c r="T556" s="104"/>
      <c r="U556" s="104"/>
      <c r="V556" s="454"/>
      <c r="W556" s="53"/>
      <c r="X556" s="53"/>
      <c r="Y556" s="53"/>
      <c r="Z556" s="51"/>
      <c r="AA556" s="51"/>
      <c r="AB556" s="51"/>
      <c r="AC556" s="51"/>
      <c r="AD556" s="51"/>
      <c r="AE556" s="51"/>
      <c r="AF556" s="51"/>
      <c r="AG556" s="51"/>
      <c r="AH556" s="51"/>
    </row>
    <row r="557" ht="18.0" customHeight="1">
      <c r="A557" s="447"/>
      <c r="B557" s="1"/>
      <c r="C557" s="453"/>
      <c r="D557" s="2"/>
      <c r="E557" s="1"/>
      <c r="F557" s="49"/>
      <c r="G557" s="1"/>
      <c r="H557" s="1"/>
      <c r="I557" s="49"/>
      <c r="J557" s="1"/>
      <c r="K557" s="2"/>
      <c r="L557" s="2"/>
      <c r="M557" s="2"/>
      <c r="N557" s="2"/>
      <c r="O557" s="1"/>
      <c r="P557" s="53"/>
      <c r="Q557" s="53"/>
      <c r="R557" s="53"/>
      <c r="S557" s="104"/>
      <c r="T557" s="104"/>
      <c r="U557" s="104"/>
      <c r="V557" s="454"/>
      <c r="W557" s="53"/>
      <c r="X557" s="53"/>
      <c r="Y557" s="53"/>
      <c r="Z557" s="51"/>
      <c r="AA557" s="51"/>
      <c r="AB557" s="51"/>
      <c r="AC557" s="51"/>
      <c r="AD557" s="51"/>
      <c r="AE557" s="51"/>
      <c r="AF557" s="51"/>
      <c r="AG557" s="51"/>
      <c r="AH557" s="51"/>
    </row>
    <row r="558" ht="18.0" customHeight="1">
      <c r="A558" s="447"/>
      <c r="B558" s="1"/>
      <c r="C558" s="453"/>
      <c r="D558" s="2"/>
      <c r="E558" s="1"/>
      <c r="F558" s="49"/>
      <c r="G558" s="1"/>
      <c r="H558" s="1"/>
      <c r="I558" s="49"/>
      <c r="J558" s="1"/>
      <c r="K558" s="2"/>
      <c r="L558" s="2"/>
      <c r="M558" s="2"/>
      <c r="N558" s="2"/>
      <c r="O558" s="1"/>
      <c r="P558" s="53"/>
      <c r="Q558" s="53"/>
      <c r="R558" s="53"/>
      <c r="S558" s="104"/>
      <c r="T558" s="104"/>
      <c r="U558" s="104"/>
      <c r="V558" s="454"/>
      <c r="W558" s="53"/>
      <c r="X558" s="53"/>
      <c r="Y558" s="53"/>
      <c r="Z558" s="51"/>
      <c r="AA558" s="51"/>
      <c r="AB558" s="51"/>
      <c r="AC558" s="51"/>
      <c r="AD558" s="51"/>
      <c r="AE558" s="51"/>
      <c r="AF558" s="51"/>
      <c r="AG558" s="51"/>
      <c r="AH558" s="51"/>
    </row>
    <row r="559" ht="18.0" customHeight="1">
      <c r="A559" s="447"/>
      <c r="B559" s="1"/>
      <c r="C559" s="453"/>
      <c r="D559" s="2"/>
      <c r="E559" s="1"/>
      <c r="F559" s="49"/>
      <c r="G559" s="1"/>
      <c r="H559" s="1"/>
      <c r="I559" s="49"/>
      <c r="J559" s="1"/>
      <c r="K559" s="2"/>
      <c r="L559" s="2"/>
      <c r="M559" s="2"/>
      <c r="N559" s="2"/>
      <c r="O559" s="1"/>
      <c r="P559" s="53"/>
      <c r="Q559" s="53"/>
      <c r="R559" s="53"/>
      <c r="S559" s="104"/>
      <c r="T559" s="104"/>
      <c r="U559" s="104"/>
      <c r="V559" s="454"/>
      <c r="W559" s="53"/>
      <c r="X559" s="53"/>
      <c r="Y559" s="53"/>
      <c r="Z559" s="51"/>
      <c r="AA559" s="51"/>
      <c r="AB559" s="51"/>
      <c r="AC559" s="51"/>
      <c r="AD559" s="51"/>
      <c r="AE559" s="51"/>
      <c r="AF559" s="51"/>
      <c r="AG559" s="51"/>
      <c r="AH559" s="51"/>
    </row>
    <row r="560" ht="18.0" customHeight="1">
      <c r="A560" s="447"/>
      <c r="B560" s="1"/>
      <c r="C560" s="453"/>
      <c r="D560" s="2"/>
      <c r="E560" s="1"/>
      <c r="F560" s="49"/>
      <c r="G560" s="1"/>
      <c r="H560" s="1"/>
      <c r="I560" s="49"/>
      <c r="J560" s="1"/>
      <c r="K560" s="2"/>
      <c r="L560" s="2"/>
      <c r="M560" s="2"/>
      <c r="N560" s="2"/>
      <c r="O560" s="1"/>
      <c r="P560" s="53"/>
      <c r="Q560" s="53"/>
      <c r="R560" s="53"/>
      <c r="S560" s="104"/>
      <c r="T560" s="104"/>
      <c r="U560" s="104"/>
      <c r="V560" s="454"/>
      <c r="W560" s="53"/>
      <c r="X560" s="53"/>
      <c r="Y560" s="53"/>
      <c r="Z560" s="51"/>
      <c r="AA560" s="51"/>
      <c r="AB560" s="51"/>
      <c r="AC560" s="51"/>
      <c r="AD560" s="51"/>
      <c r="AE560" s="51"/>
      <c r="AF560" s="51"/>
      <c r="AG560" s="51"/>
      <c r="AH560" s="51"/>
    </row>
    <row r="561" ht="18.0" customHeight="1">
      <c r="A561" s="447"/>
      <c r="B561" s="1"/>
      <c r="C561" s="453"/>
      <c r="D561" s="2"/>
      <c r="E561" s="1"/>
      <c r="F561" s="49"/>
      <c r="G561" s="1"/>
      <c r="H561" s="1"/>
      <c r="I561" s="49"/>
      <c r="J561" s="1"/>
      <c r="K561" s="2"/>
      <c r="L561" s="2"/>
      <c r="M561" s="2"/>
      <c r="N561" s="2"/>
      <c r="O561" s="1"/>
      <c r="P561" s="53"/>
      <c r="Q561" s="53"/>
      <c r="R561" s="53"/>
      <c r="S561" s="104"/>
      <c r="T561" s="104"/>
      <c r="U561" s="104"/>
      <c r="V561" s="454"/>
      <c r="W561" s="53"/>
      <c r="X561" s="53"/>
      <c r="Y561" s="53"/>
      <c r="Z561" s="51"/>
      <c r="AA561" s="51"/>
      <c r="AB561" s="51"/>
      <c r="AC561" s="51"/>
      <c r="AD561" s="51"/>
      <c r="AE561" s="51"/>
      <c r="AF561" s="51"/>
      <c r="AG561" s="51"/>
      <c r="AH561" s="51"/>
    </row>
    <row r="562" ht="18.0" customHeight="1">
      <c r="A562" s="447"/>
      <c r="B562" s="1"/>
      <c r="C562" s="453"/>
      <c r="D562" s="2"/>
      <c r="E562" s="1"/>
      <c r="F562" s="49"/>
      <c r="G562" s="1"/>
      <c r="H562" s="1"/>
      <c r="I562" s="49"/>
      <c r="J562" s="1"/>
      <c r="K562" s="2"/>
      <c r="L562" s="2"/>
      <c r="M562" s="2"/>
      <c r="N562" s="2"/>
      <c r="O562" s="1"/>
      <c r="P562" s="53"/>
      <c r="Q562" s="53"/>
      <c r="R562" s="53"/>
      <c r="S562" s="104"/>
      <c r="T562" s="104"/>
      <c r="U562" s="104"/>
      <c r="V562" s="454"/>
      <c r="W562" s="53"/>
      <c r="X562" s="53"/>
      <c r="Y562" s="53"/>
      <c r="Z562" s="51"/>
      <c r="AA562" s="51"/>
      <c r="AB562" s="51"/>
      <c r="AC562" s="51"/>
      <c r="AD562" s="51"/>
      <c r="AE562" s="51"/>
      <c r="AF562" s="51"/>
      <c r="AG562" s="51"/>
      <c r="AH562" s="51"/>
    </row>
    <row r="563" ht="18.0" customHeight="1">
      <c r="A563" s="447"/>
      <c r="B563" s="1"/>
      <c r="C563" s="453"/>
      <c r="D563" s="2"/>
      <c r="E563" s="1"/>
      <c r="F563" s="49"/>
      <c r="G563" s="1"/>
      <c r="H563" s="1"/>
      <c r="I563" s="49"/>
      <c r="J563" s="1"/>
      <c r="K563" s="2"/>
      <c r="L563" s="2"/>
      <c r="M563" s="2"/>
      <c r="N563" s="2"/>
      <c r="O563" s="1"/>
      <c r="P563" s="53"/>
      <c r="Q563" s="53"/>
      <c r="R563" s="53"/>
      <c r="S563" s="104"/>
      <c r="T563" s="104"/>
      <c r="U563" s="104"/>
      <c r="V563" s="454"/>
      <c r="W563" s="53"/>
      <c r="X563" s="53"/>
      <c r="Y563" s="53"/>
      <c r="Z563" s="51"/>
      <c r="AA563" s="51"/>
      <c r="AB563" s="51"/>
      <c r="AC563" s="51"/>
      <c r="AD563" s="51"/>
      <c r="AE563" s="51"/>
      <c r="AF563" s="51"/>
      <c r="AG563" s="51"/>
      <c r="AH563" s="51"/>
    </row>
    <row r="564" ht="18.0" customHeight="1">
      <c r="A564" s="447"/>
      <c r="B564" s="1"/>
      <c r="C564" s="453"/>
      <c r="D564" s="2"/>
      <c r="E564" s="1"/>
      <c r="F564" s="49"/>
      <c r="G564" s="1"/>
      <c r="H564" s="1"/>
      <c r="I564" s="49"/>
      <c r="J564" s="1"/>
      <c r="K564" s="2"/>
      <c r="L564" s="2"/>
      <c r="M564" s="2"/>
      <c r="N564" s="2"/>
      <c r="O564" s="1"/>
      <c r="P564" s="53"/>
      <c r="Q564" s="53"/>
      <c r="R564" s="53"/>
      <c r="S564" s="104"/>
      <c r="T564" s="104"/>
      <c r="U564" s="104"/>
      <c r="V564" s="454"/>
      <c r="W564" s="53"/>
      <c r="X564" s="53"/>
      <c r="Y564" s="53"/>
      <c r="Z564" s="51"/>
      <c r="AA564" s="51"/>
      <c r="AB564" s="51"/>
      <c r="AC564" s="51"/>
      <c r="AD564" s="51"/>
      <c r="AE564" s="51"/>
      <c r="AF564" s="51"/>
      <c r="AG564" s="51"/>
      <c r="AH564" s="51"/>
    </row>
    <row r="565" ht="18.0" customHeight="1">
      <c r="A565" s="447"/>
      <c r="B565" s="1"/>
      <c r="C565" s="453"/>
      <c r="D565" s="2"/>
      <c r="E565" s="1"/>
      <c r="F565" s="49"/>
      <c r="G565" s="1"/>
      <c r="H565" s="1"/>
      <c r="I565" s="49"/>
      <c r="J565" s="1"/>
      <c r="K565" s="2"/>
      <c r="L565" s="2"/>
      <c r="M565" s="2"/>
      <c r="N565" s="2"/>
      <c r="O565" s="1"/>
      <c r="P565" s="53"/>
      <c r="Q565" s="53"/>
      <c r="R565" s="53"/>
      <c r="S565" s="104"/>
      <c r="T565" s="104"/>
      <c r="U565" s="104"/>
      <c r="V565" s="454"/>
      <c r="W565" s="53"/>
      <c r="X565" s="53"/>
      <c r="Y565" s="53"/>
      <c r="Z565" s="51"/>
      <c r="AA565" s="51"/>
      <c r="AB565" s="51"/>
      <c r="AC565" s="51"/>
      <c r="AD565" s="51"/>
      <c r="AE565" s="51"/>
      <c r="AF565" s="51"/>
      <c r="AG565" s="51"/>
      <c r="AH565" s="51"/>
    </row>
    <row r="566" ht="18.0" customHeight="1">
      <c r="A566" s="447"/>
      <c r="B566" s="1"/>
      <c r="C566" s="453"/>
      <c r="D566" s="2"/>
      <c r="E566" s="1"/>
      <c r="F566" s="49"/>
      <c r="G566" s="1"/>
      <c r="H566" s="1"/>
      <c r="I566" s="49"/>
      <c r="J566" s="1"/>
      <c r="K566" s="2"/>
      <c r="L566" s="2"/>
      <c r="M566" s="2"/>
      <c r="N566" s="2"/>
      <c r="O566" s="1"/>
      <c r="P566" s="53"/>
      <c r="Q566" s="53"/>
      <c r="R566" s="53"/>
      <c r="S566" s="104"/>
      <c r="T566" s="104"/>
      <c r="U566" s="104"/>
      <c r="V566" s="454"/>
      <c r="W566" s="53"/>
      <c r="X566" s="53"/>
      <c r="Y566" s="53"/>
      <c r="Z566" s="51"/>
      <c r="AA566" s="51"/>
      <c r="AB566" s="51"/>
      <c r="AC566" s="51"/>
      <c r="AD566" s="51"/>
      <c r="AE566" s="51"/>
      <c r="AF566" s="51"/>
      <c r="AG566" s="51"/>
      <c r="AH566" s="51"/>
    </row>
    <row r="567" ht="18.0" customHeight="1">
      <c r="A567" s="447"/>
      <c r="B567" s="1"/>
      <c r="C567" s="453"/>
      <c r="D567" s="2"/>
      <c r="E567" s="1"/>
      <c r="F567" s="49"/>
      <c r="G567" s="1"/>
      <c r="H567" s="1"/>
      <c r="I567" s="49"/>
      <c r="J567" s="1"/>
      <c r="K567" s="2"/>
      <c r="L567" s="2"/>
      <c r="M567" s="2"/>
      <c r="N567" s="2"/>
      <c r="O567" s="1"/>
      <c r="P567" s="53"/>
      <c r="Q567" s="53"/>
      <c r="R567" s="53"/>
      <c r="S567" s="104"/>
      <c r="T567" s="104"/>
      <c r="U567" s="104"/>
      <c r="V567" s="454"/>
      <c r="W567" s="53"/>
      <c r="X567" s="53"/>
      <c r="Y567" s="53"/>
      <c r="Z567" s="51"/>
      <c r="AA567" s="51"/>
      <c r="AB567" s="51"/>
      <c r="AC567" s="51"/>
      <c r="AD567" s="51"/>
      <c r="AE567" s="51"/>
      <c r="AF567" s="51"/>
      <c r="AG567" s="51"/>
      <c r="AH567" s="51"/>
    </row>
    <row r="568" ht="18.0" customHeight="1">
      <c r="A568" s="447"/>
      <c r="B568" s="1"/>
      <c r="C568" s="453"/>
      <c r="D568" s="2"/>
      <c r="E568" s="1"/>
      <c r="F568" s="49"/>
      <c r="G568" s="1"/>
      <c r="H568" s="1"/>
      <c r="I568" s="49"/>
      <c r="J568" s="1"/>
      <c r="K568" s="2"/>
      <c r="L568" s="2"/>
      <c r="M568" s="2"/>
      <c r="N568" s="2"/>
      <c r="O568" s="1"/>
      <c r="P568" s="53"/>
      <c r="Q568" s="53"/>
      <c r="R568" s="53"/>
      <c r="S568" s="104"/>
      <c r="T568" s="104"/>
      <c r="U568" s="104"/>
      <c r="V568" s="454"/>
      <c r="W568" s="53"/>
      <c r="X568" s="53"/>
      <c r="Y568" s="53"/>
      <c r="Z568" s="51"/>
      <c r="AA568" s="51"/>
      <c r="AB568" s="51"/>
      <c r="AC568" s="51"/>
      <c r="AD568" s="51"/>
      <c r="AE568" s="51"/>
      <c r="AF568" s="51"/>
      <c r="AG568" s="51"/>
      <c r="AH568" s="51"/>
    </row>
    <row r="569" ht="18.0" customHeight="1">
      <c r="A569" s="447"/>
      <c r="B569" s="1"/>
      <c r="C569" s="453"/>
      <c r="D569" s="2"/>
      <c r="E569" s="1"/>
      <c r="F569" s="49"/>
      <c r="G569" s="1"/>
      <c r="H569" s="1"/>
      <c r="I569" s="49"/>
      <c r="J569" s="1"/>
      <c r="K569" s="2"/>
      <c r="L569" s="2"/>
      <c r="M569" s="2"/>
      <c r="N569" s="2"/>
      <c r="O569" s="1"/>
      <c r="P569" s="53"/>
      <c r="Q569" s="53"/>
      <c r="R569" s="53"/>
      <c r="S569" s="104"/>
      <c r="T569" s="104"/>
      <c r="U569" s="104"/>
      <c r="V569" s="454"/>
      <c r="W569" s="53"/>
      <c r="X569" s="53"/>
      <c r="Y569" s="53"/>
      <c r="Z569" s="51"/>
      <c r="AA569" s="51"/>
      <c r="AB569" s="51"/>
      <c r="AC569" s="51"/>
      <c r="AD569" s="51"/>
      <c r="AE569" s="51"/>
      <c r="AF569" s="51"/>
      <c r="AG569" s="51"/>
      <c r="AH569" s="51"/>
    </row>
    <row r="570" ht="18.0" customHeight="1">
      <c r="A570" s="447"/>
      <c r="B570" s="1"/>
      <c r="C570" s="453"/>
      <c r="D570" s="2"/>
      <c r="E570" s="1"/>
      <c r="F570" s="49"/>
      <c r="G570" s="1"/>
      <c r="H570" s="1"/>
      <c r="I570" s="49"/>
      <c r="J570" s="1"/>
      <c r="K570" s="2"/>
      <c r="L570" s="2"/>
      <c r="M570" s="2"/>
      <c r="N570" s="2"/>
      <c r="O570" s="1"/>
      <c r="P570" s="53"/>
      <c r="Q570" s="53"/>
      <c r="R570" s="53"/>
      <c r="S570" s="104"/>
      <c r="T570" s="104"/>
      <c r="U570" s="104"/>
      <c r="V570" s="454"/>
      <c r="W570" s="53"/>
      <c r="X570" s="53"/>
      <c r="Y570" s="53"/>
      <c r="Z570" s="51"/>
      <c r="AA570" s="51"/>
      <c r="AB570" s="51"/>
      <c r="AC570" s="51"/>
      <c r="AD570" s="51"/>
      <c r="AE570" s="51"/>
      <c r="AF570" s="51"/>
      <c r="AG570" s="51"/>
      <c r="AH570" s="51"/>
    </row>
    <row r="571" ht="18.0" customHeight="1">
      <c r="A571" s="447"/>
      <c r="B571" s="1"/>
      <c r="C571" s="453"/>
      <c r="D571" s="2"/>
      <c r="E571" s="1"/>
      <c r="F571" s="49"/>
      <c r="G571" s="1"/>
      <c r="H571" s="1"/>
      <c r="I571" s="49"/>
      <c r="J571" s="1"/>
      <c r="K571" s="2"/>
      <c r="L571" s="2"/>
      <c r="M571" s="2"/>
      <c r="N571" s="2"/>
      <c r="O571" s="1"/>
      <c r="P571" s="53"/>
      <c r="Q571" s="53"/>
      <c r="R571" s="53"/>
      <c r="S571" s="104"/>
      <c r="T571" s="104"/>
      <c r="U571" s="104"/>
      <c r="V571" s="454"/>
      <c r="W571" s="53"/>
      <c r="X571" s="53"/>
      <c r="Y571" s="53"/>
      <c r="Z571" s="51"/>
      <c r="AA571" s="51"/>
      <c r="AB571" s="51"/>
      <c r="AC571" s="51"/>
      <c r="AD571" s="51"/>
      <c r="AE571" s="51"/>
      <c r="AF571" s="51"/>
      <c r="AG571" s="51"/>
      <c r="AH571" s="51"/>
    </row>
    <row r="572" ht="18.0" customHeight="1">
      <c r="A572" s="447"/>
      <c r="B572" s="1"/>
      <c r="C572" s="453"/>
      <c r="D572" s="2"/>
      <c r="E572" s="1"/>
      <c r="F572" s="49"/>
      <c r="G572" s="1"/>
      <c r="H572" s="1"/>
      <c r="I572" s="49"/>
      <c r="J572" s="1"/>
      <c r="K572" s="2"/>
      <c r="L572" s="2"/>
      <c r="M572" s="2"/>
      <c r="N572" s="2"/>
      <c r="O572" s="1"/>
      <c r="P572" s="53"/>
      <c r="Q572" s="53"/>
      <c r="R572" s="53"/>
      <c r="S572" s="104"/>
      <c r="T572" s="104"/>
      <c r="U572" s="104"/>
      <c r="V572" s="454"/>
      <c r="W572" s="53"/>
      <c r="X572" s="53"/>
      <c r="Y572" s="53"/>
      <c r="Z572" s="51"/>
      <c r="AA572" s="51"/>
      <c r="AB572" s="51"/>
      <c r="AC572" s="51"/>
      <c r="AD572" s="51"/>
      <c r="AE572" s="51"/>
      <c r="AF572" s="51"/>
      <c r="AG572" s="51"/>
      <c r="AH572" s="51"/>
    </row>
    <row r="573" ht="18.0" customHeight="1">
      <c r="A573" s="447"/>
      <c r="B573" s="1"/>
      <c r="C573" s="453"/>
      <c r="D573" s="2"/>
      <c r="E573" s="1"/>
      <c r="F573" s="49"/>
      <c r="G573" s="1"/>
      <c r="H573" s="1"/>
      <c r="I573" s="49"/>
      <c r="J573" s="1"/>
      <c r="K573" s="2"/>
      <c r="L573" s="2"/>
      <c r="M573" s="2"/>
      <c r="N573" s="2"/>
      <c r="O573" s="1"/>
      <c r="P573" s="53"/>
      <c r="Q573" s="53"/>
      <c r="R573" s="53"/>
      <c r="S573" s="104"/>
      <c r="T573" s="104"/>
      <c r="U573" s="104"/>
      <c r="V573" s="454"/>
      <c r="W573" s="53"/>
      <c r="X573" s="53"/>
      <c r="Y573" s="53"/>
      <c r="Z573" s="51"/>
      <c r="AA573" s="51"/>
      <c r="AB573" s="51"/>
      <c r="AC573" s="51"/>
      <c r="AD573" s="51"/>
      <c r="AE573" s="51"/>
      <c r="AF573" s="51"/>
      <c r="AG573" s="51"/>
      <c r="AH573" s="51"/>
    </row>
    <row r="574" ht="18.0" customHeight="1">
      <c r="A574" s="447"/>
      <c r="B574" s="1"/>
      <c r="C574" s="453"/>
      <c r="D574" s="2"/>
      <c r="E574" s="1"/>
      <c r="F574" s="49"/>
      <c r="G574" s="1"/>
      <c r="H574" s="1"/>
      <c r="I574" s="49"/>
      <c r="J574" s="1"/>
      <c r="K574" s="2"/>
      <c r="L574" s="2"/>
      <c r="M574" s="2"/>
      <c r="N574" s="2"/>
      <c r="O574" s="1"/>
      <c r="P574" s="53"/>
      <c r="Q574" s="53"/>
      <c r="R574" s="53"/>
      <c r="S574" s="104"/>
      <c r="T574" s="104"/>
      <c r="U574" s="104"/>
      <c r="V574" s="454"/>
      <c r="W574" s="53"/>
      <c r="X574" s="53"/>
      <c r="Y574" s="53"/>
      <c r="Z574" s="51"/>
      <c r="AA574" s="51"/>
      <c r="AB574" s="51"/>
      <c r="AC574" s="51"/>
      <c r="AD574" s="51"/>
      <c r="AE574" s="51"/>
      <c r="AF574" s="51"/>
      <c r="AG574" s="51"/>
      <c r="AH574" s="51"/>
    </row>
    <row r="575" ht="18.0" customHeight="1">
      <c r="A575" s="447"/>
      <c r="B575" s="1"/>
      <c r="C575" s="453"/>
      <c r="D575" s="2"/>
      <c r="E575" s="1"/>
      <c r="F575" s="49"/>
      <c r="G575" s="1"/>
      <c r="H575" s="1"/>
      <c r="I575" s="49"/>
      <c r="J575" s="1"/>
      <c r="K575" s="2"/>
      <c r="L575" s="2"/>
      <c r="M575" s="2"/>
      <c r="N575" s="2"/>
      <c r="O575" s="1"/>
      <c r="P575" s="53"/>
      <c r="Q575" s="53"/>
      <c r="R575" s="53"/>
      <c r="S575" s="104"/>
      <c r="T575" s="104"/>
      <c r="U575" s="104"/>
      <c r="V575" s="454"/>
      <c r="W575" s="53"/>
      <c r="X575" s="53"/>
      <c r="Y575" s="53"/>
      <c r="Z575" s="51"/>
      <c r="AA575" s="51"/>
      <c r="AB575" s="51"/>
      <c r="AC575" s="51"/>
      <c r="AD575" s="51"/>
      <c r="AE575" s="51"/>
      <c r="AF575" s="51"/>
      <c r="AG575" s="51"/>
      <c r="AH575" s="51"/>
    </row>
    <row r="576" ht="18.0" customHeight="1">
      <c r="A576" s="447"/>
      <c r="B576" s="1"/>
      <c r="C576" s="453"/>
      <c r="D576" s="2"/>
      <c r="E576" s="1"/>
      <c r="F576" s="49"/>
      <c r="G576" s="1"/>
      <c r="H576" s="1"/>
      <c r="I576" s="49"/>
      <c r="J576" s="1"/>
      <c r="K576" s="2"/>
      <c r="L576" s="2"/>
      <c r="M576" s="2"/>
      <c r="N576" s="2"/>
      <c r="O576" s="1"/>
      <c r="P576" s="53"/>
      <c r="Q576" s="53"/>
      <c r="R576" s="53"/>
      <c r="S576" s="104"/>
      <c r="T576" s="104"/>
      <c r="U576" s="104"/>
      <c r="V576" s="454"/>
      <c r="W576" s="53"/>
      <c r="X576" s="53"/>
      <c r="Y576" s="53"/>
      <c r="Z576" s="51"/>
      <c r="AA576" s="51"/>
      <c r="AB576" s="51"/>
      <c r="AC576" s="51"/>
      <c r="AD576" s="51"/>
      <c r="AE576" s="51"/>
      <c r="AF576" s="51"/>
      <c r="AG576" s="51"/>
      <c r="AH576" s="51"/>
    </row>
    <row r="577" ht="18.0" customHeight="1">
      <c r="A577" s="447"/>
      <c r="B577" s="1"/>
      <c r="C577" s="453"/>
      <c r="D577" s="2"/>
      <c r="E577" s="1"/>
      <c r="F577" s="49"/>
      <c r="G577" s="1"/>
      <c r="H577" s="1"/>
      <c r="I577" s="49"/>
      <c r="J577" s="1"/>
      <c r="K577" s="2"/>
      <c r="L577" s="2"/>
      <c r="M577" s="2"/>
      <c r="N577" s="2"/>
      <c r="O577" s="1"/>
      <c r="P577" s="53"/>
      <c r="Q577" s="53"/>
      <c r="R577" s="53"/>
      <c r="S577" s="104"/>
      <c r="T577" s="104"/>
      <c r="U577" s="104"/>
      <c r="V577" s="454"/>
      <c r="W577" s="53"/>
      <c r="X577" s="53"/>
      <c r="Y577" s="53"/>
      <c r="Z577" s="51"/>
      <c r="AA577" s="51"/>
      <c r="AB577" s="51"/>
      <c r="AC577" s="51"/>
      <c r="AD577" s="51"/>
      <c r="AE577" s="51"/>
      <c r="AF577" s="51"/>
      <c r="AG577" s="51"/>
      <c r="AH577" s="51"/>
    </row>
    <row r="578" ht="18.0" customHeight="1">
      <c r="A578" s="447"/>
      <c r="B578" s="1"/>
      <c r="C578" s="453"/>
      <c r="D578" s="2"/>
      <c r="E578" s="1"/>
      <c r="F578" s="49"/>
      <c r="G578" s="1"/>
      <c r="H578" s="1"/>
      <c r="I578" s="49"/>
      <c r="J578" s="1"/>
      <c r="K578" s="2"/>
      <c r="L578" s="2"/>
      <c r="M578" s="2"/>
      <c r="N578" s="2"/>
      <c r="O578" s="1"/>
      <c r="P578" s="53"/>
      <c r="Q578" s="53"/>
      <c r="R578" s="53"/>
      <c r="S578" s="104"/>
      <c r="T578" s="104"/>
      <c r="U578" s="104"/>
      <c r="V578" s="454"/>
      <c r="W578" s="53"/>
      <c r="X578" s="53"/>
      <c r="Y578" s="53"/>
      <c r="Z578" s="51"/>
      <c r="AA578" s="51"/>
      <c r="AB578" s="51"/>
      <c r="AC578" s="51"/>
      <c r="AD578" s="51"/>
      <c r="AE578" s="51"/>
      <c r="AF578" s="51"/>
      <c r="AG578" s="51"/>
      <c r="AH578" s="51"/>
    </row>
    <row r="579" ht="18.0" customHeight="1">
      <c r="A579" s="447"/>
      <c r="B579" s="1"/>
      <c r="C579" s="453"/>
      <c r="D579" s="2"/>
      <c r="E579" s="1"/>
      <c r="F579" s="49"/>
      <c r="G579" s="1"/>
      <c r="H579" s="1"/>
      <c r="I579" s="49"/>
      <c r="J579" s="1"/>
      <c r="K579" s="2"/>
      <c r="L579" s="2"/>
      <c r="M579" s="2"/>
      <c r="N579" s="2"/>
      <c r="O579" s="1"/>
      <c r="P579" s="53"/>
      <c r="Q579" s="53"/>
      <c r="R579" s="53"/>
      <c r="S579" s="104"/>
      <c r="T579" s="104"/>
      <c r="U579" s="104"/>
      <c r="V579" s="454"/>
      <c r="W579" s="53"/>
      <c r="X579" s="53"/>
      <c r="Y579" s="53"/>
      <c r="Z579" s="51"/>
      <c r="AA579" s="51"/>
      <c r="AB579" s="51"/>
      <c r="AC579" s="51"/>
      <c r="AD579" s="51"/>
      <c r="AE579" s="51"/>
      <c r="AF579" s="51"/>
      <c r="AG579" s="51"/>
      <c r="AH579" s="51"/>
    </row>
    <row r="580" ht="18.0" customHeight="1">
      <c r="A580" s="447"/>
      <c r="B580" s="1"/>
      <c r="C580" s="453"/>
      <c r="D580" s="2"/>
      <c r="E580" s="1"/>
      <c r="F580" s="49"/>
      <c r="G580" s="1"/>
      <c r="H580" s="1"/>
      <c r="I580" s="49"/>
      <c r="J580" s="1"/>
      <c r="K580" s="2"/>
      <c r="L580" s="2"/>
      <c r="M580" s="2"/>
      <c r="N580" s="2"/>
      <c r="O580" s="1"/>
      <c r="P580" s="53"/>
      <c r="Q580" s="53"/>
      <c r="R580" s="53"/>
      <c r="S580" s="104"/>
      <c r="T580" s="104"/>
      <c r="U580" s="104"/>
      <c r="V580" s="454"/>
      <c r="W580" s="53"/>
      <c r="X580" s="53"/>
      <c r="Y580" s="53"/>
      <c r="Z580" s="51"/>
      <c r="AA580" s="51"/>
      <c r="AB580" s="51"/>
      <c r="AC580" s="51"/>
      <c r="AD580" s="51"/>
      <c r="AE580" s="51"/>
      <c r="AF580" s="51"/>
      <c r="AG580" s="51"/>
      <c r="AH580" s="51"/>
    </row>
    <row r="581" ht="18.0" customHeight="1">
      <c r="A581" s="447"/>
      <c r="B581" s="1"/>
      <c r="C581" s="453"/>
      <c r="D581" s="2"/>
      <c r="E581" s="1"/>
      <c r="F581" s="49"/>
      <c r="G581" s="1"/>
      <c r="H581" s="1"/>
      <c r="I581" s="49"/>
      <c r="J581" s="1"/>
      <c r="K581" s="2"/>
      <c r="L581" s="2"/>
      <c r="M581" s="2"/>
      <c r="N581" s="2"/>
      <c r="O581" s="1"/>
      <c r="P581" s="53"/>
      <c r="Q581" s="53"/>
      <c r="R581" s="53"/>
      <c r="S581" s="104"/>
      <c r="T581" s="104"/>
      <c r="U581" s="104"/>
      <c r="V581" s="454"/>
      <c r="W581" s="53"/>
      <c r="X581" s="53"/>
      <c r="Y581" s="53"/>
      <c r="Z581" s="51"/>
      <c r="AA581" s="51"/>
      <c r="AB581" s="51"/>
      <c r="AC581" s="51"/>
      <c r="AD581" s="51"/>
      <c r="AE581" s="51"/>
      <c r="AF581" s="51"/>
      <c r="AG581" s="51"/>
      <c r="AH581" s="51"/>
    </row>
    <row r="582" ht="18.0" customHeight="1">
      <c r="A582" s="447"/>
      <c r="B582" s="1"/>
      <c r="C582" s="453"/>
      <c r="D582" s="2"/>
      <c r="E582" s="1"/>
      <c r="F582" s="49"/>
      <c r="G582" s="1"/>
      <c r="H582" s="1"/>
      <c r="I582" s="49"/>
      <c r="J582" s="1"/>
      <c r="K582" s="2"/>
      <c r="L582" s="2"/>
      <c r="M582" s="2"/>
      <c r="N582" s="2"/>
      <c r="O582" s="1"/>
      <c r="P582" s="53"/>
      <c r="Q582" s="53"/>
      <c r="R582" s="53"/>
      <c r="S582" s="104"/>
      <c r="T582" s="104"/>
      <c r="U582" s="104"/>
      <c r="V582" s="454"/>
      <c r="W582" s="53"/>
      <c r="X582" s="53"/>
      <c r="Y582" s="53"/>
      <c r="Z582" s="51"/>
      <c r="AA582" s="51"/>
      <c r="AB582" s="51"/>
      <c r="AC582" s="51"/>
      <c r="AD582" s="51"/>
      <c r="AE582" s="51"/>
      <c r="AF582" s="51"/>
      <c r="AG582" s="51"/>
      <c r="AH582" s="51"/>
    </row>
    <row r="583" ht="18.0" customHeight="1">
      <c r="A583" s="447"/>
      <c r="B583" s="1"/>
      <c r="C583" s="453"/>
      <c r="D583" s="2"/>
      <c r="E583" s="1"/>
      <c r="F583" s="49"/>
      <c r="G583" s="1"/>
      <c r="H583" s="1"/>
      <c r="I583" s="49"/>
      <c r="J583" s="1"/>
      <c r="K583" s="2"/>
      <c r="L583" s="2"/>
      <c r="M583" s="2"/>
      <c r="N583" s="2"/>
      <c r="O583" s="1"/>
      <c r="P583" s="53"/>
      <c r="Q583" s="53"/>
      <c r="R583" s="53"/>
      <c r="S583" s="104"/>
      <c r="T583" s="104"/>
      <c r="U583" s="104"/>
      <c r="V583" s="454"/>
      <c r="W583" s="53"/>
      <c r="X583" s="53"/>
      <c r="Y583" s="53"/>
      <c r="Z583" s="51"/>
      <c r="AA583" s="51"/>
      <c r="AB583" s="51"/>
      <c r="AC583" s="51"/>
      <c r="AD583" s="51"/>
      <c r="AE583" s="51"/>
      <c r="AF583" s="51"/>
      <c r="AG583" s="51"/>
      <c r="AH583" s="51"/>
    </row>
    <row r="584" ht="18.0" customHeight="1">
      <c r="A584" s="447"/>
      <c r="B584" s="1"/>
      <c r="C584" s="453"/>
      <c r="D584" s="2"/>
      <c r="E584" s="1"/>
      <c r="F584" s="49"/>
      <c r="G584" s="1"/>
      <c r="H584" s="1"/>
      <c r="I584" s="49"/>
      <c r="J584" s="1"/>
      <c r="K584" s="2"/>
      <c r="L584" s="2"/>
      <c r="M584" s="2"/>
      <c r="N584" s="2"/>
      <c r="O584" s="1"/>
      <c r="P584" s="53"/>
      <c r="Q584" s="53"/>
      <c r="R584" s="53"/>
      <c r="S584" s="104"/>
      <c r="T584" s="104"/>
      <c r="U584" s="104"/>
      <c r="V584" s="454"/>
      <c r="W584" s="53"/>
      <c r="X584" s="53"/>
      <c r="Y584" s="53"/>
      <c r="Z584" s="51"/>
      <c r="AA584" s="51"/>
      <c r="AB584" s="51"/>
      <c r="AC584" s="51"/>
      <c r="AD584" s="51"/>
      <c r="AE584" s="51"/>
      <c r="AF584" s="51"/>
      <c r="AG584" s="51"/>
      <c r="AH584" s="51"/>
    </row>
    <row r="585" ht="18.0" customHeight="1">
      <c r="A585" s="447"/>
      <c r="B585" s="1"/>
      <c r="C585" s="453"/>
      <c r="D585" s="2"/>
      <c r="E585" s="1"/>
      <c r="F585" s="49"/>
      <c r="G585" s="1"/>
      <c r="H585" s="1"/>
      <c r="I585" s="49"/>
      <c r="J585" s="1"/>
      <c r="K585" s="2"/>
      <c r="L585" s="2"/>
      <c r="M585" s="2"/>
      <c r="N585" s="2"/>
      <c r="O585" s="1"/>
      <c r="P585" s="53"/>
      <c r="Q585" s="53"/>
      <c r="R585" s="53"/>
      <c r="S585" s="104"/>
      <c r="T585" s="104"/>
      <c r="U585" s="104"/>
      <c r="V585" s="454"/>
      <c r="W585" s="53"/>
      <c r="X585" s="53"/>
      <c r="Y585" s="53"/>
      <c r="Z585" s="51"/>
      <c r="AA585" s="51"/>
      <c r="AB585" s="51"/>
      <c r="AC585" s="51"/>
      <c r="AD585" s="51"/>
      <c r="AE585" s="51"/>
      <c r="AF585" s="51"/>
      <c r="AG585" s="51"/>
      <c r="AH585" s="51"/>
    </row>
    <row r="586" ht="18.0" customHeight="1">
      <c r="A586" s="447"/>
      <c r="B586" s="1"/>
      <c r="C586" s="453"/>
      <c r="D586" s="2"/>
      <c r="E586" s="1"/>
      <c r="F586" s="49"/>
      <c r="G586" s="1"/>
      <c r="H586" s="1"/>
      <c r="I586" s="49"/>
      <c r="J586" s="1"/>
      <c r="K586" s="2"/>
      <c r="L586" s="2"/>
      <c r="M586" s="2"/>
      <c r="N586" s="2"/>
      <c r="O586" s="1"/>
      <c r="P586" s="53"/>
      <c r="Q586" s="53"/>
      <c r="R586" s="53"/>
      <c r="S586" s="104"/>
      <c r="T586" s="104"/>
      <c r="U586" s="104"/>
      <c r="V586" s="454"/>
      <c r="W586" s="53"/>
      <c r="X586" s="53"/>
      <c r="Y586" s="53"/>
      <c r="Z586" s="51"/>
      <c r="AA586" s="51"/>
      <c r="AB586" s="51"/>
      <c r="AC586" s="51"/>
      <c r="AD586" s="51"/>
      <c r="AE586" s="51"/>
      <c r="AF586" s="51"/>
      <c r="AG586" s="51"/>
      <c r="AH586" s="51"/>
    </row>
    <row r="587" ht="18.0" customHeight="1">
      <c r="A587" s="447"/>
      <c r="B587" s="1"/>
      <c r="C587" s="453"/>
      <c r="D587" s="2"/>
      <c r="E587" s="1"/>
      <c r="F587" s="49"/>
      <c r="G587" s="1"/>
      <c r="H587" s="1"/>
      <c r="I587" s="49"/>
      <c r="J587" s="1"/>
      <c r="K587" s="2"/>
      <c r="L587" s="2"/>
      <c r="M587" s="2"/>
      <c r="N587" s="2"/>
      <c r="O587" s="1"/>
      <c r="P587" s="53"/>
      <c r="Q587" s="53"/>
      <c r="R587" s="53"/>
      <c r="S587" s="104"/>
      <c r="T587" s="104"/>
      <c r="U587" s="104"/>
      <c r="V587" s="454"/>
      <c r="W587" s="53"/>
      <c r="X587" s="53"/>
      <c r="Y587" s="53"/>
      <c r="Z587" s="51"/>
      <c r="AA587" s="51"/>
      <c r="AB587" s="51"/>
      <c r="AC587" s="51"/>
      <c r="AD587" s="51"/>
      <c r="AE587" s="51"/>
      <c r="AF587" s="51"/>
      <c r="AG587" s="51"/>
      <c r="AH587" s="51"/>
    </row>
    <row r="588" ht="18.0" customHeight="1">
      <c r="A588" s="447"/>
      <c r="B588" s="1"/>
      <c r="C588" s="453"/>
      <c r="D588" s="2"/>
      <c r="E588" s="1"/>
      <c r="F588" s="49"/>
      <c r="G588" s="1"/>
      <c r="H588" s="1"/>
      <c r="I588" s="49"/>
      <c r="J588" s="1"/>
      <c r="K588" s="2"/>
      <c r="L588" s="2"/>
      <c r="M588" s="2"/>
      <c r="N588" s="2"/>
      <c r="O588" s="1"/>
      <c r="P588" s="53"/>
      <c r="Q588" s="53"/>
      <c r="R588" s="53"/>
      <c r="S588" s="104"/>
      <c r="T588" s="104"/>
      <c r="U588" s="104"/>
      <c r="V588" s="454"/>
      <c r="W588" s="53"/>
      <c r="X588" s="53"/>
      <c r="Y588" s="53"/>
      <c r="Z588" s="51"/>
      <c r="AA588" s="51"/>
      <c r="AB588" s="51"/>
      <c r="AC588" s="51"/>
      <c r="AD588" s="51"/>
      <c r="AE588" s="51"/>
      <c r="AF588" s="51"/>
      <c r="AG588" s="51"/>
      <c r="AH588" s="51"/>
    </row>
    <row r="589" ht="18.0" customHeight="1">
      <c r="A589" s="447"/>
      <c r="B589" s="1"/>
      <c r="C589" s="453"/>
      <c r="D589" s="2"/>
      <c r="E589" s="1"/>
      <c r="F589" s="49"/>
      <c r="G589" s="1"/>
      <c r="H589" s="1"/>
      <c r="I589" s="49"/>
      <c r="J589" s="1"/>
      <c r="K589" s="2"/>
      <c r="L589" s="2"/>
      <c r="M589" s="2"/>
      <c r="N589" s="2"/>
      <c r="O589" s="1"/>
      <c r="P589" s="53"/>
      <c r="Q589" s="53"/>
      <c r="R589" s="53"/>
      <c r="S589" s="104"/>
      <c r="T589" s="104"/>
      <c r="U589" s="104"/>
      <c r="V589" s="454"/>
      <c r="W589" s="53"/>
      <c r="X589" s="53"/>
      <c r="Y589" s="53"/>
      <c r="Z589" s="51"/>
      <c r="AA589" s="51"/>
      <c r="AB589" s="51"/>
      <c r="AC589" s="51"/>
      <c r="AD589" s="51"/>
      <c r="AE589" s="51"/>
      <c r="AF589" s="51"/>
      <c r="AG589" s="51"/>
      <c r="AH589" s="51"/>
    </row>
    <row r="590" ht="18.0" customHeight="1">
      <c r="A590" s="447"/>
      <c r="B590" s="1"/>
      <c r="C590" s="453"/>
      <c r="D590" s="2"/>
      <c r="E590" s="1"/>
      <c r="F590" s="49"/>
      <c r="G590" s="1"/>
      <c r="H590" s="1"/>
      <c r="I590" s="49"/>
      <c r="J590" s="1"/>
      <c r="K590" s="2"/>
      <c r="L590" s="2"/>
      <c r="M590" s="2"/>
      <c r="N590" s="2"/>
      <c r="O590" s="1"/>
      <c r="P590" s="53"/>
      <c r="Q590" s="53"/>
      <c r="R590" s="53"/>
      <c r="S590" s="104"/>
      <c r="T590" s="104"/>
      <c r="U590" s="104"/>
      <c r="V590" s="454"/>
      <c r="W590" s="53"/>
      <c r="X590" s="53"/>
      <c r="Y590" s="53"/>
      <c r="Z590" s="51"/>
      <c r="AA590" s="51"/>
      <c r="AB590" s="51"/>
      <c r="AC590" s="51"/>
      <c r="AD590" s="51"/>
      <c r="AE590" s="51"/>
      <c r="AF590" s="51"/>
      <c r="AG590" s="51"/>
      <c r="AH590" s="51"/>
    </row>
    <row r="591" ht="18.0" customHeight="1">
      <c r="A591" s="447"/>
      <c r="B591" s="1"/>
      <c r="C591" s="453"/>
      <c r="D591" s="2"/>
      <c r="E591" s="1"/>
      <c r="F591" s="49"/>
      <c r="G591" s="1"/>
      <c r="H591" s="1"/>
      <c r="I591" s="49"/>
      <c r="J591" s="1"/>
      <c r="K591" s="2"/>
      <c r="L591" s="2"/>
      <c r="M591" s="2"/>
      <c r="N591" s="2"/>
      <c r="O591" s="1"/>
      <c r="P591" s="53"/>
      <c r="Q591" s="53"/>
      <c r="R591" s="53"/>
      <c r="S591" s="104"/>
      <c r="T591" s="104"/>
      <c r="U591" s="104"/>
      <c r="V591" s="454"/>
      <c r="W591" s="53"/>
      <c r="X591" s="53"/>
      <c r="Y591" s="53"/>
      <c r="Z591" s="51"/>
      <c r="AA591" s="51"/>
      <c r="AB591" s="51"/>
      <c r="AC591" s="51"/>
      <c r="AD591" s="51"/>
      <c r="AE591" s="51"/>
      <c r="AF591" s="51"/>
      <c r="AG591" s="51"/>
      <c r="AH591" s="51"/>
    </row>
    <row r="592" ht="18.0" customHeight="1">
      <c r="A592" s="447"/>
      <c r="B592" s="1"/>
      <c r="C592" s="453"/>
      <c r="D592" s="2"/>
      <c r="E592" s="1"/>
      <c r="F592" s="49"/>
      <c r="G592" s="1"/>
      <c r="H592" s="1"/>
      <c r="I592" s="49"/>
      <c r="J592" s="1"/>
      <c r="K592" s="2"/>
      <c r="L592" s="2"/>
      <c r="M592" s="2"/>
      <c r="N592" s="2"/>
      <c r="O592" s="1"/>
      <c r="P592" s="53"/>
      <c r="Q592" s="53"/>
      <c r="R592" s="53"/>
      <c r="S592" s="104"/>
      <c r="T592" s="104"/>
      <c r="U592" s="104"/>
      <c r="V592" s="454"/>
      <c r="W592" s="53"/>
      <c r="X592" s="53"/>
      <c r="Y592" s="53"/>
      <c r="Z592" s="51"/>
      <c r="AA592" s="51"/>
      <c r="AB592" s="51"/>
      <c r="AC592" s="51"/>
      <c r="AD592" s="51"/>
      <c r="AE592" s="51"/>
      <c r="AF592" s="51"/>
      <c r="AG592" s="51"/>
      <c r="AH592" s="51"/>
    </row>
    <row r="593" ht="18.0" customHeight="1">
      <c r="A593" s="447"/>
      <c r="B593" s="1"/>
      <c r="C593" s="453"/>
      <c r="D593" s="2"/>
      <c r="E593" s="1"/>
      <c r="F593" s="49"/>
      <c r="G593" s="1"/>
      <c r="H593" s="1"/>
      <c r="I593" s="49"/>
      <c r="J593" s="1"/>
      <c r="K593" s="2"/>
      <c r="L593" s="2"/>
      <c r="M593" s="2"/>
      <c r="N593" s="2"/>
      <c r="O593" s="1"/>
      <c r="P593" s="53"/>
      <c r="Q593" s="53"/>
      <c r="R593" s="53"/>
      <c r="S593" s="104"/>
      <c r="T593" s="104"/>
      <c r="U593" s="104"/>
      <c r="V593" s="454"/>
      <c r="W593" s="53"/>
      <c r="X593" s="53"/>
      <c r="Y593" s="53"/>
      <c r="Z593" s="51"/>
      <c r="AA593" s="51"/>
      <c r="AB593" s="51"/>
      <c r="AC593" s="51"/>
      <c r="AD593" s="51"/>
      <c r="AE593" s="51"/>
      <c r="AF593" s="51"/>
      <c r="AG593" s="51"/>
      <c r="AH593" s="51"/>
    </row>
    <row r="594" ht="18.0" customHeight="1">
      <c r="A594" s="447"/>
      <c r="B594" s="1"/>
      <c r="C594" s="453"/>
      <c r="D594" s="2"/>
      <c r="E594" s="1"/>
      <c r="F594" s="49"/>
      <c r="G594" s="1"/>
      <c r="H594" s="1"/>
      <c r="I594" s="49"/>
      <c r="J594" s="1"/>
      <c r="K594" s="2"/>
      <c r="L594" s="2"/>
      <c r="M594" s="2"/>
      <c r="N594" s="2"/>
      <c r="O594" s="1"/>
      <c r="P594" s="53"/>
      <c r="Q594" s="53"/>
      <c r="R594" s="53"/>
      <c r="S594" s="104"/>
      <c r="T594" s="104"/>
      <c r="U594" s="104"/>
      <c r="V594" s="454"/>
      <c r="W594" s="53"/>
      <c r="X594" s="53"/>
      <c r="Y594" s="53"/>
      <c r="Z594" s="51"/>
      <c r="AA594" s="51"/>
      <c r="AB594" s="51"/>
      <c r="AC594" s="51"/>
      <c r="AD594" s="51"/>
      <c r="AE594" s="51"/>
      <c r="AF594" s="51"/>
      <c r="AG594" s="51"/>
      <c r="AH594" s="51"/>
    </row>
    <row r="595" ht="18.0" customHeight="1">
      <c r="A595" s="447"/>
      <c r="B595" s="1"/>
      <c r="C595" s="453"/>
      <c r="D595" s="2"/>
      <c r="E595" s="1"/>
      <c r="F595" s="49"/>
      <c r="G595" s="1"/>
      <c r="H595" s="1"/>
      <c r="I595" s="49"/>
      <c r="J595" s="1"/>
      <c r="K595" s="2"/>
      <c r="L595" s="2"/>
      <c r="M595" s="2"/>
      <c r="N595" s="2"/>
      <c r="O595" s="1"/>
      <c r="P595" s="53"/>
      <c r="Q595" s="53"/>
      <c r="R595" s="53"/>
      <c r="S595" s="104"/>
      <c r="T595" s="104"/>
      <c r="U595" s="104"/>
      <c r="V595" s="454"/>
      <c r="W595" s="53"/>
      <c r="X595" s="53"/>
      <c r="Y595" s="53"/>
      <c r="Z595" s="51"/>
      <c r="AA595" s="51"/>
      <c r="AB595" s="51"/>
      <c r="AC595" s="51"/>
      <c r="AD595" s="51"/>
      <c r="AE595" s="51"/>
      <c r="AF595" s="51"/>
      <c r="AG595" s="51"/>
      <c r="AH595" s="51"/>
    </row>
    <row r="596" ht="18.0" customHeight="1">
      <c r="A596" s="447"/>
      <c r="B596" s="1"/>
      <c r="C596" s="453"/>
      <c r="D596" s="2"/>
      <c r="E596" s="1"/>
      <c r="F596" s="49"/>
      <c r="G596" s="1"/>
      <c r="H596" s="1"/>
      <c r="I596" s="49"/>
      <c r="J596" s="1"/>
      <c r="K596" s="2"/>
      <c r="L596" s="2"/>
      <c r="M596" s="2"/>
      <c r="N596" s="2"/>
      <c r="O596" s="1"/>
      <c r="P596" s="53"/>
      <c r="Q596" s="53"/>
      <c r="R596" s="53"/>
      <c r="S596" s="104"/>
      <c r="T596" s="104"/>
      <c r="U596" s="104"/>
      <c r="V596" s="454"/>
      <c r="W596" s="53"/>
      <c r="X596" s="53"/>
      <c r="Y596" s="53"/>
      <c r="Z596" s="51"/>
      <c r="AA596" s="51"/>
      <c r="AB596" s="51"/>
      <c r="AC596" s="51"/>
      <c r="AD596" s="51"/>
      <c r="AE596" s="51"/>
      <c r="AF596" s="51"/>
      <c r="AG596" s="51"/>
      <c r="AH596" s="51"/>
    </row>
    <row r="597" ht="18.0" customHeight="1">
      <c r="A597" s="447"/>
      <c r="B597" s="1"/>
      <c r="C597" s="453"/>
      <c r="D597" s="2"/>
      <c r="E597" s="1"/>
      <c r="F597" s="49"/>
      <c r="G597" s="1"/>
      <c r="H597" s="1"/>
      <c r="I597" s="49"/>
      <c r="J597" s="1"/>
      <c r="K597" s="2"/>
      <c r="L597" s="2"/>
      <c r="M597" s="2"/>
      <c r="N597" s="2"/>
      <c r="O597" s="1"/>
      <c r="P597" s="53"/>
      <c r="Q597" s="53"/>
      <c r="R597" s="53"/>
      <c r="S597" s="104"/>
      <c r="T597" s="104"/>
      <c r="U597" s="104"/>
      <c r="V597" s="454"/>
      <c r="W597" s="53"/>
      <c r="X597" s="53"/>
      <c r="Y597" s="53"/>
      <c r="Z597" s="51"/>
      <c r="AA597" s="51"/>
      <c r="AB597" s="51"/>
      <c r="AC597" s="51"/>
      <c r="AD597" s="51"/>
      <c r="AE597" s="51"/>
      <c r="AF597" s="51"/>
      <c r="AG597" s="51"/>
      <c r="AH597" s="51"/>
    </row>
    <row r="598" ht="18.0" customHeight="1">
      <c r="A598" s="447"/>
      <c r="B598" s="1"/>
      <c r="C598" s="453"/>
      <c r="D598" s="2"/>
      <c r="E598" s="1"/>
      <c r="F598" s="49"/>
      <c r="G598" s="1"/>
      <c r="H598" s="1"/>
      <c r="I598" s="49"/>
      <c r="J598" s="1"/>
      <c r="K598" s="2"/>
      <c r="L598" s="2"/>
      <c r="M598" s="2"/>
      <c r="N598" s="2"/>
      <c r="O598" s="1"/>
      <c r="P598" s="53"/>
      <c r="Q598" s="53"/>
      <c r="R598" s="53"/>
      <c r="S598" s="104"/>
      <c r="T598" s="104"/>
      <c r="U598" s="104"/>
      <c r="V598" s="454"/>
      <c r="W598" s="53"/>
      <c r="X598" s="53"/>
      <c r="Y598" s="53"/>
      <c r="Z598" s="51"/>
      <c r="AA598" s="51"/>
      <c r="AB598" s="51"/>
      <c r="AC598" s="51"/>
      <c r="AD598" s="51"/>
      <c r="AE598" s="51"/>
      <c r="AF598" s="51"/>
      <c r="AG598" s="51"/>
      <c r="AH598" s="51"/>
    </row>
    <row r="599" ht="18.0" customHeight="1">
      <c r="A599" s="447"/>
      <c r="B599" s="1"/>
      <c r="C599" s="453"/>
      <c r="D599" s="2"/>
      <c r="E599" s="1"/>
      <c r="F599" s="49"/>
      <c r="G599" s="1"/>
      <c r="H599" s="1"/>
      <c r="I599" s="49"/>
      <c r="J599" s="1"/>
      <c r="K599" s="2"/>
      <c r="L599" s="2"/>
      <c r="M599" s="2"/>
      <c r="N599" s="2"/>
      <c r="O599" s="1"/>
      <c r="P599" s="53"/>
      <c r="Q599" s="53"/>
      <c r="R599" s="53"/>
      <c r="S599" s="104"/>
      <c r="T599" s="104"/>
      <c r="U599" s="104"/>
      <c r="V599" s="454"/>
      <c r="W599" s="53"/>
      <c r="X599" s="53"/>
      <c r="Y599" s="53"/>
      <c r="Z599" s="51"/>
      <c r="AA599" s="51"/>
      <c r="AB599" s="51"/>
      <c r="AC599" s="51"/>
      <c r="AD599" s="51"/>
      <c r="AE599" s="51"/>
      <c r="AF599" s="51"/>
      <c r="AG599" s="51"/>
      <c r="AH599" s="51"/>
    </row>
    <row r="600" ht="18.0" customHeight="1">
      <c r="A600" s="447"/>
      <c r="B600" s="1"/>
      <c r="C600" s="453"/>
      <c r="D600" s="2"/>
      <c r="E600" s="1"/>
      <c r="F600" s="49"/>
      <c r="G600" s="1"/>
      <c r="H600" s="1"/>
      <c r="I600" s="49"/>
      <c r="J600" s="1"/>
      <c r="K600" s="2"/>
      <c r="L600" s="2"/>
      <c r="M600" s="2"/>
      <c r="N600" s="2"/>
      <c r="O600" s="1"/>
      <c r="P600" s="53"/>
      <c r="Q600" s="53"/>
      <c r="R600" s="53"/>
      <c r="S600" s="104"/>
      <c r="T600" s="104"/>
      <c r="U600" s="104"/>
      <c r="V600" s="454"/>
      <c r="W600" s="53"/>
      <c r="X600" s="53"/>
      <c r="Y600" s="53"/>
      <c r="Z600" s="51"/>
      <c r="AA600" s="51"/>
      <c r="AB600" s="51"/>
      <c r="AC600" s="51"/>
      <c r="AD600" s="51"/>
      <c r="AE600" s="51"/>
      <c r="AF600" s="51"/>
      <c r="AG600" s="51"/>
      <c r="AH600" s="51"/>
    </row>
    <row r="601" ht="18.0" customHeight="1">
      <c r="A601" s="447"/>
      <c r="B601" s="1"/>
      <c r="C601" s="453"/>
      <c r="D601" s="2"/>
      <c r="E601" s="1"/>
      <c r="F601" s="49"/>
      <c r="G601" s="1"/>
      <c r="H601" s="1"/>
      <c r="I601" s="49"/>
      <c r="J601" s="1"/>
      <c r="K601" s="2"/>
      <c r="L601" s="2"/>
      <c r="M601" s="2"/>
      <c r="N601" s="2"/>
      <c r="O601" s="1"/>
      <c r="P601" s="53"/>
      <c r="Q601" s="53"/>
      <c r="R601" s="53"/>
      <c r="S601" s="104"/>
      <c r="T601" s="104"/>
      <c r="U601" s="104"/>
      <c r="V601" s="454"/>
      <c r="W601" s="53"/>
      <c r="X601" s="53"/>
      <c r="Y601" s="53"/>
      <c r="Z601" s="51"/>
      <c r="AA601" s="51"/>
      <c r="AB601" s="51"/>
      <c r="AC601" s="51"/>
      <c r="AD601" s="51"/>
      <c r="AE601" s="51"/>
      <c r="AF601" s="51"/>
      <c r="AG601" s="51"/>
      <c r="AH601" s="51"/>
    </row>
    <row r="602" ht="18.0" customHeight="1">
      <c r="A602" s="447"/>
      <c r="B602" s="1"/>
      <c r="C602" s="453"/>
      <c r="D602" s="2"/>
      <c r="E602" s="1"/>
      <c r="F602" s="49"/>
      <c r="G602" s="1"/>
      <c r="H602" s="1"/>
      <c r="I602" s="49"/>
      <c r="J602" s="1"/>
      <c r="K602" s="2"/>
      <c r="L602" s="2"/>
      <c r="M602" s="2"/>
      <c r="N602" s="2"/>
      <c r="O602" s="1"/>
      <c r="P602" s="53"/>
      <c r="Q602" s="53"/>
      <c r="R602" s="53"/>
      <c r="S602" s="104"/>
      <c r="T602" s="104"/>
      <c r="U602" s="104"/>
      <c r="V602" s="454"/>
      <c r="W602" s="53"/>
      <c r="X602" s="53"/>
      <c r="Y602" s="53"/>
      <c r="Z602" s="51"/>
      <c r="AA602" s="51"/>
      <c r="AB602" s="51"/>
      <c r="AC602" s="51"/>
      <c r="AD602" s="51"/>
      <c r="AE602" s="51"/>
      <c r="AF602" s="51"/>
      <c r="AG602" s="51"/>
      <c r="AH602" s="51"/>
    </row>
    <row r="603" ht="18.0" customHeight="1">
      <c r="A603" s="447"/>
      <c r="B603" s="1"/>
      <c r="C603" s="453"/>
      <c r="D603" s="2"/>
      <c r="E603" s="1"/>
      <c r="F603" s="49"/>
      <c r="G603" s="1"/>
      <c r="H603" s="1"/>
      <c r="I603" s="49"/>
      <c r="J603" s="1"/>
      <c r="K603" s="2"/>
      <c r="L603" s="2"/>
      <c r="M603" s="2"/>
      <c r="N603" s="2"/>
      <c r="O603" s="1"/>
      <c r="P603" s="53"/>
      <c r="Q603" s="53"/>
      <c r="R603" s="53"/>
      <c r="S603" s="104"/>
      <c r="T603" s="104"/>
      <c r="U603" s="104"/>
      <c r="V603" s="454"/>
      <c r="W603" s="53"/>
      <c r="X603" s="53"/>
      <c r="Y603" s="53"/>
      <c r="Z603" s="51"/>
      <c r="AA603" s="51"/>
      <c r="AB603" s="51"/>
      <c r="AC603" s="51"/>
      <c r="AD603" s="51"/>
      <c r="AE603" s="51"/>
      <c r="AF603" s="51"/>
      <c r="AG603" s="51"/>
      <c r="AH603" s="51"/>
    </row>
    <row r="604" ht="18.0" customHeight="1">
      <c r="A604" s="447"/>
      <c r="B604" s="1"/>
      <c r="C604" s="453"/>
      <c r="D604" s="2"/>
      <c r="E604" s="1"/>
      <c r="F604" s="49"/>
      <c r="G604" s="1"/>
      <c r="H604" s="1"/>
      <c r="I604" s="49"/>
      <c r="J604" s="1"/>
      <c r="K604" s="2"/>
      <c r="L604" s="2"/>
      <c r="M604" s="2"/>
      <c r="N604" s="2"/>
      <c r="O604" s="1"/>
      <c r="P604" s="53"/>
      <c r="Q604" s="53"/>
      <c r="R604" s="53"/>
      <c r="S604" s="104"/>
      <c r="T604" s="104"/>
      <c r="U604" s="104"/>
      <c r="V604" s="454"/>
      <c r="W604" s="53"/>
      <c r="X604" s="53"/>
      <c r="Y604" s="53"/>
      <c r="Z604" s="51"/>
      <c r="AA604" s="51"/>
      <c r="AB604" s="51"/>
      <c r="AC604" s="51"/>
      <c r="AD604" s="51"/>
      <c r="AE604" s="51"/>
      <c r="AF604" s="51"/>
      <c r="AG604" s="51"/>
      <c r="AH604" s="51"/>
    </row>
    <row r="605" ht="18.0" customHeight="1">
      <c r="A605" s="447"/>
      <c r="B605" s="1"/>
      <c r="C605" s="453"/>
      <c r="D605" s="2"/>
      <c r="E605" s="1"/>
      <c r="F605" s="49"/>
      <c r="G605" s="1"/>
      <c r="H605" s="1"/>
      <c r="I605" s="49"/>
      <c r="J605" s="1"/>
      <c r="K605" s="2"/>
      <c r="L605" s="2"/>
      <c r="M605" s="2"/>
      <c r="N605" s="2"/>
      <c r="O605" s="1"/>
      <c r="P605" s="53"/>
      <c r="Q605" s="53"/>
      <c r="R605" s="53"/>
      <c r="S605" s="104"/>
      <c r="T605" s="104"/>
      <c r="U605" s="104"/>
      <c r="V605" s="454"/>
      <c r="W605" s="53"/>
      <c r="X605" s="53"/>
      <c r="Y605" s="53"/>
      <c r="Z605" s="51"/>
      <c r="AA605" s="51"/>
      <c r="AB605" s="51"/>
      <c r="AC605" s="51"/>
      <c r="AD605" s="51"/>
      <c r="AE605" s="51"/>
      <c r="AF605" s="51"/>
      <c r="AG605" s="51"/>
      <c r="AH605" s="51"/>
    </row>
    <row r="606" ht="18.0" customHeight="1">
      <c r="A606" s="447"/>
      <c r="B606" s="1"/>
      <c r="C606" s="453"/>
      <c r="D606" s="2"/>
      <c r="E606" s="1"/>
      <c r="F606" s="49"/>
      <c r="G606" s="1"/>
      <c r="H606" s="1"/>
      <c r="I606" s="49"/>
      <c r="J606" s="1"/>
      <c r="K606" s="2"/>
      <c r="L606" s="2"/>
      <c r="M606" s="2"/>
      <c r="N606" s="2"/>
      <c r="O606" s="1"/>
      <c r="P606" s="53"/>
      <c r="Q606" s="53"/>
      <c r="R606" s="53"/>
      <c r="S606" s="104"/>
      <c r="T606" s="104"/>
      <c r="U606" s="104"/>
      <c r="V606" s="454"/>
      <c r="W606" s="53"/>
      <c r="X606" s="53"/>
      <c r="Y606" s="53"/>
      <c r="Z606" s="51"/>
      <c r="AA606" s="51"/>
      <c r="AB606" s="51"/>
      <c r="AC606" s="51"/>
      <c r="AD606" s="51"/>
      <c r="AE606" s="51"/>
      <c r="AF606" s="51"/>
      <c r="AG606" s="51"/>
      <c r="AH606" s="51"/>
    </row>
    <row r="607" ht="18.0" customHeight="1">
      <c r="A607" s="447"/>
      <c r="B607" s="1"/>
      <c r="C607" s="453"/>
      <c r="D607" s="2"/>
      <c r="E607" s="1"/>
      <c r="F607" s="49"/>
      <c r="G607" s="1"/>
      <c r="H607" s="1"/>
      <c r="I607" s="49"/>
      <c r="J607" s="1"/>
      <c r="K607" s="2"/>
      <c r="L607" s="2"/>
      <c r="M607" s="2"/>
      <c r="N607" s="2"/>
      <c r="O607" s="1"/>
      <c r="P607" s="53"/>
      <c r="Q607" s="53"/>
      <c r="R607" s="53"/>
      <c r="S607" s="104"/>
      <c r="T607" s="104"/>
      <c r="U607" s="104"/>
      <c r="V607" s="454"/>
      <c r="W607" s="53"/>
      <c r="X607" s="53"/>
      <c r="Y607" s="53"/>
      <c r="Z607" s="51"/>
      <c r="AA607" s="51"/>
      <c r="AB607" s="51"/>
      <c r="AC607" s="51"/>
      <c r="AD607" s="51"/>
      <c r="AE607" s="51"/>
      <c r="AF607" s="51"/>
      <c r="AG607" s="51"/>
      <c r="AH607" s="51"/>
    </row>
    <row r="608" ht="18.0" customHeight="1">
      <c r="A608" s="447"/>
      <c r="B608" s="1"/>
      <c r="C608" s="453"/>
      <c r="D608" s="2"/>
      <c r="E608" s="1"/>
      <c r="F608" s="49"/>
      <c r="G608" s="1"/>
      <c r="H608" s="1"/>
      <c r="I608" s="49"/>
      <c r="J608" s="1"/>
      <c r="K608" s="2"/>
      <c r="L608" s="2"/>
      <c r="M608" s="2"/>
      <c r="N608" s="2"/>
      <c r="O608" s="1"/>
      <c r="P608" s="53"/>
      <c r="Q608" s="53"/>
      <c r="R608" s="53"/>
      <c r="S608" s="104"/>
      <c r="T608" s="104"/>
      <c r="U608" s="104"/>
      <c r="V608" s="454"/>
      <c r="W608" s="53"/>
      <c r="X608" s="53"/>
      <c r="Y608" s="53"/>
      <c r="Z608" s="51"/>
      <c r="AA608" s="51"/>
      <c r="AB608" s="51"/>
      <c r="AC608" s="51"/>
      <c r="AD608" s="51"/>
      <c r="AE608" s="51"/>
      <c r="AF608" s="51"/>
      <c r="AG608" s="51"/>
      <c r="AH608" s="51"/>
    </row>
    <row r="609" ht="18.0" customHeight="1">
      <c r="A609" s="447"/>
      <c r="B609" s="1"/>
      <c r="C609" s="453"/>
      <c r="D609" s="2"/>
      <c r="E609" s="1"/>
      <c r="F609" s="49"/>
      <c r="G609" s="1"/>
      <c r="H609" s="1"/>
      <c r="I609" s="49"/>
      <c r="J609" s="1"/>
      <c r="K609" s="2"/>
      <c r="L609" s="2"/>
      <c r="M609" s="2"/>
      <c r="N609" s="2"/>
      <c r="O609" s="1"/>
      <c r="P609" s="53"/>
      <c r="Q609" s="53"/>
      <c r="R609" s="53"/>
      <c r="S609" s="104"/>
      <c r="T609" s="104"/>
      <c r="U609" s="104"/>
      <c r="V609" s="454"/>
      <c r="W609" s="53"/>
      <c r="X609" s="53"/>
      <c r="Y609" s="53"/>
      <c r="Z609" s="51"/>
      <c r="AA609" s="51"/>
      <c r="AB609" s="51"/>
      <c r="AC609" s="51"/>
      <c r="AD609" s="51"/>
      <c r="AE609" s="51"/>
      <c r="AF609" s="51"/>
      <c r="AG609" s="51"/>
      <c r="AH609" s="51"/>
    </row>
    <row r="610" ht="18.0" customHeight="1">
      <c r="A610" s="447"/>
      <c r="B610" s="1"/>
      <c r="C610" s="453"/>
      <c r="D610" s="2"/>
      <c r="E610" s="1"/>
      <c r="F610" s="49"/>
      <c r="G610" s="1"/>
      <c r="H610" s="1"/>
      <c r="I610" s="49"/>
      <c r="J610" s="1"/>
      <c r="K610" s="2"/>
      <c r="L610" s="2"/>
      <c r="M610" s="2"/>
      <c r="N610" s="2"/>
      <c r="O610" s="1"/>
      <c r="P610" s="53"/>
      <c r="Q610" s="53"/>
      <c r="R610" s="53"/>
      <c r="S610" s="104"/>
      <c r="T610" s="104"/>
      <c r="U610" s="104"/>
      <c r="V610" s="454"/>
      <c r="W610" s="53"/>
      <c r="X610" s="53"/>
      <c r="Y610" s="53"/>
      <c r="Z610" s="51"/>
      <c r="AA610" s="51"/>
      <c r="AB610" s="51"/>
      <c r="AC610" s="51"/>
      <c r="AD610" s="51"/>
      <c r="AE610" s="51"/>
      <c r="AF610" s="51"/>
      <c r="AG610" s="51"/>
      <c r="AH610" s="51"/>
    </row>
    <row r="611" ht="18.0" customHeight="1">
      <c r="A611" s="447"/>
      <c r="B611" s="1"/>
      <c r="C611" s="453"/>
      <c r="D611" s="2"/>
      <c r="E611" s="1"/>
      <c r="F611" s="49"/>
      <c r="G611" s="1"/>
      <c r="H611" s="1"/>
      <c r="I611" s="49"/>
      <c r="J611" s="1"/>
      <c r="K611" s="2"/>
      <c r="L611" s="2"/>
      <c r="M611" s="2"/>
      <c r="N611" s="2"/>
      <c r="O611" s="1"/>
      <c r="P611" s="53"/>
      <c r="Q611" s="53"/>
      <c r="R611" s="53"/>
      <c r="S611" s="104"/>
      <c r="T611" s="104"/>
      <c r="U611" s="104"/>
      <c r="V611" s="454"/>
      <c r="W611" s="53"/>
      <c r="X611" s="53"/>
      <c r="Y611" s="53"/>
      <c r="Z611" s="51"/>
      <c r="AA611" s="51"/>
      <c r="AB611" s="51"/>
      <c r="AC611" s="51"/>
      <c r="AD611" s="51"/>
      <c r="AE611" s="51"/>
      <c r="AF611" s="51"/>
      <c r="AG611" s="51"/>
      <c r="AH611" s="51"/>
    </row>
    <row r="612" ht="18.0" customHeight="1">
      <c r="A612" s="447"/>
      <c r="B612" s="1"/>
      <c r="C612" s="453"/>
      <c r="D612" s="2"/>
      <c r="E612" s="1"/>
      <c r="F612" s="49"/>
      <c r="G612" s="1"/>
      <c r="H612" s="1"/>
      <c r="I612" s="49"/>
      <c r="J612" s="1"/>
      <c r="K612" s="2"/>
      <c r="L612" s="2"/>
      <c r="M612" s="2"/>
      <c r="N612" s="2"/>
      <c r="O612" s="1"/>
      <c r="P612" s="53"/>
      <c r="Q612" s="53"/>
      <c r="R612" s="53"/>
      <c r="S612" s="104"/>
      <c r="T612" s="104"/>
      <c r="U612" s="104"/>
      <c r="V612" s="454"/>
      <c r="W612" s="53"/>
      <c r="X612" s="53"/>
      <c r="Y612" s="53"/>
      <c r="Z612" s="51"/>
      <c r="AA612" s="51"/>
      <c r="AB612" s="51"/>
      <c r="AC612" s="51"/>
      <c r="AD612" s="51"/>
      <c r="AE612" s="51"/>
      <c r="AF612" s="51"/>
      <c r="AG612" s="51"/>
      <c r="AH612" s="51"/>
    </row>
    <row r="613" ht="18.0" customHeight="1">
      <c r="A613" s="447"/>
      <c r="B613" s="1"/>
      <c r="C613" s="453"/>
      <c r="D613" s="2"/>
      <c r="E613" s="1"/>
      <c r="F613" s="49"/>
      <c r="G613" s="1"/>
      <c r="H613" s="1"/>
      <c r="I613" s="49"/>
      <c r="J613" s="1"/>
      <c r="K613" s="2"/>
      <c r="L613" s="2"/>
      <c r="M613" s="2"/>
      <c r="N613" s="2"/>
      <c r="O613" s="1"/>
      <c r="P613" s="53"/>
      <c r="Q613" s="53"/>
      <c r="R613" s="53"/>
      <c r="S613" s="104"/>
      <c r="T613" s="104"/>
      <c r="U613" s="104"/>
      <c r="V613" s="454"/>
      <c r="W613" s="53"/>
      <c r="X613" s="53"/>
      <c r="Y613" s="53"/>
      <c r="Z613" s="51"/>
      <c r="AA613" s="51"/>
      <c r="AB613" s="51"/>
      <c r="AC613" s="51"/>
      <c r="AD613" s="51"/>
      <c r="AE613" s="51"/>
      <c r="AF613" s="51"/>
      <c r="AG613" s="51"/>
      <c r="AH613" s="51"/>
    </row>
    <row r="614" ht="18.0" customHeight="1">
      <c r="A614" s="447"/>
      <c r="B614" s="1"/>
      <c r="C614" s="453"/>
      <c r="D614" s="2"/>
      <c r="E614" s="1"/>
      <c r="F614" s="49"/>
      <c r="G614" s="1"/>
      <c r="H614" s="1"/>
      <c r="I614" s="49"/>
      <c r="J614" s="1"/>
      <c r="K614" s="2"/>
      <c r="L614" s="2"/>
      <c r="M614" s="2"/>
      <c r="N614" s="2"/>
      <c r="O614" s="1"/>
      <c r="P614" s="53"/>
      <c r="Q614" s="53"/>
      <c r="R614" s="53"/>
      <c r="S614" s="104"/>
      <c r="T614" s="104"/>
      <c r="U614" s="104"/>
      <c r="V614" s="454"/>
      <c r="W614" s="53"/>
      <c r="X614" s="53"/>
      <c r="Y614" s="53"/>
      <c r="Z614" s="51"/>
      <c r="AA614" s="51"/>
      <c r="AB614" s="51"/>
      <c r="AC614" s="51"/>
      <c r="AD614" s="51"/>
      <c r="AE614" s="51"/>
      <c r="AF614" s="51"/>
      <c r="AG614" s="51"/>
      <c r="AH614" s="51"/>
    </row>
    <row r="615" ht="18.0" customHeight="1">
      <c r="A615" s="447"/>
      <c r="B615" s="1"/>
      <c r="C615" s="453"/>
      <c r="D615" s="2"/>
      <c r="E615" s="1"/>
      <c r="F615" s="49"/>
      <c r="G615" s="1"/>
      <c r="H615" s="1"/>
      <c r="I615" s="49"/>
      <c r="J615" s="1"/>
      <c r="K615" s="2"/>
      <c r="L615" s="2"/>
      <c r="M615" s="2"/>
      <c r="N615" s="2"/>
      <c r="O615" s="1"/>
      <c r="P615" s="53"/>
      <c r="Q615" s="53"/>
      <c r="R615" s="53"/>
      <c r="S615" s="104"/>
      <c r="T615" s="104"/>
      <c r="U615" s="104"/>
      <c r="V615" s="454"/>
      <c r="W615" s="53"/>
      <c r="X615" s="53"/>
      <c r="Y615" s="53"/>
      <c r="Z615" s="51"/>
      <c r="AA615" s="51"/>
      <c r="AB615" s="51"/>
      <c r="AC615" s="51"/>
      <c r="AD615" s="51"/>
      <c r="AE615" s="51"/>
      <c r="AF615" s="51"/>
      <c r="AG615" s="51"/>
      <c r="AH615" s="51"/>
    </row>
    <row r="616" ht="18.0" customHeight="1">
      <c r="A616" s="447"/>
      <c r="B616" s="1"/>
      <c r="C616" s="453"/>
      <c r="D616" s="2"/>
      <c r="E616" s="1"/>
      <c r="F616" s="49"/>
      <c r="G616" s="1"/>
      <c r="H616" s="1"/>
      <c r="I616" s="49"/>
      <c r="J616" s="1"/>
      <c r="K616" s="2"/>
      <c r="L616" s="2"/>
      <c r="M616" s="2"/>
      <c r="N616" s="2"/>
      <c r="O616" s="1"/>
      <c r="P616" s="53"/>
      <c r="Q616" s="53"/>
      <c r="R616" s="53"/>
      <c r="S616" s="104"/>
      <c r="T616" s="104"/>
      <c r="U616" s="104"/>
      <c r="V616" s="454"/>
      <c r="W616" s="53"/>
      <c r="X616" s="53"/>
      <c r="Y616" s="53"/>
      <c r="Z616" s="51"/>
      <c r="AA616" s="51"/>
      <c r="AB616" s="51"/>
      <c r="AC616" s="51"/>
      <c r="AD616" s="51"/>
      <c r="AE616" s="51"/>
      <c r="AF616" s="51"/>
      <c r="AG616" s="51"/>
      <c r="AH616" s="51"/>
    </row>
    <row r="617" ht="18.0" customHeight="1">
      <c r="A617" s="447"/>
      <c r="B617" s="1"/>
      <c r="C617" s="453"/>
      <c r="D617" s="2"/>
      <c r="E617" s="1"/>
      <c r="F617" s="49"/>
      <c r="G617" s="1"/>
      <c r="H617" s="1"/>
      <c r="I617" s="49"/>
      <c r="J617" s="1"/>
      <c r="K617" s="2"/>
      <c r="L617" s="2"/>
      <c r="M617" s="2"/>
      <c r="N617" s="2"/>
      <c r="O617" s="1"/>
      <c r="P617" s="53"/>
      <c r="Q617" s="53"/>
      <c r="R617" s="53"/>
      <c r="S617" s="104"/>
      <c r="T617" s="104"/>
      <c r="U617" s="104"/>
      <c r="V617" s="454"/>
      <c r="W617" s="53"/>
      <c r="X617" s="53"/>
      <c r="Y617" s="53"/>
      <c r="Z617" s="51"/>
      <c r="AA617" s="51"/>
      <c r="AB617" s="51"/>
      <c r="AC617" s="51"/>
      <c r="AD617" s="51"/>
      <c r="AE617" s="51"/>
      <c r="AF617" s="51"/>
      <c r="AG617" s="51"/>
      <c r="AH617" s="51"/>
    </row>
    <row r="618" ht="18.0" customHeight="1">
      <c r="A618" s="447"/>
      <c r="B618" s="1"/>
      <c r="C618" s="453"/>
      <c r="D618" s="2"/>
      <c r="E618" s="1"/>
      <c r="F618" s="49"/>
      <c r="G618" s="1"/>
      <c r="H618" s="1"/>
      <c r="I618" s="49"/>
      <c r="J618" s="1"/>
      <c r="K618" s="2"/>
      <c r="L618" s="2"/>
      <c r="M618" s="2"/>
      <c r="N618" s="2"/>
      <c r="O618" s="1"/>
      <c r="P618" s="53"/>
      <c r="Q618" s="53"/>
      <c r="R618" s="53"/>
      <c r="S618" s="104"/>
      <c r="T618" s="104"/>
      <c r="U618" s="104"/>
      <c r="V618" s="454"/>
      <c r="W618" s="53"/>
      <c r="X618" s="53"/>
      <c r="Y618" s="53"/>
      <c r="Z618" s="51"/>
      <c r="AA618" s="51"/>
      <c r="AB618" s="51"/>
      <c r="AC618" s="51"/>
      <c r="AD618" s="51"/>
      <c r="AE618" s="51"/>
      <c r="AF618" s="51"/>
      <c r="AG618" s="51"/>
      <c r="AH618" s="51"/>
    </row>
    <row r="619" ht="18.0" customHeight="1">
      <c r="A619" s="447"/>
      <c r="B619" s="1"/>
      <c r="C619" s="453"/>
      <c r="D619" s="2"/>
      <c r="E619" s="1"/>
      <c r="F619" s="49"/>
      <c r="G619" s="1"/>
      <c r="H619" s="1"/>
      <c r="I619" s="49"/>
      <c r="J619" s="1"/>
      <c r="K619" s="2"/>
      <c r="L619" s="2"/>
      <c r="M619" s="2"/>
      <c r="N619" s="2"/>
      <c r="O619" s="1"/>
      <c r="P619" s="53"/>
      <c r="Q619" s="53"/>
      <c r="R619" s="53"/>
      <c r="S619" s="104"/>
      <c r="T619" s="104"/>
      <c r="U619" s="104"/>
      <c r="V619" s="454"/>
      <c r="W619" s="53"/>
      <c r="X619" s="53"/>
      <c r="Y619" s="53"/>
      <c r="Z619" s="51"/>
      <c r="AA619" s="51"/>
      <c r="AB619" s="51"/>
      <c r="AC619" s="51"/>
      <c r="AD619" s="51"/>
      <c r="AE619" s="51"/>
      <c r="AF619" s="51"/>
      <c r="AG619" s="51"/>
      <c r="AH619" s="51"/>
    </row>
    <row r="620" ht="18.0" customHeight="1">
      <c r="A620" s="447"/>
      <c r="B620" s="1"/>
      <c r="C620" s="453"/>
      <c r="D620" s="2"/>
      <c r="E620" s="1"/>
      <c r="F620" s="49"/>
      <c r="G620" s="1"/>
      <c r="H620" s="1"/>
      <c r="I620" s="49"/>
      <c r="J620" s="1"/>
      <c r="K620" s="2"/>
      <c r="L620" s="2"/>
      <c r="M620" s="2"/>
      <c r="N620" s="2"/>
      <c r="O620" s="1"/>
      <c r="P620" s="53"/>
      <c r="Q620" s="53"/>
      <c r="R620" s="53"/>
      <c r="S620" s="104"/>
      <c r="T620" s="104"/>
      <c r="U620" s="104"/>
      <c r="V620" s="454"/>
      <c r="W620" s="53"/>
      <c r="X620" s="53"/>
      <c r="Y620" s="53"/>
      <c r="Z620" s="51"/>
      <c r="AA620" s="51"/>
      <c r="AB620" s="51"/>
      <c r="AC620" s="51"/>
      <c r="AD620" s="51"/>
      <c r="AE620" s="51"/>
      <c r="AF620" s="51"/>
      <c r="AG620" s="51"/>
      <c r="AH620" s="51"/>
    </row>
    <row r="621" ht="18.0" customHeight="1">
      <c r="A621" s="447"/>
      <c r="B621" s="1"/>
      <c r="C621" s="453"/>
      <c r="D621" s="2"/>
      <c r="E621" s="1"/>
      <c r="F621" s="49"/>
      <c r="G621" s="1"/>
      <c r="H621" s="1"/>
      <c r="I621" s="49"/>
      <c r="J621" s="1"/>
      <c r="K621" s="2"/>
      <c r="L621" s="2"/>
      <c r="M621" s="2"/>
      <c r="N621" s="2"/>
      <c r="O621" s="1"/>
      <c r="P621" s="53"/>
      <c r="Q621" s="53"/>
      <c r="R621" s="53"/>
      <c r="S621" s="104"/>
      <c r="T621" s="104"/>
      <c r="U621" s="104"/>
      <c r="V621" s="454"/>
      <c r="W621" s="53"/>
      <c r="X621" s="53"/>
      <c r="Y621" s="53"/>
      <c r="Z621" s="51"/>
      <c r="AA621" s="51"/>
      <c r="AB621" s="51"/>
      <c r="AC621" s="51"/>
      <c r="AD621" s="51"/>
      <c r="AE621" s="51"/>
      <c r="AF621" s="51"/>
      <c r="AG621" s="51"/>
      <c r="AH621" s="51"/>
    </row>
    <row r="622" ht="18.0" customHeight="1">
      <c r="A622" s="447"/>
      <c r="B622" s="1"/>
      <c r="C622" s="453"/>
      <c r="D622" s="2"/>
      <c r="E622" s="1"/>
      <c r="F622" s="49"/>
      <c r="G622" s="1"/>
      <c r="H622" s="1"/>
      <c r="I622" s="49"/>
      <c r="J622" s="1"/>
      <c r="K622" s="2"/>
      <c r="L622" s="2"/>
      <c r="M622" s="2"/>
      <c r="N622" s="2"/>
      <c r="O622" s="1"/>
      <c r="P622" s="53"/>
      <c r="Q622" s="53"/>
      <c r="R622" s="53"/>
      <c r="S622" s="104"/>
      <c r="T622" s="104"/>
      <c r="U622" s="104"/>
      <c r="V622" s="454"/>
      <c r="W622" s="53"/>
      <c r="X622" s="53"/>
      <c r="Y622" s="53"/>
      <c r="Z622" s="51"/>
      <c r="AA622" s="51"/>
      <c r="AB622" s="51"/>
      <c r="AC622" s="51"/>
      <c r="AD622" s="51"/>
      <c r="AE622" s="51"/>
      <c r="AF622" s="51"/>
      <c r="AG622" s="51"/>
      <c r="AH622" s="51"/>
    </row>
    <row r="623" ht="18.0" customHeight="1">
      <c r="A623" s="447"/>
      <c r="B623" s="1"/>
      <c r="C623" s="453"/>
      <c r="D623" s="2"/>
      <c r="E623" s="1"/>
      <c r="F623" s="49"/>
      <c r="G623" s="1"/>
      <c r="H623" s="1"/>
      <c r="I623" s="49"/>
      <c r="J623" s="1"/>
      <c r="K623" s="2"/>
      <c r="L623" s="2"/>
      <c r="M623" s="2"/>
      <c r="N623" s="2"/>
      <c r="O623" s="1"/>
      <c r="P623" s="53"/>
      <c r="Q623" s="53"/>
      <c r="R623" s="53"/>
      <c r="S623" s="104"/>
      <c r="T623" s="104"/>
      <c r="U623" s="104"/>
      <c r="V623" s="454"/>
      <c r="W623" s="53"/>
      <c r="X623" s="53"/>
      <c r="Y623" s="53"/>
      <c r="Z623" s="51"/>
      <c r="AA623" s="51"/>
      <c r="AB623" s="51"/>
      <c r="AC623" s="51"/>
      <c r="AD623" s="51"/>
      <c r="AE623" s="51"/>
      <c r="AF623" s="51"/>
      <c r="AG623" s="51"/>
      <c r="AH623" s="51"/>
    </row>
    <row r="624" ht="18.0" customHeight="1">
      <c r="A624" s="447"/>
      <c r="B624" s="1"/>
      <c r="C624" s="453"/>
      <c r="D624" s="2"/>
      <c r="E624" s="1"/>
      <c r="F624" s="49"/>
      <c r="G624" s="1"/>
      <c r="H624" s="1"/>
      <c r="I624" s="49"/>
      <c r="J624" s="1"/>
      <c r="K624" s="2"/>
      <c r="L624" s="2"/>
      <c r="M624" s="2"/>
      <c r="N624" s="2"/>
      <c r="O624" s="1"/>
      <c r="P624" s="53"/>
      <c r="Q624" s="53"/>
      <c r="R624" s="53"/>
      <c r="S624" s="104"/>
      <c r="T624" s="104"/>
      <c r="U624" s="104"/>
      <c r="V624" s="454"/>
      <c r="W624" s="53"/>
      <c r="X624" s="53"/>
      <c r="Y624" s="53"/>
      <c r="Z624" s="51"/>
      <c r="AA624" s="51"/>
      <c r="AB624" s="51"/>
      <c r="AC624" s="51"/>
      <c r="AD624" s="51"/>
      <c r="AE624" s="51"/>
      <c r="AF624" s="51"/>
      <c r="AG624" s="51"/>
      <c r="AH624" s="51"/>
    </row>
    <row r="625" ht="18.0" customHeight="1">
      <c r="A625" s="447"/>
      <c r="B625" s="1"/>
      <c r="C625" s="453"/>
      <c r="D625" s="2"/>
      <c r="E625" s="1"/>
      <c r="F625" s="49"/>
      <c r="G625" s="1"/>
      <c r="H625" s="1"/>
      <c r="I625" s="49"/>
      <c r="J625" s="1"/>
      <c r="K625" s="2"/>
      <c r="L625" s="2"/>
      <c r="M625" s="2"/>
      <c r="N625" s="2"/>
      <c r="O625" s="1"/>
      <c r="P625" s="53"/>
      <c r="Q625" s="53"/>
      <c r="R625" s="53"/>
      <c r="S625" s="104"/>
      <c r="T625" s="104"/>
      <c r="U625" s="104"/>
      <c r="V625" s="454"/>
      <c r="W625" s="53"/>
      <c r="X625" s="53"/>
      <c r="Y625" s="53"/>
      <c r="Z625" s="51"/>
      <c r="AA625" s="51"/>
      <c r="AB625" s="51"/>
      <c r="AC625" s="51"/>
      <c r="AD625" s="51"/>
      <c r="AE625" s="51"/>
      <c r="AF625" s="51"/>
      <c r="AG625" s="51"/>
      <c r="AH625" s="51"/>
    </row>
    <row r="626" ht="18.0" customHeight="1">
      <c r="A626" s="447"/>
      <c r="B626" s="1"/>
      <c r="C626" s="453"/>
      <c r="D626" s="2"/>
      <c r="E626" s="1"/>
      <c r="F626" s="49"/>
      <c r="G626" s="1"/>
      <c r="H626" s="1"/>
      <c r="I626" s="49"/>
      <c r="J626" s="1"/>
      <c r="K626" s="2"/>
      <c r="L626" s="2"/>
      <c r="M626" s="2"/>
      <c r="N626" s="2"/>
      <c r="O626" s="1"/>
      <c r="P626" s="53"/>
      <c r="Q626" s="53"/>
      <c r="R626" s="53"/>
      <c r="S626" s="104"/>
      <c r="T626" s="104"/>
      <c r="U626" s="104"/>
      <c r="V626" s="454"/>
      <c r="W626" s="53"/>
      <c r="X626" s="53"/>
      <c r="Y626" s="53"/>
      <c r="Z626" s="51"/>
      <c r="AA626" s="51"/>
      <c r="AB626" s="51"/>
      <c r="AC626" s="51"/>
      <c r="AD626" s="51"/>
      <c r="AE626" s="51"/>
      <c r="AF626" s="51"/>
      <c r="AG626" s="51"/>
      <c r="AH626" s="51"/>
    </row>
    <row r="627" ht="18.0" customHeight="1">
      <c r="A627" s="447"/>
      <c r="B627" s="1"/>
      <c r="C627" s="453"/>
      <c r="D627" s="2"/>
      <c r="E627" s="1"/>
      <c r="F627" s="49"/>
      <c r="G627" s="1"/>
      <c r="H627" s="1"/>
      <c r="I627" s="49"/>
      <c r="J627" s="1"/>
      <c r="K627" s="2"/>
      <c r="L627" s="2"/>
      <c r="M627" s="2"/>
      <c r="N627" s="2"/>
      <c r="O627" s="1"/>
      <c r="P627" s="53"/>
      <c r="Q627" s="53"/>
      <c r="R627" s="53"/>
      <c r="S627" s="104"/>
      <c r="T627" s="104"/>
      <c r="U627" s="104"/>
      <c r="V627" s="454"/>
      <c r="W627" s="53"/>
      <c r="X627" s="53"/>
      <c r="Y627" s="53"/>
      <c r="Z627" s="51"/>
      <c r="AA627" s="51"/>
      <c r="AB627" s="51"/>
      <c r="AC627" s="51"/>
      <c r="AD627" s="51"/>
      <c r="AE627" s="51"/>
      <c r="AF627" s="51"/>
      <c r="AG627" s="51"/>
      <c r="AH627" s="51"/>
    </row>
    <row r="628" ht="18.0" customHeight="1">
      <c r="A628" s="447"/>
      <c r="B628" s="1"/>
      <c r="C628" s="453"/>
      <c r="D628" s="2"/>
      <c r="E628" s="1"/>
      <c r="F628" s="49"/>
      <c r="G628" s="1"/>
      <c r="H628" s="1"/>
      <c r="I628" s="49"/>
      <c r="J628" s="1"/>
      <c r="K628" s="2"/>
      <c r="L628" s="2"/>
      <c r="M628" s="2"/>
      <c r="N628" s="2"/>
      <c r="O628" s="1"/>
      <c r="P628" s="53"/>
      <c r="Q628" s="53"/>
      <c r="R628" s="53"/>
      <c r="S628" s="104"/>
      <c r="T628" s="104"/>
      <c r="U628" s="104"/>
      <c r="V628" s="454"/>
      <c r="W628" s="53"/>
      <c r="X628" s="53"/>
      <c r="Y628" s="53"/>
      <c r="Z628" s="51"/>
      <c r="AA628" s="51"/>
      <c r="AB628" s="51"/>
      <c r="AC628" s="51"/>
      <c r="AD628" s="51"/>
      <c r="AE628" s="51"/>
      <c r="AF628" s="51"/>
      <c r="AG628" s="51"/>
      <c r="AH628" s="51"/>
    </row>
    <row r="629" ht="18.0" customHeight="1">
      <c r="A629" s="447"/>
      <c r="B629" s="1"/>
      <c r="C629" s="453"/>
      <c r="D629" s="2"/>
      <c r="E629" s="1"/>
      <c r="F629" s="49"/>
      <c r="G629" s="1"/>
      <c r="H629" s="1"/>
      <c r="I629" s="49"/>
      <c r="J629" s="1"/>
      <c r="K629" s="2"/>
      <c r="L629" s="2"/>
      <c r="M629" s="2"/>
      <c r="N629" s="2"/>
      <c r="O629" s="1"/>
      <c r="P629" s="53"/>
      <c r="Q629" s="53"/>
      <c r="R629" s="53"/>
      <c r="S629" s="104"/>
      <c r="T629" s="104"/>
      <c r="U629" s="104"/>
      <c r="V629" s="454"/>
      <c r="W629" s="53"/>
      <c r="X629" s="53"/>
      <c r="Y629" s="53"/>
      <c r="Z629" s="51"/>
      <c r="AA629" s="51"/>
      <c r="AB629" s="51"/>
      <c r="AC629" s="51"/>
      <c r="AD629" s="51"/>
      <c r="AE629" s="51"/>
      <c r="AF629" s="51"/>
      <c r="AG629" s="51"/>
      <c r="AH629" s="51"/>
    </row>
    <row r="630" ht="18.0" customHeight="1">
      <c r="A630" s="447"/>
      <c r="B630" s="1"/>
      <c r="C630" s="453"/>
      <c r="D630" s="2"/>
      <c r="E630" s="1"/>
      <c r="F630" s="49"/>
      <c r="G630" s="1"/>
      <c r="H630" s="1"/>
      <c r="I630" s="49"/>
      <c r="J630" s="1"/>
      <c r="K630" s="2"/>
      <c r="L630" s="2"/>
      <c r="M630" s="2"/>
      <c r="N630" s="2"/>
      <c r="O630" s="1"/>
      <c r="P630" s="53"/>
      <c r="Q630" s="53"/>
      <c r="R630" s="53"/>
      <c r="S630" s="104"/>
      <c r="T630" s="104"/>
      <c r="U630" s="104"/>
      <c r="V630" s="454"/>
      <c r="W630" s="53"/>
      <c r="X630" s="53"/>
      <c r="Y630" s="53"/>
      <c r="Z630" s="51"/>
      <c r="AA630" s="51"/>
      <c r="AB630" s="51"/>
      <c r="AC630" s="51"/>
      <c r="AD630" s="51"/>
      <c r="AE630" s="51"/>
      <c r="AF630" s="51"/>
      <c r="AG630" s="51"/>
      <c r="AH630" s="51"/>
    </row>
    <row r="631" ht="18.0" customHeight="1">
      <c r="A631" s="447"/>
      <c r="B631" s="1"/>
      <c r="C631" s="453"/>
      <c r="D631" s="2"/>
      <c r="E631" s="1"/>
      <c r="F631" s="49"/>
      <c r="G631" s="1"/>
      <c r="H631" s="1"/>
      <c r="I631" s="49"/>
      <c r="J631" s="1"/>
      <c r="K631" s="2"/>
      <c r="L631" s="2"/>
      <c r="M631" s="2"/>
      <c r="N631" s="2"/>
      <c r="O631" s="1"/>
      <c r="P631" s="53"/>
      <c r="Q631" s="53"/>
      <c r="R631" s="53"/>
      <c r="S631" s="104"/>
      <c r="T631" s="104"/>
      <c r="U631" s="104"/>
      <c r="V631" s="454"/>
      <c r="W631" s="53"/>
      <c r="X631" s="53"/>
      <c r="Y631" s="53"/>
      <c r="Z631" s="51"/>
      <c r="AA631" s="51"/>
      <c r="AB631" s="51"/>
      <c r="AC631" s="51"/>
      <c r="AD631" s="51"/>
      <c r="AE631" s="51"/>
      <c r="AF631" s="51"/>
      <c r="AG631" s="51"/>
      <c r="AH631" s="51"/>
    </row>
    <row r="632" ht="18.0" customHeight="1">
      <c r="A632" s="447"/>
      <c r="B632" s="1"/>
      <c r="C632" s="453"/>
      <c r="D632" s="2"/>
      <c r="E632" s="1"/>
      <c r="F632" s="49"/>
      <c r="G632" s="1"/>
      <c r="H632" s="1"/>
      <c r="I632" s="49"/>
      <c r="J632" s="1"/>
      <c r="K632" s="2"/>
      <c r="L632" s="2"/>
      <c r="M632" s="2"/>
      <c r="N632" s="2"/>
      <c r="O632" s="1"/>
      <c r="P632" s="53"/>
      <c r="Q632" s="53"/>
      <c r="R632" s="53"/>
      <c r="S632" s="104"/>
      <c r="T632" s="104"/>
      <c r="U632" s="104"/>
      <c r="V632" s="454"/>
      <c r="W632" s="53"/>
      <c r="X632" s="53"/>
      <c r="Y632" s="53"/>
      <c r="Z632" s="51"/>
      <c r="AA632" s="51"/>
      <c r="AB632" s="51"/>
      <c r="AC632" s="51"/>
      <c r="AD632" s="51"/>
      <c r="AE632" s="51"/>
      <c r="AF632" s="51"/>
      <c r="AG632" s="51"/>
      <c r="AH632" s="51"/>
    </row>
    <row r="633" ht="18.0" customHeight="1">
      <c r="A633" s="447"/>
      <c r="B633" s="1"/>
      <c r="C633" s="453"/>
      <c r="D633" s="2"/>
      <c r="E633" s="1"/>
      <c r="F633" s="49"/>
      <c r="G633" s="1"/>
      <c r="H633" s="1"/>
      <c r="I633" s="49"/>
      <c r="J633" s="1"/>
      <c r="K633" s="2"/>
      <c r="L633" s="2"/>
      <c r="M633" s="2"/>
      <c r="N633" s="2"/>
      <c r="O633" s="1"/>
      <c r="P633" s="53"/>
      <c r="Q633" s="53"/>
      <c r="R633" s="53"/>
      <c r="S633" s="104"/>
      <c r="T633" s="104"/>
      <c r="U633" s="104"/>
      <c r="V633" s="454"/>
      <c r="W633" s="53"/>
      <c r="X633" s="53"/>
      <c r="Y633" s="53"/>
      <c r="Z633" s="51"/>
      <c r="AA633" s="51"/>
      <c r="AB633" s="51"/>
      <c r="AC633" s="51"/>
      <c r="AD633" s="51"/>
      <c r="AE633" s="51"/>
      <c r="AF633" s="51"/>
      <c r="AG633" s="51"/>
      <c r="AH633" s="51"/>
    </row>
    <row r="634" ht="18.0" customHeight="1">
      <c r="A634" s="447"/>
      <c r="B634" s="1"/>
      <c r="C634" s="453"/>
      <c r="D634" s="2"/>
      <c r="E634" s="1"/>
      <c r="F634" s="49"/>
      <c r="G634" s="1"/>
      <c r="H634" s="1"/>
      <c r="I634" s="49"/>
      <c r="J634" s="1"/>
      <c r="K634" s="2"/>
      <c r="L634" s="2"/>
      <c r="M634" s="2"/>
      <c r="N634" s="2"/>
      <c r="O634" s="1"/>
      <c r="P634" s="53"/>
      <c r="Q634" s="53"/>
      <c r="R634" s="53"/>
      <c r="S634" s="104"/>
      <c r="T634" s="104"/>
      <c r="U634" s="104"/>
      <c r="V634" s="454"/>
      <c r="W634" s="53"/>
      <c r="X634" s="53"/>
      <c r="Y634" s="53"/>
      <c r="Z634" s="51"/>
      <c r="AA634" s="51"/>
      <c r="AB634" s="51"/>
      <c r="AC634" s="51"/>
      <c r="AD634" s="51"/>
      <c r="AE634" s="51"/>
      <c r="AF634" s="51"/>
      <c r="AG634" s="51"/>
      <c r="AH634" s="51"/>
    </row>
    <row r="635" ht="18.0" customHeight="1">
      <c r="A635" s="447"/>
      <c r="B635" s="1"/>
      <c r="C635" s="453"/>
      <c r="D635" s="2"/>
      <c r="E635" s="1"/>
      <c r="F635" s="49"/>
      <c r="G635" s="1"/>
      <c r="H635" s="1"/>
      <c r="I635" s="49"/>
      <c r="J635" s="1"/>
      <c r="K635" s="2"/>
      <c r="L635" s="2"/>
      <c r="M635" s="2"/>
      <c r="N635" s="2"/>
      <c r="O635" s="1"/>
      <c r="P635" s="53"/>
      <c r="Q635" s="53"/>
      <c r="R635" s="53"/>
      <c r="S635" s="104"/>
      <c r="T635" s="104"/>
      <c r="U635" s="104"/>
      <c r="V635" s="454"/>
      <c r="W635" s="53"/>
      <c r="X635" s="53"/>
      <c r="Y635" s="53"/>
      <c r="Z635" s="51"/>
      <c r="AA635" s="51"/>
      <c r="AB635" s="51"/>
      <c r="AC635" s="51"/>
      <c r="AD635" s="51"/>
      <c r="AE635" s="51"/>
      <c r="AF635" s="51"/>
      <c r="AG635" s="51"/>
      <c r="AH635" s="51"/>
    </row>
    <row r="636" ht="18.0" customHeight="1">
      <c r="A636" s="447"/>
      <c r="B636" s="1"/>
      <c r="C636" s="453"/>
      <c r="D636" s="2"/>
      <c r="E636" s="1"/>
      <c r="F636" s="49"/>
      <c r="G636" s="1"/>
      <c r="H636" s="1"/>
      <c r="I636" s="49"/>
      <c r="J636" s="1"/>
      <c r="K636" s="2"/>
      <c r="L636" s="2"/>
      <c r="M636" s="2"/>
      <c r="N636" s="2"/>
      <c r="O636" s="1"/>
      <c r="P636" s="53"/>
      <c r="Q636" s="53"/>
      <c r="R636" s="53"/>
      <c r="S636" s="104"/>
      <c r="T636" s="104"/>
      <c r="U636" s="104"/>
      <c r="V636" s="454"/>
      <c r="W636" s="53"/>
      <c r="X636" s="53"/>
      <c r="Y636" s="53"/>
      <c r="Z636" s="51"/>
      <c r="AA636" s="51"/>
      <c r="AB636" s="51"/>
      <c r="AC636" s="51"/>
      <c r="AD636" s="51"/>
      <c r="AE636" s="51"/>
      <c r="AF636" s="51"/>
      <c r="AG636" s="51"/>
      <c r="AH636" s="51"/>
    </row>
    <row r="637" ht="18.0" customHeight="1">
      <c r="A637" s="447"/>
      <c r="B637" s="1"/>
      <c r="C637" s="453"/>
      <c r="D637" s="2"/>
      <c r="E637" s="1"/>
      <c r="F637" s="49"/>
      <c r="G637" s="1"/>
      <c r="H637" s="1"/>
      <c r="I637" s="49"/>
      <c r="J637" s="1"/>
      <c r="K637" s="2"/>
      <c r="L637" s="2"/>
      <c r="M637" s="2"/>
      <c r="N637" s="2"/>
      <c r="O637" s="1"/>
      <c r="P637" s="53"/>
      <c r="Q637" s="53"/>
      <c r="R637" s="53"/>
      <c r="S637" s="104"/>
      <c r="T637" s="104"/>
      <c r="U637" s="104"/>
      <c r="V637" s="454"/>
      <c r="W637" s="53"/>
      <c r="X637" s="53"/>
      <c r="Y637" s="53"/>
      <c r="Z637" s="51"/>
      <c r="AA637" s="51"/>
      <c r="AB637" s="51"/>
      <c r="AC637" s="51"/>
      <c r="AD637" s="51"/>
      <c r="AE637" s="51"/>
      <c r="AF637" s="51"/>
      <c r="AG637" s="51"/>
      <c r="AH637" s="51"/>
    </row>
    <row r="638" ht="18.0" customHeight="1">
      <c r="A638" s="447"/>
      <c r="B638" s="1"/>
      <c r="C638" s="453"/>
      <c r="D638" s="2"/>
      <c r="E638" s="1"/>
      <c r="F638" s="49"/>
      <c r="G638" s="1"/>
      <c r="H638" s="1"/>
      <c r="I638" s="49"/>
      <c r="J638" s="1"/>
      <c r="K638" s="2"/>
      <c r="L638" s="2"/>
      <c r="M638" s="2"/>
      <c r="N638" s="2"/>
      <c r="O638" s="1"/>
      <c r="P638" s="53"/>
      <c r="Q638" s="53"/>
      <c r="R638" s="53"/>
      <c r="S638" s="104"/>
      <c r="T638" s="104"/>
      <c r="U638" s="104"/>
      <c r="V638" s="454"/>
      <c r="W638" s="53"/>
      <c r="X638" s="53"/>
      <c r="Y638" s="53"/>
      <c r="Z638" s="51"/>
      <c r="AA638" s="51"/>
      <c r="AB638" s="51"/>
      <c r="AC638" s="51"/>
      <c r="AD638" s="51"/>
      <c r="AE638" s="51"/>
      <c r="AF638" s="51"/>
      <c r="AG638" s="51"/>
      <c r="AH638" s="51"/>
    </row>
    <row r="639" ht="18.0" customHeight="1">
      <c r="A639" s="447"/>
      <c r="B639" s="1"/>
      <c r="C639" s="453"/>
      <c r="D639" s="2"/>
      <c r="E639" s="1"/>
      <c r="F639" s="49"/>
      <c r="G639" s="1"/>
      <c r="H639" s="1"/>
      <c r="I639" s="49"/>
      <c r="J639" s="1"/>
      <c r="K639" s="2"/>
      <c r="L639" s="2"/>
      <c r="M639" s="2"/>
      <c r="N639" s="2"/>
      <c r="O639" s="1"/>
      <c r="P639" s="53"/>
      <c r="Q639" s="53"/>
      <c r="R639" s="53"/>
      <c r="S639" s="104"/>
      <c r="T639" s="104"/>
      <c r="U639" s="104"/>
      <c r="V639" s="454"/>
      <c r="W639" s="53"/>
      <c r="X639" s="53"/>
      <c r="Y639" s="53"/>
      <c r="Z639" s="51"/>
      <c r="AA639" s="51"/>
      <c r="AB639" s="51"/>
      <c r="AC639" s="51"/>
      <c r="AD639" s="51"/>
      <c r="AE639" s="51"/>
      <c r="AF639" s="51"/>
      <c r="AG639" s="51"/>
      <c r="AH639" s="51"/>
    </row>
    <row r="640" ht="18.0" customHeight="1">
      <c r="A640" s="447"/>
      <c r="B640" s="1"/>
      <c r="C640" s="453"/>
      <c r="D640" s="2"/>
      <c r="E640" s="1"/>
      <c r="F640" s="49"/>
      <c r="G640" s="1"/>
      <c r="H640" s="1"/>
      <c r="I640" s="49"/>
      <c r="J640" s="1"/>
      <c r="K640" s="2"/>
      <c r="L640" s="2"/>
      <c r="M640" s="2"/>
      <c r="N640" s="2"/>
      <c r="O640" s="1"/>
      <c r="P640" s="53"/>
      <c r="Q640" s="53"/>
      <c r="R640" s="53"/>
      <c r="S640" s="104"/>
      <c r="T640" s="104"/>
      <c r="U640" s="104"/>
      <c r="V640" s="454"/>
      <c r="W640" s="53"/>
      <c r="X640" s="53"/>
      <c r="Y640" s="53"/>
      <c r="Z640" s="51"/>
      <c r="AA640" s="51"/>
      <c r="AB640" s="51"/>
      <c r="AC640" s="51"/>
      <c r="AD640" s="51"/>
      <c r="AE640" s="51"/>
      <c r="AF640" s="51"/>
      <c r="AG640" s="51"/>
      <c r="AH640" s="51"/>
    </row>
    <row r="641" ht="18.0" customHeight="1">
      <c r="A641" s="447"/>
      <c r="B641" s="1"/>
      <c r="C641" s="453"/>
      <c r="D641" s="2"/>
      <c r="E641" s="1"/>
      <c r="F641" s="49"/>
      <c r="G641" s="1"/>
      <c r="H641" s="1"/>
      <c r="I641" s="49"/>
      <c r="J641" s="1"/>
      <c r="K641" s="2"/>
      <c r="L641" s="2"/>
      <c r="M641" s="2"/>
      <c r="N641" s="2"/>
      <c r="O641" s="1"/>
      <c r="P641" s="53"/>
      <c r="Q641" s="53"/>
      <c r="R641" s="53"/>
      <c r="S641" s="104"/>
      <c r="T641" s="104"/>
      <c r="U641" s="104"/>
      <c r="V641" s="454"/>
      <c r="W641" s="53"/>
      <c r="X641" s="53"/>
      <c r="Y641" s="53"/>
      <c r="Z641" s="51"/>
      <c r="AA641" s="51"/>
      <c r="AB641" s="51"/>
      <c r="AC641" s="51"/>
      <c r="AD641" s="51"/>
      <c r="AE641" s="51"/>
      <c r="AF641" s="51"/>
      <c r="AG641" s="51"/>
      <c r="AH641" s="51"/>
    </row>
    <row r="642" ht="18.0" customHeight="1">
      <c r="A642" s="447"/>
      <c r="B642" s="1"/>
      <c r="C642" s="453"/>
      <c r="D642" s="2"/>
      <c r="E642" s="1"/>
      <c r="F642" s="49"/>
      <c r="G642" s="1"/>
      <c r="H642" s="1"/>
      <c r="I642" s="49"/>
      <c r="J642" s="1"/>
      <c r="K642" s="2"/>
      <c r="L642" s="2"/>
      <c r="M642" s="2"/>
      <c r="N642" s="2"/>
      <c r="O642" s="1"/>
      <c r="P642" s="53"/>
      <c r="Q642" s="53"/>
      <c r="R642" s="53"/>
      <c r="S642" s="104"/>
      <c r="T642" s="104"/>
      <c r="U642" s="104"/>
      <c r="V642" s="454"/>
      <c r="W642" s="53"/>
      <c r="X642" s="53"/>
      <c r="Y642" s="53"/>
      <c r="Z642" s="51"/>
      <c r="AA642" s="51"/>
      <c r="AB642" s="51"/>
      <c r="AC642" s="51"/>
      <c r="AD642" s="51"/>
      <c r="AE642" s="51"/>
      <c r="AF642" s="51"/>
      <c r="AG642" s="51"/>
      <c r="AH642" s="51"/>
    </row>
    <row r="643" ht="18.0" customHeight="1">
      <c r="A643" s="447"/>
      <c r="B643" s="1"/>
      <c r="C643" s="453"/>
      <c r="D643" s="2"/>
      <c r="E643" s="1"/>
      <c r="F643" s="49"/>
      <c r="G643" s="1"/>
      <c r="H643" s="1"/>
      <c r="I643" s="49"/>
      <c r="J643" s="1"/>
      <c r="K643" s="2"/>
      <c r="L643" s="2"/>
      <c r="M643" s="2"/>
      <c r="N643" s="2"/>
      <c r="O643" s="1"/>
      <c r="P643" s="53"/>
      <c r="Q643" s="53"/>
      <c r="R643" s="53"/>
      <c r="S643" s="104"/>
      <c r="T643" s="104"/>
      <c r="U643" s="104"/>
      <c r="V643" s="454"/>
      <c r="W643" s="53"/>
      <c r="X643" s="53"/>
      <c r="Y643" s="53"/>
      <c r="Z643" s="51"/>
      <c r="AA643" s="51"/>
      <c r="AB643" s="51"/>
      <c r="AC643" s="51"/>
      <c r="AD643" s="51"/>
      <c r="AE643" s="51"/>
      <c r="AF643" s="51"/>
      <c r="AG643" s="51"/>
      <c r="AH643" s="51"/>
    </row>
    <row r="644" ht="18.0" customHeight="1">
      <c r="A644" s="447"/>
      <c r="B644" s="1"/>
      <c r="C644" s="453"/>
      <c r="D644" s="2"/>
      <c r="E644" s="1"/>
      <c r="F644" s="49"/>
      <c r="G644" s="1"/>
      <c r="H644" s="1"/>
      <c r="I644" s="49"/>
      <c r="J644" s="1"/>
      <c r="K644" s="2"/>
      <c r="L644" s="2"/>
      <c r="M644" s="2"/>
      <c r="N644" s="2"/>
      <c r="O644" s="1"/>
      <c r="P644" s="53"/>
      <c r="Q644" s="53"/>
      <c r="R644" s="53"/>
      <c r="S644" s="104"/>
      <c r="T644" s="104"/>
      <c r="U644" s="104"/>
      <c r="V644" s="454"/>
      <c r="W644" s="53"/>
      <c r="X644" s="53"/>
      <c r="Y644" s="53"/>
      <c r="Z644" s="51"/>
      <c r="AA644" s="51"/>
      <c r="AB644" s="51"/>
      <c r="AC644" s="51"/>
      <c r="AD644" s="51"/>
      <c r="AE644" s="51"/>
      <c r="AF644" s="51"/>
      <c r="AG644" s="51"/>
      <c r="AH644" s="51"/>
    </row>
    <row r="645" ht="18.0" customHeight="1">
      <c r="A645" s="447"/>
      <c r="B645" s="1"/>
      <c r="C645" s="453"/>
      <c r="D645" s="2"/>
      <c r="E645" s="1"/>
      <c r="F645" s="49"/>
      <c r="G645" s="1"/>
      <c r="H645" s="1"/>
      <c r="I645" s="49"/>
      <c r="J645" s="1"/>
      <c r="K645" s="2"/>
      <c r="L645" s="2"/>
      <c r="M645" s="2"/>
      <c r="N645" s="2"/>
      <c r="O645" s="1"/>
      <c r="P645" s="53"/>
      <c r="Q645" s="53"/>
      <c r="R645" s="53"/>
      <c r="S645" s="104"/>
      <c r="T645" s="104"/>
      <c r="U645" s="104"/>
      <c r="V645" s="454"/>
      <c r="W645" s="53"/>
      <c r="X645" s="53"/>
      <c r="Y645" s="53"/>
      <c r="Z645" s="51"/>
      <c r="AA645" s="51"/>
      <c r="AB645" s="51"/>
      <c r="AC645" s="51"/>
      <c r="AD645" s="51"/>
      <c r="AE645" s="51"/>
      <c r="AF645" s="51"/>
      <c r="AG645" s="51"/>
      <c r="AH645" s="51"/>
    </row>
    <row r="646" ht="18.0" customHeight="1">
      <c r="A646" s="447"/>
      <c r="B646" s="1"/>
      <c r="C646" s="453"/>
      <c r="D646" s="2"/>
      <c r="E646" s="1"/>
      <c r="F646" s="49"/>
      <c r="G646" s="1"/>
      <c r="H646" s="1"/>
      <c r="I646" s="49"/>
      <c r="J646" s="1"/>
      <c r="K646" s="2"/>
      <c r="L646" s="2"/>
      <c r="M646" s="2"/>
      <c r="N646" s="2"/>
      <c r="O646" s="1"/>
      <c r="P646" s="53"/>
      <c r="Q646" s="53"/>
      <c r="R646" s="53"/>
      <c r="S646" s="104"/>
      <c r="T646" s="104"/>
      <c r="U646" s="104"/>
      <c r="V646" s="454"/>
      <c r="W646" s="53"/>
      <c r="X646" s="53"/>
      <c r="Y646" s="53"/>
      <c r="Z646" s="51"/>
      <c r="AA646" s="51"/>
      <c r="AB646" s="51"/>
      <c r="AC646" s="51"/>
      <c r="AD646" s="51"/>
      <c r="AE646" s="51"/>
      <c r="AF646" s="51"/>
      <c r="AG646" s="51"/>
      <c r="AH646" s="51"/>
    </row>
    <row r="647" ht="18.0" customHeight="1">
      <c r="A647" s="447"/>
      <c r="B647" s="1"/>
      <c r="C647" s="453"/>
      <c r="D647" s="2"/>
      <c r="E647" s="1"/>
      <c r="F647" s="49"/>
      <c r="G647" s="1"/>
      <c r="H647" s="1"/>
      <c r="I647" s="49"/>
      <c r="J647" s="1"/>
      <c r="K647" s="2"/>
      <c r="L647" s="2"/>
      <c r="M647" s="2"/>
      <c r="N647" s="2"/>
      <c r="O647" s="1"/>
      <c r="P647" s="53"/>
      <c r="Q647" s="53"/>
      <c r="R647" s="53"/>
      <c r="S647" s="104"/>
      <c r="T647" s="104"/>
      <c r="U647" s="104"/>
      <c r="V647" s="454"/>
      <c r="W647" s="53"/>
      <c r="X647" s="53"/>
      <c r="Y647" s="53"/>
      <c r="Z647" s="51"/>
      <c r="AA647" s="51"/>
      <c r="AB647" s="51"/>
      <c r="AC647" s="51"/>
      <c r="AD647" s="51"/>
      <c r="AE647" s="51"/>
      <c r="AF647" s="51"/>
      <c r="AG647" s="51"/>
      <c r="AH647" s="51"/>
    </row>
    <row r="648" ht="18.0" customHeight="1">
      <c r="A648" s="447"/>
      <c r="B648" s="1"/>
      <c r="C648" s="453"/>
      <c r="D648" s="2"/>
      <c r="E648" s="1"/>
      <c r="F648" s="49"/>
      <c r="G648" s="1"/>
      <c r="H648" s="1"/>
      <c r="I648" s="49"/>
      <c r="J648" s="1"/>
      <c r="K648" s="2"/>
      <c r="L648" s="2"/>
      <c r="M648" s="2"/>
      <c r="N648" s="2"/>
      <c r="O648" s="1"/>
      <c r="P648" s="53"/>
      <c r="Q648" s="53"/>
      <c r="R648" s="53"/>
      <c r="S648" s="104"/>
      <c r="T648" s="104"/>
      <c r="U648" s="104"/>
      <c r="V648" s="454"/>
      <c r="W648" s="53"/>
      <c r="X648" s="53"/>
      <c r="Y648" s="53"/>
      <c r="Z648" s="51"/>
      <c r="AA648" s="51"/>
      <c r="AB648" s="51"/>
      <c r="AC648" s="51"/>
      <c r="AD648" s="51"/>
      <c r="AE648" s="51"/>
      <c r="AF648" s="51"/>
      <c r="AG648" s="51"/>
      <c r="AH648" s="51"/>
    </row>
    <row r="649" ht="18.0" customHeight="1">
      <c r="A649" s="447"/>
      <c r="B649" s="1"/>
      <c r="C649" s="453"/>
      <c r="D649" s="2"/>
      <c r="E649" s="1"/>
      <c r="F649" s="49"/>
      <c r="G649" s="1"/>
      <c r="H649" s="1"/>
      <c r="I649" s="49"/>
      <c r="J649" s="1"/>
      <c r="K649" s="2"/>
      <c r="L649" s="2"/>
      <c r="M649" s="2"/>
      <c r="N649" s="2"/>
      <c r="O649" s="1"/>
      <c r="P649" s="53"/>
      <c r="Q649" s="53"/>
      <c r="R649" s="53"/>
      <c r="S649" s="104"/>
      <c r="T649" s="104"/>
      <c r="U649" s="104"/>
      <c r="V649" s="454"/>
      <c r="W649" s="53"/>
      <c r="X649" s="53"/>
      <c r="Y649" s="53"/>
      <c r="Z649" s="51"/>
      <c r="AA649" s="51"/>
      <c r="AB649" s="51"/>
      <c r="AC649" s="51"/>
      <c r="AD649" s="51"/>
      <c r="AE649" s="51"/>
      <c r="AF649" s="51"/>
      <c r="AG649" s="51"/>
      <c r="AH649" s="51"/>
    </row>
    <row r="650" ht="18.0" customHeight="1">
      <c r="A650" s="447"/>
      <c r="B650" s="1"/>
      <c r="C650" s="453"/>
      <c r="D650" s="2"/>
      <c r="E650" s="1"/>
      <c r="F650" s="49"/>
      <c r="G650" s="1"/>
      <c r="H650" s="1"/>
      <c r="I650" s="49"/>
      <c r="J650" s="1"/>
      <c r="K650" s="2"/>
      <c r="L650" s="2"/>
      <c r="M650" s="2"/>
      <c r="N650" s="2"/>
      <c r="O650" s="1"/>
      <c r="P650" s="53"/>
      <c r="Q650" s="53"/>
      <c r="R650" s="53"/>
      <c r="S650" s="104"/>
      <c r="T650" s="104"/>
      <c r="U650" s="104"/>
      <c r="V650" s="454"/>
      <c r="W650" s="53"/>
      <c r="X650" s="53"/>
      <c r="Y650" s="53"/>
      <c r="Z650" s="51"/>
      <c r="AA650" s="51"/>
      <c r="AB650" s="51"/>
      <c r="AC650" s="51"/>
      <c r="AD650" s="51"/>
      <c r="AE650" s="51"/>
      <c r="AF650" s="51"/>
      <c r="AG650" s="51"/>
      <c r="AH650" s="51"/>
    </row>
    <row r="651" ht="18.0" customHeight="1">
      <c r="A651" s="447"/>
      <c r="B651" s="1"/>
      <c r="C651" s="453"/>
      <c r="D651" s="2"/>
      <c r="E651" s="1"/>
      <c r="F651" s="49"/>
      <c r="G651" s="1"/>
      <c r="H651" s="1"/>
      <c r="I651" s="49"/>
      <c r="J651" s="1"/>
      <c r="K651" s="2"/>
      <c r="L651" s="2"/>
      <c r="M651" s="2"/>
      <c r="N651" s="2"/>
      <c r="O651" s="1"/>
      <c r="P651" s="53"/>
      <c r="Q651" s="53"/>
      <c r="R651" s="53"/>
      <c r="S651" s="104"/>
      <c r="T651" s="104"/>
      <c r="U651" s="104"/>
      <c r="V651" s="454"/>
      <c r="W651" s="53"/>
      <c r="X651" s="53"/>
      <c r="Y651" s="53"/>
      <c r="Z651" s="51"/>
      <c r="AA651" s="51"/>
      <c r="AB651" s="51"/>
      <c r="AC651" s="51"/>
      <c r="AD651" s="51"/>
      <c r="AE651" s="51"/>
      <c r="AF651" s="51"/>
      <c r="AG651" s="51"/>
      <c r="AH651" s="51"/>
    </row>
    <row r="652" ht="18.0" customHeight="1">
      <c r="A652" s="447"/>
      <c r="B652" s="1"/>
      <c r="C652" s="453"/>
      <c r="D652" s="2"/>
      <c r="E652" s="1"/>
      <c r="F652" s="49"/>
      <c r="G652" s="1"/>
      <c r="H652" s="1"/>
      <c r="I652" s="49"/>
      <c r="J652" s="1"/>
      <c r="K652" s="2"/>
      <c r="L652" s="2"/>
      <c r="M652" s="2"/>
      <c r="N652" s="2"/>
      <c r="O652" s="1"/>
      <c r="P652" s="53"/>
      <c r="Q652" s="53"/>
      <c r="R652" s="53"/>
      <c r="S652" s="104"/>
      <c r="T652" s="104"/>
      <c r="U652" s="104"/>
      <c r="V652" s="454"/>
      <c r="W652" s="53"/>
      <c r="X652" s="53"/>
      <c r="Y652" s="53"/>
      <c r="Z652" s="51"/>
      <c r="AA652" s="51"/>
      <c r="AB652" s="51"/>
      <c r="AC652" s="51"/>
      <c r="AD652" s="51"/>
      <c r="AE652" s="51"/>
      <c r="AF652" s="51"/>
      <c r="AG652" s="51"/>
      <c r="AH652" s="51"/>
    </row>
    <row r="653" ht="18.0" customHeight="1">
      <c r="A653" s="447"/>
      <c r="B653" s="1"/>
      <c r="C653" s="453"/>
      <c r="D653" s="2"/>
      <c r="E653" s="1"/>
      <c r="F653" s="49"/>
      <c r="G653" s="1"/>
      <c r="H653" s="1"/>
      <c r="I653" s="49"/>
      <c r="J653" s="1"/>
      <c r="K653" s="2"/>
      <c r="L653" s="2"/>
      <c r="M653" s="2"/>
      <c r="N653" s="2"/>
      <c r="O653" s="1"/>
      <c r="P653" s="53"/>
      <c r="Q653" s="53"/>
      <c r="R653" s="53"/>
      <c r="S653" s="104"/>
      <c r="T653" s="104"/>
      <c r="U653" s="104"/>
      <c r="V653" s="454"/>
      <c r="W653" s="53"/>
      <c r="X653" s="53"/>
      <c r="Y653" s="53"/>
      <c r="Z653" s="51"/>
      <c r="AA653" s="51"/>
      <c r="AB653" s="51"/>
      <c r="AC653" s="51"/>
      <c r="AD653" s="51"/>
      <c r="AE653" s="51"/>
      <c r="AF653" s="51"/>
      <c r="AG653" s="51"/>
      <c r="AH653" s="51"/>
    </row>
    <row r="654" ht="18.0" customHeight="1">
      <c r="A654" s="447"/>
      <c r="B654" s="1"/>
      <c r="C654" s="453"/>
      <c r="D654" s="2"/>
      <c r="E654" s="1"/>
      <c r="F654" s="49"/>
      <c r="G654" s="1"/>
      <c r="H654" s="1"/>
      <c r="I654" s="49"/>
      <c r="J654" s="1"/>
      <c r="K654" s="2"/>
      <c r="L654" s="2"/>
      <c r="M654" s="2"/>
      <c r="N654" s="2"/>
      <c r="O654" s="1"/>
      <c r="P654" s="53"/>
      <c r="Q654" s="53"/>
      <c r="R654" s="53"/>
      <c r="S654" s="104"/>
      <c r="T654" s="104"/>
      <c r="U654" s="104"/>
      <c r="V654" s="454"/>
      <c r="W654" s="53"/>
      <c r="X654" s="53"/>
      <c r="Y654" s="53"/>
      <c r="Z654" s="51"/>
      <c r="AA654" s="51"/>
      <c r="AB654" s="51"/>
      <c r="AC654" s="51"/>
      <c r="AD654" s="51"/>
      <c r="AE654" s="51"/>
      <c r="AF654" s="51"/>
      <c r="AG654" s="51"/>
      <c r="AH654" s="51"/>
    </row>
    <row r="655" ht="18.0" customHeight="1">
      <c r="A655" s="447"/>
      <c r="B655" s="1"/>
      <c r="C655" s="453"/>
      <c r="D655" s="2"/>
      <c r="E655" s="1"/>
      <c r="F655" s="49"/>
      <c r="G655" s="1"/>
      <c r="H655" s="1"/>
      <c r="I655" s="49"/>
      <c r="J655" s="1"/>
      <c r="K655" s="2"/>
      <c r="L655" s="2"/>
      <c r="M655" s="2"/>
      <c r="N655" s="2"/>
      <c r="O655" s="1"/>
      <c r="P655" s="53"/>
      <c r="Q655" s="53"/>
      <c r="R655" s="53"/>
      <c r="S655" s="104"/>
      <c r="T655" s="104"/>
      <c r="U655" s="104"/>
      <c r="V655" s="454"/>
      <c r="W655" s="53"/>
      <c r="X655" s="53"/>
      <c r="Y655" s="53"/>
      <c r="Z655" s="51"/>
      <c r="AA655" s="51"/>
      <c r="AB655" s="51"/>
      <c r="AC655" s="51"/>
      <c r="AD655" s="51"/>
      <c r="AE655" s="51"/>
      <c r="AF655" s="51"/>
      <c r="AG655" s="51"/>
      <c r="AH655" s="51"/>
    </row>
    <row r="656" ht="18.0" customHeight="1">
      <c r="A656" s="447"/>
      <c r="B656" s="1"/>
      <c r="C656" s="453"/>
      <c r="D656" s="2"/>
      <c r="E656" s="1"/>
      <c r="F656" s="49"/>
      <c r="G656" s="1"/>
      <c r="H656" s="1"/>
      <c r="I656" s="49"/>
      <c r="J656" s="1"/>
      <c r="K656" s="2"/>
      <c r="L656" s="2"/>
      <c r="M656" s="2"/>
      <c r="N656" s="2"/>
      <c r="O656" s="1"/>
      <c r="P656" s="53"/>
      <c r="Q656" s="53"/>
      <c r="R656" s="53"/>
      <c r="S656" s="104"/>
      <c r="T656" s="104"/>
      <c r="U656" s="104"/>
      <c r="V656" s="454"/>
      <c r="W656" s="53"/>
      <c r="X656" s="53"/>
      <c r="Y656" s="53"/>
      <c r="Z656" s="51"/>
      <c r="AA656" s="51"/>
      <c r="AB656" s="51"/>
      <c r="AC656" s="51"/>
      <c r="AD656" s="51"/>
      <c r="AE656" s="51"/>
      <c r="AF656" s="51"/>
      <c r="AG656" s="51"/>
      <c r="AH656" s="51"/>
    </row>
    <row r="657" ht="18.0" customHeight="1">
      <c r="A657" s="447"/>
      <c r="B657" s="1"/>
      <c r="C657" s="453"/>
      <c r="D657" s="2"/>
      <c r="E657" s="1"/>
      <c r="F657" s="49"/>
      <c r="G657" s="1"/>
      <c r="H657" s="1"/>
      <c r="I657" s="49"/>
      <c r="J657" s="1"/>
      <c r="K657" s="2"/>
      <c r="L657" s="2"/>
      <c r="M657" s="2"/>
      <c r="N657" s="2"/>
      <c r="O657" s="1"/>
      <c r="P657" s="53"/>
      <c r="Q657" s="53"/>
      <c r="R657" s="53"/>
      <c r="S657" s="104"/>
      <c r="T657" s="104"/>
      <c r="U657" s="104"/>
      <c r="V657" s="454"/>
      <c r="W657" s="53"/>
      <c r="X657" s="53"/>
      <c r="Y657" s="53"/>
      <c r="Z657" s="51"/>
      <c r="AA657" s="51"/>
      <c r="AB657" s="51"/>
      <c r="AC657" s="51"/>
      <c r="AD657" s="51"/>
      <c r="AE657" s="51"/>
      <c r="AF657" s="51"/>
      <c r="AG657" s="51"/>
      <c r="AH657" s="51"/>
    </row>
    <row r="658" ht="18.0" customHeight="1">
      <c r="A658" s="447"/>
      <c r="B658" s="1"/>
      <c r="C658" s="453"/>
      <c r="D658" s="2"/>
      <c r="E658" s="1"/>
      <c r="F658" s="49"/>
      <c r="G658" s="1"/>
      <c r="H658" s="1"/>
      <c r="I658" s="49"/>
      <c r="J658" s="1"/>
      <c r="K658" s="2"/>
      <c r="L658" s="2"/>
      <c r="M658" s="2"/>
      <c r="N658" s="2"/>
      <c r="O658" s="1"/>
      <c r="P658" s="53"/>
      <c r="Q658" s="53"/>
      <c r="R658" s="53"/>
      <c r="S658" s="104"/>
      <c r="T658" s="104"/>
      <c r="U658" s="104"/>
      <c r="V658" s="454"/>
      <c r="W658" s="53"/>
      <c r="X658" s="53"/>
      <c r="Y658" s="53"/>
      <c r="Z658" s="51"/>
      <c r="AA658" s="51"/>
      <c r="AB658" s="51"/>
      <c r="AC658" s="51"/>
      <c r="AD658" s="51"/>
      <c r="AE658" s="51"/>
      <c r="AF658" s="51"/>
      <c r="AG658" s="51"/>
      <c r="AH658" s="51"/>
    </row>
    <row r="659" ht="18.0" customHeight="1">
      <c r="A659" s="447"/>
      <c r="B659" s="1"/>
      <c r="C659" s="453"/>
      <c r="D659" s="2"/>
      <c r="E659" s="1"/>
      <c r="F659" s="49"/>
      <c r="G659" s="1"/>
      <c r="H659" s="1"/>
      <c r="I659" s="49"/>
      <c r="J659" s="1"/>
      <c r="K659" s="2"/>
      <c r="L659" s="2"/>
      <c r="M659" s="2"/>
      <c r="N659" s="2"/>
      <c r="O659" s="1"/>
      <c r="P659" s="53"/>
      <c r="Q659" s="53"/>
      <c r="R659" s="53"/>
      <c r="S659" s="104"/>
      <c r="T659" s="104"/>
      <c r="U659" s="104"/>
      <c r="V659" s="454"/>
      <c r="W659" s="53"/>
      <c r="X659" s="53"/>
      <c r="Y659" s="53"/>
      <c r="Z659" s="51"/>
      <c r="AA659" s="51"/>
      <c r="AB659" s="51"/>
      <c r="AC659" s="51"/>
      <c r="AD659" s="51"/>
      <c r="AE659" s="51"/>
      <c r="AF659" s="51"/>
      <c r="AG659" s="51"/>
      <c r="AH659" s="51"/>
    </row>
    <row r="660" ht="18.0" customHeight="1">
      <c r="A660" s="447"/>
      <c r="B660" s="1"/>
      <c r="C660" s="453"/>
      <c r="D660" s="2"/>
      <c r="E660" s="1"/>
      <c r="F660" s="49"/>
      <c r="G660" s="1"/>
      <c r="H660" s="1"/>
      <c r="I660" s="49"/>
      <c r="J660" s="1"/>
      <c r="K660" s="2"/>
      <c r="L660" s="2"/>
      <c r="M660" s="2"/>
      <c r="N660" s="2"/>
      <c r="O660" s="1"/>
      <c r="P660" s="53"/>
      <c r="Q660" s="53"/>
      <c r="R660" s="53"/>
      <c r="S660" s="104"/>
      <c r="T660" s="104"/>
      <c r="U660" s="104"/>
      <c r="V660" s="454"/>
      <c r="W660" s="53"/>
      <c r="X660" s="53"/>
      <c r="Y660" s="53"/>
      <c r="Z660" s="51"/>
      <c r="AA660" s="51"/>
      <c r="AB660" s="51"/>
      <c r="AC660" s="51"/>
      <c r="AD660" s="51"/>
      <c r="AE660" s="51"/>
      <c r="AF660" s="51"/>
      <c r="AG660" s="51"/>
      <c r="AH660" s="51"/>
    </row>
    <row r="661" ht="18.0" customHeight="1">
      <c r="A661" s="447"/>
      <c r="B661" s="1"/>
      <c r="C661" s="453"/>
      <c r="D661" s="2"/>
      <c r="E661" s="1"/>
      <c r="F661" s="49"/>
      <c r="G661" s="1"/>
      <c r="H661" s="1"/>
      <c r="I661" s="49"/>
      <c r="J661" s="1"/>
      <c r="K661" s="2"/>
      <c r="L661" s="2"/>
      <c r="M661" s="2"/>
      <c r="N661" s="2"/>
      <c r="O661" s="1"/>
      <c r="P661" s="53"/>
      <c r="Q661" s="53"/>
      <c r="R661" s="53"/>
      <c r="S661" s="104"/>
      <c r="T661" s="104"/>
      <c r="U661" s="104"/>
      <c r="V661" s="454"/>
      <c r="W661" s="53"/>
      <c r="X661" s="53"/>
      <c r="Y661" s="53"/>
      <c r="Z661" s="51"/>
      <c r="AA661" s="51"/>
      <c r="AB661" s="51"/>
      <c r="AC661" s="51"/>
      <c r="AD661" s="51"/>
      <c r="AE661" s="51"/>
      <c r="AF661" s="51"/>
      <c r="AG661" s="51"/>
      <c r="AH661" s="51"/>
    </row>
    <row r="662" ht="18.0" customHeight="1">
      <c r="A662" s="447"/>
      <c r="B662" s="1"/>
      <c r="C662" s="453"/>
      <c r="D662" s="2"/>
      <c r="E662" s="1"/>
      <c r="F662" s="49"/>
      <c r="G662" s="1"/>
      <c r="H662" s="1"/>
      <c r="I662" s="49"/>
      <c r="J662" s="1"/>
      <c r="K662" s="2"/>
      <c r="L662" s="2"/>
      <c r="M662" s="2"/>
      <c r="N662" s="2"/>
      <c r="O662" s="1"/>
      <c r="P662" s="53"/>
      <c r="Q662" s="53"/>
      <c r="R662" s="53"/>
      <c r="S662" s="104"/>
      <c r="T662" s="104"/>
      <c r="U662" s="104"/>
      <c r="V662" s="454"/>
      <c r="W662" s="53"/>
      <c r="X662" s="53"/>
      <c r="Y662" s="53"/>
      <c r="Z662" s="51"/>
      <c r="AA662" s="51"/>
      <c r="AB662" s="51"/>
      <c r="AC662" s="51"/>
      <c r="AD662" s="51"/>
      <c r="AE662" s="51"/>
      <c r="AF662" s="51"/>
      <c r="AG662" s="51"/>
      <c r="AH662" s="51"/>
    </row>
    <row r="663" ht="18.0" customHeight="1">
      <c r="A663" s="447"/>
      <c r="B663" s="1"/>
      <c r="C663" s="453"/>
      <c r="D663" s="2"/>
      <c r="E663" s="1"/>
      <c r="F663" s="49"/>
      <c r="G663" s="1"/>
      <c r="H663" s="1"/>
      <c r="I663" s="49"/>
      <c r="J663" s="1"/>
      <c r="K663" s="2"/>
      <c r="L663" s="2"/>
      <c r="M663" s="2"/>
      <c r="N663" s="2"/>
      <c r="O663" s="1"/>
      <c r="P663" s="53"/>
      <c r="Q663" s="53"/>
      <c r="R663" s="53"/>
      <c r="S663" s="104"/>
      <c r="T663" s="104"/>
      <c r="U663" s="104"/>
      <c r="V663" s="454"/>
      <c r="W663" s="53"/>
      <c r="X663" s="53"/>
      <c r="Y663" s="53"/>
      <c r="Z663" s="51"/>
      <c r="AA663" s="51"/>
      <c r="AB663" s="51"/>
      <c r="AC663" s="51"/>
      <c r="AD663" s="51"/>
      <c r="AE663" s="51"/>
      <c r="AF663" s="51"/>
      <c r="AG663" s="51"/>
      <c r="AH663" s="51"/>
    </row>
    <row r="664" ht="18.0" customHeight="1">
      <c r="A664" s="447"/>
      <c r="B664" s="1"/>
      <c r="C664" s="453"/>
      <c r="D664" s="2"/>
      <c r="E664" s="1"/>
      <c r="F664" s="49"/>
      <c r="G664" s="1"/>
      <c r="H664" s="1"/>
      <c r="I664" s="49"/>
      <c r="J664" s="1"/>
      <c r="K664" s="2"/>
      <c r="L664" s="2"/>
      <c r="M664" s="2"/>
      <c r="N664" s="2"/>
      <c r="O664" s="1"/>
      <c r="P664" s="53"/>
      <c r="Q664" s="53"/>
      <c r="R664" s="53"/>
      <c r="S664" s="104"/>
      <c r="T664" s="104"/>
      <c r="U664" s="104"/>
      <c r="V664" s="454"/>
      <c r="W664" s="53"/>
      <c r="X664" s="53"/>
      <c r="Y664" s="53"/>
      <c r="Z664" s="51"/>
      <c r="AA664" s="51"/>
      <c r="AB664" s="51"/>
      <c r="AC664" s="51"/>
      <c r="AD664" s="51"/>
      <c r="AE664" s="51"/>
      <c r="AF664" s="51"/>
      <c r="AG664" s="51"/>
      <c r="AH664" s="51"/>
    </row>
    <row r="665" ht="18.0" customHeight="1">
      <c r="A665" s="447"/>
      <c r="B665" s="1"/>
      <c r="C665" s="453"/>
      <c r="D665" s="2"/>
      <c r="E665" s="1"/>
      <c r="F665" s="49"/>
      <c r="G665" s="1"/>
      <c r="H665" s="1"/>
      <c r="I665" s="49"/>
      <c r="J665" s="1"/>
      <c r="K665" s="2"/>
      <c r="L665" s="2"/>
      <c r="M665" s="2"/>
      <c r="N665" s="2"/>
      <c r="O665" s="1"/>
      <c r="P665" s="53"/>
      <c r="Q665" s="53"/>
      <c r="R665" s="53"/>
      <c r="S665" s="104"/>
      <c r="T665" s="104"/>
      <c r="U665" s="104"/>
      <c r="V665" s="454"/>
      <c r="W665" s="53"/>
      <c r="X665" s="53"/>
      <c r="Y665" s="53"/>
      <c r="Z665" s="51"/>
      <c r="AA665" s="51"/>
      <c r="AB665" s="51"/>
      <c r="AC665" s="51"/>
      <c r="AD665" s="51"/>
      <c r="AE665" s="51"/>
      <c r="AF665" s="51"/>
      <c r="AG665" s="51"/>
      <c r="AH665" s="51"/>
    </row>
    <row r="666" ht="18.0" customHeight="1">
      <c r="A666" s="447"/>
      <c r="B666" s="1"/>
      <c r="C666" s="453"/>
      <c r="D666" s="2"/>
      <c r="E666" s="1"/>
      <c r="F666" s="49"/>
      <c r="G666" s="1"/>
      <c r="H666" s="1"/>
      <c r="I666" s="49"/>
      <c r="J666" s="1"/>
      <c r="K666" s="2"/>
      <c r="L666" s="2"/>
      <c r="M666" s="2"/>
      <c r="N666" s="2"/>
      <c r="O666" s="1"/>
      <c r="P666" s="53"/>
      <c r="Q666" s="53"/>
      <c r="R666" s="53"/>
      <c r="S666" s="104"/>
      <c r="T666" s="104"/>
      <c r="U666" s="104"/>
      <c r="V666" s="454"/>
      <c r="W666" s="53"/>
      <c r="X666" s="53"/>
      <c r="Y666" s="53"/>
      <c r="Z666" s="51"/>
      <c r="AA666" s="51"/>
      <c r="AB666" s="51"/>
      <c r="AC666" s="51"/>
      <c r="AD666" s="51"/>
      <c r="AE666" s="51"/>
      <c r="AF666" s="51"/>
      <c r="AG666" s="51"/>
      <c r="AH666" s="51"/>
    </row>
    <row r="667" ht="18.0" customHeight="1">
      <c r="A667" s="447"/>
      <c r="B667" s="1"/>
      <c r="C667" s="453"/>
      <c r="D667" s="2"/>
      <c r="E667" s="1"/>
      <c r="F667" s="49"/>
      <c r="G667" s="1"/>
      <c r="H667" s="1"/>
      <c r="I667" s="49"/>
      <c r="J667" s="1"/>
      <c r="K667" s="2"/>
      <c r="L667" s="2"/>
      <c r="M667" s="2"/>
      <c r="N667" s="2"/>
      <c r="O667" s="1"/>
      <c r="P667" s="53"/>
      <c r="Q667" s="53"/>
      <c r="R667" s="53"/>
      <c r="S667" s="104"/>
      <c r="T667" s="104"/>
      <c r="U667" s="104"/>
      <c r="V667" s="454"/>
      <c r="W667" s="53"/>
      <c r="X667" s="53"/>
      <c r="Y667" s="53"/>
      <c r="Z667" s="51"/>
      <c r="AA667" s="51"/>
      <c r="AB667" s="51"/>
      <c r="AC667" s="51"/>
      <c r="AD667" s="51"/>
      <c r="AE667" s="51"/>
      <c r="AF667" s="51"/>
      <c r="AG667" s="51"/>
      <c r="AH667" s="51"/>
    </row>
    <row r="668" ht="18.0" customHeight="1">
      <c r="A668" s="447"/>
      <c r="B668" s="1"/>
      <c r="C668" s="453"/>
      <c r="D668" s="2"/>
      <c r="E668" s="1"/>
      <c r="F668" s="49"/>
      <c r="G668" s="1"/>
      <c r="H668" s="1"/>
      <c r="I668" s="49"/>
      <c r="J668" s="1"/>
      <c r="K668" s="2"/>
      <c r="L668" s="2"/>
      <c r="M668" s="2"/>
      <c r="N668" s="2"/>
      <c r="O668" s="1"/>
      <c r="P668" s="53"/>
      <c r="Q668" s="53"/>
      <c r="R668" s="53"/>
      <c r="S668" s="104"/>
      <c r="T668" s="104"/>
      <c r="U668" s="104"/>
      <c r="V668" s="454"/>
      <c r="W668" s="53"/>
      <c r="X668" s="53"/>
      <c r="Y668" s="53"/>
      <c r="Z668" s="51"/>
      <c r="AA668" s="51"/>
      <c r="AB668" s="51"/>
      <c r="AC668" s="51"/>
      <c r="AD668" s="51"/>
      <c r="AE668" s="51"/>
      <c r="AF668" s="51"/>
      <c r="AG668" s="51"/>
      <c r="AH668" s="51"/>
    </row>
    <row r="669" ht="18.0" customHeight="1">
      <c r="A669" s="447"/>
      <c r="B669" s="1"/>
      <c r="C669" s="453"/>
      <c r="D669" s="2"/>
      <c r="E669" s="1"/>
      <c r="F669" s="49"/>
      <c r="G669" s="1"/>
      <c r="H669" s="1"/>
      <c r="I669" s="49"/>
      <c r="J669" s="1"/>
      <c r="K669" s="2"/>
      <c r="L669" s="2"/>
      <c r="M669" s="2"/>
      <c r="N669" s="2"/>
      <c r="O669" s="1"/>
      <c r="P669" s="53"/>
      <c r="Q669" s="53"/>
      <c r="R669" s="53"/>
      <c r="S669" s="104"/>
      <c r="T669" s="104"/>
      <c r="U669" s="104"/>
      <c r="V669" s="454"/>
      <c r="W669" s="53"/>
      <c r="X669" s="53"/>
      <c r="Y669" s="53"/>
      <c r="Z669" s="51"/>
      <c r="AA669" s="51"/>
      <c r="AB669" s="51"/>
      <c r="AC669" s="51"/>
      <c r="AD669" s="51"/>
      <c r="AE669" s="51"/>
      <c r="AF669" s="51"/>
      <c r="AG669" s="51"/>
      <c r="AH669" s="51"/>
    </row>
    <row r="670" ht="18.0" customHeight="1">
      <c r="A670" s="447"/>
      <c r="B670" s="1"/>
      <c r="C670" s="453"/>
      <c r="D670" s="2"/>
      <c r="E670" s="1"/>
      <c r="F670" s="49"/>
      <c r="G670" s="1"/>
      <c r="H670" s="1"/>
      <c r="I670" s="49"/>
      <c r="J670" s="1"/>
      <c r="K670" s="2"/>
      <c r="L670" s="2"/>
      <c r="M670" s="2"/>
      <c r="N670" s="2"/>
      <c r="O670" s="1"/>
      <c r="P670" s="53"/>
      <c r="Q670" s="53"/>
      <c r="R670" s="53"/>
      <c r="S670" s="104"/>
      <c r="T670" s="104"/>
      <c r="U670" s="104"/>
      <c r="V670" s="454"/>
      <c r="W670" s="53"/>
      <c r="X670" s="53"/>
      <c r="Y670" s="53"/>
      <c r="Z670" s="51"/>
      <c r="AA670" s="51"/>
      <c r="AB670" s="51"/>
      <c r="AC670" s="51"/>
      <c r="AD670" s="51"/>
      <c r="AE670" s="51"/>
      <c r="AF670" s="51"/>
      <c r="AG670" s="51"/>
      <c r="AH670" s="51"/>
    </row>
    <row r="671" ht="18.0" customHeight="1">
      <c r="A671" s="447"/>
      <c r="B671" s="1"/>
      <c r="C671" s="453"/>
      <c r="D671" s="2"/>
      <c r="E671" s="1"/>
      <c r="F671" s="49"/>
      <c r="G671" s="1"/>
      <c r="H671" s="1"/>
      <c r="I671" s="49"/>
      <c r="J671" s="1"/>
      <c r="K671" s="2"/>
      <c r="L671" s="2"/>
      <c r="M671" s="2"/>
      <c r="N671" s="2"/>
      <c r="O671" s="1"/>
      <c r="P671" s="53"/>
      <c r="Q671" s="53"/>
      <c r="R671" s="53"/>
      <c r="S671" s="104"/>
      <c r="T671" s="104"/>
      <c r="U671" s="104"/>
      <c r="V671" s="454"/>
      <c r="W671" s="53"/>
      <c r="X671" s="53"/>
      <c r="Y671" s="53"/>
      <c r="Z671" s="51"/>
      <c r="AA671" s="51"/>
      <c r="AB671" s="51"/>
      <c r="AC671" s="51"/>
      <c r="AD671" s="51"/>
      <c r="AE671" s="51"/>
      <c r="AF671" s="51"/>
      <c r="AG671" s="51"/>
      <c r="AH671" s="51"/>
    </row>
    <row r="672" ht="18.0" customHeight="1">
      <c r="A672" s="447"/>
      <c r="B672" s="1"/>
      <c r="C672" s="453"/>
      <c r="D672" s="2"/>
      <c r="E672" s="1"/>
      <c r="F672" s="49"/>
      <c r="G672" s="1"/>
      <c r="H672" s="1"/>
      <c r="I672" s="49"/>
      <c r="J672" s="1"/>
      <c r="K672" s="2"/>
      <c r="L672" s="2"/>
      <c r="M672" s="2"/>
      <c r="N672" s="2"/>
      <c r="O672" s="1"/>
      <c r="P672" s="53"/>
      <c r="Q672" s="53"/>
      <c r="R672" s="53"/>
      <c r="S672" s="104"/>
      <c r="T672" s="104"/>
      <c r="U672" s="104"/>
      <c r="V672" s="454"/>
      <c r="W672" s="53"/>
      <c r="X672" s="53"/>
      <c r="Y672" s="53"/>
      <c r="Z672" s="51"/>
      <c r="AA672" s="51"/>
      <c r="AB672" s="51"/>
      <c r="AC672" s="51"/>
      <c r="AD672" s="51"/>
      <c r="AE672" s="51"/>
      <c r="AF672" s="51"/>
      <c r="AG672" s="51"/>
      <c r="AH672" s="51"/>
    </row>
    <row r="673" ht="18.0" customHeight="1">
      <c r="A673" s="447"/>
      <c r="B673" s="1"/>
      <c r="C673" s="453"/>
      <c r="D673" s="2"/>
      <c r="E673" s="1"/>
      <c r="F673" s="49"/>
      <c r="G673" s="1"/>
      <c r="H673" s="1"/>
      <c r="I673" s="49"/>
      <c r="J673" s="1"/>
      <c r="K673" s="2"/>
      <c r="L673" s="2"/>
      <c r="M673" s="2"/>
      <c r="N673" s="2"/>
      <c r="O673" s="1"/>
      <c r="P673" s="53"/>
      <c r="Q673" s="53"/>
      <c r="R673" s="53"/>
      <c r="S673" s="104"/>
      <c r="T673" s="104"/>
      <c r="U673" s="104"/>
      <c r="V673" s="454"/>
      <c r="W673" s="53"/>
      <c r="X673" s="53"/>
      <c r="Y673" s="53"/>
      <c r="Z673" s="51"/>
      <c r="AA673" s="51"/>
      <c r="AB673" s="51"/>
      <c r="AC673" s="51"/>
      <c r="AD673" s="51"/>
      <c r="AE673" s="51"/>
      <c r="AF673" s="51"/>
      <c r="AG673" s="51"/>
      <c r="AH673" s="51"/>
    </row>
    <row r="674" ht="18.0" customHeight="1">
      <c r="A674" s="447"/>
      <c r="B674" s="1"/>
      <c r="C674" s="453"/>
      <c r="D674" s="2"/>
      <c r="E674" s="1"/>
      <c r="F674" s="49"/>
      <c r="G674" s="1"/>
      <c r="H674" s="1"/>
      <c r="I674" s="49"/>
      <c r="J674" s="1"/>
      <c r="K674" s="2"/>
      <c r="L674" s="2"/>
      <c r="M674" s="2"/>
      <c r="N674" s="2"/>
      <c r="O674" s="1"/>
      <c r="P674" s="53"/>
      <c r="Q674" s="53"/>
      <c r="R674" s="53"/>
      <c r="S674" s="104"/>
      <c r="T674" s="104"/>
      <c r="U674" s="104"/>
      <c r="V674" s="454"/>
      <c r="W674" s="53"/>
      <c r="X674" s="53"/>
      <c r="Y674" s="53"/>
      <c r="Z674" s="51"/>
      <c r="AA674" s="51"/>
      <c r="AB674" s="51"/>
      <c r="AC674" s="51"/>
      <c r="AD674" s="51"/>
      <c r="AE674" s="51"/>
      <c r="AF674" s="51"/>
      <c r="AG674" s="51"/>
      <c r="AH674" s="51"/>
    </row>
    <row r="675" ht="18.0" customHeight="1">
      <c r="A675" s="447"/>
      <c r="B675" s="1"/>
      <c r="C675" s="453"/>
      <c r="D675" s="2"/>
      <c r="E675" s="1"/>
      <c r="F675" s="49"/>
      <c r="G675" s="1"/>
      <c r="H675" s="1"/>
      <c r="I675" s="49"/>
      <c r="J675" s="1"/>
      <c r="K675" s="2"/>
      <c r="L675" s="2"/>
      <c r="M675" s="2"/>
      <c r="N675" s="2"/>
      <c r="O675" s="1"/>
      <c r="P675" s="53"/>
      <c r="Q675" s="53"/>
      <c r="R675" s="53"/>
      <c r="S675" s="104"/>
      <c r="T675" s="104"/>
      <c r="U675" s="104"/>
      <c r="V675" s="454"/>
      <c r="W675" s="53"/>
      <c r="X675" s="53"/>
      <c r="Y675" s="53"/>
      <c r="Z675" s="51"/>
      <c r="AA675" s="51"/>
      <c r="AB675" s="51"/>
      <c r="AC675" s="51"/>
      <c r="AD675" s="51"/>
      <c r="AE675" s="51"/>
      <c r="AF675" s="51"/>
      <c r="AG675" s="51"/>
      <c r="AH675" s="51"/>
    </row>
    <row r="676" ht="18.0" customHeight="1">
      <c r="A676" s="447"/>
      <c r="B676" s="1"/>
      <c r="C676" s="453"/>
      <c r="D676" s="2"/>
      <c r="E676" s="1"/>
      <c r="F676" s="49"/>
      <c r="G676" s="1"/>
      <c r="H676" s="1"/>
      <c r="I676" s="49"/>
      <c r="J676" s="1"/>
      <c r="K676" s="2"/>
      <c r="L676" s="2"/>
      <c r="M676" s="2"/>
      <c r="N676" s="2"/>
      <c r="O676" s="1"/>
      <c r="P676" s="53"/>
      <c r="Q676" s="53"/>
      <c r="R676" s="53"/>
      <c r="S676" s="104"/>
      <c r="T676" s="104"/>
      <c r="U676" s="104"/>
      <c r="V676" s="454"/>
      <c r="W676" s="53"/>
      <c r="X676" s="53"/>
      <c r="Y676" s="53"/>
      <c r="Z676" s="51"/>
      <c r="AA676" s="51"/>
      <c r="AB676" s="51"/>
      <c r="AC676" s="51"/>
      <c r="AD676" s="51"/>
      <c r="AE676" s="51"/>
      <c r="AF676" s="51"/>
      <c r="AG676" s="51"/>
      <c r="AH676" s="51"/>
    </row>
    <row r="677" ht="18.0" customHeight="1">
      <c r="A677" s="447"/>
      <c r="B677" s="1"/>
      <c r="C677" s="453"/>
      <c r="D677" s="2"/>
      <c r="E677" s="1"/>
      <c r="F677" s="49"/>
      <c r="G677" s="1"/>
      <c r="H677" s="1"/>
      <c r="I677" s="49"/>
      <c r="J677" s="1"/>
      <c r="K677" s="2"/>
      <c r="L677" s="2"/>
      <c r="M677" s="2"/>
      <c r="N677" s="2"/>
      <c r="O677" s="1"/>
      <c r="P677" s="53"/>
      <c r="Q677" s="53"/>
      <c r="R677" s="53"/>
      <c r="S677" s="104"/>
      <c r="T677" s="104"/>
      <c r="U677" s="104"/>
      <c r="V677" s="454"/>
      <c r="W677" s="53"/>
      <c r="X677" s="53"/>
      <c r="Y677" s="53"/>
      <c r="Z677" s="51"/>
      <c r="AA677" s="51"/>
      <c r="AB677" s="51"/>
      <c r="AC677" s="51"/>
      <c r="AD677" s="51"/>
      <c r="AE677" s="51"/>
      <c r="AF677" s="51"/>
      <c r="AG677" s="51"/>
      <c r="AH677" s="51"/>
    </row>
    <row r="678" ht="18.0" customHeight="1">
      <c r="A678" s="447"/>
      <c r="B678" s="1"/>
      <c r="C678" s="453"/>
      <c r="D678" s="2"/>
      <c r="E678" s="1"/>
      <c r="F678" s="49"/>
      <c r="G678" s="1"/>
      <c r="H678" s="1"/>
      <c r="I678" s="49"/>
      <c r="J678" s="1"/>
      <c r="K678" s="2"/>
      <c r="L678" s="2"/>
      <c r="M678" s="2"/>
      <c r="N678" s="2"/>
      <c r="O678" s="1"/>
      <c r="P678" s="53"/>
      <c r="Q678" s="53"/>
      <c r="R678" s="53"/>
      <c r="S678" s="104"/>
      <c r="T678" s="104"/>
      <c r="U678" s="104"/>
      <c r="V678" s="454"/>
      <c r="W678" s="53"/>
      <c r="X678" s="53"/>
      <c r="Y678" s="53"/>
      <c r="Z678" s="51"/>
      <c r="AA678" s="51"/>
      <c r="AB678" s="51"/>
      <c r="AC678" s="51"/>
      <c r="AD678" s="51"/>
      <c r="AE678" s="51"/>
      <c r="AF678" s="51"/>
      <c r="AG678" s="51"/>
      <c r="AH678" s="51"/>
    </row>
    <row r="679" ht="18.0" customHeight="1">
      <c r="A679" s="447"/>
      <c r="B679" s="1"/>
      <c r="C679" s="453"/>
      <c r="D679" s="2"/>
      <c r="E679" s="1"/>
      <c r="F679" s="49"/>
      <c r="G679" s="1"/>
      <c r="H679" s="1"/>
      <c r="I679" s="49"/>
      <c r="J679" s="1"/>
      <c r="K679" s="2"/>
      <c r="L679" s="2"/>
      <c r="M679" s="2"/>
      <c r="N679" s="2"/>
      <c r="O679" s="1"/>
      <c r="P679" s="53"/>
      <c r="Q679" s="53"/>
      <c r="R679" s="53"/>
      <c r="S679" s="104"/>
      <c r="T679" s="104"/>
      <c r="U679" s="104"/>
      <c r="V679" s="454"/>
      <c r="W679" s="53"/>
      <c r="X679" s="53"/>
      <c r="Y679" s="53"/>
      <c r="Z679" s="51"/>
      <c r="AA679" s="51"/>
      <c r="AB679" s="51"/>
      <c r="AC679" s="51"/>
      <c r="AD679" s="51"/>
      <c r="AE679" s="51"/>
      <c r="AF679" s="51"/>
      <c r="AG679" s="51"/>
      <c r="AH679" s="51"/>
    </row>
    <row r="680" ht="18.0" customHeight="1">
      <c r="A680" s="447"/>
      <c r="B680" s="1"/>
      <c r="C680" s="453"/>
      <c r="D680" s="2"/>
      <c r="E680" s="1"/>
      <c r="F680" s="49"/>
      <c r="G680" s="1"/>
      <c r="H680" s="1"/>
      <c r="I680" s="49"/>
      <c r="J680" s="1"/>
      <c r="K680" s="2"/>
      <c r="L680" s="2"/>
      <c r="M680" s="2"/>
      <c r="N680" s="2"/>
      <c r="O680" s="1"/>
      <c r="P680" s="53"/>
      <c r="Q680" s="53"/>
      <c r="R680" s="53"/>
      <c r="S680" s="104"/>
      <c r="T680" s="104"/>
      <c r="U680" s="104"/>
      <c r="V680" s="454"/>
      <c r="W680" s="53"/>
      <c r="X680" s="53"/>
      <c r="Y680" s="53"/>
      <c r="Z680" s="51"/>
      <c r="AA680" s="51"/>
      <c r="AB680" s="51"/>
      <c r="AC680" s="51"/>
      <c r="AD680" s="51"/>
      <c r="AE680" s="51"/>
      <c r="AF680" s="51"/>
      <c r="AG680" s="51"/>
      <c r="AH680" s="51"/>
    </row>
    <row r="681" ht="18.0" customHeight="1">
      <c r="A681" s="447"/>
      <c r="B681" s="1"/>
      <c r="C681" s="453"/>
      <c r="D681" s="2"/>
      <c r="E681" s="1"/>
      <c r="F681" s="49"/>
      <c r="G681" s="1"/>
      <c r="H681" s="1"/>
      <c r="I681" s="49"/>
      <c r="J681" s="1"/>
      <c r="K681" s="2"/>
      <c r="L681" s="2"/>
      <c r="M681" s="2"/>
      <c r="N681" s="2"/>
      <c r="O681" s="1"/>
      <c r="P681" s="53"/>
      <c r="Q681" s="53"/>
      <c r="R681" s="53"/>
      <c r="S681" s="104"/>
      <c r="T681" s="104"/>
      <c r="U681" s="104"/>
      <c r="V681" s="454"/>
      <c r="W681" s="53"/>
      <c r="X681" s="53"/>
      <c r="Y681" s="53"/>
      <c r="Z681" s="51"/>
      <c r="AA681" s="51"/>
      <c r="AB681" s="51"/>
      <c r="AC681" s="51"/>
      <c r="AD681" s="51"/>
      <c r="AE681" s="51"/>
      <c r="AF681" s="51"/>
      <c r="AG681" s="51"/>
      <c r="AH681" s="51"/>
    </row>
    <row r="682" ht="18.0" customHeight="1">
      <c r="A682" s="447"/>
      <c r="B682" s="1"/>
      <c r="C682" s="453"/>
      <c r="D682" s="2"/>
      <c r="E682" s="1"/>
      <c r="F682" s="49"/>
      <c r="G682" s="1"/>
      <c r="H682" s="1"/>
      <c r="I682" s="49"/>
      <c r="J682" s="1"/>
      <c r="K682" s="2"/>
      <c r="L682" s="2"/>
      <c r="M682" s="2"/>
      <c r="N682" s="2"/>
      <c r="O682" s="1"/>
      <c r="P682" s="53"/>
      <c r="Q682" s="53"/>
      <c r="R682" s="53"/>
      <c r="S682" s="104"/>
      <c r="T682" s="104"/>
      <c r="U682" s="104"/>
      <c r="V682" s="454"/>
      <c r="W682" s="53"/>
      <c r="X682" s="53"/>
      <c r="Y682" s="53"/>
      <c r="Z682" s="51"/>
      <c r="AA682" s="51"/>
      <c r="AB682" s="51"/>
      <c r="AC682" s="51"/>
      <c r="AD682" s="51"/>
      <c r="AE682" s="51"/>
      <c r="AF682" s="51"/>
      <c r="AG682" s="51"/>
      <c r="AH682" s="51"/>
    </row>
    <row r="683" ht="18.0" customHeight="1">
      <c r="A683" s="447"/>
      <c r="B683" s="1"/>
      <c r="C683" s="453"/>
      <c r="D683" s="2"/>
      <c r="E683" s="1"/>
      <c r="F683" s="49"/>
      <c r="G683" s="1"/>
      <c r="H683" s="1"/>
      <c r="I683" s="49"/>
      <c r="J683" s="1"/>
      <c r="K683" s="2"/>
      <c r="L683" s="2"/>
      <c r="M683" s="2"/>
      <c r="N683" s="2"/>
      <c r="O683" s="1"/>
      <c r="P683" s="53"/>
      <c r="Q683" s="53"/>
      <c r="R683" s="53"/>
      <c r="S683" s="104"/>
      <c r="T683" s="104"/>
      <c r="U683" s="104"/>
      <c r="V683" s="454"/>
      <c r="W683" s="53"/>
      <c r="X683" s="53"/>
      <c r="Y683" s="53"/>
      <c r="Z683" s="51"/>
      <c r="AA683" s="51"/>
      <c r="AB683" s="51"/>
      <c r="AC683" s="51"/>
      <c r="AD683" s="51"/>
      <c r="AE683" s="51"/>
      <c r="AF683" s="51"/>
      <c r="AG683" s="51"/>
      <c r="AH683" s="51"/>
    </row>
    <row r="684" ht="18.0" customHeight="1">
      <c r="A684" s="447"/>
      <c r="B684" s="1"/>
      <c r="C684" s="453"/>
      <c r="D684" s="2"/>
      <c r="E684" s="1"/>
      <c r="F684" s="49"/>
      <c r="G684" s="1"/>
      <c r="H684" s="1"/>
      <c r="I684" s="49"/>
      <c r="J684" s="1"/>
      <c r="K684" s="2"/>
      <c r="L684" s="2"/>
      <c r="M684" s="2"/>
      <c r="N684" s="2"/>
      <c r="O684" s="1"/>
      <c r="P684" s="53"/>
      <c r="Q684" s="53"/>
      <c r="R684" s="53"/>
      <c r="S684" s="104"/>
      <c r="T684" s="104"/>
      <c r="U684" s="104"/>
      <c r="V684" s="454"/>
      <c r="W684" s="53"/>
      <c r="X684" s="53"/>
      <c r="Y684" s="53"/>
      <c r="Z684" s="51"/>
      <c r="AA684" s="51"/>
      <c r="AB684" s="51"/>
      <c r="AC684" s="51"/>
      <c r="AD684" s="51"/>
      <c r="AE684" s="51"/>
      <c r="AF684" s="51"/>
      <c r="AG684" s="51"/>
      <c r="AH684" s="51"/>
    </row>
    <row r="685" ht="18.0" customHeight="1">
      <c r="A685" s="447"/>
      <c r="B685" s="1"/>
      <c r="C685" s="453"/>
      <c r="D685" s="2"/>
      <c r="E685" s="1"/>
      <c r="F685" s="49"/>
      <c r="G685" s="1"/>
      <c r="H685" s="1"/>
      <c r="I685" s="49"/>
      <c r="J685" s="1"/>
      <c r="K685" s="2"/>
      <c r="L685" s="2"/>
      <c r="M685" s="2"/>
      <c r="N685" s="2"/>
      <c r="O685" s="1"/>
      <c r="P685" s="53"/>
      <c r="Q685" s="53"/>
      <c r="R685" s="53"/>
      <c r="S685" s="104"/>
      <c r="T685" s="104"/>
      <c r="U685" s="104"/>
      <c r="V685" s="454"/>
      <c r="W685" s="53"/>
      <c r="X685" s="53"/>
      <c r="Y685" s="53"/>
      <c r="Z685" s="51"/>
      <c r="AA685" s="51"/>
      <c r="AB685" s="51"/>
      <c r="AC685" s="51"/>
      <c r="AD685" s="51"/>
      <c r="AE685" s="51"/>
      <c r="AF685" s="51"/>
      <c r="AG685" s="51"/>
      <c r="AH685" s="51"/>
    </row>
    <row r="686" ht="18.0" customHeight="1">
      <c r="A686" s="447"/>
      <c r="B686" s="1"/>
      <c r="C686" s="453"/>
      <c r="D686" s="2"/>
      <c r="E686" s="1"/>
      <c r="F686" s="49"/>
      <c r="G686" s="1"/>
      <c r="H686" s="1"/>
      <c r="I686" s="49"/>
      <c r="J686" s="1"/>
      <c r="K686" s="2"/>
      <c r="L686" s="2"/>
      <c r="M686" s="2"/>
      <c r="N686" s="2"/>
      <c r="O686" s="1"/>
      <c r="P686" s="53"/>
      <c r="Q686" s="53"/>
      <c r="R686" s="53"/>
      <c r="S686" s="104"/>
      <c r="T686" s="104"/>
      <c r="U686" s="104"/>
      <c r="V686" s="454"/>
      <c r="W686" s="53"/>
      <c r="X686" s="53"/>
      <c r="Y686" s="53"/>
      <c r="Z686" s="51"/>
      <c r="AA686" s="51"/>
      <c r="AB686" s="51"/>
      <c r="AC686" s="51"/>
      <c r="AD686" s="51"/>
      <c r="AE686" s="51"/>
      <c r="AF686" s="51"/>
      <c r="AG686" s="51"/>
      <c r="AH686" s="51"/>
    </row>
    <row r="687" ht="18.0" customHeight="1">
      <c r="A687" s="447"/>
      <c r="B687" s="1"/>
      <c r="C687" s="453"/>
      <c r="D687" s="2"/>
      <c r="E687" s="1"/>
      <c r="F687" s="49"/>
      <c r="G687" s="1"/>
      <c r="H687" s="1"/>
      <c r="I687" s="49"/>
      <c r="J687" s="1"/>
      <c r="K687" s="2"/>
      <c r="L687" s="2"/>
      <c r="M687" s="2"/>
      <c r="N687" s="2"/>
      <c r="O687" s="1"/>
      <c r="P687" s="53"/>
      <c r="Q687" s="53"/>
      <c r="R687" s="53"/>
      <c r="S687" s="104"/>
      <c r="T687" s="104"/>
      <c r="U687" s="104"/>
      <c r="V687" s="454"/>
      <c r="W687" s="53"/>
      <c r="X687" s="53"/>
      <c r="Y687" s="53"/>
      <c r="Z687" s="51"/>
      <c r="AA687" s="51"/>
      <c r="AB687" s="51"/>
      <c r="AC687" s="51"/>
      <c r="AD687" s="51"/>
      <c r="AE687" s="51"/>
      <c r="AF687" s="51"/>
      <c r="AG687" s="51"/>
      <c r="AH687" s="51"/>
    </row>
    <row r="688" ht="18.0" customHeight="1">
      <c r="A688" s="447"/>
      <c r="B688" s="1"/>
      <c r="C688" s="453"/>
      <c r="D688" s="2"/>
      <c r="E688" s="1"/>
      <c r="F688" s="49"/>
      <c r="G688" s="1"/>
      <c r="H688" s="1"/>
      <c r="I688" s="49"/>
      <c r="J688" s="1"/>
      <c r="K688" s="2"/>
      <c r="L688" s="2"/>
      <c r="M688" s="2"/>
      <c r="N688" s="2"/>
      <c r="O688" s="1"/>
      <c r="P688" s="53"/>
      <c r="Q688" s="53"/>
      <c r="R688" s="53"/>
      <c r="S688" s="104"/>
      <c r="T688" s="104"/>
      <c r="U688" s="104"/>
      <c r="V688" s="454"/>
      <c r="W688" s="53"/>
      <c r="X688" s="53"/>
      <c r="Y688" s="53"/>
      <c r="Z688" s="51"/>
      <c r="AA688" s="51"/>
      <c r="AB688" s="51"/>
      <c r="AC688" s="51"/>
      <c r="AD688" s="51"/>
      <c r="AE688" s="51"/>
      <c r="AF688" s="51"/>
      <c r="AG688" s="51"/>
      <c r="AH688" s="51"/>
    </row>
    <row r="689" ht="18.0" customHeight="1">
      <c r="A689" s="447"/>
      <c r="B689" s="1"/>
      <c r="C689" s="453"/>
      <c r="D689" s="2"/>
      <c r="E689" s="1"/>
      <c r="F689" s="49"/>
      <c r="G689" s="1"/>
      <c r="H689" s="1"/>
      <c r="I689" s="49"/>
      <c r="J689" s="1"/>
      <c r="K689" s="2"/>
      <c r="L689" s="2"/>
      <c r="M689" s="2"/>
      <c r="N689" s="2"/>
      <c r="O689" s="1"/>
      <c r="P689" s="53"/>
      <c r="Q689" s="53"/>
      <c r="R689" s="53"/>
      <c r="S689" s="104"/>
      <c r="T689" s="104"/>
      <c r="U689" s="104"/>
      <c r="V689" s="454"/>
      <c r="W689" s="53"/>
      <c r="X689" s="53"/>
      <c r="Y689" s="53"/>
      <c r="Z689" s="51"/>
      <c r="AA689" s="51"/>
      <c r="AB689" s="51"/>
      <c r="AC689" s="51"/>
      <c r="AD689" s="51"/>
      <c r="AE689" s="51"/>
      <c r="AF689" s="51"/>
      <c r="AG689" s="51"/>
      <c r="AH689" s="51"/>
    </row>
    <row r="690" ht="18.0" customHeight="1">
      <c r="A690" s="447"/>
      <c r="B690" s="1"/>
      <c r="C690" s="453"/>
      <c r="D690" s="2"/>
      <c r="E690" s="1"/>
      <c r="F690" s="49"/>
      <c r="G690" s="1"/>
      <c r="H690" s="1"/>
      <c r="I690" s="49"/>
      <c r="J690" s="1"/>
      <c r="K690" s="2"/>
      <c r="L690" s="2"/>
      <c r="M690" s="2"/>
      <c r="N690" s="2"/>
      <c r="O690" s="1"/>
      <c r="P690" s="53"/>
      <c r="Q690" s="53"/>
      <c r="R690" s="53"/>
      <c r="S690" s="104"/>
      <c r="T690" s="104"/>
      <c r="U690" s="104"/>
      <c r="V690" s="454"/>
      <c r="W690" s="53"/>
      <c r="X690" s="53"/>
      <c r="Y690" s="53"/>
      <c r="Z690" s="51"/>
      <c r="AA690" s="51"/>
      <c r="AB690" s="51"/>
      <c r="AC690" s="51"/>
      <c r="AD690" s="51"/>
      <c r="AE690" s="51"/>
      <c r="AF690" s="51"/>
      <c r="AG690" s="51"/>
      <c r="AH690" s="51"/>
    </row>
    <row r="691" ht="18.0" customHeight="1">
      <c r="A691" s="447"/>
      <c r="B691" s="1"/>
      <c r="C691" s="453"/>
      <c r="D691" s="2"/>
      <c r="E691" s="1"/>
      <c r="F691" s="49"/>
      <c r="G691" s="1"/>
      <c r="H691" s="1"/>
      <c r="I691" s="49"/>
      <c r="J691" s="1"/>
      <c r="K691" s="2"/>
      <c r="L691" s="2"/>
      <c r="M691" s="2"/>
      <c r="N691" s="2"/>
      <c r="O691" s="1"/>
      <c r="P691" s="53"/>
      <c r="Q691" s="53"/>
      <c r="R691" s="53"/>
      <c r="S691" s="104"/>
      <c r="T691" s="104"/>
      <c r="U691" s="104"/>
      <c r="V691" s="454"/>
      <c r="W691" s="53"/>
      <c r="X691" s="53"/>
      <c r="Y691" s="53"/>
      <c r="Z691" s="51"/>
      <c r="AA691" s="51"/>
      <c r="AB691" s="51"/>
      <c r="AC691" s="51"/>
      <c r="AD691" s="51"/>
      <c r="AE691" s="51"/>
      <c r="AF691" s="51"/>
      <c r="AG691" s="51"/>
      <c r="AH691" s="51"/>
    </row>
    <row r="692" ht="18.0" customHeight="1">
      <c r="A692" s="447"/>
      <c r="B692" s="1"/>
      <c r="C692" s="453"/>
      <c r="D692" s="2"/>
      <c r="E692" s="1"/>
      <c r="F692" s="49"/>
      <c r="G692" s="1"/>
      <c r="H692" s="1"/>
      <c r="I692" s="49"/>
      <c r="J692" s="1"/>
      <c r="K692" s="2"/>
      <c r="L692" s="2"/>
      <c r="M692" s="2"/>
      <c r="N692" s="2"/>
      <c r="O692" s="1"/>
      <c r="P692" s="53"/>
      <c r="Q692" s="53"/>
      <c r="R692" s="53"/>
      <c r="S692" s="104"/>
      <c r="T692" s="104"/>
      <c r="U692" s="104"/>
      <c r="V692" s="454"/>
      <c r="W692" s="53"/>
      <c r="X692" s="53"/>
      <c r="Y692" s="53"/>
      <c r="Z692" s="51"/>
      <c r="AA692" s="51"/>
      <c r="AB692" s="51"/>
      <c r="AC692" s="51"/>
      <c r="AD692" s="51"/>
      <c r="AE692" s="51"/>
      <c r="AF692" s="51"/>
      <c r="AG692" s="51"/>
      <c r="AH692" s="51"/>
    </row>
    <row r="693" ht="18.0" customHeight="1">
      <c r="A693" s="447"/>
      <c r="B693" s="1"/>
      <c r="C693" s="453"/>
      <c r="D693" s="2"/>
      <c r="E693" s="1"/>
      <c r="F693" s="49"/>
      <c r="G693" s="1"/>
      <c r="H693" s="1"/>
      <c r="I693" s="49"/>
      <c r="J693" s="1"/>
      <c r="K693" s="2"/>
      <c r="L693" s="2"/>
      <c r="M693" s="2"/>
      <c r="N693" s="2"/>
      <c r="O693" s="1"/>
      <c r="P693" s="53"/>
      <c r="Q693" s="53"/>
      <c r="R693" s="53"/>
      <c r="S693" s="104"/>
      <c r="T693" s="104"/>
      <c r="U693" s="104"/>
      <c r="V693" s="454"/>
      <c r="W693" s="53"/>
      <c r="X693" s="53"/>
      <c r="Y693" s="53"/>
      <c r="Z693" s="51"/>
      <c r="AA693" s="51"/>
      <c r="AB693" s="51"/>
      <c r="AC693" s="51"/>
      <c r="AD693" s="51"/>
      <c r="AE693" s="51"/>
      <c r="AF693" s="51"/>
      <c r="AG693" s="51"/>
      <c r="AH693" s="51"/>
    </row>
    <row r="694" ht="18.0" customHeight="1">
      <c r="A694" s="447"/>
      <c r="B694" s="1"/>
      <c r="C694" s="453"/>
      <c r="D694" s="2"/>
      <c r="E694" s="1"/>
      <c r="F694" s="49"/>
      <c r="G694" s="1"/>
      <c r="H694" s="1"/>
      <c r="I694" s="49"/>
      <c r="J694" s="1"/>
      <c r="K694" s="2"/>
      <c r="L694" s="2"/>
      <c r="M694" s="2"/>
      <c r="N694" s="2"/>
      <c r="O694" s="1"/>
      <c r="P694" s="53"/>
      <c r="Q694" s="53"/>
      <c r="R694" s="53"/>
      <c r="S694" s="104"/>
      <c r="T694" s="104"/>
      <c r="U694" s="104"/>
      <c r="V694" s="454"/>
      <c r="W694" s="53"/>
      <c r="X694" s="53"/>
      <c r="Y694" s="53"/>
      <c r="Z694" s="51"/>
      <c r="AA694" s="51"/>
      <c r="AB694" s="51"/>
      <c r="AC694" s="51"/>
      <c r="AD694" s="51"/>
      <c r="AE694" s="51"/>
      <c r="AF694" s="51"/>
      <c r="AG694" s="51"/>
      <c r="AH694" s="51"/>
    </row>
    <row r="695" ht="18.0" customHeight="1">
      <c r="A695" s="447"/>
      <c r="B695" s="1"/>
      <c r="C695" s="453"/>
      <c r="D695" s="2"/>
      <c r="E695" s="1"/>
      <c r="F695" s="49"/>
      <c r="G695" s="1"/>
      <c r="H695" s="1"/>
      <c r="I695" s="49"/>
      <c r="J695" s="1"/>
      <c r="K695" s="2"/>
      <c r="L695" s="2"/>
      <c r="M695" s="2"/>
      <c r="N695" s="2"/>
      <c r="O695" s="1"/>
      <c r="P695" s="53"/>
      <c r="Q695" s="53"/>
      <c r="R695" s="53"/>
      <c r="S695" s="104"/>
      <c r="T695" s="104"/>
      <c r="U695" s="104"/>
      <c r="V695" s="454"/>
      <c r="W695" s="53"/>
      <c r="X695" s="53"/>
      <c r="Y695" s="53"/>
      <c r="Z695" s="51"/>
      <c r="AA695" s="51"/>
      <c r="AB695" s="51"/>
      <c r="AC695" s="51"/>
      <c r="AD695" s="51"/>
      <c r="AE695" s="51"/>
      <c r="AF695" s="51"/>
      <c r="AG695" s="51"/>
      <c r="AH695" s="51"/>
    </row>
    <row r="696" ht="18.0" customHeight="1">
      <c r="A696" s="447"/>
      <c r="B696" s="1"/>
      <c r="C696" s="453"/>
      <c r="D696" s="2"/>
      <c r="E696" s="1"/>
      <c r="F696" s="49"/>
      <c r="G696" s="1"/>
      <c r="H696" s="1"/>
      <c r="I696" s="49"/>
      <c r="J696" s="1"/>
      <c r="K696" s="2"/>
      <c r="L696" s="2"/>
      <c r="M696" s="2"/>
      <c r="N696" s="2"/>
      <c r="O696" s="1"/>
      <c r="P696" s="53"/>
      <c r="Q696" s="53"/>
      <c r="R696" s="53"/>
      <c r="S696" s="104"/>
      <c r="T696" s="104"/>
      <c r="U696" s="104"/>
      <c r="V696" s="454"/>
      <c r="W696" s="53"/>
      <c r="X696" s="53"/>
      <c r="Y696" s="53"/>
      <c r="Z696" s="51"/>
      <c r="AA696" s="51"/>
      <c r="AB696" s="51"/>
      <c r="AC696" s="51"/>
      <c r="AD696" s="51"/>
      <c r="AE696" s="51"/>
      <c r="AF696" s="51"/>
      <c r="AG696" s="51"/>
      <c r="AH696" s="51"/>
    </row>
    <row r="697" ht="18.0" customHeight="1">
      <c r="A697" s="447"/>
      <c r="B697" s="1"/>
      <c r="C697" s="453"/>
      <c r="D697" s="2"/>
      <c r="E697" s="1"/>
      <c r="F697" s="49"/>
      <c r="G697" s="1"/>
      <c r="H697" s="1"/>
      <c r="I697" s="49"/>
      <c r="J697" s="1"/>
      <c r="K697" s="2"/>
      <c r="L697" s="2"/>
      <c r="M697" s="2"/>
      <c r="N697" s="2"/>
      <c r="O697" s="1"/>
      <c r="P697" s="53"/>
      <c r="Q697" s="53"/>
      <c r="R697" s="53"/>
      <c r="S697" s="104"/>
      <c r="T697" s="104"/>
      <c r="U697" s="104"/>
      <c r="V697" s="454"/>
      <c r="W697" s="53"/>
      <c r="X697" s="53"/>
      <c r="Y697" s="53"/>
      <c r="Z697" s="51"/>
      <c r="AA697" s="51"/>
      <c r="AB697" s="51"/>
      <c r="AC697" s="51"/>
      <c r="AD697" s="51"/>
      <c r="AE697" s="51"/>
      <c r="AF697" s="51"/>
      <c r="AG697" s="51"/>
      <c r="AH697" s="51"/>
    </row>
    <row r="698" ht="18.0" customHeight="1">
      <c r="A698" s="447"/>
      <c r="B698" s="1"/>
      <c r="C698" s="453"/>
      <c r="D698" s="2"/>
      <c r="E698" s="1"/>
      <c r="F698" s="49"/>
      <c r="G698" s="1"/>
      <c r="H698" s="1"/>
      <c r="I698" s="49"/>
      <c r="J698" s="1"/>
      <c r="K698" s="2"/>
      <c r="L698" s="2"/>
      <c r="M698" s="2"/>
      <c r="N698" s="2"/>
      <c r="O698" s="1"/>
      <c r="P698" s="53"/>
      <c r="Q698" s="53"/>
      <c r="R698" s="53"/>
      <c r="S698" s="104"/>
      <c r="T698" s="104"/>
      <c r="U698" s="104"/>
      <c r="V698" s="454"/>
      <c r="W698" s="53"/>
      <c r="X698" s="53"/>
      <c r="Y698" s="53"/>
      <c r="Z698" s="51"/>
      <c r="AA698" s="51"/>
      <c r="AB698" s="51"/>
      <c r="AC698" s="51"/>
      <c r="AD698" s="51"/>
      <c r="AE698" s="51"/>
      <c r="AF698" s="51"/>
      <c r="AG698" s="51"/>
      <c r="AH698" s="51"/>
    </row>
    <row r="699" ht="18.0" customHeight="1">
      <c r="A699" s="447"/>
      <c r="B699" s="1"/>
      <c r="C699" s="453"/>
      <c r="D699" s="2"/>
      <c r="E699" s="1"/>
      <c r="F699" s="49"/>
      <c r="G699" s="1"/>
      <c r="H699" s="1"/>
      <c r="I699" s="49"/>
      <c r="J699" s="1"/>
      <c r="K699" s="2"/>
      <c r="L699" s="2"/>
      <c r="M699" s="2"/>
      <c r="N699" s="2"/>
      <c r="O699" s="1"/>
      <c r="P699" s="53"/>
      <c r="Q699" s="53"/>
      <c r="R699" s="53"/>
      <c r="S699" s="104"/>
      <c r="T699" s="104"/>
      <c r="U699" s="104"/>
      <c r="V699" s="454"/>
      <c r="W699" s="53"/>
      <c r="X699" s="53"/>
      <c r="Y699" s="53"/>
      <c r="Z699" s="51"/>
      <c r="AA699" s="51"/>
      <c r="AB699" s="51"/>
      <c r="AC699" s="51"/>
      <c r="AD699" s="51"/>
      <c r="AE699" s="51"/>
      <c r="AF699" s="51"/>
      <c r="AG699" s="51"/>
      <c r="AH699" s="51"/>
    </row>
    <row r="700" ht="18.0" customHeight="1">
      <c r="A700" s="447"/>
      <c r="B700" s="1"/>
      <c r="C700" s="453"/>
      <c r="D700" s="2"/>
      <c r="E700" s="1"/>
      <c r="F700" s="49"/>
      <c r="G700" s="1"/>
      <c r="H700" s="1"/>
      <c r="I700" s="49"/>
      <c r="J700" s="1"/>
      <c r="K700" s="2"/>
      <c r="L700" s="2"/>
      <c r="M700" s="2"/>
      <c r="N700" s="2"/>
      <c r="O700" s="1"/>
      <c r="P700" s="53"/>
      <c r="Q700" s="53"/>
      <c r="R700" s="53"/>
      <c r="S700" s="104"/>
      <c r="T700" s="104"/>
      <c r="U700" s="104"/>
      <c r="V700" s="454"/>
      <c r="W700" s="53"/>
      <c r="X700" s="53"/>
      <c r="Y700" s="53"/>
      <c r="Z700" s="51"/>
      <c r="AA700" s="51"/>
      <c r="AB700" s="51"/>
      <c r="AC700" s="51"/>
      <c r="AD700" s="51"/>
      <c r="AE700" s="51"/>
      <c r="AF700" s="51"/>
      <c r="AG700" s="51"/>
      <c r="AH700" s="51"/>
    </row>
    <row r="701" ht="18.0" customHeight="1">
      <c r="A701" s="447"/>
      <c r="B701" s="1"/>
      <c r="C701" s="453"/>
      <c r="D701" s="2"/>
      <c r="E701" s="1"/>
      <c r="F701" s="49"/>
      <c r="G701" s="1"/>
      <c r="H701" s="1"/>
      <c r="I701" s="49"/>
      <c r="J701" s="1"/>
      <c r="K701" s="2"/>
      <c r="L701" s="2"/>
      <c r="M701" s="2"/>
      <c r="N701" s="2"/>
      <c r="O701" s="1"/>
      <c r="P701" s="53"/>
      <c r="Q701" s="53"/>
      <c r="R701" s="53"/>
      <c r="S701" s="104"/>
      <c r="T701" s="104"/>
      <c r="U701" s="104"/>
      <c r="V701" s="454"/>
      <c r="W701" s="53"/>
      <c r="X701" s="53"/>
      <c r="Y701" s="53"/>
      <c r="Z701" s="51"/>
      <c r="AA701" s="51"/>
      <c r="AB701" s="51"/>
      <c r="AC701" s="51"/>
      <c r="AD701" s="51"/>
      <c r="AE701" s="51"/>
      <c r="AF701" s="51"/>
      <c r="AG701" s="51"/>
      <c r="AH701" s="51"/>
    </row>
    <row r="702" ht="18.0" customHeight="1">
      <c r="A702" s="447"/>
      <c r="B702" s="1"/>
      <c r="C702" s="453"/>
      <c r="D702" s="2"/>
      <c r="E702" s="1"/>
      <c r="F702" s="49"/>
      <c r="G702" s="1"/>
      <c r="H702" s="1"/>
      <c r="I702" s="49"/>
      <c r="J702" s="1"/>
      <c r="K702" s="2"/>
      <c r="L702" s="2"/>
      <c r="M702" s="2"/>
      <c r="N702" s="2"/>
      <c r="O702" s="1"/>
      <c r="P702" s="53"/>
      <c r="Q702" s="53"/>
      <c r="R702" s="53"/>
      <c r="S702" s="104"/>
      <c r="T702" s="104"/>
      <c r="U702" s="104"/>
      <c r="V702" s="454"/>
      <c r="W702" s="53"/>
      <c r="X702" s="53"/>
      <c r="Y702" s="53"/>
      <c r="Z702" s="51"/>
      <c r="AA702" s="51"/>
      <c r="AB702" s="51"/>
      <c r="AC702" s="51"/>
      <c r="AD702" s="51"/>
      <c r="AE702" s="51"/>
      <c r="AF702" s="51"/>
      <c r="AG702" s="51"/>
      <c r="AH702" s="51"/>
    </row>
    <row r="703" ht="18.0" customHeight="1">
      <c r="A703" s="447"/>
      <c r="B703" s="1"/>
      <c r="C703" s="453"/>
      <c r="D703" s="2"/>
      <c r="E703" s="1"/>
      <c r="F703" s="49"/>
      <c r="G703" s="1"/>
      <c r="H703" s="1"/>
      <c r="I703" s="49"/>
      <c r="J703" s="1"/>
      <c r="K703" s="2"/>
      <c r="L703" s="2"/>
      <c r="M703" s="2"/>
      <c r="N703" s="2"/>
      <c r="O703" s="1"/>
      <c r="P703" s="53"/>
      <c r="Q703" s="53"/>
      <c r="R703" s="53"/>
      <c r="S703" s="104"/>
      <c r="T703" s="104"/>
      <c r="U703" s="104"/>
      <c r="V703" s="454"/>
      <c r="W703" s="53"/>
      <c r="X703" s="53"/>
      <c r="Y703" s="53"/>
      <c r="Z703" s="51"/>
      <c r="AA703" s="51"/>
      <c r="AB703" s="51"/>
      <c r="AC703" s="51"/>
      <c r="AD703" s="51"/>
      <c r="AE703" s="51"/>
      <c r="AF703" s="51"/>
      <c r="AG703" s="51"/>
      <c r="AH703" s="51"/>
    </row>
    <row r="704" ht="18.0" customHeight="1">
      <c r="A704" s="447"/>
      <c r="B704" s="1"/>
      <c r="C704" s="453"/>
      <c r="D704" s="2"/>
      <c r="E704" s="1"/>
      <c r="F704" s="49"/>
      <c r="G704" s="1"/>
      <c r="H704" s="1"/>
      <c r="I704" s="49"/>
      <c r="J704" s="1"/>
      <c r="K704" s="2"/>
      <c r="L704" s="2"/>
      <c r="M704" s="2"/>
      <c r="N704" s="2"/>
      <c r="O704" s="1"/>
      <c r="P704" s="53"/>
      <c r="Q704" s="53"/>
      <c r="R704" s="53"/>
      <c r="S704" s="104"/>
      <c r="T704" s="104"/>
      <c r="U704" s="104"/>
      <c r="V704" s="454"/>
      <c r="W704" s="53"/>
      <c r="X704" s="53"/>
      <c r="Y704" s="53"/>
      <c r="Z704" s="51"/>
      <c r="AA704" s="51"/>
      <c r="AB704" s="51"/>
      <c r="AC704" s="51"/>
      <c r="AD704" s="51"/>
      <c r="AE704" s="51"/>
      <c r="AF704" s="51"/>
      <c r="AG704" s="51"/>
      <c r="AH704" s="51"/>
    </row>
    <row r="705" ht="18.0" customHeight="1">
      <c r="A705" s="447"/>
      <c r="B705" s="1"/>
      <c r="C705" s="453"/>
      <c r="D705" s="2"/>
      <c r="E705" s="1"/>
      <c r="F705" s="49"/>
      <c r="G705" s="1"/>
      <c r="H705" s="1"/>
      <c r="I705" s="49"/>
      <c r="J705" s="1"/>
      <c r="K705" s="2"/>
      <c r="L705" s="2"/>
      <c r="M705" s="2"/>
      <c r="N705" s="2"/>
      <c r="O705" s="1"/>
      <c r="P705" s="53"/>
      <c r="Q705" s="53"/>
      <c r="R705" s="53"/>
      <c r="S705" s="104"/>
      <c r="T705" s="104"/>
      <c r="U705" s="104"/>
      <c r="V705" s="454"/>
      <c r="W705" s="53"/>
      <c r="X705" s="53"/>
      <c r="Y705" s="53"/>
      <c r="Z705" s="51"/>
      <c r="AA705" s="51"/>
      <c r="AB705" s="51"/>
      <c r="AC705" s="51"/>
      <c r="AD705" s="51"/>
      <c r="AE705" s="51"/>
      <c r="AF705" s="51"/>
      <c r="AG705" s="51"/>
      <c r="AH705" s="51"/>
    </row>
    <row r="706" ht="18.0" customHeight="1">
      <c r="A706" s="447"/>
      <c r="B706" s="1"/>
      <c r="C706" s="453"/>
      <c r="D706" s="2"/>
      <c r="E706" s="1"/>
      <c r="F706" s="49"/>
      <c r="G706" s="1"/>
      <c r="H706" s="1"/>
      <c r="I706" s="49"/>
      <c r="J706" s="1"/>
      <c r="K706" s="2"/>
      <c r="L706" s="2"/>
      <c r="M706" s="2"/>
      <c r="N706" s="2"/>
      <c r="O706" s="1"/>
      <c r="P706" s="53"/>
      <c r="Q706" s="53"/>
      <c r="R706" s="53"/>
      <c r="S706" s="104"/>
      <c r="T706" s="104"/>
      <c r="U706" s="104"/>
      <c r="V706" s="454"/>
      <c r="W706" s="53"/>
      <c r="X706" s="53"/>
      <c r="Y706" s="53"/>
      <c r="Z706" s="51"/>
      <c r="AA706" s="51"/>
      <c r="AB706" s="51"/>
      <c r="AC706" s="51"/>
      <c r="AD706" s="51"/>
      <c r="AE706" s="51"/>
      <c r="AF706" s="51"/>
      <c r="AG706" s="51"/>
      <c r="AH706" s="51"/>
    </row>
    <row r="707" ht="18.0" customHeight="1">
      <c r="A707" s="447"/>
      <c r="B707" s="1"/>
      <c r="C707" s="453"/>
      <c r="D707" s="2"/>
      <c r="E707" s="1"/>
      <c r="F707" s="49"/>
      <c r="G707" s="1"/>
      <c r="H707" s="1"/>
      <c r="I707" s="49"/>
      <c r="J707" s="1"/>
      <c r="K707" s="2"/>
      <c r="L707" s="2"/>
      <c r="M707" s="2"/>
      <c r="N707" s="2"/>
      <c r="O707" s="1"/>
      <c r="P707" s="53"/>
      <c r="Q707" s="53"/>
      <c r="R707" s="53"/>
      <c r="S707" s="104"/>
      <c r="T707" s="104"/>
      <c r="U707" s="104"/>
      <c r="V707" s="454"/>
      <c r="W707" s="53"/>
      <c r="X707" s="53"/>
      <c r="Y707" s="53"/>
      <c r="Z707" s="51"/>
      <c r="AA707" s="51"/>
      <c r="AB707" s="51"/>
      <c r="AC707" s="51"/>
      <c r="AD707" s="51"/>
      <c r="AE707" s="51"/>
      <c r="AF707" s="51"/>
      <c r="AG707" s="51"/>
      <c r="AH707" s="51"/>
    </row>
    <row r="708" ht="18.0" customHeight="1">
      <c r="A708" s="447"/>
      <c r="B708" s="1"/>
      <c r="C708" s="453"/>
      <c r="D708" s="2"/>
      <c r="E708" s="1"/>
      <c r="F708" s="49"/>
      <c r="G708" s="1"/>
      <c r="H708" s="1"/>
      <c r="I708" s="49"/>
      <c r="J708" s="1"/>
      <c r="K708" s="2"/>
      <c r="L708" s="2"/>
      <c r="M708" s="2"/>
      <c r="N708" s="2"/>
      <c r="O708" s="1"/>
      <c r="P708" s="53"/>
      <c r="Q708" s="53"/>
      <c r="R708" s="53"/>
      <c r="S708" s="104"/>
      <c r="T708" s="104"/>
      <c r="U708" s="104"/>
      <c r="V708" s="454"/>
      <c r="W708" s="53"/>
      <c r="X708" s="53"/>
      <c r="Y708" s="53"/>
      <c r="Z708" s="51"/>
      <c r="AA708" s="51"/>
      <c r="AB708" s="51"/>
      <c r="AC708" s="51"/>
      <c r="AD708" s="51"/>
      <c r="AE708" s="51"/>
      <c r="AF708" s="51"/>
      <c r="AG708" s="51"/>
      <c r="AH708" s="51"/>
    </row>
    <row r="709" ht="18.0" customHeight="1">
      <c r="A709" s="447"/>
      <c r="B709" s="1"/>
      <c r="C709" s="453"/>
      <c r="D709" s="2"/>
      <c r="E709" s="1"/>
      <c r="F709" s="49"/>
      <c r="G709" s="1"/>
      <c r="H709" s="1"/>
      <c r="I709" s="49"/>
      <c r="J709" s="1"/>
      <c r="K709" s="2"/>
      <c r="L709" s="2"/>
      <c r="M709" s="2"/>
      <c r="N709" s="2"/>
      <c r="O709" s="1"/>
      <c r="P709" s="53"/>
      <c r="Q709" s="53"/>
      <c r="R709" s="53"/>
      <c r="S709" s="104"/>
      <c r="T709" s="104"/>
      <c r="U709" s="104"/>
      <c r="V709" s="454"/>
      <c r="W709" s="53"/>
      <c r="X709" s="53"/>
      <c r="Y709" s="53"/>
      <c r="Z709" s="51"/>
      <c r="AA709" s="51"/>
      <c r="AB709" s="51"/>
      <c r="AC709" s="51"/>
      <c r="AD709" s="51"/>
      <c r="AE709" s="51"/>
      <c r="AF709" s="51"/>
      <c r="AG709" s="51"/>
      <c r="AH709" s="51"/>
    </row>
    <row r="710" ht="18.0" customHeight="1">
      <c r="A710" s="447"/>
      <c r="B710" s="1"/>
      <c r="C710" s="453"/>
      <c r="D710" s="2"/>
      <c r="E710" s="1"/>
      <c r="F710" s="49"/>
      <c r="G710" s="1"/>
      <c r="H710" s="1"/>
      <c r="I710" s="49"/>
      <c r="J710" s="1"/>
      <c r="K710" s="2"/>
      <c r="L710" s="2"/>
      <c r="M710" s="2"/>
      <c r="N710" s="2"/>
      <c r="O710" s="1"/>
      <c r="P710" s="53"/>
      <c r="Q710" s="53"/>
      <c r="R710" s="53"/>
      <c r="S710" s="104"/>
      <c r="T710" s="104"/>
      <c r="U710" s="104"/>
      <c r="V710" s="454"/>
      <c r="W710" s="53"/>
      <c r="X710" s="53"/>
      <c r="Y710" s="53"/>
      <c r="Z710" s="51"/>
      <c r="AA710" s="51"/>
      <c r="AB710" s="51"/>
      <c r="AC710" s="51"/>
      <c r="AD710" s="51"/>
      <c r="AE710" s="51"/>
      <c r="AF710" s="51"/>
      <c r="AG710" s="51"/>
      <c r="AH710" s="51"/>
    </row>
    <row r="711" ht="18.0" customHeight="1">
      <c r="A711" s="447"/>
      <c r="B711" s="1"/>
      <c r="C711" s="453"/>
      <c r="D711" s="2"/>
      <c r="E711" s="1"/>
      <c r="F711" s="49"/>
      <c r="G711" s="1"/>
      <c r="H711" s="1"/>
      <c r="I711" s="49"/>
      <c r="J711" s="1"/>
      <c r="K711" s="2"/>
      <c r="L711" s="2"/>
      <c r="M711" s="2"/>
      <c r="N711" s="2"/>
      <c r="O711" s="1"/>
      <c r="P711" s="53"/>
      <c r="Q711" s="53"/>
      <c r="R711" s="53"/>
      <c r="S711" s="104"/>
      <c r="T711" s="104"/>
      <c r="U711" s="104"/>
      <c r="V711" s="454"/>
      <c r="W711" s="53"/>
      <c r="X711" s="53"/>
      <c r="Y711" s="53"/>
      <c r="Z711" s="51"/>
      <c r="AA711" s="51"/>
      <c r="AB711" s="51"/>
      <c r="AC711" s="51"/>
      <c r="AD711" s="51"/>
      <c r="AE711" s="51"/>
      <c r="AF711" s="51"/>
      <c r="AG711" s="51"/>
      <c r="AH711" s="51"/>
    </row>
    <row r="712" ht="18.0" customHeight="1">
      <c r="A712" s="447"/>
      <c r="B712" s="1"/>
      <c r="C712" s="453"/>
      <c r="D712" s="2"/>
      <c r="E712" s="1"/>
      <c r="F712" s="49"/>
      <c r="G712" s="1"/>
      <c r="H712" s="1"/>
      <c r="I712" s="49"/>
      <c r="J712" s="1"/>
      <c r="K712" s="2"/>
      <c r="L712" s="2"/>
      <c r="M712" s="2"/>
      <c r="N712" s="2"/>
      <c r="O712" s="1"/>
      <c r="P712" s="53"/>
      <c r="Q712" s="53"/>
      <c r="R712" s="53"/>
      <c r="S712" s="104"/>
      <c r="T712" s="104"/>
      <c r="U712" s="104"/>
      <c r="V712" s="454"/>
      <c r="W712" s="53"/>
      <c r="X712" s="53"/>
      <c r="Y712" s="53"/>
      <c r="Z712" s="51"/>
      <c r="AA712" s="51"/>
      <c r="AB712" s="51"/>
      <c r="AC712" s="51"/>
      <c r="AD712" s="51"/>
      <c r="AE712" s="51"/>
      <c r="AF712" s="51"/>
      <c r="AG712" s="51"/>
      <c r="AH712" s="51"/>
    </row>
    <row r="713" ht="18.0" customHeight="1">
      <c r="A713" s="447"/>
      <c r="B713" s="1"/>
      <c r="C713" s="453"/>
      <c r="D713" s="2"/>
      <c r="E713" s="1"/>
      <c r="F713" s="49"/>
      <c r="G713" s="1"/>
      <c r="H713" s="1"/>
      <c r="I713" s="49"/>
      <c r="J713" s="1"/>
      <c r="K713" s="2"/>
      <c r="L713" s="2"/>
      <c r="M713" s="2"/>
      <c r="N713" s="2"/>
      <c r="O713" s="1"/>
      <c r="P713" s="53"/>
      <c r="Q713" s="53"/>
      <c r="R713" s="53"/>
      <c r="S713" s="104"/>
      <c r="T713" s="104"/>
      <c r="U713" s="104"/>
      <c r="V713" s="454"/>
      <c r="W713" s="53"/>
      <c r="X713" s="53"/>
      <c r="Y713" s="53"/>
      <c r="Z713" s="51"/>
      <c r="AA713" s="51"/>
      <c r="AB713" s="51"/>
      <c r="AC713" s="51"/>
      <c r="AD713" s="51"/>
      <c r="AE713" s="51"/>
      <c r="AF713" s="51"/>
      <c r="AG713" s="51"/>
      <c r="AH713" s="51"/>
    </row>
    <row r="714" ht="18.0" customHeight="1">
      <c r="A714" s="447"/>
      <c r="B714" s="1"/>
      <c r="C714" s="453"/>
      <c r="D714" s="2"/>
      <c r="E714" s="1"/>
      <c r="F714" s="49"/>
      <c r="G714" s="1"/>
      <c r="H714" s="1"/>
      <c r="I714" s="49"/>
      <c r="J714" s="1"/>
      <c r="K714" s="2"/>
      <c r="L714" s="2"/>
      <c r="M714" s="2"/>
      <c r="N714" s="2"/>
      <c r="O714" s="1"/>
      <c r="P714" s="53"/>
      <c r="Q714" s="53"/>
      <c r="R714" s="53"/>
      <c r="S714" s="104"/>
      <c r="T714" s="104"/>
      <c r="U714" s="104"/>
      <c r="V714" s="454"/>
      <c r="W714" s="53"/>
      <c r="X714" s="53"/>
      <c r="Y714" s="53"/>
      <c r="Z714" s="51"/>
      <c r="AA714" s="51"/>
      <c r="AB714" s="51"/>
      <c r="AC714" s="51"/>
      <c r="AD714" s="51"/>
      <c r="AE714" s="51"/>
      <c r="AF714" s="51"/>
      <c r="AG714" s="51"/>
      <c r="AH714" s="51"/>
    </row>
    <row r="715" ht="18.0" customHeight="1">
      <c r="A715" s="447"/>
      <c r="B715" s="1"/>
      <c r="C715" s="453"/>
      <c r="D715" s="2"/>
      <c r="E715" s="1"/>
      <c r="F715" s="49"/>
      <c r="G715" s="1"/>
      <c r="H715" s="1"/>
      <c r="I715" s="49"/>
      <c r="J715" s="1"/>
      <c r="K715" s="2"/>
      <c r="L715" s="2"/>
      <c r="M715" s="2"/>
      <c r="N715" s="2"/>
      <c r="O715" s="1"/>
      <c r="P715" s="53"/>
      <c r="Q715" s="53"/>
      <c r="R715" s="53"/>
      <c r="S715" s="104"/>
      <c r="T715" s="104"/>
      <c r="U715" s="104"/>
      <c r="V715" s="454"/>
      <c r="W715" s="53"/>
      <c r="X715" s="53"/>
      <c r="Y715" s="53"/>
      <c r="Z715" s="51"/>
      <c r="AA715" s="51"/>
      <c r="AB715" s="51"/>
      <c r="AC715" s="51"/>
      <c r="AD715" s="51"/>
      <c r="AE715" s="51"/>
      <c r="AF715" s="51"/>
      <c r="AG715" s="51"/>
      <c r="AH715" s="51"/>
    </row>
    <row r="716" ht="18.0" customHeight="1">
      <c r="A716" s="447"/>
      <c r="B716" s="1"/>
      <c r="C716" s="453"/>
      <c r="D716" s="2"/>
      <c r="E716" s="1"/>
      <c r="F716" s="49"/>
      <c r="G716" s="1"/>
      <c r="H716" s="1"/>
      <c r="I716" s="49"/>
      <c r="J716" s="1"/>
      <c r="K716" s="2"/>
      <c r="L716" s="2"/>
      <c r="M716" s="2"/>
      <c r="N716" s="2"/>
      <c r="O716" s="1"/>
      <c r="P716" s="53"/>
      <c r="Q716" s="53"/>
      <c r="R716" s="53"/>
      <c r="S716" s="104"/>
      <c r="T716" s="104"/>
      <c r="U716" s="104"/>
      <c r="V716" s="454"/>
      <c r="W716" s="53"/>
      <c r="X716" s="53"/>
      <c r="Y716" s="53"/>
      <c r="Z716" s="51"/>
      <c r="AA716" s="51"/>
      <c r="AB716" s="51"/>
      <c r="AC716" s="51"/>
      <c r="AD716" s="51"/>
      <c r="AE716" s="51"/>
      <c r="AF716" s="51"/>
      <c r="AG716" s="51"/>
      <c r="AH716" s="51"/>
    </row>
    <row r="717" ht="18.0" customHeight="1">
      <c r="A717" s="447"/>
      <c r="B717" s="1"/>
      <c r="C717" s="453"/>
      <c r="D717" s="2"/>
      <c r="E717" s="1"/>
      <c r="F717" s="49"/>
      <c r="G717" s="1"/>
      <c r="H717" s="1"/>
      <c r="I717" s="49"/>
      <c r="J717" s="1"/>
      <c r="K717" s="2"/>
      <c r="L717" s="2"/>
      <c r="M717" s="2"/>
      <c r="N717" s="2"/>
      <c r="O717" s="1"/>
      <c r="P717" s="53"/>
      <c r="Q717" s="53"/>
      <c r="R717" s="53"/>
      <c r="S717" s="104"/>
      <c r="T717" s="104"/>
      <c r="U717" s="104"/>
      <c r="V717" s="454"/>
      <c r="W717" s="53"/>
      <c r="X717" s="53"/>
      <c r="Y717" s="53"/>
      <c r="Z717" s="51"/>
      <c r="AA717" s="51"/>
      <c r="AB717" s="51"/>
      <c r="AC717" s="51"/>
      <c r="AD717" s="51"/>
      <c r="AE717" s="51"/>
      <c r="AF717" s="51"/>
      <c r="AG717" s="51"/>
      <c r="AH717" s="51"/>
    </row>
    <row r="718" ht="18.0" customHeight="1">
      <c r="A718" s="447"/>
      <c r="B718" s="1"/>
      <c r="C718" s="453"/>
      <c r="D718" s="2"/>
      <c r="E718" s="1"/>
      <c r="F718" s="49"/>
      <c r="G718" s="1"/>
      <c r="H718" s="1"/>
      <c r="I718" s="49"/>
      <c r="J718" s="1"/>
      <c r="K718" s="2"/>
      <c r="L718" s="2"/>
      <c r="M718" s="2"/>
      <c r="N718" s="2"/>
      <c r="O718" s="1"/>
      <c r="P718" s="53"/>
      <c r="Q718" s="53"/>
      <c r="R718" s="53"/>
      <c r="S718" s="104"/>
      <c r="T718" s="104"/>
      <c r="U718" s="104"/>
      <c r="V718" s="454"/>
      <c r="W718" s="53"/>
      <c r="X718" s="53"/>
      <c r="Y718" s="53"/>
      <c r="Z718" s="51"/>
      <c r="AA718" s="51"/>
      <c r="AB718" s="51"/>
      <c r="AC718" s="51"/>
      <c r="AD718" s="51"/>
      <c r="AE718" s="51"/>
      <c r="AF718" s="51"/>
      <c r="AG718" s="51"/>
      <c r="AH718" s="51"/>
    </row>
    <row r="719" ht="18.0" customHeight="1">
      <c r="A719" s="447"/>
      <c r="B719" s="1"/>
      <c r="C719" s="453"/>
      <c r="D719" s="2"/>
      <c r="E719" s="1"/>
      <c r="F719" s="49"/>
      <c r="G719" s="1"/>
      <c r="H719" s="1"/>
      <c r="I719" s="49"/>
      <c r="J719" s="1"/>
      <c r="K719" s="2"/>
      <c r="L719" s="2"/>
      <c r="M719" s="2"/>
      <c r="N719" s="2"/>
      <c r="O719" s="1"/>
      <c r="P719" s="53"/>
      <c r="Q719" s="53"/>
      <c r="R719" s="53"/>
      <c r="S719" s="104"/>
      <c r="T719" s="104"/>
      <c r="U719" s="104"/>
      <c r="V719" s="454"/>
      <c r="W719" s="53"/>
      <c r="X719" s="53"/>
      <c r="Y719" s="53"/>
      <c r="Z719" s="51"/>
      <c r="AA719" s="51"/>
      <c r="AB719" s="51"/>
      <c r="AC719" s="51"/>
      <c r="AD719" s="51"/>
      <c r="AE719" s="51"/>
      <c r="AF719" s="51"/>
      <c r="AG719" s="51"/>
      <c r="AH719" s="51"/>
    </row>
    <row r="720" ht="18.0" customHeight="1">
      <c r="A720" s="447"/>
      <c r="B720" s="1"/>
      <c r="C720" s="453"/>
      <c r="D720" s="2"/>
      <c r="E720" s="1"/>
      <c r="F720" s="49"/>
      <c r="G720" s="1"/>
      <c r="H720" s="1"/>
      <c r="I720" s="49"/>
      <c r="J720" s="1"/>
      <c r="K720" s="2"/>
      <c r="L720" s="2"/>
      <c r="M720" s="2"/>
      <c r="N720" s="2"/>
      <c r="O720" s="1"/>
      <c r="P720" s="53"/>
      <c r="Q720" s="53"/>
      <c r="R720" s="53"/>
      <c r="S720" s="104"/>
      <c r="T720" s="104"/>
      <c r="U720" s="104"/>
      <c r="V720" s="454"/>
      <c r="W720" s="53"/>
      <c r="X720" s="53"/>
      <c r="Y720" s="53"/>
      <c r="Z720" s="51"/>
      <c r="AA720" s="51"/>
      <c r="AB720" s="51"/>
      <c r="AC720" s="51"/>
      <c r="AD720" s="51"/>
      <c r="AE720" s="51"/>
      <c r="AF720" s="51"/>
      <c r="AG720" s="51"/>
      <c r="AH720" s="51"/>
    </row>
    <row r="721" ht="18.0" customHeight="1">
      <c r="A721" s="447"/>
      <c r="B721" s="1"/>
      <c r="C721" s="453"/>
      <c r="D721" s="2"/>
      <c r="E721" s="1"/>
      <c r="F721" s="49"/>
      <c r="G721" s="1"/>
      <c r="H721" s="1"/>
      <c r="I721" s="49"/>
      <c r="J721" s="1"/>
      <c r="K721" s="2"/>
      <c r="L721" s="2"/>
      <c r="M721" s="2"/>
      <c r="N721" s="2"/>
      <c r="O721" s="1"/>
      <c r="P721" s="53"/>
      <c r="Q721" s="53"/>
      <c r="R721" s="53"/>
      <c r="S721" s="104"/>
      <c r="T721" s="104"/>
      <c r="U721" s="104"/>
      <c r="V721" s="454"/>
      <c r="W721" s="53"/>
      <c r="X721" s="53"/>
      <c r="Y721" s="53"/>
      <c r="Z721" s="51"/>
      <c r="AA721" s="51"/>
      <c r="AB721" s="51"/>
      <c r="AC721" s="51"/>
      <c r="AD721" s="51"/>
      <c r="AE721" s="51"/>
      <c r="AF721" s="51"/>
      <c r="AG721" s="51"/>
      <c r="AH721" s="51"/>
    </row>
    <row r="722" ht="18.0" customHeight="1">
      <c r="A722" s="447"/>
      <c r="B722" s="1"/>
      <c r="C722" s="453"/>
      <c r="D722" s="2"/>
      <c r="E722" s="1"/>
      <c r="F722" s="49"/>
      <c r="G722" s="1"/>
      <c r="H722" s="1"/>
      <c r="I722" s="49"/>
      <c r="J722" s="1"/>
      <c r="K722" s="2"/>
      <c r="L722" s="2"/>
      <c r="M722" s="2"/>
      <c r="N722" s="2"/>
      <c r="O722" s="1"/>
      <c r="P722" s="53"/>
      <c r="Q722" s="53"/>
      <c r="R722" s="53"/>
      <c r="S722" s="104"/>
      <c r="T722" s="104"/>
      <c r="U722" s="104"/>
      <c r="V722" s="454"/>
      <c r="W722" s="53"/>
      <c r="X722" s="53"/>
      <c r="Y722" s="53"/>
      <c r="Z722" s="51"/>
      <c r="AA722" s="51"/>
      <c r="AB722" s="51"/>
      <c r="AC722" s="51"/>
      <c r="AD722" s="51"/>
      <c r="AE722" s="51"/>
      <c r="AF722" s="51"/>
      <c r="AG722" s="51"/>
      <c r="AH722" s="51"/>
    </row>
    <row r="723" ht="18.0" customHeight="1">
      <c r="A723" s="447"/>
      <c r="B723" s="1"/>
      <c r="C723" s="453"/>
      <c r="D723" s="2"/>
      <c r="E723" s="1"/>
      <c r="F723" s="49"/>
      <c r="G723" s="1"/>
      <c r="H723" s="1"/>
      <c r="I723" s="49"/>
      <c r="J723" s="1"/>
      <c r="K723" s="2"/>
      <c r="L723" s="2"/>
      <c r="M723" s="2"/>
      <c r="N723" s="2"/>
      <c r="O723" s="1"/>
      <c r="P723" s="53"/>
      <c r="Q723" s="53"/>
      <c r="R723" s="53"/>
      <c r="S723" s="104"/>
      <c r="T723" s="104"/>
      <c r="U723" s="104"/>
      <c r="V723" s="454"/>
      <c r="W723" s="53"/>
      <c r="X723" s="53"/>
      <c r="Y723" s="53"/>
      <c r="Z723" s="51"/>
      <c r="AA723" s="51"/>
      <c r="AB723" s="51"/>
      <c r="AC723" s="51"/>
      <c r="AD723" s="51"/>
      <c r="AE723" s="51"/>
      <c r="AF723" s="51"/>
      <c r="AG723" s="51"/>
      <c r="AH723" s="51"/>
    </row>
    <row r="724" ht="18.0" customHeight="1">
      <c r="A724" s="447"/>
      <c r="B724" s="1"/>
      <c r="C724" s="453"/>
      <c r="D724" s="2"/>
      <c r="E724" s="1"/>
      <c r="F724" s="49"/>
      <c r="G724" s="1"/>
      <c r="H724" s="1"/>
      <c r="I724" s="49"/>
      <c r="J724" s="1"/>
      <c r="K724" s="2"/>
      <c r="L724" s="2"/>
      <c r="M724" s="2"/>
      <c r="N724" s="2"/>
      <c r="O724" s="1"/>
      <c r="P724" s="53"/>
      <c r="Q724" s="53"/>
      <c r="R724" s="53"/>
      <c r="S724" s="104"/>
      <c r="T724" s="104"/>
      <c r="U724" s="104"/>
      <c r="V724" s="454"/>
      <c r="W724" s="53"/>
      <c r="X724" s="53"/>
      <c r="Y724" s="53"/>
      <c r="Z724" s="51"/>
      <c r="AA724" s="51"/>
      <c r="AB724" s="51"/>
      <c r="AC724" s="51"/>
      <c r="AD724" s="51"/>
      <c r="AE724" s="51"/>
      <c r="AF724" s="51"/>
      <c r="AG724" s="51"/>
      <c r="AH724" s="51"/>
    </row>
    <row r="725" ht="18.0" customHeight="1">
      <c r="A725" s="447"/>
      <c r="B725" s="1"/>
      <c r="C725" s="453"/>
      <c r="D725" s="2"/>
      <c r="E725" s="1"/>
      <c r="F725" s="49"/>
      <c r="G725" s="1"/>
      <c r="H725" s="1"/>
      <c r="I725" s="49"/>
      <c r="J725" s="1"/>
      <c r="K725" s="2"/>
      <c r="L725" s="2"/>
      <c r="M725" s="2"/>
      <c r="N725" s="2"/>
      <c r="O725" s="1"/>
      <c r="P725" s="53"/>
      <c r="Q725" s="53"/>
      <c r="R725" s="53"/>
      <c r="S725" s="104"/>
      <c r="T725" s="104"/>
      <c r="U725" s="104"/>
      <c r="V725" s="454"/>
      <c r="W725" s="53"/>
      <c r="X725" s="53"/>
      <c r="Y725" s="53"/>
      <c r="Z725" s="51"/>
      <c r="AA725" s="51"/>
      <c r="AB725" s="51"/>
      <c r="AC725" s="51"/>
      <c r="AD725" s="51"/>
      <c r="AE725" s="51"/>
      <c r="AF725" s="51"/>
      <c r="AG725" s="51"/>
      <c r="AH725" s="51"/>
    </row>
    <row r="726" ht="18.0" customHeight="1">
      <c r="A726" s="447"/>
      <c r="B726" s="1"/>
      <c r="C726" s="453"/>
      <c r="D726" s="2"/>
      <c r="E726" s="1"/>
      <c r="F726" s="49"/>
      <c r="G726" s="1"/>
      <c r="H726" s="1"/>
      <c r="I726" s="49"/>
      <c r="J726" s="1"/>
      <c r="K726" s="2"/>
      <c r="L726" s="2"/>
      <c r="M726" s="2"/>
      <c r="N726" s="2"/>
      <c r="O726" s="1"/>
      <c r="P726" s="53"/>
      <c r="Q726" s="53"/>
      <c r="R726" s="53"/>
      <c r="S726" s="104"/>
      <c r="T726" s="104"/>
      <c r="U726" s="104"/>
      <c r="V726" s="454"/>
      <c r="W726" s="53"/>
      <c r="X726" s="53"/>
      <c r="Y726" s="53"/>
      <c r="Z726" s="51"/>
      <c r="AA726" s="51"/>
      <c r="AB726" s="51"/>
      <c r="AC726" s="51"/>
      <c r="AD726" s="51"/>
      <c r="AE726" s="51"/>
      <c r="AF726" s="51"/>
      <c r="AG726" s="51"/>
      <c r="AH726" s="51"/>
    </row>
    <row r="727" ht="18.0" customHeight="1">
      <c r="A727" s="447"/>
      <c r="B727" s="1"/>
      <c r="C727" s="453"/>
      <c r="D727" s="2"/>
      <c r="E727" s="1"/>
      <c r="F727" s="49"/>
      <c r="G727" s="1"/>
      <c r="H727" s="1"/>
      <c r="I727" s="49"/>
      <c r="J727" s="1"/>
      <c r="K727" s="2"/>
      <c r="L727" s="2"/>
      <c r="M727" s="2"/>
      <c r="N727" s="2"/>
      <c r="O727" s="1"/>
      <c r="P727" s="53"/>
      <c r="Q727" s="53"/>
      <c r="R727" s="53"/>
      <c r="S727" s="104"/>
      <c r="T727" s="104"/>
      <c r="U727" s="104"/>
      <c r="V727" s="454"/>
      <c r="W727" s="53"/>
      <c r="X727" s="53"/>
      <c r="Y727" s="53"/>
      <c r="Z727" s="51"/>
      <c r="AA727" s="51"/>
      <c r="AB727" s="51"/>
      <c r="AC727" s="51"/>
      <c r="AD727" s="51"/>
      <c r="AE727" s="51"/>
      <c r="AF727" s="51"/>
      <c r="AG727" s="51"/>
      <c r="AH727" s="51"/>
    </row>
    <row r="728" ht="18.0" customHeight="1">
      <c r="A728" s="447"/>
      <c r="B728" s="1"/>
      <c r="C728" s="453"/>
      <c r="D728" s="2"/>
      <c r="E728" s="1"/>
      <c r="F728" s="49"/>
      <c r="G728" s="1"/>
      <c r="H728" s="1"/>
      <c r="I728" s="49"/>
      <c r="J728" s="1"/>
      <c r="K728" s="2"/>
      <c r="L728" s="2"/>
      <c r="M728" s="2"/>
      <c r="N728" s="2"/>
      <c r="O728" s="1"/>
      <c r="P728" s="53"/>
      <c r="Q728" s="53"/>
      <c r="R728" s="53"/>
      <c r="S728" s="104"/>
      <c r="T728" s="104"/>
      <c r="U728" s="104"/>
      <c r="V728" s="454"/>
      <c r="W728" s="53"/>
      <c r="X728" s="53"/>
      <c r="Y728" s="53"/>
      <c r="Z728" s="51"/>
      <c r="AA728" s="51"/>
      <c r="AB728" s="51"/>
      <c r="AC728" s="51"/>
      <c r="AD728" s="51"/>
      <c r="AE728" s="51"/>
      <c r="AF728" s="51"/>
      <c r="AG728" s="51"/>
      <c r="AH728" s="51"/>
    </row>
    <row r="729" ht="18.0" customHeight="1">
      <c r="A729" s="447"/>
      <c r="B729" s="1"/>
      <c r="C729" s="453"/>
      <c r="D729" s="2"/>
      <c r="E729" s="1"/>
      <c r="F729" s="49"/>
      <c r="G729" s="1"/>
      <c r="H729" s="1"/>
      <c r="I729" s="49"/>
      <c r="J729" s="1"/>
      <c r="K729" s="2"/>
      <c r="L729" s="2"/>
      <c r="M729" s="2"/>
      <c r="N729" s="2"/>
      <c r="O729" s="1"/>
      <c r="P729" s="53"/>
      <c r="Q729" s="53"/>
      <c r="R729" s="53"/>
      <c r="S729" s="104"/>
      <c r="T729" s="104"/>
      <c r="U729" s="104"/>
      <c r="V729" s="454"/>
      <c r="W729" s="53"/>
      <c r="X729" s="53"/>
      <c r="Y729" s="53"/>
      <c r="Z729" s="51"/>
      <c r="AA729" s="51"/>
      <c r="AB729" s="51"/>
      <c r="AC729" s="51"/>
      <c r="AD729" s="51"/>
      <c r="AE729" s="51"/>
      <c r="AF729" s="51"/>
      <c r="AG729" s="51"/>
      <c r="AH729" s="51"/>
    </row>
    <row r="730" ht="18.0" customHeight="1">
      <c r="A730" s="447"/>
      <c r="B730" s="1"/>
      <c r="C730" s="453"/>
      <c r="D730" s="2"/>
      <c r="E730" s="1"/>
      <c r="F730" s="49"/>
      <c r="G730" s="1"/>
      <c r="H730" s="1"/>
      <c r="I730" s="49"/>
      <c r="J730" s="1"/>
      <c r="K730" s="2"/>
      <c r="L730" s="2"/>
      <c r="M730" s="2"/>
      <c r="N730" s="2"/>
      <c r="O730" s="1"/>
      <c r="P730" s="53"/>
      <c r="Q730" s="53"/>
      <c r="R730" s="53"/>
      <c r="S730" s="104"/>
      <c r="T730" s="104"/>
      <c r="U730" s="104"/>
      <c r="V730" s="454"/>
      <c r="W730" s="53"/>
      <c r="X730" s="53"/>
      <c r="Y730" s="53"/>
      <c r="Z730" s="51"/>
      <c r="AA730" s="51"/>
      <c r="AB730" s="51"/>
      <c r="AC730" s="51"/>
      <c r="AD730" s="51"/>
      <c r="AE730" s="51"/>
      <c r="AF730" s="51"/>
      <c r="AG730" s="51"/>
      <c r="AH730" s="51"/>
    </row>
    <row r="731" ht="18.0" customHeight="1">
      <c r="A731" s="447"/>
      <c r="B731" s="1"/>
      <c r="C731" s="453"/>
      <c r="D731" s="2"/>
      <c r="E731" s="1"/>
      <c r="F731" s="49"/>
      <c r="G731" s="1"/>
      <c r="H731" s="1"/>
      <c r="I731" s="49"/>
      <c r="J731" s="1"/>
      <c r="K731" s="2"/>
      <c r="L731" s="2"/>
      <c r="M731" s="2"/>
      <c r="N731" s="2"/>
      <c r="O731" s="1"/>
      <c r="P731" s="53"/>
      <c r="Q731" s="53"/>
      <c r="R731" s="53"/>
      <c r="S731" s="104"/>
      <c r="T731" s="104"/>
      <c r="U731" s="104"/>
      <c r="V731" s="454"/>
      <c r="W731" s="53"/>
      <c r="X731" s="53"/>
      <c r="Y731" s="53"/>
      <c r="Z731" s="51"/>
      <c r="AA731" s="51"/>
      <c r="AB731" s="51"/>
      <c r="AC731" s="51"/>
      <c r="AD731" s="51"/>
      <c r="AE731" s="51"/>
      <c r="AF731" s="51"/>
      <c r="AG731" s="51"/>
      <c r="AH731" s="51"/>
    </row>
    <row r="732" ht="18.0" customHeight="1">
      <c r="A732" s="447"/>
      <c r="B732" s="1"/>
      <c r="C732" s="453"/>
      <c r="D732" s="2"/>
      <c r="E732" s="1"/>
      <c r="F732" s="49"/>
      <c r="G732" s="1"/>
      <c r="H732" s="1"/>
      <c r="I732" s="49"/>
      <c r="J732" s="1"/>
      <c r="K732" s="2"/>
      <c r="L732" s="2"/>
      <c r="M732" s="2"/>
      <c r="N732" s="2"/>
      <c r="O732" s="1"/>
      <c r="P732" s="53"/>
      <c r="Q732" s="53"/>
      <c r="R732" s="53"/>
      <c r="S732" s="104"/>
      <c r="T732" s="104"/>
      <c r="U732" s="104"/>
      <c r="V732" s="454"/>
      <c r="W732" s="53"/>
      <c r="X732" s="53"/>
      <c r="Y732" s="53"/>
      <c r="Z732" s="51"/>
      <c r="AA732" s="51"/>
      <c r="AB732" s="51"/>
      <c r="AC732" s="51"/>
      <c r="AD732" s="51"/>
      <c r="AE732" s="51"/>
      <c r="AF732" s="51"/>
      <c r="AG732" s="51"/>
      <c r="AH732" s="51"/>
    </row>
    <row r="733" ht="18.0" customHeight="1">
      <c r="A733" s="447"/>
      <c r="B733" s="1"/>
      <c r="C733" s="453"/>
      <c r="D733" s="2"/>
      <c r="E733" s="1"/>
      <c r="F733" s="49"/>
      <c r="G733" s="1"/>
      <c r="H733" s="1"/>
      <c r="I733" s="49"/>
      <c r="J733" s="1"/>
      <c r="K733" s="2"/>
      <c r="L733" s="2"/>
      <c r="M733" s="2"/>
      <c r="N733" s="2"/>
      <c r="O733" s="1"/>
      <c r="P733" s="53"/>
      <c r="Q733" s="53"/>
      <c r="R733" s="53"/>
      <c r="S733" s="104"/>
      <c r="T733" s="104"/>
      <c r="U733" s="104"/>
      <c r="V733" s="454"/>
      <c r="W733" s="53"/>
      <c r="X733" s="53"/>
      <c r="Y733" s="53"/>
      <c r="Z733" s="51"/>
      <c r="AA733" s="51"/>
      <c r="AB733" s="51"/>
      <c r="AC733" s="51"/>
      <c r="AD733" s="51"/>
      <c r="AE733" s="51"/>
      <c r="AF733" s="51"/>
      <c r="AG733" s="51"/>
      <c r="AH733" s="51"/>
    </row>
    <row r="734" ht="18.0" customHeight="1">
      <c r="A734" s="447"/>
      <c r="B734" s="1"/>
      <c r="C734" s="453"/>
      <c r="D734" s="2"/>
      <c r="E734" s="1"/>
      <c r="F734" s="49"/>
      <c r="G734" s="1"/>
      <c r="H734" s="1"/>
      <c r="I734" s="49"/>
      <c r="J734" s="1"/>
      <c r="K734" s="2"/>
      <c r="L734" s="2"/>
      <c r="M734" s="2"/>
      <c r="N734" s="2"/>
      <c r="O734" s="1"/>
      <c r="P734" s="53"/>
      <c r="Q734" s="53"/>
      <c r="R734" s="53"/>
      <c r="S734" s="104"/>
      <c r="T734" s="104"/>
      <c r="U734" s="104"/>
      <c r="V734" s="454"/>
      <c r="W734" s="53"/>
      <c r="X734" s="53"/>
      <c r="Y734" s="53"/>
      <c r="Z734" s="51"/>
      <c r="AA734" s="51"/>
      <c r="AB734" s="51"/>
      <c r="AC734" s="51"/>
      <c r="AD734" s="51"/>
      <c r="AE734" s="51"/>
      <c r="AF734" s="51"/>
      <c r="AG734" s="51"/>
      <c r="AH734" s="51"/>
    </row>
    <row r="735" ht="18.0" customHeight="1">
      <c r="A735" s="447"/>
      <c r="B735" s="1"/>
      <c r="C735" s="453"/>
      <c r="D735" s="2"/>
      <c r="E735" s="1"/>
      <c r="F735" s="49"/>
      <c r="G735" s="1"/>
      <c r="H735" s="1"/>
      <c r="I735" s="49"/>
      <c r="J735" s="1"/>
      <c r="K735" s="2"/>
      <c r="L735" s="2"/>
      <c r="M735" s="2"/>
      <c r="N735" s="2"/>
      <c r="O735" s="1"/>
      <c r="P735" s="53"/>
      <c r="Q735" s="53"/>
      <c r="R735" s="53"/>
      <c r="S735" s="104"/>
      <c r="T735" s="104"/>
      <c r="U735" s="104"/>
      <c r="V735" s="454"/>
      <c r="W735" s="53"/>
      <c r="X735" s="53"/>
      <c r="Y735" s="53"/>
      <c r="Z735" s="51"/>
      <c r="AA735" s="51"/>
      <c r="AB735" s="51"/>
      <c r="AC735" s="51"/>
      <c r="AD735" s="51"/>
      <c r="AE735" s="51"/>
      <c r="AF735" s="51"/>
      <c r="AG735" s="51"/>
      <c r="AH735" s="51"/>
    </row>
    <row r="736" ht="18.0" customHeight="1">
      <c r="A736" s="447"/>
      <c r="B736" s="1"/>
      <c r="C736" s="453"/>
      <c r="D736" s="2"/>
      <c r="E736" s="1"/>
      <c r="F736" s="49"/>
      <c r="G736" s="1"/>
      <c r="H736" s="1"/>
      <c r="I736" s="49"/>
      <c r="J736" s="1"/>
      <c r="K736" s="2"/>
      <c r="L736" s="2"/>
      <c r="M736" s="2"/>
      <c r="N736" s="2"/>
      <c r="O736" s="1"/>
      <c r="P736" s="53"/>
      <c r="Q736" s="53"/>
      <c r="R736" s="53"/>
      <c r="S736" s="104"/>
      <c r="T736" s="104"/>
      <c r="U736" s="104"/>
      <c r="V736" s="454"/>
      <c r="W736" s="53"/>
      <c r="X736" s="53"/>
      <c r="Y736" s="53"/>
      <c r="Z736" s="51"/>
      <c r="AA736" s="51"/>
      <c r="AB736" s="51"/>
      <c r="AC736" s="51"/>
      <c r="AD736" s="51"/>
      <c r="AE736" s="51"/>
      <c r="AF736" s="51"/>
      <c r="AG736" s="51"/>
      <c r="AH736" s="51"/>
    </row>
    <row r="737" ht="18.0" customHeight="1">
      <c r="A737" s="447"/>
      <c r="B737" s="1"/>
      <c r="C737" s="453"/>
      <c r="D737" s="2"/>
      <c r="E737" s="1"/>
      <c r="F737" s="49"/>
      <c r="G737" s="1"/>
      <c r="H737" s="1"/>
      <c r="I737" s="49"/>
      <c r="J737" s="1"/>
      <c r="K737" s="2"/>
      <c r="L737" s="2"/>
      <c r="M737" s="2"/>
      <c r="N737" s="2"/>
      <c r="O737" s="1"/>
      <c r="P737" s="53"/>
      <c r="Q737" s="53"/>
      <c r="R737" s="53"/>
      <c r="S737" s="104"/>
      <c r="T737" s="104"/>
      <c r="U737" s="104"/>
      <c r="V737" s="454"/>
      <c r="W737" s="53"/>
      <c r="X737" s="53"/>
      <c r="Y737" s="53"/>
      <c r="Z737" s="51"/>
      <c r="AA737" s="51"/>
      <c r="AB737" s="51"/>
      <c r="AC737" s="51"/>
      <c r="AD737" s="51"/>
      <c r="AE737" s="51"/>
      <c r="AF737" s="51"/>
      <c r="AG737" s="51"/>
      <c r="AH737" s="51"/>
    </row>
    <row r="738" ht="18.0" customHeight="1">
      <c r="A738" s="447"/>
      <c r="B738" s="1"/>
      <c r="C738" s="453"/>
      <c r="D738" s="2"/>
      <c r="E738" s="1"/>
      <c r="F738" s="49"/>
      <c r="G738" s="1"/>
      <c r="H738" s="1"/>
      <c r="I738" s="49"/>
      <c r="J738" s="1"/>
      <c r="K738" s="2"/>
      <c r="L738" s="2"/>
      <c r="M738" s="2"/>
      <c r="N738" s="2"/>
      <c r="O738" s="1"/>
      <c r="P738" s="53"/>
      <c r="Q738" s="53"/>
      <c r="R738" s="53"/>
      <c r="S738" s="104"/>
      <c r="T738" s="104"/>
      <c r="U738" s="104"/>
      <c r="V738" s="454"/>
      <c r="W738" s="53"/>
      <c r="X738" s="53"/>
      <c r="Y738" s="53"/>
      <c r="Z738" s="51"/>
      <c r="AA738" s="51"/>
      <c r="AB738" s="51"/>
      <c r="AC738" s="51"/>
      <c r="AD738" s="51"/>
      <c r="AE738" s="51"/>
      <c r="AF738" s="51"/>
      <c r="AG738" s="51"/>
      <c r="AH738" s="51"/>
    </row>
    <row r="739" ht="18.0" customHeight="1">
      <c r="A739" s="447"/>
      <c r="B739" s="1"/>
      <c r="C739" s="453"/>
      <c r="D739" s="2"/>
      <c r="E739" s="1"/>
      <c r="F739" s="49"/>
      <c r="G739" s="1"/>
      <c r="H739" s="1"/>
      <c r="I739" s="49"/>
      <c r="J739" s="1"/>
      <c r="K739" s="2"/>
      <c r="L739" s="2"/>
      <c r="M739" s="2"/>
      <c r="N739" s="2"/>
      <c r="O739" s="1"/>
      <c r="P739" s="53"/>
      <c r="Q739" s="53"/>
      <c r="R739" s="53"/>
      <c r="S739" s="104"/>
      <c r="T739" s="104"/>
      <c r="U739" s="104"/>
      <c r="V739" s="454"/>
      <c r="W739" s="53"/>
      <c r="X739" s="53"/>
      <c r="Y739" s="53"/>
      <c r="Z739" s="51"/>
      <c r="AA739" s="51"/>
      <c r="AB739" s="51"/>
      <c r="AC739" s="51"/>
      <c r="AD739" s="51"/>
      <c r="AE739" s="51"/>
      <c r="AF739" s="51"/>
      <c r="AG739" s="51"/>
      <c r="AH739" s="51"/>
    </row>
    <row r="740" ht="18.0" customHeight="1">
      <c r="A740" s="447"/>
      <c r="B740" s="1"/>
      <c r="C740" s="453"/>
      <c r="D740" s="2"/>
      <c r="E740" s="1"/>
      <c r="F740" s="49"/>
      <c r="G740" s="1"/>
      <c r="H740" s="1"/>
      <c r="I740" s="49"/>
      <c r="J740" s="1"/>
      <c r="K740" s="2"/>
      <c r="L740" s="2"/>
      <c r="M740" s="2"/>
      <c r="N740" s="2"/>
      <c r="O740" s="1"/>
      <c r="P740" s="53"/>
      <c r="Q740" s="53"/>
      <c r="R740" s="53"/>
      <c r="S740" s="104"/>
      <c r="T740" s="104"/>
      <c r="U740" s="104"/>
      <c r="V740" s="454"/>
      <c r="W740" s="53"/>
      <c r="X740" s="53"/>
      <c r="Y740" s="53"/>
      <c r="Z740" s="51"/>
      <c r="AA740" s="51"/>
      <c r="AB740" s="51"/>
      <c r="AC740" s="51"/>
      <c r="AD740" s="51"/>
      <c r="AE740" s="51"/>
      <c r="AF740" s="51"/>
      <c r="AG740" s="51"/>
      <c r="AH740" s="51"/>
    </row>
    <row r="741" ht="18.0" customHeight="1">
      <c r="A741" s="447"/>
      <c r="B741" s="1"/>
      <c r="C741" s="453"/>
      <c r="D741" s="2"/>
      <c r="E741" s="1"/>
      <c r="F741" s="49"/>
      <c r="G741" s="1"/>
      <c r="H741" s="1"/>
      <c r="I741" s="49"/>
      <c r="J741" s="1"/>
      <c r="K741" s="2"/>
      <c r="L741" s="2"/>
      <c r="M741" s="2"/>
      <c r="N741" s="2"/>
      <c r="O741" s="1"/>
      <c r="P741" s="53"/>
      <c r="Q741" s="53"/>
      <c r="R741" s="53"/>
      <c r="S741" s="104"/>
      <c r="T741" s="104"/>
      <c r="U741" s="104"/>
      <c r="V741" s="454"/>
      <c r="W741" s="53"/>
      <c r="X741" s="53"/>
      <c r="Y741" s="53"/>
      <c r="Z741" s="51"/>
      <c r="AA741" s="51"/>
      <c r="AB741" s="51"/>
      <c r="AC741" s="51"/>
      <c r="AD741" s="51"/>
      <c r="AE741" s="51"/>
      <c r="AF741" s="51"/>
      <c r="AG741" s="51"/>
      <c r="AH741" s="51"/>
    </row>
    <row r="742" ht="18.0" customHeight="1">
      <c r="A742" s="447"/>
      <c r="B742" s="1"/>
      <c r="C742" s="453"/>
      <c r="D742" s="2"/>
      <c r="E742" s="1"/>
      <c r="F742" s="49"/>
      <c r="G742" s="1"/>
      <c r="H742" s="1"/>
      <c r="I742" s="49"/>
      <c r="J742" s="1"/>
      <c r="K742" s="2"/>
      <c r="L742" s="2"/>
      <c r="M742" s="2"/>
      <c r="N742" s="2"/>
      <c r="O742" s="1"/>
      <c r="P742" s="53"/>
      <c r="Q742" s="53"/>
      <c r="R742" s="53"/>
      <c r="S742" s="104"/>
      <c r="T742" s="104"/>
      <c r="U742" s="104"/>
      <c r="V742" s="454"/>
      <c r="W742" s="53"/>
      <c r="X742" s="53"/>
      <c r="Y742" s="53"/>
      <c r="Z742" s="51"/>
      <c r="AA742" s="51"/>
      <c r="AB742" s="51"/>
      <c r="AC742" s="51"/>
      <c r="AD742" s="51"/>
      <c r="AE742" s="51"/>
      <c r="AF742" s="51"/>
      <c r="AG742" s="51"/>
      <c r="AH742" s="51"/>
    </row>
    <row r="743" ht="18.0" customHeight="1">
      <c r="A743" s="447"/>
      <c r="B743" s="1"/>
      <c r="C743" s="453"/>
      <c r="D743" s="2"/>
      <c r="E743" s="1"/>
      <c r="F743" s="49"/>
      <c r="G743" s="1"/>
      <c r="H743" s="1"/>
      <c r="I743" s="49"/>
      <c r="J743" s="1"/>
      <c r="K743" s="2"/>
      <c r="L743" s="2"/>
      <c r="M743" s="2"/>
      <c r="N743" s="2"/>
      <c r="O743" s="1"/>
      <c r="P743" s="53"/>
      <c r="Q743" s="53"/>
      <c r="R743" s="53"/>
      <c r="S743" s="104"/>
      <c r="T743" s="104"/>
      <c r="U743" s="104"/>
      <c r="V743" s="454"/>
      <c r="W743" s="53"/>
      <c r="X743" s="53"/>
      <c r="Y743" s="53"/>
      <c r="Z743" s="51"/>
      <c r="AA743" s="51"/>
      <c r="AB743" s="51"/>
      <c r="AC743" s="51"/>
      <c r="AD743" s="51"/>
      <c r="AE743" s="51"/>
      <c r="AF743" s="51"/>
      <c r="AG743" s="51"/>
      <c r="AH743" s="51"/>
    </row>
    <row r="744" ht="18.0" customHeight="1">
      <c r="A744" s="447"/>
      <c r="B744" s="1"/>
      <c r="C744" s="453"/>
      <c r="D744" s="2"/>
      <c r="E744" s="1"/>
      <c r="F744" s="49"/>
      <c r="G744" s="1"/>
      <c r="H744" s="1"/>
      <c r="I744" s="49"/>
      <c r="J744" s="1"/>
      <c r="K744" s="2"/>
      <c r="L744" s="2"/>
      <c r="M744" s="2"/>
      <c r="N744" s="2"/>
      <c r="O744" s="1"/>
      <c r="P744" s="53"/>
      <c r="Q744" s="53"/>
      <c r="R744" s="53"/>
      <c r="S744" s="104"/>
      <c r="T744" s="104"/>
      <c r="U744" s="104"/>
      <c r="V744" s="454"/>
      <c r="W744" s="53"/>
      <c r="X744" s="53"/>
      <c r="Y744" s="53"/>
      <c r="Z744" s="51"/>
      <c r="AA744" s="51"/>
      <c r="AB744" s="51"/>
      <c r="AC744" s="51"/>
      <c r="AD744" s="51"/>
      <c r="AE744" s="51"/>
      <c r="AF744" s="51"/>
      <c r="AG744" s="51"/>
      <c r="AH744" s="51"/>
    </row>
    <row r="745" ht="18.0" customHeight="1">
      <c r="A745" s="447"/>
      <c r="B745" s="1"/>
      <c r="C745" s="453"/>
      <c r="D745" s="2"/>
      <c r="E745" s="1"/>
      <c r="F745" s="49"/>
      <c r="G745" s="1"/>
      <c r="H745" s="1"/>
      <c r="I745" s="49"/>
      <c r="J745" s="1"/>
      <c r="K745" s="2"/>
      <c r="L745" s="2"/>
      <c r="M745" s="2"/>
      <c r="N745" s="2"/>
      <c r="O745" s="1"/>
      <c r="P745" s="53"/>
      <c r="Q745" s="53"/>
      <c r="R745" s="53"/>
      <c r="S745" s="104"/>
      <c r="T745" s="104"/>
      <c r="U745" s="104"/>
      <c r="V745" s="454"/>
      <c r="W745" s="53"/>
      <c r="X745" s="53"/>
      <c r="Y745" s="53"/>
      <c r="Z745" s="51"/>
      <c r="AA745" s="51"/>
      <c r="AB745" s="51"/>
      <c r="AC745" s="51"/>
      <c r="AD745" s="51"/>
      <c r="AE745" s="51"/>
      <c r="AF745" s="51"/>
      <c r="AG745" s="51"/>
      <c r="AH745" s="51"/>
    </row>
    <row r="746" ht="18.0" customHeight="1">
      <c r="A746" s="447"/>
      <c r="B746" s="1"/>
      <c r="C746" s="453"/>
      <c r="D746" s="2"/>
      <c r="E746" s="1"/>
      <c r="F746" s="49"/>
      <c r="G746" s="1"/>
      <c r="H746" s="1"/>
      <c r="I746" s="49"/>
      <c r="J746" s="1"/>
      <c r="K746" s="2"/>
      <c r="L746" s="2"/>
      <c r="M746" s="2"/>
      <c r="N746" s="2"/>
      <c r="O746" s="1"/>
      <c r="P746" s="53"/>
      <c r="Q746" s="53"/>
      <c r="R746" s="53"/>
      <c r="S746" s="104"/>
      <c r="T746" s="104"/>
      <c r="U746" s="104"/>
      <c r="V746" s="454"/>
      <c r="W746" s="53"/>
      <c r="X746" s="53"/>
      <c r="Y746" s="53"/>
      <c r="Z746" s="51"/>
      <c r="AA746" s="51"/>
      <c r="AB746" s="51"/>
      <c r="AC746" s="51"/>
      <c r="AD746" s="51"/>
      <c r="AE746" s="51"/>
      <c r="AF746" s="51"/>
      <c r="AG746" s="51"/>
      <c r="AH746" s="51"/>
    </row>
    <row r="747" ht="18.0" customHeight="1">
      <c r="A747" s="447"/>
      <c r="B747" s="1"/>
      <c r="C747" s="453"/>
      <c r="D747" s="2"/>
      <c r="E747" s="1"/>
      <c r="F747" s="49"/>
      <c r="G747" s="1"/>
      <c r="H747" s="1"/>
      <c r="I747" s="49"/>
      <c r="J747" s="1"/>
      <c r="K747" s="2"/>
      <c r="L747" s="2"/>
      <c r="M747" s="2"/>
      <c r="N747" s="2"/>
      <c r="O747" s="1"/>
      <c r="P747" s="53"/>
      <c r="Q747" s="53"/>
      <c r="R747" s="53"/>
      <c r="S747" s="104"/>
      <c r="T747" s="104"/>
      <c r="U747" s="104"/>
      <c r="V747" s="454"/>
      <c r="W747" s="53"/>
      <c r="X747" s="53"/>
      <c r="Y747" s="53"/>
      <c r="Z747" s="51"/>
      <c r="AA747" s="51"/>
      <c r="AB747" s="51"/>
      <c r="AC747" s="51"/>
      <c r="AD747" s="51"/>
      <c r="AE747" s="51"/>
      <c r="AF747" s="51"/>
      <c r="AG747" s="51"/>
      <c r="AH747" s="51"/>
    </row>
    <row r="748" ht="18.0" customHeight="1">
      <c r="A748" s="447"/>
      <c r="B748" s="1"/>
      <c r="C748" s="453"/>
      <c r="D748" s="2"/>
      <c r="E748" s="1"/>
      <c r="F748" s="49"/>
      <c r="G748" s="1"/>
      <c r="H748" s="1"/>
      <c r="I748" s="49"/>
      <c r="J748" s="1"/>
      <c r="K748" s="2"/>
      <c r="L748" s="2"/>
      <c r="M748" s="2"/>
      <c r="N748" s="2"/>
      <c r="O748" s="1"/>
      <c r="P748" s="53"/>
      <c r="Q748" s="53"/>
      <c r="R748" s="53"/>
      <c r="S748" s="104"/>
      <c r="T748" s="104"/>
      <c r="U748" s="104"/>
      <c r="V748" s="454"/>
      <c r="W748" s="53"/>
      <c r="X748" s="53"/>
      <c r="Y748" s="53"/>
      <c r="Z748" s="51"/>
      <c r="AA748" s="51"/>
      <c r="AB748" s="51"/>
      <c r="AC748" s="51"/>
      <c r="AD748" s="51"/>
      <c r="AE748" s="51"/>
      <c r="AF748" s="51"/>
      <c r="AG748" s="51"/>
      <c r="AH748" s="51"/>
    </row>
    <row r="749" ht="18.0" customHeight="1">
      <c r="A749" s="447"/>
      <c r="B749" s="1"/>
      <c r="C749" s="453"/>
      <c r="D749" s="2"/>
      <c r="E749" s="1"/>
      <c r="F749" s="49"/>
      <c r="G749" s="1"/>
      <c r="H749" s="1"/>
      <c r="I749" s="49"/>
      <c r="J749" s="1"/>
      <c r="K749" s="2"/>
      <c r="L749" s="2"/>
      <c r="M749" s="2"/>
      <c r="N749" s="2"/>
      <c r="O749" s="1"/>
      <c r="P749" s="53"/>
      <c r="Q749" s="53"/>
      <c r="R749" s="53"/>
      <c r="S749" s="104"/>
      <c r="T749" s="104"/>
      <c r="U749" s="104"/>
      <c r="V749" s="454"/>
      <c r="W749" s="53"/>
      <c r="X749" s="53"/>
      <c r="Y749" s="53"/>
      <c r="Z749" s="51"/>
      <c r="AA749" s="51"/>
      <c r="AB749" s="51"/>
      <c r="AC749" s="51"/>
      <c r="AD749" s="51"/>
      <c r="AE749" s="51"/>
      <c r="AF749" s="51"/>
      <c r="AG749" s="51"/>
      <c r="AH749" s="51"/>
    </row>
    <row r="750" ht="18.0" customHeight="1">
      <c r="A750" s="447"/>
      <c r="B750" s="1"/>
      <c r="C750" s="453"/>
      <c r="D750" s="2"/>
      <c r="E750" s="1"/>
      <c r="F750" s="49"/>
      <c r="G750" s="1"/>
      <c r="H750" s="1"/>
      <c r="I750" s="49"/>
      <c r="J750" s="1"/>
      <c r="K750" s="2"/>
      <c r="L750" s="2"/>
      <c r="M750" s="2"/>
      <c r="N750" s="2"/>
      <c r="O750" s="1"/>
      <c r="P750" s="53"/>
      <c r="Q750" s="53"/>
      <c r="R750" s="53"/>
      <c r="S750" s="104"/>
      <c r="T750" s="104"/>
      <c r="U750" s="104"/>
      <c r="V750" s="454"/>
      <c r="W750" s="53"/>
      <c r="X750" s="53"/>
      <c r="Y750" s="53"/>
      <c r="Z750" s="51"/>
      <c r="AA750" s="51"/>
      <c r="AB750" s="51"/>
      <c r="AC750" s="51"/>
      <c r="AD750" s="51"/>
      <c r="AE750" s="51"/>
      <c r="AF750" s="51"/>
      <c r="AG750" s="51"/>
      <c r="AH750" s="51"/>
    </row>
    <row r="751" ht="18.0" customHeight="1">
      <c r="A751" s="447"/>
      <c r="B751" s="1"/>
      <c r="C751" s="453"/>
      <c r="D751" s="2"/>
      <c r="E751" s="1"/>
      <c r="F751" s="49"/>
      <c r="G751" s="1"/>
      <c r="H751" s="1"/>
      <c r="I751" s="49"/>
      <c r="J751" s="1"/>
      <c r="K751" s="2"/>
      <c r="L751" s="2"/>
      <c r="M751" s="2"/>
      <c r="N751" s="2"/>
      <c r="O751" s="1"/>
      <c r="P751" s="53"/>
      <c r="Q751" s="53"/>
      <c r="R751" s="53"/>
      <c r="S751" s="104"/>
      <c r="T751" s="104"/>
      <c r="U751" s="104"/>
      <c r="V751" s="454"/>
      <c r="W751" s="53"/>
      <c r="X751" s="53"/>
      <c r="Y751" s="53"/>
      <c r="Z751" s="51"/>
      <c r="AA751" s="51"/>
      <c r="AB751" s="51"/>
      <c r="AC751" s="51"/>
      <c r="AD751" s="51"/>
      <c r="AE751" s="51"/>
      <c r="AF751" s="51"/>
      <c r="AG751" s="51"/>
      <c r="AH751" s="51"/>
    </row>
    <row r="752" ht="18.0" customHeight="1">
      <c r="A752" s="447"/>
      <c r="B752" s="1"/>
      <c r="C752" s="453"/>
      <c r="D752" s="2"/>
      <c r="E752" s="1"/>
      <c r="F752" s="49"/>
      <c r="G752" s="1"/>
      <c r="H752" s="1"/>
      <c r="I752" s="49"/>
      <c r="J752" s="1"/>
      <c r="K752" s="2"/>
      <c r="L752" s="2"/>
      <c r="M752" s="2"/>
      <c r="N752" s="2"/>
      <c r="O752" s="1"/>
      <c r="P752" s="53"/>
      <c r="Q752" s="53"/>
      <c r="R752" s="53"/>
      <c r="S752" s="104"/>
      <c r="T752" s="104"/>
      <c r="U752" s="104"/>
      <c r="V752" s="454"/>
      <c r="W752" s="53"/>
      <c r="X752" s="53"/>
      <c r="Y752" s="53"/>
      <c r="Z752" s="51"/>
      <c r="AA752" s="51"/>
      <c r="AB752" s="51"/>
      <c r="AC752" s="51"/>
      <c r="AD752" s="51"/>
      <c r="AE752" s="51"/>
      <c r="AF752" s="51"/>
      <c r="AG752" s="51"/>
      <c r="AH752" s="51"/>
    </row>
    <row r="753" ht="18.0" customHeight="1">
      <c r="A753" s="447"/>
      <c r="B753" s="1"/>
      <c r="C753" s="453"/>
      <c r="D753" s="2"/>
      <c r="E753" s="1"/>
      <c r="F753" s="49"/>
      <c r="G753" s="1"/>
      <c r="H753" s="1"/>
      <c r="I753" s="49"/>
      <c r="J753" s="1"/>
      <c r="K753" s="2"/>
      <c r="L753" s="2"/>
      <c r="M753" s="2"/>
      <c r="N753" s="2"/>
      <c r="O753" s="1"/>
      <c r="P753" s="53"/>
      <c r="Q753" s="53"/>
      <c r="R753" s="53"/>
      <c r="S753" s="104"/>
      <c r="T753" s="104"/>
      <c r="U753" s="104"/>
      <c r="V753" s="454"/>
      <c r="W753" s="53"/>
      <c r="X753" s="53"/>
      <c r="Y753" s="53"/>
      <c r="Z753" s="51"/>
      <c r="AA753" s="51"/>
      <c r="AB753" s="51"/>
      <c r="AC753" s="51"/>
      <c r="AD753" s="51"/>
      <c r="AE753" s="51"/>
      <c r="AF753" s="51"/>
      <c r="AG753" s="51"/>
      <c r="AH753" s="51"/>
    </row>
    <row r="754" ht="18.0" customHeight="1">
      <c r="A754" s="447"/>
      <c r="B754" s="1"/>
      <c r="C754" s="453"/>
      <c r="D754" s="2"/>
      <c r="E754" s="1"/>
      <c r="F754" s="49"/>
      <c r="G754" s="1"/>
      <c r="H754" s="1"/>
      <c r="I754" s="49"/>
      <c r="J754" s="1"/>
      <c r="K754" s="2"/>
      <c r="L754" s="2"/>
      <c r="M754" s="2"/>
      <c r="N754" s="2"/>
      <c r="O754" s="1"/>
      <c r="P754" s="53"/>
      <c r="Q754" s="53"/>
      <c r="R754" s="53"/>
      <c r="S754" s="104"/>
      <c r="T754" s="104"/>
      <c r="U754" s="104"/>
      <c r="V754" s="454"/>
      <c r="W754" s="53"/>
      <c r="X754" s="53"/>
      <c r="Y754" s="53"/>
      <c r="Z754" s="51"/>
      <c r="AA754" s="51"/>
      <c r="AB754" s="51"/>
      <c r="AC754" s="51"/>
      <c r="AD754" s="51"/>
      <c r="AE754" s="51"/>
      <c r="AF754" s="51"/>
      <c r="AG754" s="51"/>
      <c r="AH754" s="51"/>
    </row>
    <row r="755" ht="18.0" customHeight="1">
      <c r="A755" s="447"/>
      <c r="B755" s="1"/>
      <c r="C755" s="453"/>
      <c r="D755" s="2"/>
      <c r="E755" s="1"/>
      <c r="F755" s="49"/>
      <c r="G755" s="1"/>
      <c r="H755" s="1"/>
      <c r="I755" s="49"/>
      <c r="J755" s="1"/>
      <c r="K755" s="2"/>
      <c r="L755" s="2"/>
      <c r="M755" s="2"/>
      <c r="N755" s="2"/>
      <c r="O755" s="1"/>
      <c r="P755" s="53"/>
      <c r="Q755" s="53"/>
      <c r="R755" s="53"/>
      <c r="S755" s="104"/>
      <c r="T755" s="104"/>
      <c r="U755" s="104"/>
      <c r="V755" s="454"/>
      <c r="W755" s="53"/>
      <c r="X755" s="53"/>
      <c r="Y755" s="53"/>
      <c r="Z755" s="51"/>
      <c r="AA755" s="51"/>
      <c r="AB755" s="51"/>
      <c r="AC755" s="51"/>
      <c r="AD755" s="51"/>
      <c r="AE755" s="51"/>
      <c r="AF755" s="51"/>
      <c r="AG755" s="51"/>
      <c r="AH755" s="51"/>
    </row>
    <row r="756" ht="18.0" customHeight="1">
      <c r="A756" s="447"/>
      <c r="B756" s="1"/>
      <c r="C756" s="453"/>
      <c r="D756" s="2"/>
      <c r="E756" s="1"/>
      <c r="F756" s="49"/>
      <c r="G756" s="1"/>
      <c r="H756" s="1"/>
      <c r="I756" s="49"/>
      <c r="J756" s="1"/>
      <c r="K756" s="2"/>
      <c r="L756" s="2"/>
      <c r="M756" s="2"/>
      <c r="N756" s="2"/>
      <c r="O756" s="1"/>
      <c r="P756" s="53"/>
      <c r="Q756" s="53"/>
      <c r="R756" s="53"/>
      <c r="S756" s="104"/>
      <c r="T756" s="104"/>
      <c r="U756" s="104"/>
      <c r="V756" s="454"/>
      <c r="W756" s="53"/>
      <c r="X756" s="53"/>
      <c r="Y756" s="53"/>
      <c r="Z756" s="51"/>
      <c r="AA756" s="51"/>
      <c r="AB756" s="51"/>
      <c r="AC756" s="51"/>
      <c r="AD756" s="51"/>
      <c r="AE756" s="51"/>
      <c r="AF756" s="51"/>
      <c r="AG756" s="51"/>
      <c r="AH756" s="51"/>
    </row>
    <row r="757" ht="18.0" customHeight="1">
      <c r="A757" s="447"/>
      <c r="B757" s="1"/>
      <c r="C757" s="453"/>
      <c r="D757" s="2"/>
      <c r="E757" s="1"/>
      <c r="F757" s="49"/>
      <c r="G757" s="1"/>
      <c r="H757" s="1"/>
      <c r="I757" s="49"/>
      <c r="J757" s="1"/>
      <c r="K757" s="2"/>
      <c r="L757" s="2"/>
      <c r="M757" s="2"/>
      <c r="N757" s="2"/>
      <c r="O757" s="1"/>
      <c r="P757" s="53"/>
      <c r="Q757" s="53"/>
      <c r="R757" s="53"/>
      <c r="S757" s="104"/>
      <c r="T757" s="104"/>
      <c r="U757" s="104"/>
      <c r="V757" s="454"/>
      <c r="W757" s="53"/>
      <c r="X757" s="53"/>
      <c r="Y757" s="53"/>
      <c r="Z757" s="51"/>
      <c r="AA757" s="51"/>
      <c r="AB757" s="51"/>
      <c r="AC757" s="51"/>
      <c r="AD757" s="51"/>
      <c r="AE757" s="51"/>
      <c r="AF757" s="51"/>
      <c r="AG757" s="51"/>
      <c r="AH757" s="51"/>
    </row>
    <row r="758" ht="18.0" customHeight="1">
      <c r="A758" s="447"/>
      <c r="B758" s="1"/>
      <c r="C758" s="453"/>
      <c r="D758" s="2"/>
      <c r="E758" s="1"/>
      <c r="F758" s="49"/>
      <c r="G758" s="1"/>
      <c r="H758" s="1"/>
      <c r="I758" s="49"/>
      <c r="J758" s="1"/>
      <c r="K758" s="2"/>
      <c r="L758" s="2"/>
      <c r="M758" s="2"/>
      <c r="N758" s="2"/>
      <c r="O758" s="1"/>
      <c r="P758" s="53"/>
      <c r="Q758" s="53"/>
      <c r="R758" s="53"/>
      <c r="S758" s="104"/>
      <c r="T758" s="104"/>
      <c r="U758" s="104"/>
      <c r="V758" s="454"/>
      <c r="W758" s="53"/>
      <c r="X758" s="53"/>
      <c r="Y758" s="53"/>
      <c r="Z758" s="51"/>
      <c r="AA758" s="51"/>
      <c r="AB758" s="51"/>
      <c r="AC758" s="51"/>
      <c r="AD758" s="51"/>
      <c r="AE758" s="51"/>
      <c r="AF758" s="51"/>
      <c r="AG758" s="51"/>
      <c r="AH758" s="51"/>
    </row>
    <row r="759" ht="18.0" customHeight="1">
      <c r="A759" s="447"/>
      <c r="B759" s="1"/>
      <c r="C759" s="453"/>
      <c r="D759" s="2"/>
      <c r="E759" s="1"/>
      <c r="F759" s="49"/>
      <c r="G759" s="1"/>
      <c r="H759" s="1"/>
      <c r="I759" s="49"/>
      <c r="J759" s="1"/>
      <c r="K759" s="2"/>
      <c r="L759" s="2"/>
      <c r="M759" s="2"/>
      <c r="N759" s="2"/>
      <c r="O759" s="1"/>
      <c r="P759" s="53"/>
      <c r="Q759" s="53"/>
      <c r="R759" s="53"/>
      <c r="S759" s="104"/>
      <c r="T759" s="104"/>
      <c r="U759" s="104"/>
      <c r="V759" s="454"/>
      <c r="W759" s="53"/>
      <c r="X759" s="53"/>
      <c r="Y759" s="53"/>
      <c r="Z759" s="51"/>
      <c r="AA759" s="51"/>
      <c r="AB759" s="51"/>
      <c r="AC759" s="51"/>
      <c r="AD759" s="51"/>
      <c r="AE759" s="51"/>
      <c r="AF759" s="51"/>
      <c r="AG759" s="51"/>
      <c r="AH759" s="51"/>
    </row>
    <row r="760" ht="18.0" customHeight="1">
      <c r="A760" s="447"/>
      <c r="B760" s="1"/>
      <c r="C760" s="453"/>
      <c r="D760" s="2"/>
      <c r="E760" s="1"/>
      <c r="F760" s="49"/>
      <c r="G760" s="1"/>
      <c r="H760" s="1"/>
      <c r="I760" s="49"/>
      <c r="J760" s="1"/>
      <c r="K760" s="2"/>
      <c r="L760" s="2"/>
      <c r="M760" s="2"/>
      <c r="N760" s="2"/>
      <c r="O760" s="1"/>
      <c r="P760" s="53"/>
      <c r="Q760" s="53"/>
      <c r="R760" s="53"/>
      <c r="S760" s="104"/>
      <c r="T760" s="104"/>
      <c r="U760" s="104"/>
      <c r="V760" s="454"/>
      <c r="W760" s="53"/>
      <c r="X760" s="53"/>
      <c r="Y760" s="53"/>
      <c r="Z760" s="51"/>
      <c r="AA760" s="51"/>
      <c r="AB760" s="51"/>
      <c r="AC760" s="51"/>
      <c r="AD760" s="51"/>
      <c r="AE760" s="51"/>
      <c r="AF760" s="51"/>
      <c r="AG760" s="51"/>
      <c r="AH760" s="51"/>
    </row>
    <row r="761" ht="18.0" customHeight="1">
      <c r="A761" s="447"/>
      <c r="B761" s="1"/>
      <c r="C761" s="453"/>
      <c r="D761" s="2"/>
      <c r="E761" s="1"/>
      <c r="F761" s="49"/>
      <c r="G761" s="1"/>
      <c r="H761" s="1"/>
      <c r="I761" s="49"/>
      <c r="J761" s="1"/>
      <c r="K761" s="2"/>
      <c r="L761" s="2"/>
      <c r="M761" s="2"/>
      <c r="N761" s="2"/>
      <c r="O761" s="1"/>
      <c r="P761" s="53"/>
      <c r="Q761" s="53"/>
      <c r="R761" s="53"/>
      <c r="S761" s="104"/>
      <c r="T761" s="104"/>
      <c r="U761" s="104"/>
      <c r="V761" s="454"/>
      <c r="W761" s="53"/>
      <c r="X761" s="53"/>
      <c r="Y761" s="53"/>
      <c r="Z761" s="51"/>
      <c r="AA761" s="51"/>
      <c r="AB761" s="51"/>
      <c r="AC761" s="51"/>
      <c r="AD761" s="51"/>
      <c r="AE761" s="51"/>
      <c r="AF761" s="51"/>
      <c r="AG761" s="51"/>
      <c r="AH761" s="51"/>
    </row>
    <row r="762" ht="18.0" customHeight="1">
      <c r="A762" s="447"/>
      <c r="B762" s="1"/>
      <c r="C762" s="453"/>
      <c r="D762" s="2"/>
      <c r="E762" s="1"/>
      <c r="F762" s="49"/>
      <c r="G762" s="1"/>
      <c r="H762" s="1"/>
      <c r="I762" s="49"/>
      <c r="J762" s="1"/>
      <c r="K762" s="2"/>
      <c r="L762" s="2"/>
      <c r="M762" s="2"/>
      <c r="N762" s="2"/>
      <c r="O762" s="1"/>
      <c r="P762" s="53"/>
      <c r="Q762" s="53"/>
      <c r="R762" s="53"/>
      <c r="S762" s="104"/>
      <c r="T762" s="104"/>
      <c r="U762" s="104"/>
      <c r="V762" s="454"/>
      <c r="W762" s="53"/>
      <c r="X762" s="53"/>
      <c r="Y762" s="53"/>
      <c r="Z762" s="51"/>
      <c r="AA762" s="51"/>
      <c r="AB762" s="51"/>
      <c r="AC762" s="51"/>
      <c r="AD762" s="51"/>
      <c r="AE762" s="51"/>
      <c r="AF762" s="51"/>
      <c r="AG762" s="51"/>
      <c r="AH762" s="51"/>
    </row>
    <row r="763" ht="18.0" customHeight="1">
      <c r="A763" s="447"/>
      <c r="B763" s="1"/>
      <c r="C763" s="453"/>
      <c r="D763" s="2"/>
      <c r="E763" s="1"/>
      <c r="F763" s="49"/>
      <c r="G763" s="1"/>
      <c r="H763" s="1"/>
      <c r="I763" s="49"/>
      <c r="J763" s="1"/>
      <c r="K763" s="2"/>
      <c r="L763" s="2"/>
      <c r="M763" s="2"/>
      <c r="N763" s="2"/>
      <c r="O763" s="1"/>
      <c r="P763" s="53"/>
      <c r="Q763" s="53"/>
      <c r="R763" s="53"/>
      <c r="S763" s="104"/>
      <c r="T763" s="104"/>
      <c r="U763" s="104"/>
      <c r="V763" s="454"/>
      <c r="W763" s="53"/>
      <c r="X763" s="53"/>
      <c r="Y763" s="53"/>
      <c r="Z763" s="51"/>
      <c r="AA763" s="51"/>
      <c r="AB763" s="51"/>
      <c r="AC763" s="51"/>
      <c r="AD763" s="51"/>
      <c r="AE763" s="51"/>
      <c r="AF763" s="51"/>
      <c r="AG763" s="51"/>
      <c r="AH763" s="51"/>
    </row>
    <row r="764" ht="18.0" customHeight="1">
      <c r="A764" s="447"/>
      <c r="B764" s="1"/>
      <c r="C764" s="453"/>
      <c r="D764" s="2"/>
      <c r="E764" s="1"/>
      <c r="F764" s="49"/>
      <c r="G764" s="1"/>
      <c r="H764" s="1"/>
      <c r="I764" s="49"/>
      <c r="J764" s="1"/>
      <c r="K764" s="2"/>
      <c r="L764" s="2"/>
      <c r="M764" s="2"/>
      <c r="N764" s="2"/>
      <c r="O764" s="1"/>
      <c r="P764" s="53"/>
      <c r="Q764" s="53"/>
      <c r="R764" s="53"/>
      <c r="S764" s="104"/>
      <c r="T764" s="104"/>
      <c r="U764" s="104"/>
      <c r="V764" s="454"/>
      <c r="W764" s="53"/>
      <c r="X764" s="53"/>
      <c r="Y764" s="53"/>
      <c r="Z764" s="51"/>
      <c r="AA764" s="51"/>
      <c r="AB764" s="51"/>
      <c r="AC764" s="51"/>
      <c r="AD764" s="51"/>
      <c r="AE764" s="51"/>
      <c r="AF764" s="51"/>
      <c r="AG764" s="51"/>
      <c r="AH764" s="51"/>
    </row>
    <row r="765" ht="18.0" customHeight="1">
      <c r="A765" s="447"/>
      <c r="B765" s="1"/>
      <c r="C765" s="453"/>
      <c r="D765" s="2"/>
      <c r="E765" s="1"/>
      <c r="F765" s="49"/>
      <c r="G765" s="1"/>
      <c r="H765" s="1"/>
      <c r="I765" s="49"/>
      <c r="J765" s="1"/>
      <c r="K765" s="2"/>
      <c r="L765" s="2"/>
      <c r="M765" s="2"/>
      <c r="N765" s="2"/>
      <c r="O765" s="1"/>
      <c r="P765" s="53"/>
      <c r="Q765" s="53"/>
      <c r="R765" s="53"/>
      <c r="S765" s="104"/>
      <c r="T765" s="104"/>
      <c r="U765" s="104"/>
      <c r="V765" s="454"/>
      <c r="W765" s="53"/>
      <c r="X765" s="53"/>
      <c r="Y765" s="53"/>
      <c r="Z765" s="51"/>
      <c r="AA765" s="51"/>
      <c r="AB765" s="51"/>
      <c r="AC765" s="51"/>
      <c r="AD765" s="51"/>
      <c r="AE765" s="51"/>
      <c r="AF765" s="51"/>
      <c r="AG765" s="51"/>
      <c r="AH765" s="51"/>
    </row>
    <row r="766" ht="18.0" customHeight="1">
      <c r="A766" s="447"/>
      <c r="B766" s="1"/>
      <c r="C766" s="453"/>
      <c r="D766" s="2"/>
      <c r="E766" s="1"/>
      <c r="F766" s="49"/>
      <c r="G766" s="1"/>
      <c r="H766" s="1"/>
      <c r="I766" s="49"/>
      <c r="J766" s="1"/>
      <c r="K766" s="2"/>
      <c r="L766" s="2"/>
      <c r="M766" s="2"/>
      <c r="N766" s="2"/>
      <c r="O766" s="1"/>
      <c r="P766" s="53"/>
      <c r="Q766" s="53"/>
      <c r="R766" s="53"/>
      <c r="S766" s="104"/>
      <c r="T766" s="104"/>
      <c r="U766" s="104"/>
      <c r="V766" s="454"/>
      <c r="W766" s="53"/>
      <c r="X766" s="53"/>
      <c r="Y766" s="53"/>
      <c r="Z766" s="51"/>
      <c r="AA766" s="51"/>
      <c r="AB766" s="51"/>
      <c r="AC766" s="51"/>
      <c r="AD766" s="51"/>
      <c r="AE766" s="51"/>
      <c r="AF766" s="51"/>
      <c r="AG766" s="51"/>
      <c r="AH766" s="51"/>
    </row>
    <row r="767" ht="18.0" customHeight="1">
      <c r="A767" s="447"/>
      <c r="B767" s="1"/>
      <c r="C767" s="453"/>
      <c r="D767" s="2"/>
      <c r="E767" s="1"/>
      <c r="F767" s="49"/>
      <c r="G767" s="1"/>
      <c r="H767" s="1"/>
      <c r="I767" s="49"/>
      <c r="J767" s="1"/>
      <c r="K767" s="2"/>
      <c r="L767" s="2"/>
      <c r="M767" s="2"/>
      <c r="N767" s="2"/>
      <c r="O767" s="1"/>
      <c r="P767" s="53"/>
      <c r="Q767" s="53"/>
      <c r="R767" s="53"/>
      <c r="S767" s="104"/>
      <c r="T767" s="104"/>
      <c r="U767" s="104"/>
      <c r="V767" s="454"/>
      <c r="W767" s="53"/>
      <c r="X767" s="53"/>
      <c r="Y767" s="53"/>
      <c r="Z767" s="51"/>
      <c r="AA767" s="51"/>
      <c r="AB767" s="51"/>
      <c r="AC767" s="51"/>
      <c r="AD767" s="51"/>
      <c r="AE767" s="51"/>
      <c r="AF767" s="51"/>
      <c r="AG767" s="51"/>
      <c r="AH767" s="51"/>
    </row>
    <row r="768" ht="18.0" customHeight="1">
      <c r="A768" s="447"/>
      <c r="B768" s="1"/>
      <c r="C768" s="453"/>
      <c r="D768" s="2"/>
      <c r="E768" s="1"/>
      <c r="F768" s="49"/>
      <c r="G768" s="1"/>
      <c r="H768" s="1"/>
      <c r="I768" s="49"/>
      <c r="J768" s="1"/>
      <c r="K768" s="2"/>
      <c r="L768" s="2"/>
      <c r="M768" s="2"/>
      <c r="N768" s="2"/>
      <c r="O768" s="1"/>
      <c r="P768" s="53"/>
      <c r="Q768" s="53"/>
      <c r="R768" s="53"/>
      <c r="S768" s="104"/>
      <c r="T768" s="104"/>
      <c r="U768" s="104"/>
      <c r="V768" s="454"/>
      <c r="W768" s="53"/>
      <c r="X768" s="53"/>
      <c r="Y768" s="53"/>
      <c r="Z768" s="51"/>
      <c r="AA768" s="51"/>
      <c r="AB768" s="51"/>
      <c r="AC768" s="51"/>
      <c r="AD768" s="51"/>
      <c r="AE768" s="51"/>
      <c r="AF768" s="51"/>
      <c r="AG768" s="51"/>
      <c r="AH768" s="51"/>
    </row>
    <row r="769" ht="18.0" customHeight="1">
      <c r="A769" s="447"/>
      <c r="B769" s="1"/>
      <c r="C769" s="453"/>
      <c r="D769" s="2"/>
      <c r="E769" s="1"/>
      <c r="F769" s="49"/>
      <c r="G769" s="1"/>
      <c r="H769" s="1"/>
      <c r="I769" s="49"/>
      <c r="J769" s="1"/>
      <c r="K769" s="2"/>
      <c r="L769" s="2"/>
      <c r="M769" s="2"/>
      <c r="N769" s="2"/>
      <c r="O769" s="1"/>
      <c r="P769" s="53"/>
      <c r="Q769" s="53"/>
      <c r="R769" s="53"/>
      <c r="S769" s="104"/>
      <c r="T769" s="104"/>
      <c r="U769" s="104"/>
      <c r="V769" s="454"/>
      <c r="W769" s="53"/>
      <c r="X769" s="53"/>
      <c r="Y769" s="53"/>
      <c r="Z769" s="51"/>
      <c r="AA769" s="51"/>
      <c r="AB769" s="51"/>
      <c r="AC769" s="51"/>
      <c r="AD769" s="51"/>
      <c r="AE769" s="51"/>
      <c r="AF769" s="51"/>
      <c r="AG769" s="51"/>
      <c r="AH769" s="51"/>
    </row>
    <row r="770" ht="18.0" customHeight="1">
      <c r="A770" s="447"/>
      <c r="B770" s="1"/>
      <c r="C770" s="453"/>
      <c r="D770" s="2"/>
      <c r="E770" s="1"/>
      <c r="F770" s="49"/>
      <c r="G770" s="1"/>
      <c r="H770" s="1"/>
      <c r="I770" s="49"/>
      <c r="J770" s="1"/>
      <c r="K770" s="2"/>
      <c r="L770" s="2"/>
      <c r="M770" s="2"/>
      <c r="N770" s="2"/>
      <c r="O770" s="1"/>
      <c r="P770" s="53"/>
      <c r="Q770" s="53"/>
      <c r="R770" s="53"/>
      <c r="S770" s="104"/>
      <c r="T770" s="104"/>
      <c r="U770" s="104"/>
      <c r="V770" s="454"/>
      <c r="W770" s="53"/>
      <c r="X770" s="53"/>
      <c r="Y770" s="53"/>
      <c r="Z770" s="51"/>
      <c r="AA770" s="51"/>
      <c r="AB770" s="51"/>
      <c r="AC770" s="51"/>
      <c r="AD770" s="51"/>
      <c r="AE770" s="51"/>
      <c r="AF770" s="51"/>
      <c r="AG770" s="51"/>
      <c r="AH770" s="51"/>
    </row>
    <row r="771" ht="18.0" customHeight="1">
      <c r="A771" s="447"/>
      <c r="B771" s="1"/>
      <c r="C771" s="453"/>
      <c r="D771" s="2"/>
      <c r="E771" s="1"/>
      <c r="F771" s="49"/>
      <c r="G771" s="1"/>
      <c r="H771" s="1"/>
      <c r="I771" s="49"/>
      <c r="J771" s="1"/>
      <c r="K771" s="2"/>
      <c r="L771" s="2"/>
      <c r="M771" s="2"/>
      <c r="N771" s="2"/>
      <c r="O771" s="1"/>
      <c r="P771" s="53"/>
      <c r="Q771" s="53"/>
      <c r="R771" s="53"/>
      <c r="S771" s="104"/>
      <c r="T771" s="104"/>
      <c r="U771" s="104"/>
      <c r="V771" s="454"/>
      <c r="W771" s="53"/>
      <c r="X771" s="53"/>
      <c r="Y771" s="53"/>
      <c r="Z771" s="51"/>
      <c r="AA771" s="51"/>
      <c r="AB771" s="51"/>
      <c r="AC771" s="51"/>
      <c r="AD771" s="51"/>
      <c r="AE771" s="51"/>
      <c r="AF771" s="51"/>
      <c r="AG771" s="51"/>
      <c r="AH771" s="51"/>
    </row>
    <row r="772" ht="18.0" customHeight="1">
      <c r="A772" s="447"/>
      <c r="B772" s="1"/>
      <c r="C772" s="453"/>
      <c r="D772" s="2"/>
      <c r="E772" s="1"/>
      <c r="F772" s="49"/>
      <c r="G772" s="1"/>
      <c r="H772" s="1"/>
      <c r="I772" s="49"/>
      <c r="J772" s="1"/>
      <c r="K772" s="2"/>
      <c r="L772" s="2"/>
      <c r="M772" s="2"/>
      <c r="N772" s="2"/>
      <c r="O772" s="1"/>
      <c r="P772" s="53"/>
      <c r="Q772" s="53"/>
      <c r="R772" s="53"/>
      <c r="S772" s="104"/>
      <c r="T772" s="104"/>
      <c r="U772" s="104"/>
      <c r="V772" s="454"/>
      <c r="W772" s="53"/>
      <c r="X772" s="53"/>
      <c r="Y772" s="53"/>
      <c r="Z772" s="51"/>
      <c r="AA772" s="51"/>
      <c r="AB772" s="51"/>
      <c r="AC772" s="51"/>
      <c r="AD772" s="51"/>
      <c r="AE772" s="51"/>
      <c r="AF772" s="51"/>
      <c r="AG772" s="51"/>
      <c r="AH772" s="51"/>
    </row>
    <row r="773" ht="18.0" customHeight="1">
      <c r="A773" s="447"/>
      <c r="B773" s="1"/>
      <c r="C773" s="453"/>
      <c r="D773" s="2"/>
      <c r="E773" s="1"/>
      <c r="F773" s="49"/>
      <c r="G773" s="1"/>
      <c r="H773" s="1"/>
      <c r="I773" s="49"/>
      <c r="J773" s="1"/>
      <c r="K773" s="2"/>
      <c r="L773" s="2"/>
      <c r="M773" s="2"/>
      <c r="N773" s="2"/>
      <c r="O773" s="1"/>
      <c r="P773" s="53"/>
      <c r="Q773" s="53"/>
      <c r="R773" s="53"/>
      <c r="S773" s="104"/>
      <c r="T773" s="104"/>
      <c r="U773" s="104"/>
      <c r="V773" s="454"/>
      <c r="W773" s="53"/>
      <c r="X773" s="53"/>
      <c r="Y773" s="53"/>
      <c r="Z773" s="51"/>
      <c r="AA773" s="51"/>
      <c r="AB773" s="51"/>
      <c r="AC773" s="51"/>
      <c r="AD773" s="51"/>
      <c r="AE773" s="51"/>
      <c r="AF773" s="51"/>
      <c r="AG773" s="51"/>
      <c r="AH773" s="51"/>
    </row>
    <row r="774" ht="18.0" customHeight="1">
      <c r="A774" s="447"/>
      <c r="B774" s="1"/>
      <c r="C774" s="453"/>
      <c r="D774" s="2"/>
      <c r="E774" s="1"/>
      <c r="F774" s="49"/>
      <c r="G774" s="1"/>
      <c r="H774" s="1"/>
      <c r="I774" s="49"/>
      <c r="J774" s="1"/>
      <c r="K774" s="2"/>
      <c r="L774" s="2"/>
      <c r="M774" s="2"/>
      <c r="N774" s="2"/>
      <c r="O774" s="1"/>
      <c r="P774" s="53"/>
      <c r="Q774" s="53"/>
      <c r="R774" s="53"/>
      <c r="S774" s="104"/>
      <c r="T774" s="104"/>
      <c r="U774" s="104"/>
      <c r="V774" s="454"/>
      <c r="W774" s="53"/>
      <c r="X774" s="53"/>
      <c r="Y774" s="53"/>
      <c r="Z774" s="51"/>
      <c r="AA774" s="51"/>
      <c r="AB774" s="51"/>
      <c r="AC774" s="51"/>
      <c r="AD774" s="51"/>
      <c r="AE774" s="51"/>
      <c r="AF774" s="51"/>
      <c r="AG774" s="51"/>
      <c r="AH774" s="51"/>
    </row>
    <row r="775" ht="18.0" customHeight="1">
      <c r="A775" s="447"/>
      <c r="B775" s="1"/>
      <c r="C775" s="453"/>
      <c r="D775" s="2"/>
      <c r="E775" s="1"/>
      <c r="F775" s="49"/>
      <c r="G775" s="1"/>
      <c r="H775" s="1"/>
      <c r="I775" s="49"/>
      <c r="J775" s="1"/>
      <c r="K775" s="2"/>
      <c r="L775" s="2"/>
      <c r="M775" s="2"/>
      <c r="N775" s="2"/>
      <c r="O775" s="1"/>
      <c r="P775" s="53"/>
      <c r="Q775" s="53"/>
      <c r="R775" s="53"/>
      <c r="S775" s="104"/>
      <c r="T775" s="104"/>
      <c r="U775" s="104"/>
      <c r="V775" s="454"/>
      <c r="W775" s="53"/>
      <c r="X775" s="53"/>
      <c r="Y775" s="53"/>
      <c r="Z775" s="51"/>
      <c r="AA775" s="51"/>
      <c r="AB775" s="51"/>
      <c r="AC775" s="51"/>
      <c r="AD775" s="51"/>
      <c r="AE775" s="51"/>
      <c r="AF775" s="51"/>
      <c r="AG775" s="51"/>
      <c r="AH775" s="51"/>
    </row>
    <row r="776" ht="18.0" customHeight="1">
      <c r="A776" s="447"/>
      <c r="B776" s="1"/>
      <c r="C776" s="453"/>
      <c r="D776" s="2"/>
      <c r="E776" s="1"/>
      <c r="F776" s="49"/>
      <c r="G776" s="1"/>
      <c r="H776" s="1"/>
      <c r="I776" s="49"/>
      <c r="J776" s="1"/>
      <c r="K776" s="2"/>
      <c r="L776" s="2"/>
      <c r="M776" s="2"/>
      <c r="N776" s="2"/>
      <c r="O776" s="1"/>
      <c r="P776" s="53"/>
      <c r="Q776" s="53"/>
      <c r="R776" s="53"/>
      <c r="S776" s="104"/>
      <c r="T776" s="104"/>
      <c r="U776" s="104"/>
      <c r="V776" s="454"/>
      <c r="W776" s="53"/>
      <c r="X776" s="53"/>
      <c r="Y776" s="53"/>
      <c r="Z776" s="51"/>
      <c r="AA776" s="51"/>
      <c r="AB776" s="51"/>
      <c r="AC776" s="51"/>
      <c r="AD776" s="51"/>
      <c r="AE776" s="51"/>
      <c r="AF776" s="51"/>
      <c r="AG776" s="51"/>
      <c r="AH776" s="51"/>
    </row>
    <row r="777" ht="18.0" customHeight="1">
      <c r="A777" s="447"/>
      <c r="B777" s="1"/>
      <c r="C777" s="453"/>
      <c r="D777" s="2"/>
      <c r="E777" s="1"/>
      <c r="F777" s="49"/>
      <c r="G777" s="1"/>
      <c r="H777" s="1"/>
      <c r="I777" s="49"/>
      <c r="J777" s="1"/>
      <c r="K777" s="2"/>
      <c r="L777" s="2"/>
      <c r="M777" s="2"/>
      <c r="N777" s="2"/>
      <c r="O777" s="1"/>
      <c r="P777" s="53"/>
      <c r="Q777" s="53"/>
      <c r="R777" s="53"/>
      <c r="S777" s="104"/>
      <c r="T777" s="104"/>
      <c r="U777" s="104"/>
      <c r="V777" s="454"/>
      <c r="W777" s="53"/>
      <c r="X777" s="53"/>
      <c r="Y777" s="53"/>
      <c r="Z777" s="51"/>
      <c r="AA777" s="51"/>
      <c r="AB777" s="51"/>
      <c r="AC777" s="51"/>
      <c r="AD777" s="51"/>
      <c r="AE777" s="51"/>
      <c r="AF777" s="51"/>
      <c r="AG777" s="51"/>
      <c r="AH777" s="51"/>
    </row>
    <row r="778" ht="18.0" customHeight="1">
      <c r="A778" s="447"/>
      <c r="B778" s="1"/>
      <c r="C778" s="453"/>
      <c r="D778" s="2"/>
      <c r="E778" s="1"/>
      <c r="F778" s="49"/>
      <c r="G778" s="1"/>
      <c r="H778" s="1"/>
      <c r="I778" s="49"/>
      <c r="J778" s="1"/>
      <c r="K778" s="2"/>
      <c r="L778" s="2"/>
      <c r="M778" s="2"/>
      <c r="N778" s="2"/>
      <c r="O778" s="1"/>
      <c r="P778" s="53"/>
      <c r="Q778" s="53"/>
      <c r="R778" s="53"/>
      <c r="S778" s="104"/>
      <c r="T778" s="104"/>
      <c r="U778" s="104"/>
      <c r="V778" s="454"/>
      <c r="W778" s="53"/>
      <c r="X778" s="53"/>
      <c r="Y778" s="53"/>
      <c r="Z778" s="51"/>
      <c r="AA778" s="51"/>
      <c r="AB778" s="51"/>
      <c r="AC778" s="51"/>
      <c r="AD778" s="51"/>
      <c r="AE778" s="51"/>
      <c r="AF778" s="51"/>
      <c r="AG778" s="51"/>
      <c r="AH778" s="51"/>
    </row>
    <row r="779" ht="18.0" customHeight="1">
      <c r="A779" s="447"/>
      <c r="B779" s="1"/>
      <c r="C779" s="453"/>
      <c r="D779" s="2"/>
      <c r="E779" s="1"/>
      <c r="F779" s="49"/>
      <c r="G779" s="1"/>
      <c r="H779" s="1"/>
      <c r="I779" s="49"/>
      <c r="J779" s="1"/>
      <c r="K779" s="2"/>
      <c r="L779" s="2"/>
      <c r="M779" s="2"/>
      <c r="N779" s="2"/>
      <c r="O779" s="1"/>
      <c r="P779" s="53"/>
      <c r="Q779" s="53"/>
      <c r="R779" s="53"/>
      <c r="S779" s="104"/>
      <c r="T779" s="104"/>
      <c r="U779" s="104"/>
      <c r="V779" s="454"/>
      <c r="W779" s="53"/>
      <c r="X779" s="53"/>
      <c r="Y779" s="53"/>
      <c r="Z779" s="51"/>
      <c r="AA779" s="51"/>
      <c r="AB779" s="51"/>
      <c r="AC779" s="51"/>
      <c r="AD779" s="51"/>
      <c r="AE779" s="51"/>
      <c r="AF779" s="51"/>
      <c r="AG779" s="51"/>
      <c r="AH779" s="51"/>
    </row>
    <row r="780" ht="18.0" customHeight="1">
      <c r="A780" s="447"/>
      <c r="B780" s="1"/>
      <c r="C780" s="453"/>
      <c r="D780" s="2"/>
      <c r="E780" s="1"/>
      <c r="F780" s="49"/>
      <c r="G780" s="1"/>
      <c r="H780" s="1"/>
      <c r="I780" s="49"/>
      <c r="J780" s="1"/>
      <c r="K780" s="2"/>
      <c r="L780" s="2"/>
      <c r="M780" s="2"/>
      <c r="N780" s="2"/>
      <c r="O780" s="1"/>
      <c r="P780" s="53"/>
      <c r="Q780" s="53"/>
      <c r="R780" s="53"/>
      <c r="S780" s="104"/>
      <c r="T780" s="104"/>
      <c r="U780" s="104"/>
      <c r="V780" s="454"/>
      <c r="W780" s="53"/>
      <c r="X780" s="53"/>
      <c r="Y780" s="53"/>
      <c r="Z780" s="51"/>
      <c r="AA780" s="51"/>
      <c r="AB780" s="51"/>
      <c r="AC780" s="51"/>
      <c r="AD780" s="51"/>
      <c r="AE780" s="51"/>
      <c r="AF780" s="51"/>
      <c r="AG780" s="51"/>
      <c r="AH780" s="51"/>
    </row>
    <row r="781" ht="18.0" customHeight="1">
      <c r="A781" s="447"/>
      <c r="B781" s="1"/>
      <c r="C781" s="453"/>
      <c r="D781" s="2"/>
      <c r="E781" s="1"/>
      <c r="F781" s="49"/>
      <c r="G781" s="1"/>
      <c r="H781" s="1"/>
      <c r="I781" s="49"/>
      <c r="J781" s="1"/>
      <c r="K781" s="2"/>
      <c r="L781" s="2"/>
      <c r="M781" s="2"/>
      <c r="N781" s="2"/>
      <c r="O781" s="1"/>
      <c r="P781" s="53"/>
      <c r="Q781" s="53"/>
      <c r="R781" s="53"/>
      <c r="S781" s="104"/>
      <c r="T781" s="104"/>
      <c r="U781" s="104"/>
      <c r="V781" s="454"/>
      <c r="W781" s="53"/>
      <c r="X781" s="53"/>
      <c r="Y781" s="53"/>
      <c r="Z781" s="51"/>
      <c r="AA781" s="51"/>
      <c r="AB781" s="51"/>
      <c r="AC781" s="51"/>
      <c r="AD781" s="51"/>
      <c r="AE781" s="51"/>
      <c r="AF781" s="51"/>
      <c r="AG781" s="51"/>
      <c r="AH781" s="51"/>
    </row>
    <row r="782" ht="18.0" customHeight="1">
      <c r="A782" s="447"/>
      <c r="B782" s="1"/>
      <c r="C782" s="453"/>
      <c r="D782" s="2"/>
      <c r="E782" s="1"/>
      <c r="F782" s="49"/>
      <c r="G782" s="1"/>
      <c r="H782" s="1"/>
      <c r="I782" s="49"/>
      <c r="J782" s="1"/>
      <c r="K782" s="2"/>
      <c r="L782" s="2"/>
      <c r="M782" s="2"/>
      <c r="N782" s="2"/>
      <c r="O782" s="1"/>
      <c r="P782" s="53"/>
      <c r="Q782" s="53"/>
      <c r="R782" s="53"/>
      <c r="S782" s="104"/>
      <c r="T782" s="104"/>
      <c r="U782" s="104"/>
      <c r="V782" s="454"/>
      <c r="W782" s="53"/>
      <c r="X782" s="53"/>
      <c r="Y782" s="53"/>
      <c r="Z782" s="51"/>
      <c r="AA782" s="51"/>
      <c r="AB782" s="51"/>
      <c r="AC782" s="51"/>
      <c r="AD782" s="51"/>
      <c r="AE782" s="51"/>
      <c r="AF782" s="51"/>
      <c r="AG782" s="51"/>
      <c r="AH782" s="51"/>
    </row>
    <row r="783" ht="18.0" customHeight="1">
      <c r="A783" s="447"/>
      <c r="B783" s="1"/>
      <c r="C783" s="453"/>
      <c r="D783" s="2"/>
      <c r="E783" s="1"/>
      <c r="F783" s="49"/>
      <c r="G783" s="1"/>
      <c r="H783" s="1"/>
      <c r="I783" s="49"/>
      <c r="J783" s="1"/>
      <c r="K783" s="2"/>
      <c r="L783" s="2"/>
      <c r="M783" s="2"/>
      <c r="N783" s="2"/>
      <c r="O783" s="1"/>
      <c r="P783" s="53"/>
      <c r="Q783" s="53"/>
      <c r="R783" s="53"/>
      <c r="S783" s="104"/>
      <c r="T783" s="104"/>
      <c r="U783" s="104"/>
      <c r="V783" s="454"/>
      <c r="W783" s="53"/>
      <c r="X783" s="53"/>
      <c r="Y783" s="53"/>
      <c r="Z783" s="51"/>
      <c r="AA783" s="51"/>
      <c r="AB783" s="51"/>
      <c r="AC783" s="51"/>
      <c r="AD783" s="51"/>
      <c r="AE783" s="51"/>
      <c r="AF783" s="51"/>
      <c r="AG783" s="51"/>
      <c r="AH783" s="51"/>
    </row>
    <row r="784" ht="18.0" customHeight="1">
      <c r="A784" s="447"/>
      <c r="B784" s="1"/>
      <c r="C784" s="453"/>
      <c r="D784" s="2"/>
      <c r="E784" s="1"/>
      <c r="F784" s="49"/>
      <c r="G784" s="1"/>
      <c r="H784" s="1"/>
      <c r="I784" s="49"/>
      <c r="J784" s="1"/>
      <c r="K784" s="2"/>
      <c r="L784" s="2"/>
      <c r="M784" s="2"/>
      <c r="N784" s="2"/>
      <c r="O784" s="1"/>
      <c r="P784" s="53"/>
      <c r="Q784" s="53"/>
      <c r="R784" s="53"/>
      <c r="S784" s="104"/>
      <c r="T784" s="104"/>
      <c r="U784" s="104"/>
      <c r="V784" s="454"/>
      <c r="W784" s="53"/>
      <c r="X784" s="53"/>
      <c r="Y784" s="53"/>
      <c r="Z784" s="51"/>
      <c r="AA784" s="51"/>
      <c r="AB784" s="51"/>
      <c r="AC784" s="51"/>
      <c r="AD784" s="51"/>
      <c r="AE784" s="51"/>
      <c r="AF784" s="51"/>
      <c r="AG784" s="51"/>
      <c r="AH784" s="51"/>
    </row>
    <row r="785" ht="18.0" customHeight="1">
      <c r="A785" s="447"/>
      <c r="B785" s="1"/>
      <c r="C785" s="453"/>
      <c r="D785" s="2"/>
      <c r="E785" s="1"/>
      <c r="F785" s="49"/>
      <c r="G785" s="1"/>
      <c r="H785" s="1"/>
      <c r="I785" s="49"/>
      <c r="J785" s="1"/>
      <c r="K785" s="2"/>
      <c r="L785" s="2"/>
      <c r="M785" s="2"/>
      <c r="N785" s="2"/>
      <c r="O785" s="1"/>
      <c r="P785" s="53"/>
      <c r="Q785" s="53"/>
      <c r="R785" s="53"/>
      <c r="S785" s="104"/>
      <c r="T785" s="104"/>
      <c r="U785" s="104"/>
      <c r="V785" s="454"/>
      <c r="W785" s="53"/>
      <c r="X785" s="53"/>
      <c r="Y785" s="53"/>
      <c r="Z785" s="51"/>
      <c r="AA785" s="51"/>
      <c r="AB785" s="51"/>
      <c r="AC785" s="51"/>
      <c r="AD785" s="51"/>
      <c r="AE785" s="51"/>
      <c r="AF785" s="51"/>
      <c r="AG785" s="51"/>
      <c r="AH785" s="51"/>
    </row>
    <row r="786" ht="18.0" customHeight="1">
      <c r="A786" s="447"/>
      <c r="B786" s="1"/>
      <c r="C786" s="453"/>
      <c r="D786" s="2"/>
      <c r="E786" s="1"/>
      <c r="F786" s="49"/>
      <c r="G786" s="1"/>
      <c r="H786" s="1"/>
      <c r="I786" s="49"/>
      <c r="J786" s="1"/>
      <c r="K786" s="2"/>
      <c r="L786" s="2"/>
      <c r="M786" s="2"/>
      <c r="N786" s="2"/>
      <c r="O786" s="1"/>
      <c r="P786" s="53"/>
      <c r="Q786" s="53"/>
      <c r="R786" s="53"/>
      <c r="S786" s="104"/>
      <c r="T786" s="104"/>
      <c r="U786" s="104"/>
      <c r="V786" s="454"/>
      <c r="W786" s="53"/>
      <c r="X786" s="53"/>
      <c r="Y786" s="53"/>
      <c r="Z786" s="51"/>
      <c r="AA786" s="51"/>
      <c r="AB786" s="51"/>
      <c r="AC786" s="51"/>
      <c r="AD786" s="51"/>
      <c r="AE786" s="51"/>
      <c r="AF786" s="51"/>
      <c r="AG786" s="51"/>
      <c r="AH786" s="51"/>
    </row>
    <row r="787" ht="18.0" customHeight="1">
      <c r="A787" s="447"/>
      <c r="B787" s="1"/>
      <c r="C787" s="453"/>
      <c r="D787" s="2"/>
      <c r="E787" s="1"/>
      <c r="F787" s="49"/>
      <c r="G787" s="1"/>
      <c r="H787" s="1"/>
      <c r="I787" s="49"/>
      <c r="J787" s="1"/>
      <c r="K787" s="2"/>
      <c r="L787" s="2"/>
      <c r="M787" s="2"/>
      <c r="N787" s="2"/>
      <c r="O787" s="1"/>
      <c r="P787" s="53"/>
      <c r="Q787" s="53"/>
      <c r="R787" s="53"/>
      <c r="S787" s="104"/>
      <c r="T787" s="104"/>
      <c r="U787" s="104"/>
      <c r="V787" s="454"/>
      <c r="W787" s="53"/>
      <c r="X787" s="53"/>
      <c r="Y787" s="53"/>
      <c r="Z787" s="51"/>
      <c r="AA787" s="51"/>
      <c r="AB787" s="51"/>
      <c r="AC787" s="51"/>
      <c r="AD787" s="51"/>
      <c r="AE787" s="51"/>
      <c r="AF787" s="51"/>
      <c r="AG787" s="51"/>
      <c r="AH787" s="51"/>
    </row>
    <row r="788" ht="18.0" customHeight="1">
      <c r="A788" s="447"/>
      <c r="B788" s="1"/>
      <c r="C788" s="453"/>
      <c r="D788" s="2"/>
      <c r="E788" s="1"/>
      <c r="F788" s="49"/>
      <c r="G788" s="1"/>
      <c r="H788" s="1"/>
      <c r="I788" s="49"/>
      <c r="J788" s="1"/>
      <c r="K788" s="2"/>
      <c r="L788" s="2"/>
      <c r="M788" s="2"/>
      <c r="N788" s="2"/>
      <c r="O788" s="1"/>
      <c r="P788" s="53"/>
      <c r="Q788" s="53"/>
      <c r="R788" s="53"/>
      <c r="S788" s="104"/>
      <c r="T788" s="104"/>
      <c r="U788" s="104"/>
      <c r="V788" s="454"/>
      <c r="W788" s="53"/>
      <c r="X788" s="53"/>
      <c r="Y788" s="53"/>
      <c r="Z788" s="51"/>
      <c r="AA788" s="51"/>
      <c r="AB788" s="51"/>
      <c r="AC788" s="51"/>
      <c r="AD788" s="51"/>
      <c r="AE788" s="51"/>
      <c r="AF788" s="51"/>
      <c r="AG788" s="51"/>
      <c r="AH788" s="51"/>
    </row>
    <row r="789" ht="18.0" customHeight="1">
      <c r="A789" s="447"/>
      <c r="B789" s="1"/>
      <c r="C789" s="453"/>
      <c r="D789" s="2"/>
      <c r="E789" s="1"/>
      <c r="F789" s="49"/>
      <c r="G789" s="1"/>
      <c r="H789" s="1"/>
      <c r="I789" s="49"/>
      <c r="J789" s="1"/>
      <c r="K789" s="2"/>
      <c r="L789" s="2"/>
      <c r="M789" s="2"/>
      <c r="N789" s="2"/>
      <c r="O789" s="1"/>
      <c r="P789" s="53"/>
      <c r="Q789" s="53"/>
      <c r="R789" s="53"/>
      <c r="S789" s="104"/>
      <c r="T789" s="104"/>
      <c r="U789" s="104"/>
      <c r="V789" s="454"/>
      <c r="W789" s="53"/>
      <c r="X789" s="53"/>
      <c r="Y789" s="53"/>
      <c r="Z789" s="51"/>
      <c r="AA789" s="51"/>
      <c r="AB789" s="51"/>
      <c r="AC789" s="51"/>
      <c r="AD789" s="51"/>
      <c r="AE789" s="51"/>
      <c r="AF789" s="51"/>
      <c r="AG789" s="51"/>
      <c r="AH789" s="51"/>
    </row>
    <row r="790" ht="18.0" customHeight="1">
      <c r="A790" s="447"/>
      <c r="B790" s="1"/>
      <c r="C790" s="453"/>
      <c r="D790" s="2"/>
      <c r="E790" s="1"/>
      <c r="F790" s="49"/>
      <c r="G790" s="1"/>
      <c r="H790" s="1"/>
      <c r="I790" s="49"/>
      <c r="J790" s="1"/>
      <c r="K790" s="2"/>
      <c r="L790" s="2"/>
      <c r="M790" s="2"/>
      <c r="N790" s="2"/>
      <c r="O790" s="1"/>
      <c r="P790" s="53"/>
      <c r="Q790" s="53"/>
      <c r="R790" s="53"/>
      <c r="S790" s="104"/>
      <c r="T790" s="104"/>
      <c r="U790" s="104"/>
      <c r="V790" s="454"/>
      <c r="W790" s="53"/>
      <c r="X790" s="53"/>
      <c r="Y790" s="53"/>
      <c r="Z790" s="51"/>
      <c r="AA790" s="51"/>
      <c r="AB790" s="51"/>
      <c r="AC790" s="51"/>
      <c r="AD790" s="51"/>
      <c r="AE790" s="51"/>
      <c r="AF790" s="51"/>
      <c r="AG790" s="51"/>
      <c r="AH790" s="51"/>
    </row>
    <row r="791" ht="18.0" customHeight="1">
      <c r="A791" s="447"/>
      <c r="B791" s="1"/>
      <c r="C791" s="453"/>
      <c r="D791" s="2"/>
      <c r="E791" s="1"/>
      <c r="F791" s="49"/>
      <c r="G791" s="1"/>
      <c r="H791" s="1"/>
      <c r="I791" s="49"/>
      <c r="J791" s="1"/>
      <c r="K791" s="2"/>
      <c r="L791" s="2"/>
      <c r="M791" s="2"/>
      <c r="N791" s="2"/>
      <c r="O791" s="1"/>
      <c r="P791" s="53"/>
      <c r="Q791" s="53"/>
      <c r="R791" s="53"/>
      <c r="S791" s="104"/>
      <c r="T791" s="104"/>
      <c r="U791" s="104"/>
      <c r="V791" s="454"/>
      <c r="W791" s="53"/>
      <c r="X791" s="53"/>
      <c r="Y791" s="53"/>
      <c r="Z791" s="51"/>
      <c r="AA791" s="51"/>
      <c r="AB791" s="51"/>
      <c r="AC791" s="51"/>
      <c r="AD791" s="51"/>
      <c r="AE791" s="51"/>
      <c r="AF791" s="51"/>
      <c r="AG791" s="51"/>
      <c r="AH791" s="51"/>
    </row>
    <row r="792" ht="18.0" customHeight="1">
      <c r="A792" s="447"/>
      <c r="B792" s="1"/>
      <c r="C792" s="453"/>
      <c r="D792" s="2"/>
      <c r="E792" s="1"/>
      <c r="F792" s="49"/>
      <c r="G792" s="1"/>
      <c r="H792" s="1"/>
      <c r="I792" s="49"/>
      <c r="J792" s="1"/>
      <c r="K792" s="2"/>
      <c r="L792" s="2"/>
      <c r="M792" s="2"/>
      <c r="N792" s="2"/>
      <c r="O792" s="1"/>
      <c r="P792" s="53"/>
      <c r="Q792" s="53"/>
      <c r="R792" s="53"/>
      <c r="S792" s="104"/>
      <c r="T792" s="104"/>
      <c r="U792" s="104"/>
      <c r="V792" s="454"/>
      <c r="W792" s="53"/>
      <c r="X792" s="53"/>
      <c r="Y792" s="53"/>
      <c r="Z792" s="51"/>
      <c r="AA792" s="51"/>
      <c r="AB792" s="51"/>
      <c r="AC792" s="51"/>
      <c r="AD792" s="51"/>
      <c r="AE792" s="51"/>
      <c r="AF792" s="51"/>
      <c r="AG792" s="51"/>
      <c r="AH792" s="51"/>
    </row>
    <row r="793" ht="18.0" customHeight="1">
      <c r="A793" s="447"/>
      <c r="B793" s="1"/>
      <c r="C793" s="453"/>
      <c r="D793" s="2"/>
      <c r="E793" s="1"/>
      <c r="F793" s="49"/>
      <c r="G793" s="1"/>
      <c r="H793" s="1"/>
      <c r="I793" s="49"/>
      <c r="J793" s="1"/>
      <c r="K793" s="2"/>
      <c r="L793" s="2"/>
      <c r="M793" s="2"/>
      <c r="N793" s="2"/>
      <c r="O793" s="1"/>
      <c r="P793" s="53"/>
      <c r="Q793" s="53"/>
      <c r="R793" s="53"/>
      <c r="S793" s="104"/>
      <c r="T793" s="104"/>
      <c r="U793" s="104"/>
      <c r="V793" s="454"/>
      <c r="W793" s="53"/>
      <c r="X793" s="53"/>
      <c r="Y793" s="53"/>
      <c r="Z793" s="51"/>
      <c r="AA793" s="51"/>
      <c r="AB793" s="51"/>
      <c r="AC793" s="51"/>
      <c r="AD793" s="51"/>
      <c r="AE793" s="51"/>
      <c r="AF793" s="51"/>
      <c r="AG793" s="51"/>
      <c r="AH793" s="51"/>
    </row>
    <row r="794" ht="18.0" customHeight="1">
      <c r="A794" s="447"/>
      <c r="B794" s="1"/>
      <c r="C794" s="453"/>
      <c r="D794" s="2"/>
      <c r="E794" s="1"/>
      <c r="F794" s="49"/>
      <c r="G794" s="1"/>
      <c r="H794" s="1"/>
      <c r="I794" s="49"/>
      <c r="J794" s="1"/>
      <c r="K794" s="2"/>
      <c r="L794" s="2"/>
      <c r="M794" s="2"/>
      <c r="N794" s="2"/>
      <c r="O794" s="1"/>
      <c r="P794" s="53"/>
      <c r="Q794" s="53"/>
      <c r="R794" s="53"/>
      <c r="S794" s="104"/>
      <c r="T794" s="104"/>
      <c r="U794" s="104"/>
      <c r="V794" s="454"/>
      <c r="W794" s="53"/>
      <c r="X794" s="53"/>
      <c r="Y794" s="53"/>
      <c r="Z794" s="51"/>
      <c r="AA794" s="51"/>
      <c r="AB794" s="51"/>
      <c r="AC794" s="51"/>
      <c r="AD794" s="51"/>
      <c r="AE794" s="51"/>
      <c r="AF794" s="51"/>
      <c r="AG794" s="51"/>
      <c r="AH794" s="51"/>
    </row>
    <row r="795" ht="18.0" customHeight="1">
      <c r="A795" s="447"/>
      <c r="B795" s="1"/>
      <c r="C795" s="453"/>
      <c r="D795" s="2"/>
      <c r="E795" s="1"/>
      <c r="F795" s="49"/>
      <c r="G795" s="1"/>
      <c r="H795" s="1"/>
      <c r="I795" s="49"/>
      <c r="J795" s="1"/>
      <c r="K795" s="2"/>
      <c r="L795" s="2"/>
      <c r="M795" s="2"/>
      <c r="N795" s="2"/>
      <c r="O795" s="1"/>
      <c r="P795" s="53"/>
      <c r="Q795" s="53"/>
      <c r="R795" s="53"/>
      <c r="S795" s="104"/>
      <c r="T795" s="104"/>
      <c r="U795" s="104"/>
      <c r="V795" s="454"/>
      <c r="W795" s="53"/>
      <c r="X795" s="53"/>
      <c r="Y795" s="53"/>
      <c r="Z795" s="51"/>
      <c r="AA795" s="51"/>
      <c r="AB795" s="51"/>
      <c r="AC795" s="51"/>
      <c r="AD795" s="51"/>
      <c r="AE795" s="51"/>
      <c r="AF795" s="51"/>
      <c r="AG795" s="51"/>
      <c r="AH795" s="51"/>
    </row>
    <row r="796" ht="18.0" customHeight="1">
      <c r="A796" s="447"/>
      <c r="B796" s="1"/>
      <c r="C796" s="453"/>
      <c r="D796" s="2"/>
      <c r="E796" s="1"/>
      <c r="F796" s="49"/>
      <c r="G796" s="1"/>
      <c r="H796" s="1"/>
      <c r="I796" s="49"/>
      <c r="J796" s="1"/>
      <c r="K796" s="2"/>
      <c r="L796" s="2"/>
      <c r="M796" s="2"/>
      <c r="N796" s="2"/>
      <c r="O796" s="1"/>
      <c r="P796" s="53"/>
      <c r="Q796" s="53"/>
      <c r="R796" s="53"/>
      <c r="S796" s="104"/>
      <c r="T796" s="104"/>
      <c r="U796" s="104"/>
      <c r="V796" s="454"/>
      <c r="W796" s="53"/>
      <c r="X796" s="53"/>
      <c r="Y796" s="53"/>
      <c r="Z796" s="51"/>
      <c r="AA796" s="51"/>
      <c r="AB796" s="51"/>
      <c r="AC796" s="51"/>
      <c r="AD796" s="51"/>
      <c r="AE796" s="51"/>
      <c r="AF796" s="51"/>
      <c r="AG796" s="51"/>
      <c r="AH796" s="51"/>
    </row>
    <row r="797" ht="18.0" customHeight="1">
      <c r="A797" s="447"/>
      <c r="B797" s="1"/>
      <c r="C797" s="453"/>
      <c r="D797" s="2"/>
      <c r="E797" s="1"/>
      <c r="F797" s="49"/>
      <c r="G797" s="1"/>
      <c r="H797" s="1"/>
      <c r="I797" s="49"/>
      <c r="J797" s="1"/>
      <c r="K797" s="2"/>
      <c r="L797" s="2"/>
      <c r="M797" s="2"/>
      <c r="N797" s="2"/>
      <c r="O797" s="1"/>
      <c r="P797" s="53"/>
      <c r="Q797" s="53"/>
      <c r="R797" s="53"/>
      <c r="S797" s="104"/>
      <c r="T797" s="104"/>
      <c r="U797" s="104"/>
      <c r="V797" s="454"/>
      <c r="W797" s="53"/>
      <c r="X797" s="53"/>
      <c r="Y797" s="53"/>
      <c r="Z797" s="51"/>
      <c r="AA797" s="51"/>
      <c r="AB797" s="51"/>
      <c r="AC797" s="51"/>
      <c r="AD797" s="51"/>
      <c r="AE797" s="51"/>
      <c r="AF797" s="51"/>
      <c r="AG797" s="51"/>
      <c r="AH797" s="51"/>
    </row>
    <row r="798" ht="18.0" customHeight="1">
      <c r="A798" s="447"/>
      <c r="B798" s="1"/>
      <c r="C798" s="453"/>
      <c r="D798" s="2"/>
      <c r="E798" s="1"/>
      <c r="F798" s="49"/>
      <c r="G798" s="1"/>
      <c r="H798" s="1"/>
      <c r="I798" s="49"/>
      <c r="J798" s="1"/>
      <c r="K798" s="2"/>
      <c r="L798" s="2"/>
      <c r="M798" s="2"/>
      <c r="N798" s="2"/>
      <c r="O798" s="1"/>
      <c r="P798" s="53"/>
      <c r="Q798" s="53"/>
      <c r="R798" s="53"/>
      <c r="S798" s="104"/>
      <c r="T798" s="104"/>
      <c r="U798" s="104"/>
      <c r="V798" s="454"/>
      <c r="W798" s="53"/>
      <c r="X798" s="53"/>
      <c r="Y798" s="53"/>
      <c r="Z798" s="51"/>
      <c r="AA798" s="51"/>
      <c r="AB798" s="51"/>
      <c r="AC798" s="51"/>
      <c r="AD798" s="51"/>
      <c r="AE798" s="51"/>
      <c r="AF798" s="51"/>
      <c r="AG798" s="51"/>
      <c r="AH798" s="51"/>
    </row>
    <row r="799" ht="18.0" customHeight="1">
      <c r="A799" s="447"/>
      <c r="B799" s="1"/>
      <c r="C799" s="453"/>
      <c r="D799" s="2"/>
      <c r="E799" s="1"/>
      <c r="F799" s="49"/>
      <c r="G799" s="1"/>
      <c r="H799" s="1"/>
      <c r="I799" s="49"/>
      <c r="J799" s="1"/>
      <c r="K799" s="2"/>
      <c r="L799" s="2"/>
      <c r="M799" s="2"/>
      <c r="N799" s="2"/>
      <c r="O799" s="1"/>
      <c r="P799" s="53"/>
      <c r="Q799" s="53"/>
      <c r="R799" s="53"/>
      <c r="S799" s="104"/>
      <c r="T799" s="104"/>
      <c r="U799" s="104"/>
      <c r="V799" s="454"/>
      <c r="W799" s="53"/>
      <c r="X799" s="53"/>
      <c r="Y799" s="53"/>
      <c r="Z799" s="51"/>
      <c r="AA799" s="51"/>
      <c r="AB799" s="51"/>
      <c r="AC799" s="51"/>
      <c r="AD799" s="51"/>
      <c r="AE799" s="51"/>
      <c r="AF799" s="51"/>
      <c r="AG799" s="51"/>
      <c r="AH799" s="51"/>
    </row>
    <row r="800" ht="18.0" customHeight="1">
      <c r="A800" s="447"/>
      <c r="B800" s="1"/>
      <c r="C800" s="453"/>
      <c r="D800" s="2"/>
      <c r="E800" s="1"/>
      <c r="F800" s="49"/>
      <c r="G800" s="1"/>
      <c r="H800" s="1"/>
      <c r="I800" s="49"/>
      <c r="J800" s="1"/>
      <c r="K800" s="2"/>
      <c r="L800" s="2"/>
      <c r="M800" s="2"/>
      <c r="N800" s="2"/>
      <c r="O800" s="1"/>
      <c r="P800" s="53"/>
      <c r="Q800" s="53"/>
      <c r="R800" s="53"/>
      <c r="S800" s="104"/>
      <c r="T800" s="104"/>
      <c r="U800" s="104"/>
      <c r="V800" s="454"/>
      <c r="W800" s="53"/>
      <c r="X800" s="53"/>
      <c r="Y800" s="53"/>
      <c r="Z800" s="51"/>
      <c r="AA800" s="51"/>
      <c r="AB800" s="51"/>
      <c r="AC800" s="51"/>
      <c r="AD800" s="51"/>
      <c r="AE800" s="51"/>
      <c r="AF800" s="51"/>
      <c r="AG800" s="51"/>
      <c r="AH800" s="51"/>
    </row>
    <row r="801" ht="18.0" customHeight="1">
      <c r="A801" s="447"/>
      <c r="B801" s="1"/>
      <c r="C801" s="453"/>
      <c r="D801" s="2"/>
      <c r="E801" s="1"/>
      <c r="F801" s="49"/>
      <c r="G801" s="1"/>
      <c r="H801" s="1"/>
      <c r="I801" s="49"/>
      <c r="J801" s="1"/>
      <c r="K801" s="2"/>
      <c r="L801" s="2"/>
      <c r="M801" s="2"/>
      <c r="N801" s="2"/>
      <c r="O801" s="1"/>
      <c r="P801" s="53"/>
      <c r="Q801" s="53"/>
      <c r="R801" s="53"/>
      <c r="S801" s="104"/>
      <c r="T801" s="104"/>
      <c r="U801" s="104"/>
      <c r="V801" s="454"/>
      <c r="W801" s="53"/>
      <c r="X801" s="53"/>
      <c r="Y801" s="53"/>
      <c r="Z801" s="51"/>
      <c r="AA801" s="51"/>
      <c r="AB801" s="51"/>
      <c r="AC801" s="51"/>
      <c r="AD801" s="51"/>
      <c r="AE801" s="51"/>
      <c r="AF801" s="51"/>
      <c r="AG801" s="51"/>
      <c r="AH801" s="51"/>
    </row>
    <row r="802" ht="18.0" customHeight="1">
      <c r="A802" s="447"/>
      <c r="B802" s="1"/>
      <c r="C802" s="453"/>
      <c r="D802" s="2"/>
      <c r="E802" s="1"/>
      <c r="F802" s="49"/>
      <c r="G802" s="1"/>
      <c r="H802" s="1"/>
      <c r="I802" s="49"/>
      <c r="J802" s="1"/>
      <c r="K802" s="2"/>
      <c r="L802" s="2"/>
      <c r="M802" s="2"/>
      <c r="N802" s="2"/>
      <c r="O802" s="1"/>
      <c r="P802" s="53"/>
      <c r="Q802" s="53"/>
      <c r="R802" s="53"/>
      <c r="S802" s="104"/>
      <c r="T802" s="104"/>
      <c r="U802" s="104"/>
      <c r="V802" s="454"/>
      <c r="W802" s="53"/>
      <c r="X802" s="53"/>
      <c r="Y802" s="53"/>
      <c r="Z802" s="51"/>
      <c r="AA802" s="51"/>
      <c r="AB802" s="51"/>
      <c r="AC802" s="51"/>
      <c r="AD802" s="51"/>
      <c r="AE802" s="51"/>
      <c r="AF802" s="51"/>
      <c r="AG802" s="51"/>
      <c r="AH802" s="51"/>
    </row>
    <row r="803" ht="18.0" customHeight="1">
      <c r="A803" s="447"/>
      <c r="B803" s="1"/>
      <c r="C803" s="453"/>
      <c r="D803" s="2"/>
      <c r="E803" s="1"/>
      <c r="F803" s="49"/>
      <c r="G803" s="1"/>
      <c r="H803" s="1"/>
      <c r="I803" s="49"/>
      <c r="J803" s="1"/>
      <c r="K803" s="2"/>
      <c r="L803" s="2"/>
      <c r="M803" s="2"/>
      <c r="N803" s="2"/>
      <c r="O803" s="1"/>
      <c r="P803" s="53"/>
      <c r="Q803" s="53"/>
      <c r="R803" s="53"/>
      <c r="S803" s="104"/>
      <c r="T803" s="104"/>
      <c r="U803" s="104"/>
      <c r="V803" s="454"/>
      <c r="W803" s="53"/>
      <c r="X803" s="53"/>
      <c r="Y803" s="53"/>
      <c r="Z803" s="51"/>
      <c r="AA803" s="51"/>
      <c r="AB803" s="51"/>
      <c r="AC803" s="51"/>
      <c r="AD803" s="51"/>
      <c r="AE803" s="51"/>
      <c r="AF803" s="51"/>
      <c r="AG803" s="51"/>
      <c r="AH803" s="51"/>
    </row>
    <row r="804" ht="18.0" customHeight="1">
      <c r="A804" s="447"/>
      <c r="B804" s="1"/>
      <c r="C804" s="453"/>
      <c r="D804" s="2"/>
      <c r="E804" s="1"/>
      <c r="F804" s="49"/>
      <c r="G804" s="1"/>
      <c r="H804" s="1"/>
      <c r="I804" s="49"/>
      <c r="J804" s="1"/>
      <c r="K804" s="2"/>
      <c r="L804" s="2"/>
      <c r="M804" s="2"/>
      <c r="N804" s="2"/>
      <c r="O804" s="1"/>
      <c r="P804" s="53"/>
      <c r="Q804" s="53"/>
      <c r="R804" s="53"/>
      <c r="S804" s="104"/>
      <c r="T804" s="104"/>
      <c r="U804" s="104"/>
      <c r="V804" s="454"/>
      <c r="W804" s="53"/>
      <c r="X804" s="53"/>
      <c r="Y804" s="53"/>
      <c r="Z804" s="51"/>
      <c r="AA804" s="51"/>
      <c r="AB804" s="51"/>
      <c r="AC804" s="51"/>
      <c r="AD804" s="51"/>
      <c r="AE804" s="51"/>
      <c r="AF804" s="51"/>
      <c r="AG804" s="51"/>
      <c r="AH804" s="51"/>
    </row>
    <row r="805" ht="18.0" customHeight="1">
      <c r="A805" s="447"/>
      <c r="B805" s="1"/>
      <c r="C805" s="453"/>
      <c r="D805" s="2"/>
      <c r="E805" s="1"/>
      <c r="F805" s="49"/>
      <c r="G805" s="1"/>
      <c r="H805" s="1"/>
      <c r="I805" s="49"/>
      <c r="J805" s="1"/>
      <c r="K805" s="2"/>
      <c r="L805" s="2"/>
      <c r="M805" s="2"/>
      <c r="N805" s="2"/>
      <c r="O805" s="1"/>
      <c r="P805" s="53"/>
      <c r="Q805" s="53"/>
      <c r="R805" s="53"/>
      <c r="S805" s="104"/>
      <c r="T805" s="104"/>
      <c r="U805" s="104"/>
      <c r="V805" s="454"/>
      <c r="W805" s="53"/>
      <c r="X805" s="53"/>
      <c r="Y805" s="53"/>
      <c r="Z805" s="51"/>
      <c r="AA805" s="51"/>
      <c r="AB805" s="51"/>
      <c r="AC805" s="51"/>
      <c r="AD805" s="51"/>
      <c r="AE805" s="51"/>
      <c r="AF805" s="51"/>
      <c r="AG805" s="51"/>
      <c r="AH805" s="51"/>
    </row>
    <row r="806" ht="18.0" customHeight="1">
      <c r="A806" s="447"/>
      <c r="B806" s="1"/>
      <c r="C806" s="453"/>
      <c r="D806" s="2"/>
      <c r="E806" s="1"/>
      <c r="F806" s="49"/>
      <c r="G806" s="1"/>
      <c r="H806" s="1"/>
      <c r="I806" s="49"/>
      <c r="J806" s="1"/>
      <c r="K806" s="2"/>
      <c r="L806" s="2"/>
      <c r="M806" s="2"/>
      <c r="N806" s="2"/>
      <c r="O806" s="1"/>
      <c r="P806" s="53"/>
      <c r="Q806" s="53"/>
      <c r="R806" s="53"/>
      <c r="S806" s="104"/>
      <c r="T806" s="104"/>
      <c r="U806" s="104"/>
      <c r="V806" s="454"/>
      <c r="W806" s="53"/>
      <c r="X806" s="53"/>
      <c r="Y806" s="53"/>
      <c r="Z806" s="51"/>
      <c r="AA806" s="51"/>
      <c r="AB806" s="51"/>
      <c r="AC806" s="51"/>
      <c r="AD806" s="51"/>
      <c r="AE806" s="51"/>
      <c r="AF806" s="51"/>
      <c r="AG806" s="51"/>
      <c r="AH806" s="51"/>
    </row>
    <row r="807" ht="18.0" customHeight="1">
      <c r="A807" s="447"/>
      <c r="B807" s="1"/>
      <c r="C807" s="453"/>
      <c r="D807" s="2"/>
      <c r="E807" s="1"/>
      <c r="F807" s="49"/>
      <c r="G807" s="1"/>
      <c r="H807" s="1"/>
      <c r="I807" s="49"/>
      <c r="J807" s="1"/>
      <c r="K807" s="2"/>
      <c r="L807" s="2"/>
      <c r="M807" s="2"/>
      <c r="N807" s="2"/>
      <c r="O807" s="1"/>
      <c r="P807" s="53"/>
      <c r="Q807" s="53"/>
      <c r="R807" s="53"/>
      <c r="S807" s="104"/>
      <c r="T807" s="104"/>
      <c r="U807" s="104"/>
      <c r="V807" s="454"/>
      <c r="W807" s="53"/>
      <c r="X807" s="53"/>
      <c r="Y807" s="53"/>
      <c r="Z807" s="51"/>
      <c r="AA807" s="51"/>
      <c r="AB807" s="51"/>
      <c r="AC807" s="51"/>
      <c r="AD807" s="51"/>
      <c r="AE807" s="51"/>
      <c r="AF807" s="51"/>
      <c r="AG807" s="51"/>
      <c r="AH807" s="51"/>
    </row>
    <row r="808" ht="18.0" customHeight="1">
      <c r="A808" s="447"/>
      <c r="B808" s="1"/>
      <c r="C808" s="453"/>
      <c r="D808" s="2"/>
      <c r="E808" s="1"/>
      <c r="F808" s="49"/>
      <c r="G808" s="1"/>
      <c r="H808" s="1"/>
      <c r="I808" s="49"/>
      <c r="J808" s="1"/>
      <c r="K808" s="2"/>
      <c r="L808" s="2"/>
      <c r="M808" s="2"/>
      <c r="N808" s="2"/>
      <c r="O808" s="1"/>
      <c r="P808" s="53"/>
      <c r="Q808" s="53"/>
      <c r="R808" s="53"/>
      <c r="S808" s="104"/>
      <c r="T808" s="104"/>
      <c r="U808" s="104"/>
      <c r="V808" s="454"/>
      <c r="W808" s="53"/>
      <c r="X808" s="53"/>
      <c r="Y808" s="53"/>
      <c r="Z808" s="51"/>
      <c r="AA808" s="51"/>
      <c r="AB808" s="51"/>
      <c r="AC808" s="51"/>
      <c r="AD808" s="51"/>
      <c r="AE808" s="51"/>
      <c r="AF808" s="51"/>
      <c r="AG808" s="51"/>
      <c r="AH808" s="51"/>
    </row>
    <row r="809" ht="18.0" customHeight="1">
      <c r="A809" s="447"/>
      <c r="B809" s="1"/>
      <c r="C809" s="453"/>
      <c r="D809" s="2"/>
      <c r="E809" s="1"/>
      <c r="F809" s="49"/>
      <c r="G809" s="1"/>
      <c r="H809" s="1"/>
      <c r="I809" s="49"/>
      <c r="J809" s="1"/>
      <c r="K809" s="2"/>
      <c r="L809" s="2"/>
      <c r="M809" s="2"/>
      <c r="N809" s="2"/>
      <c r="O809" s="1"/>
      <c r="P809" s="53"/>
      <c r="Q809" s="53"/>
      <c r="R809" s="53"/>
      <c r="S809" s="104"/>
      <c r="T809" s="104"/>
      <c r="U809" s="104"/>
      <c r="V809" s="454"/>
      <c r="W809" s="53"/>
      <c r="X809" s="53"/>
      <c r="Y809" s="53"/>
      <c r="Z809" s="51"/>
      <c r="AA809" s="51"/>
      <c r="AB809" s="51"/>
      <c r="AC809" s="51"/>
      <c r="AD809" s="51"/>
      <c r="AE809" s="51"/>
      <c r="AF809" s="51"/>
      <c r="AG809" s="51"/>
      <c r="AH809" s="51"/>
    </row>
    <row r="810" ht="18.0" customHeight="1">
      <c r="A810" s="447"/>
      <c r="B810" s="1"/>
      <c r="C810" s="453"/>
      <c r="D810" s="2"/>
      <c r="E810" s="1"/>
      <c r="F810" s="49"/>
      <c r="G810" s="1"/>
      <c r="H810" s="1"/>
      <c r="I810" s="49"/>
      <c r="J810" s="1"/>
      <c r="K810" s="2"/>
      <c r="L810" s="2"/>
      <c r="M810" s="2"/>
      <c r="N810" s="2"/>
      <c r="O810" s="1"/>
      <c r="P810" s="53"/>
      <c r="Q810" s="53"/>
      <c r="R810" s="53"/>
      <c r="S810" s="104"/>
      <c r="T810" s="104"/>
      <c r="U810" s="104"/>
      <c r="V810" s="454"/>
      <c r="W810" s="53"/>
      <c r="X810" s="53"/>
      <c r="Y810" s="53"/>
      <c r="Z810" s="51"/>
      <c r="AA810" s="51"/>
      <c r="AB810" s="51"/>
      <c r="AC810" s="51"/>
      <c r="AD810" s="51"/>
      <c r="AE810" s="51"/>
      <c r="AF810" s="51"/>
      <c r="AG810" s="51"/>
      <c r="AH810" s="51"/>
    </row>
    <row r="811" ht="18.0" customHeight="1">
      <c r="A811" s="447"/>
      <c r="B811" s="1"/>
      <c r="C811" s="453"/>
      <c r="D811" s="2"/>
      <c r="E811" s="1"/>
      <c r="F811" s="49"/>
      <c r="G811" s="1"/>
      <c r="H811" s="1"/>
      <c r="I811" s="49"/>
      <c r="J811" s="1"/>
      <c r="K811" s="2"/>
      <c r="L811" s="2"/>
      <c r="M811" s="2"/>
      <c r="N811" s="2"/>
      <c r="O811" s="1"/>
      <c r="P811" s="53"/>
      <c r="Q811" s="53"/>
      <c r="R811" s="53"/>
      <c r="S811" s="104"/>
      <c r="T811" s="104"/>
      <c r="U811" s="104"/>
      <c r="V811" s="454"/>
      <c r="W811" s="53"/>
      <c r="X811" s="53"/>
      <c r="Y811" s="53"/>
      <c r="Z811" s="51"/>
      <c r="AA811" s="51"/>
      <c r="AB811" s="51"/>
      <c r="AC811" s="51"/>
      <c r="AD811" s="51"/>
      <c r="AE811" s="51"/>
      <c r="AF811" s="51"/>
      <c r="AG811" s="51"/>
      <c r="AH811" s="51"/>
    </row>
    <row r="812" ht="18.0" customHeight="1">
      <c r="A812" s="447"/>
      <c r="B812" s="1"/>
      <c r="C812" s="453"/>
      <c r="D812" s="2"/>
      <c r="E812" s="1"/>
      <c r="F812" s="49"/>
      <c r="G812" s="1"/>
      <c r="H812" s="1"/>
      <c r="I812" s="49"/>
      <c r="J812" s="1"/>
      <c r="K812" s="2"/>
      <c r="L812" s="2"/>
      <c r="M812" s="2"/>
      <c r="N812" s="2"/>
      <c r="O812" s="1"/>
      <c r="P812" s="53"/>
      <c r="Q812" s="53"/>
      <c r="R812" s="53"/>
      <c r="S812" s="104"/>
      <c r="T812" s="104"/>
      <c r="U812" s="104"/>
      <c r="V812" s="454"/>
      <c r="W812" s="53"/>
      <c r="X812" s="53"/>
      <c r="Y812" s="53"/>
      <c r="Z812" s="51"/>
      <c r="AA812" s="51"/>
      <c r="AB812" s="51"/>
      <c r="AC812" s="51"/>
      <c r="AD812" s="51"/>
      <c r="AE812" s="51"/>
      <c r="AF812" s="51"/>
      <c r="AG812" s="51"/>
      <c r="AH812" s="51"/>
    </row>
    <row r="813" ht="18.0" customHeight="1">
      <c r="A813" s="447"/>
      <c r="B813" s="1"/>
      <c r="C813" s="453"/>
      <c r="D813" s="2"/>
      <c r="E813" s="1"/>
      <c r="F813" s="49"/>
      <c r="G813" s="1"/>
      <c r="H813" s="1"/>
      <c r="I813" s="49"/>
      <c r="J813" s="1"/>
      <c r="K813" s="2"/>
      <c r="L813" s="2"/>
      <c r="M813" s="2"/>
      <c r="N813" s="2"/>
      <c r="O813" s="1"/>
      <c r="P813" s="53"/>
      <c r="Q813" s="53"/>
      <c r="R813" s="53"/>
      <c r="S813" s="104"/>
      <c r="T813" s="104"/>
      <c r="U813" s="104"/>
      <c r="V813" s="454"/>
      <c r="W813" s="53"/>
      <c r="X813" s="53"/>
      <c r="Y813" s="53"/>
      <c r="Z813" s="51"/>
      <c r="AA813" s="51"/>
      <c r="AB813" s="51"/>
      <c r="AC813" s="51"/>
      <c r="AD813" s="51"/>
      <c r="AE813" s="51"/>
      <c r="AF813" s="51"/>
      <c r="AG813" s="51"/>
      <c r="AH813" s="51"/>
    </row>
    <row r="814" ht="18.0" customHeight="1">
      <c r="A814" s="447"/>
      <c r="B814" s="1"/>
      <c r="C814" s="453"/>
      <c r="D814" s="2"/>
      <c r="E814" s="1"/>
      <c r="F814" s="49"/>
      <c r="G814" s="1"/>
      <c r="H814" s="1"/>
      <c r="I814" s="49"/>
      <c r="J814" s="1"/>
      <c r="K814" s="2"/>
      <c r="L814" s="2"/>
      <c r="M814" s="2"/>
      <c r="N814" s="2"/>
      <c r="O814" s="1"/>
      <c r="P814" s="53"/>
      <c r="Q814" s="53"/>
      <c r="R814" s="53"/>
      <c r="S814" s="104"/>
      <c r="T814" s="104"/>
      <c r="U814" s="104"/>
      <c r="V814" s="454"/>
      <c r="W814" s="53"/>
      <c r="X814" s="53"/>
      <c r="Y814" s="53"/>
      <c r="Z814" s="51"/>
      <c r="AA814" s="51"/>
      <c r="AB814" s="51"/>
      <c r="AC814" s="51"/>
      <c r="AD814" s="51"/>
      <c r="AE814" s="51"/>
      <c r="AF814" s="51"/>
      <c r="AG814" s="51"/>
      <c r="AH814" s="51"/>
    </row>
    <row r="815" ht="18.0" customHeight="1">
      <c r="A815" s="447"/>
      <c r="B815" s="1"/>
      <c r="C815" s="453"/>
      <c r="D815" s="2"/>
      <c r="E815" s="1"/>
      <c r="F815" s="49"/>
      <c r="G815" s="1"/>
      <c r="H815" s="1"/>
      <c r="I815" s="49"/>
      <c r="J815" s="1"/>
      <c r="K815" s="2"/>
      <c r="L815" s="2"/>
      <c r="M815" s="2"/>
      <c r="N815" s="2"/>
      <c r="O815" s="1"/>
      <c r="P815" s="53"/>
      <c r="Q815" s="53"/>
      <c r="R815" s="53"/>
      <c r="S815" s="104"/>
      <c r="T815" s="104"/>
      <c r="U815" s="104"/>
      <c r="V815" s="454"/>
      <c r="W815" s="53"/>
      <c r="X815" s="53"/>
      <c r="Y815" s="53"/>
      <c r="Z815" s="51"/>
      <c r="AA815" s="51"/>
      <c r="AB815" s="51"/>
      <c r="AC815" s="51"/>
      <c r="AD815" s="51"/>
      <c r="AE815" s="51"/>
      <c r="AF815" s="51"/>
      <c r="AG815" s="51"/>
      <c r="AH815" s="51"/>
    </row>
    <row r="816" ht="18.0" customHeight="1">
      <c r="A816" s="447"/>
      <c r="B816" s="1"/>
      <c r="C816" s="453"/>
      <c r="D816" s="2"/>
      <c r="E816" s="1"/>
      <c r="F816" s="49"/>
      <c r="G816" s="1"/>
      <c r="H816" s="1"/>
      <c r="I816" s="49"/>
      <c r="J816" s="1"/>
      <c r="K816" s="2"/>
      <c r="L816" s="2"/>
      <c r="M816" s="2"/>
      <c r="N816" s="2"/>
      <c r="O816" s="1"/>
      <c r="P816" s="53"/>
      <c r="Q816" s="53"/>
      <c r="R816" s="53"/>
      <c r="S816" s="104"/>
      <c r="T816" s="104"/>
      <c r="U816" s="104"/>
      <c r="V816" s="454"/>
      <c r="W816" s="53"/>
      <c r="X816" s="53"/>
      <c r="Y816" s="53"/>
      <c r="Z816" s="51"/>
      <c r="AA816" s="51"/>
      <c r="AB816" s="51"/>
      <c r="AC816" s="51"/>
      <c r="AD816" s="51"/>
      <c r="AE816" s="51"/>
      <c r="AF816" s="51"/>
      <c r="AG816" s="51"/>
      <c r="AH816" s="51"/>
    </row>
    <row r="817" ht="18.0" customHeight="1">
      <c r="A817" s="447"/>
      <c r="B817" s="1"/>
      <c r="C817" s="453"/>
      <c r="D817" s="2"/>
      <c r="E817" s="1"/>
      <c r="F817" s="49"/>
      <c r="G817" s="1"/>
      <c r="H817" s="1"/>
      <c r="I817" s="49"/>
      <c r="J817" s="1"/>
      <c r="K817" s="2"/>
      <c r="L817" s="2"/>
      <c r="M817" s="2"/>
      <c r="N817" s="2"/>
      <c r="O817" s="1"/>
      <c r="P817" s="53"/>
      <c r="Q817" s="53"/>
      <c r="R817" s="53"/>
      <c r="S817" s="104"/>
      <c r="T817" s="104"/>
      <c r="U817" s="104"/>
      <c r="V817" s="454"/>
      <c r="W817" s="53"/>
      <c r="X817" s="53"/>
      <c r="Y817" s="53"/>
      <c r="Z817" s="51"/>
      <c r="AA817" s="51"/>
      <c r="AB817" s="51"/>
      <c r="AC817" s="51"/>
      <c r="AD817" s="51"/>
      <c r="AE817" s="51"/>
      <c r="AF817" s="51"/>
      <c r="AG817" s="51"/>
      <c r="AH817" s="51"/>
    </row>
    <row r="818" ht="18.0" customHeight="1">
      <c r="A818" s="447"/>
      <c r="B818" s="1"/>
      <c r="C818" s="453"/>
      <c r="D818" s="2"/>
      <c r="E818" s="1"/>
      <c r="F818" s="49"/>
      <c r="G818" s="1"/>
      <c r="H818" s="1"/>
      <c r="I818" s="49"/>
      <c r="J818" s="1"/>
      <c r="K818" s="2"/>
      <c r="L818" s="2"/>
      <c r="M818" s="2"/>
      <c r="N818" s="2"/>
      <c r="O818" s="1"/>
      <c r="P818" s="53"/>
      <c r="Q818" s="53"/>
      <c r="R818" s="53"/>
      <c r="S818" s="104"/>
      <c r="T818" s="104"/>
      <c r="U818" s="104"/>
      <c r="V818" s="454"/>
      <c r="W818" s="53"/>
      <c r="X818" s="53"/>
      <c r="Y818" s="53"/>
      <c r="Z818" s="51"/>
      <c r="AA818" s="51"/>
      <c r="AB818" s="51"/>
      <c r="AC818" s="51"/>
      <c r="AD818" s="51"/>
      <c r="AE818" s="51"/>
      <c r="AF818" s="51"/>
      <c r="AG818" s="51"/>
      <c r="AH818" s="51"/>
    </row>
    <row r="819" ht="18.0" customHeight="1">
      <c r="A819" s="447"/>
      <c r="B819" s="1"/>
      <c r="C819" s="453"/>
      <c r="D819" s="2"/>
      <c r="E819" s="1"/>
      <c r="F819" s="49"/>
      <c r="G819" s="1"/>
      <c r="H819" s="1"/>
      <c r="I819" s="49"/>
      <c r="J819" s="1"/>
      <c r="K819" s="2"/>
      <c r="L819" s="2"/>
      <c r="M819" s="2"/>
      <c r="N819" s="2"/>
      <c r="O819" s="1"/>
      <c r="P819" s="53"/>
      <c r="Q819" s="53"/>
      <c r="R819" s="53"/>
      <c r="S819" s="104"/>
      <c r="T819" s="104"/>
      <c r="U819" s="104"/>
      <c r="V819" s="454"/>
      <c r="W819" s="53"/>
      <c r="X819" s="53"/>
      <c r="Y819" s="53"/>
      <c r="Z819" s="51"/>
      <c r="AA819" s="51"/>
      <c r="AB819" s="51"/>
      <c r="AC819" s="51"/>
      <c r="AD819" s="51"/>
      <c r="AE819" s="51"/>
      <c r="AF819" s="51"/>
      <c r="AG819" s="51"/>
      <c r="AH819" s="51"/>
    </row>
    <row r="820" ht="18.0" customHeight="1">
      <c r="A820" s="447"/>
      <c r="B820" s="1"/>
      <c r="C820" s="453"/>
      <c r="D820" s="2"/>
      <c r="E820" s="1"/>
      <c r="F820" s="49"/>
      <c r="G820" s="1"/>
      <c r="H820" s="1"/>
      <c r="I820" s="49"/>
      <c r="J820" s="1"/>
      <c r="K820" s="2"/>
      <c r="L820" s="2"/>
      <c r="M820" s="2"/>
      <c r="N820" s="2"/>
      <c r="O820" s="1"/>
      <c r="P820" s="53"/>
      <c r="Q820" s="53"/>
      <c r="R820" s="53"/>
      <c r="S820" s="104"/>
      <c r="T820" s="104"/>
      <c r="U820" s="104"/>
      <c r="V820" s="454"/>
      <c r="W820" s="53"/>
      <c r="X820" s="53"/>
      <c r="Y820" s="53"/>
      <c r="Z820" s="51"/>
      <c r="AA820" s="51"/>
      <c r="AB820" s="51"/>
      <c r="AC820" s="51"/>
      <c r="AD820" s="51"/>
      <c r="AE820" s="51"/>
      <c r="AF820" s="51"/>
      <c r="AG820" s="51"/>
      <c r="AH820" s="51"/>
    </row>
    <row r="821" ht="18.0" customHeight="1">
      <c r="A821" s="447"/>
      <c r="B821" s="1"/>
      <c r="C821" s="453"/>
      <c r="D821" s="2"/>
      <c r="E821" s="1"/>
      <c r="F821" s="49"/>
      <c r="G821" s="1"/>
      <c r="H821" s="1"/>
      <c r="I821" s="49"/>
      <c r="J821" s="1"/>
      <c r="K821" s="2"/>
      <c r="L821" s="2"/>
      <c r="M821" s="2"/>
      <c r="N821" s="2"/>
      <c r="O821" s="1"/>
      <c r="P821" s="53"/>
      <c r="Q821" s="53"/>
      <c r="R821" s="53"/>
      <c r="S821" s="104"/>
      <c r="T821" s="104"/>
      <c r="U821" s="104"/>
      <c r="V821" s="454"/>
      <c r="W821" s="53"/>
      <c r="X821" s="53"/>
      <c r="Y821" s="53"/>
      <c r="Z821" s="51"/>
      <c r="AA821" s="51"/>
      <c r="AB821" s="51"/>
      <c r="AC821" s="51"/>
      <c r="AD821" s="51"/>
      <c r="AE821" s="51"/>
      <c r="AF821" s="51"/>
      <c r="AG821" s="51"/>
      <c r="AH821" s="51"/>
    </row>
    <row r="822" ht="18.0" customHeight="1">
      <c r="A822" s="447"/>
      <c r="B822" s="1"/>
      <c r="C822" s="453"/>
      <c r="D822" s="2"/>
      <c r="E822" s="1"/>
      <c r="F822" s="49"/>
      <c r="G822" s="1"/>
      <c r="H822" s="1"/>
      <c r="I822" s="49"/>
      <c r="J822" s="1"/>
      <c r="K822" s="2"/>
      <c r="L822" s="2"/>
      <c r="M822" s="2"/>
      <c r="N822" s="2"/>
      <c r="O822" s="1"/>
      <c r="P822" s="53"/>
      <c r="Q822" s="53"/>
      <c r="R822" s="53"/>
      <c r="S822" s="104"/>
      <c r="T822" s="104"/>
      <c r="U822" s="104"/>
      <c r="V822" s="454"/>
      <c r="W822" s="53"/>
      <c r="X822" s="53"/>
      <c r="Y822" s="53"/>
      <c r="Z822" s="51"/>
      <c r="AA822" s="51"/>
      <c r="AB822" s="51"/>
      <c r="AC822" s="51"/>
      <c r="AD822" s="51"/>
      <c r="AE822" s="51"/>
      <c r="AF822" s="51"/>
      <c r="AG822" s="51"/>
      <c r="AH822" s="51"/>
    </row>
    <row r="823" ht="18.0" customHeight="1">
      <c r="A823" s="447"/>
      <c r="B823" s="1"/>
      <c r="C823" s="453"/>
      <c r="D823" s="2"/>
      <c r="E823" s="1"/>
      <c r="F823" s="49"/>
      <c r="G823" s="1"/>
      <c r="H823" s="1"/>
      <c r="I823" s="49"/>
      <c r="J823" s="1"/>
      <c r="K823" s="2"/>
      <c r="L823" s="2"/>
      <c r="M823" s="2"/>
      <c r="N823" s="2"/>
      <c r="O823" s="1"/>
      <c r="P823" s="53"/>
      <c r="Q823" s="53"/>
      <c r="R823" s="53"/>
      <c r="S823" s="104"/>
      <c r="T823" s="104"/>
      <c r="U823" s="104"/>
      <c r="V823" s="454"/>
      <c r="W823" s="53"/>
      <c r="X823" s="53"/>
      <c r="Y823" s="53"/>
      <c r="Z823" s="51"/>
      <c r="AA823" s="51"/>
      <c r="AB823" s="51"/>
      <c r="AC823" s="51"/>
      <c r="AD823" s="51"/>
      <c r="AE823" s="51"/>
      <c r="AF823" s="51"/>
      <c r="AG823" s="51"/>
      <c r="AH823" s="51"/>
    </row>
    <row r="824" ht="18.0" customHeight="1">
      <c r="A824" s="447"/>
      <c r="B824" s="1"/>
      <c r="C824" s="453"/>
      <c r="D824" s="2"/>
      <c r="E824" s="1"/>
      <c r="F824" s="49"/>
      <c r="G824" s="1"/>
      <c r="H824" s="1"/>
      <c r="I824" s="49"/>
      <c r="J824" s="1"/>
      <c r="K824" s="2"/>
      <c r="L824" s="2"/>
      <c r="M824" s="2"/>
      <c r="N824" s="2"/>
      <c r="O824" s="1"/>
      <c r="P824" s="53"/>
      <c r="Q824" s="53"/>
      <c r="R824" s="53"/>
      <c r="S824" s="104"/>
      <c r="T824" s="104"/>
      <c r="U824" s="104"/>
      <c r="V824" s="454"/>
      <c r="W824" s="53"/>
      <c r="X824" s="53"/>
      <c r="Y824" s="53"/>
      <c r="Z824" s="51"/>
      <c r="AA824" s="51"/>
      <c r="AB824" s="51"/>
      <c r="AC824" s="51"/>
      <c r="AD824" s="51"/>
      <c r="AE824" s="51"/>
      <c r="AF824" s="51"/>
      <c r="AG824" s="51"/>
      <c r="AH824" s="51"/>
    </row>
    <row r="825" ht="18.0" customHeight="1">
      <c r="A825" s="447"/>
      <c r="B825" s="1"/>
      <c r="C825" s="453"/>
      <c r="D825" s="2"/>
      <c r="E825" s="1"/>
      <c r="F825" s="49"/>
      <c r="G825" s="1"/>
      <c r="H825" s="1"/>
      <c r="I825" s="49"/>
      <c r="J825" s="1"/>
      <c r="K825" s="2"/>
      <c r="L825" s="2"/>
      <c r="M825" s="2"/>
      <c r="N825" s="2"/>
      <c r="O825" s="1"/>
      <c r="P825" s="53"/>
      <c r="Q825" s="53"/>
      <c r="R825" s="53"/>
      <c r="S825" s="104"/>
      <c r="T825" s="104"/>
      <c r="U825" s="104"/>
      <c r="V825" s="454"/>
      <c r="W825" s="53"/>
      <c r="X825" s="53"/>
      <c r="Y825" s="53"/>
      <c r="Z825" s="51"/>
      <c r="AA825" s="51"/>
      <c r="AB825" s="51"/>
      <c r="AC825" s="51"/>
      <c r="AD825" s="51"/>
      <c r="AE825" s="51"/>
      <c r="AF825" s="51"/>
      <c r="AG825" s="51"/>
      <c r="AH825" s="51"/>
    </row>
    <row r="826" ht="18.0" customHeight="1">
      <c r="A826" s="447"/>
      <c r="B826" s="1"/>
      <c r="C826" s="453"/>
      <c r="D826" s="2"/>
      <c r="E826" s="1"/>
      <c r="F826" s="49"/>
      <c r="G826" s="1"/>
      <c r="H826" s="1"/>
      <c r="I826" s="49"/>
      <c r="J826" s="1"/>
      <c r="K826" s="2"/>
      <c r="L826" s="2"/>
      <c r="M826" s="2"/>
      <c r="N826" s="2"/>
      <c r="O826" s="1"/>
      <c r="P826" s="53"/>
      <c r="Q826" s="53"/>
      <c r="R826" s="53"/>
      <c r="S826" s="104"/>
      <c r="T826" s="104"/>
      <c r="U826" s="104"/>
      <c r="V826" s="454"/>
      <c r="W826" s="53"/>
      <c r="X826" s="53"/>
      <c r="Y826" s="53"/>
      <c r="Z826" s="51"/>
      <c r="AA826" s="51"/>
      <c r="AB826" s="51"/>
      <c r="AC826" s="51"/>
      <c r="AD826" s="51"/>
      <c r="AE826" s="51"/>
      <c r="AF826" s="51"/>
      <c r="AG826" s="51"/>
      <c r="AH826" s="51"/>
    </row>
    <row r="827" ht="18.0" customHeight="1">
      <c r="A827" s="447"/>
      <c r="B827" s="1"/>
      <c r="C827" s="453"/>
      <c r="D827" s="2"/>
      <c r="E827" s="1"/>
      <c r="F827" s="49"/>
      <c r="G827" s="1"/>
      <c r="H827" s="1"/>
      <c r="I827" s="49"/>
      <c r="J827" s="1"/>
      <c r="K827" s="2"/>
      <c r="L827" s="2"/>
      <c r="M827" s="2"/>
      <c r="N827" s="2"/>
      <c r="O827" s="1"/>
      <c r="P827" s="53"/>
      <c r="Q827" s="53"/>
      <c r="R827" s="53"/>
      <c r="S827" s="104"/>
      <c r="T827" s="104"/>
      <c r="U827" s="104"/>
      <c r="V827" s="454"/>
      <c r="W827" s="53"/>
      <c r="X827" s="53"/>
      <c r="Y827" s="53"/>
      <c r="Z827" s="51"/>
      <c r="AA827" s="51"/>
      <c r="AB827" s="51"/>
      <c r="AC827" s="51"/>
      <c r="AD827" s="51"/>
      <c r="AE827" s="51"/>
      <c r="AF827" s="51"/>
      <c r="AG827" s="51"/>
      <c r="AH827" s="51"/>
    </row>
    <row r="828" ht="18.0" customHeight="1">
      <c r="A828" s="447"/>
      <c r="B828" s="1"/>
      <c r="C828" s="453"/>
      <c r="D828" s="2"/>
      <c r="E828" s="1"/>
      <c r="F828" s="49"/>
      <c r="G828" s="1"/>
      <c r="H828" s="1"/>
      <c r="I828" s="49"/>
      <c r="J828" s="1"/>
      <c r="K828" s="2"/>
      <c r="L828" s="2"/>
      <c r="M828" s="2"/>
      <c r="N828" s="2"/>
      <c r="O828" s="1"/>
      <c r="P828" s="53"/>
      <c r="Q828" s="53"/>
      <c r="R828" s="53"/>
      <c r="S828" s="104"/>
      <c r="T828" s="104"/>
      <c r="U828" s="104"/>
      <c r="V828" s="454"/>
      <c r="W828" s="53"/>
      <c r="X828" s="53"/>
      <c r="Y828" s="53"/>
      <c r="Z828" s="51"/>
      <c r="AA828" s="51"/>
      <c r="AB828" s="51"/>
      <c r="AC828" s="51"/>
      <c r="AD828" s="51"/>
      <c r="AE828" s="51"/>
      <c r="AF828" s="51"/>
      <c r="AG828" s="51"/>
      <c r="AH828" s="51"/>
    </row>
    <row r="829" ht="18.0" customHeight="1">
      <c r="A829" s="447"/>
      <c r="B829" s="1"/>
      <c r="C829" s="453"/>
      <c r="D829" s="2"/>
      <c r="E829" s="1"/>
      <c r="F829" s="49"/>
      <c r="G829" s="1"/>
      <c r="H829" s="1"/>
      <c r="I829" s="49"/>
      <c r="J829" s="1"/>
      <c r="K829" s="2"/>
      <c r="L829" s="2"/>
      <c r="M829" s="2"/>
      <c r="N829" s="2"/>
      <c r="O829" s="1"/>
      <c r="P829" s="53"/>
      <c r="Q829" s="53"/>
      <c r="R829" s="53"/>
      <c r="S829" s="104"/>
      <c r="T829" s="104"/>
      <c r="U829" s="104"/>
      <c r="V829" s="454"/>
      <c r="W829" s="53"/>
      <c r="X829" s="53"/>
      <c r="Y829" s="53"/>
      <c r="Z829" s="51"/>
      <c r="AA829" s="51"/>
      <c r="AB829" s="51"/>
      <c r="AC829" s="51"/>
      <c r="AD829" s="51"/>
      <c r="AE829" s="51"/>
      <c r="AF829" s="51"/>
      <c r="AG829" s="51"/>
      <c r="AH829" s="51"/>
    </row>
    <row r="830" ht="18.0" customHeight="1">
      <c r="A830" s="447"/>
      <c r="B830" s="1"/>
      <c r="C830" s="453"/>
      <c r="D830" s="2"/>
      <c r="E830" s="1"/>
      <c r="F830" s="49"/>
      <c r="G830" s="1"/>
      <c r="H830" s="1"/>
      <c r="I830" s="49"/>
      <c r="J830" s="1"/>
      <c r="K830" s="2"/>
      <c r="L830" s="2"/>
      <c r="M830" s="2"/>
      <c r="N830" s="2"/>
      <c r="O830" s="1"/>
      <c r="P830" s="53"/>
      <c r="Q830" s="53"/>
      <c r="R830" s="53"/>
      <c r="S830" s="104"/>
      <c r="T830" s="104"/>
      <c r="U830" s="104"/>
      <c r="V830" s="454"/>
      <c r="W830" s="53"/>
      <c r="X830" s="53"/>
      <c r="Y830" s="53"/>
      <c r="Z830" s="51"/>
      <c r="AA830" s="51"/>
      <c r="AB830" s="51"/>
      <c r="AC830" s="51"/>
      <c r="AD830" s="51"/>
      <c r="AE830" s="51"/>
      <c r="AF830" s="51"/>
      <c r="AG830" s="51"/>
      <c r="AH830" s="51"/>
    </row>
    <row r="831" ht="18.0" customHeight="1">
      <c r="A831" s="447"/>
      <c r="B831" s="1"/>
      <c r="C831" s="453"/>
      <c r="D831" s="2"/>
      <c r="E831" s="1"/>
      <c r="F831" s="49"/>
      <c r="G831" s="1"/>
      <c r="H831" s="1"/>
      <c r="I831" s="49"/>
      <c r="J831" s="1"/>
      <c r="K831" s="2"/>
      <c r="L831" s="2"/>
      <c r="M831" s="2"/>
      <c r="N831" s="2"/>
      <c r="O831" s="1"/>
      <c r="P831" s="53"/>
      <c r="Q831" s="53"/>
      <c r="R831" s="53"/>
      <c r="S831" s="104"/>
      <c r="T831" s="104"/>
      <c r="U831" s="104"/>
      <c r="V831" s="454"/>
      <c r="W831" s="53"/>
      <c r="X831" s="53"/>
      <c r="Y831" s="53"/>
      <c r="Z831" s="51"/>
      <c r="AA831" s="51"/>
      <c r="AB831" s="51"/>
      <c r="AC831" s="51"/>
      <c r="AD831" s="51"/>
      <c r="AE831" s="51"/>
      <c r="AF831" s="51"/>
      <c r="AG831" s="51"/>
      <c r="AH831" s="51"/>
    </row>
    <row r="832" ht="18.0" customHeight="1">
      <c r="A832" s="447"/>
      <c r="B832" s="1"/>
      <c r="C832" s="453"/>
      <c r="D832" s="2"/>
      <c r="E832" s="1"/>
      <c r="F832" s="49"/>
      <c r="G832" s="1"/>
      <c r="H832" s="1"/>
      <c r="I832" s="49"/>
      <c r="J832" s="1"/>
      <c r="K832" s="2"/>
      <c r="L832" s="2"/>
      <c r="M832" s="2"/>
      <c r="N832" s="2"/>
      <c r="O832" s="1"/>
      <c r="P832" s="53"/>
      <c r="Q832" s="53"/>
      <c r="R832" s="53"/>
      <c r="S832" s="104"/>
      <c r="T832" s="104"/>
      <c r="U832" s="104"/>
      <c r="V832" s="454"/>
      <c r="W832" s="53"/>
      <c r="X832" s="53"/>
      <c r="Y832" s="53"/>
      <c r="Z832" s="51"/>
      <c r="AA832" s="51"/>
      <c r="AB832" s="51"/>
      <c r="AC832" s="51"/>
      <c r="AD832" s="51"/>
      <c r="AE832" s="51"/>
      <c r="AF832" s="51"/>
      <c r="AG832" s="51"/>
      <c r="AH832" s="51"/>
    </row>
    <row r="833" ht="18.0" customHeight="1">
      <c r="A833" s="447"/>
      <c r="B833" s="1"/>
      <c r="C833" s="453"/>
      <c r="D833" s="2"/>
      <c r="E833" s="1"/>
      <c r="F833" s="49"/>
      <c r="G833" s="1"/>
      <c r="H833" s="1"/>
      <c r="I833" s="49"/>
      <c r="J833" s="1"/>
      <c r="K833" s="2"/>
      <c r="L833" s="2"/>
      <c r="M833" s="2"/>
      <c r="N833" s="2"/>
      <c r="O833" s="1"/>
      <c r="P833" s="53"/>
      <c r="Q833" s="53"/>
      <c r="R833" s="53"/>
      <c r="S833" s="104"/>
      <c r="T833" s="104"/>
      <c r="U833" s="104"/>
      <c r="V833" s="454"/>
      <c r="W833" s="53"/>
      <c r="X833" s="53"/>
      <c r="Y833" s="53"/>
      <c r="Z833" s="51"/>
      <c r="AA833" s="51"/>
      <c r="AB833" s="51"/>
      <c r="AC833" s="51"/>
      <c r="AD833" s="51"/>
      <c r="AE833" s="51"/>
      <c r="AF833" s="51"/>
      <c r="AG833" s="51"/>
      <c r="AH833" s="51"/>
    </row>
    <row r="834" ht="18.0" customHeight="1">
      <c r="A834" s="447"/>
      <c r="B834" s="1"/>
      <c r="C834" s="453"/>
      <c r="D834" s="2"/>
      <c r="E834" s="1"/>
      <c r="F834" s="49"/>
      <c r="G834" s="1"/>
      <c r="H834" s="1"/>
      <c r="I834" s="49"/>
      <c r="J834" s="1"/>
      <c r="K834" s="2"/>
      <c r="L834" s="2"/>
      <c r="M834" s="2"/>
      <c r="N834" s="2"/>
      <c r="O834" s="1"/>
      <c r="P834" s="53"/>
      <c r="Q834" s="53"/>
      <c r="R834" s="53"/>
      <c r="S834" s="104"/>
      <c r="T834" s="104"/>
      <c r="U834" s="104"/>
      <c r="V834" s="454"/>
      <c r="W834" s="53"/>
      <c r="X834" s="53"/>
      <c r="Y834" s="53"/>
      <c r="Z834" s="51"/>
      <c r="AA834" s="51"/>
      <c r="AB834" s="51"/>
      <c r="AC834" s="51"/>
      <c r="AD834" s="51"/>
      <c r="AE834" s="51"/>
      <c r="AF834" s="51"/>
      <c r="AG834" s="51"/>
      <c r="AH834" s="51"/>
    </row>
    <row r="835" ht="18.0" customHeight="1">
      <c r="A835" s="447"/>
      <c r="B835" s="1"/>
      <c r="C835" s="453"/>
      <c r="D835" s="2"/>
      <c r="E835" s="1"/>
      <c r="F835" s="49"/>
      <c r="G835" s="1"/>
      <c r="H835" s="1"/>
      <c r="I835" s="49"/>
      <c r="J835" s="1"/>
      <c r="K835" s="2"/>
      <c r="L835" s="2"/>
      <c r="M835" s="2"/>
      <c r="N835" s="2"/>
      <c r="O835" s="1"/>
      <c r="P835" s="53"/>
      <c r="Q835" s="53"/>
      <c r="R835" s="53"/>
      <c r="S835" s="104"/>
      <c r="T835" s="104"/>
      <c r="U835" s="104"/>
      <c r="V835" s="454"/>
      <c r="W835" s="53"/>
      <c r="X835" s="53"/>
      <c r="Y835" s="53"/>
      <c r="Z835" s="51"/>
      <c r="AA835" s="51"/>
      <c r="AB835" s="51"/>
      <c r="AC835" s="51"/>
      <c r="AD835" s="51"/>
      <c r="AE835" s="51"/>
      <c r="AF835" s="51"/>
      <c r="AG835" s="51"/>
      <c r="AH835" s="51"/>
    </row>
    <row r="836" ht="18.0" customHeight="1">
      <c r="A836" s="447"/>
      <c r="B836" s="1"/>
      <c r="C836" s="453"/>
      <c r="D836" s="2"/>
      <c r="E836" s="1"/>
      <c r="F836" s="49"/>
      <c r="G836" s="1"/>
      <c r="H836" s="1"/>
      <c r="I836" s="49"/>
      <c r="J836" s="1"/>
      <c r="K836" s="2"/>
      <c r="L836" s="2"/>
      <c r="M836" s="2"/>
      <c r="N836" s="2"/>
      <c r="O836" s="1"/>
      <c r="P836" s="53"/>
      <c r="Q836" s="53"/>
      <c r="R836" s="53"/>
      <c r="S836" s="104"/>
      <c r="T836" s="104"/>
      <c r="U836" s="104"/>
      <c r="V836" s="454"/>
      <c r="W836" s="53"/>
      <c r="X836" s="53"/>
      <c r="Y836" s="53"/>
      <c r="Z836" s="51"/>
      <c r="AA836" s="51"/>
      <c r="AB836" s="51"/>
      <c r="AC836" s="51"/>
      <c r="AD836" s="51"/>
      <c r="AE836" s="51"/>
      <c r="AF836" s="51"/>
      <c r="AG836" s="51"/>
      <c r="AH836" s="51"/>
    </row>
    <row r="837" ht="18.0" customHeight="1">
      <c r="A837" s="447"/>
      <c r="B837" s="1"/>
      <c r="C837" s="453"/>
      <c r="D837" s="2"/>
      <c r="E837" s="1"/>
      <c r="F837" s="49"/>
      <c r="G837" s="1"/>
      <c r="H837" s="1"/>
      <c r="I837" s="49"/>
      <c r="J837" s="1"/>
      <c r="K837" s="2"/>
      <c r="L837" s="2"/>
      <c r="M837" s="2"/>
      <c r="N837" s="2"/>
      <c r="O837" s="1"/>
      <c r="P837" s="53"/>
      <c r="Q837" s="53"/>
      <c r="R837" s="53"/>
      <c r="S837" s="104"/>
      <c r="T837" s="104"/>
      <c r="U837" s="104"/>
      <c r="V837" s="454"/>
      <c r="W837" s="53"/>
      <c r="X837" s="53"/>
      <c r="Y837" s="53"/>
      <c r="Z837" s="51"/>
      <c r="AA837" s="51"/>
      <c r="AB837" s="51"/>
      <c r="AC837" s="51"/>
      <c r="AD837" s="51"/>
      <c r="AE837" s="51"/>
      <c r="AF837" s="51"/>
      <c r="AG837" s="51"/>
      <c r="AH837" s="51"/>
    </row>
    <row r="838" ht="18.0" customHeight="1">
      <c r="A838" s="447"/>
      <c r="B838" s="1"/>
      <c r="C838" s="453"/>
      <c r="D838" s="2"/>
      <c r="E838" s="1"/>
      <c r="F838" s="49"/>
      <c r="G838" s="1"/>
      <c r="H838" s="1"/>
      <c r="I838" s="49"/>
      <c r="J838" s="1"/>
      <c r="K838" s="2"/>
      <c r="L838" s="2"/>
      <c r="M838" s="2"/>
      <c r="N838" s="2"/>
      <c r="O838" s="1"/>
      <c r="P838" s="53"/>
      <c r="Q838" s="53"/>
      <c r="R838" s="53"/>
      <c r="S838" s="104"/>
      <c r="T838" s="104"/>
      <c r="U838" s="104"/>
      <c r="V838" s="454"/>
      <c r="W838" s="53"/>
      <c r="X838" s="53"/>
      <c r="Y838" s="53"/>
      <c r="Z838" s="51"/>
      <c r="AA838" s="51"/>
      <c r="AB838" s="51"/>
      <c r="AC838" s="51"/>
      <c r="AD838" s="51"/>
      <c r="AE838" s="51"/>
      <c r="AF838" s="51"/>
      <c r="AG838" s="51"/>
      <c r="AH838" s="51"/>
    </row>
    <row r="839" ht="18.0" customHeight="1">
      <c r="A839" s="447"/>
      <c r="B839" s="1"/>
      <c r="C839" s="453"/>
      <c r="D839" s="2"/>
      <c r="E839" s="1"/>
      <c r="F839" s="49"/>
      <c r="G839" s="1"/>
      <c r="H839" s="1"/>
      <c r="I839" s="49"/>
      <c r="J839" s="1"/>
      <c r="K839" s="2"/>
      <c r="L839" s="2"/>
      <c r="M839" s="2"/>
      <c r="N839" s="2"/>
      <c r="O839" s="1"/>
      <c r="P839" s="53"/>
      <c r="Q839" s="53"/>
      <c r="R839" s="53"/>
      <c r="S839" s="104"/>
      <c r="T839" s="104"/>
      <c r="U839" s="104"/>
      <c r="V839" s="454"/>
      <c r="W839" s="53"/>
      <c r="X839" s="53"/>
      <c r="Y839" s="53"/>
      <c r="Z839" s="51"/>
      <c r="AA839" s="51"/>
      <c r="AB839" s="51"/>
      <c r="AC839" s="51"/>
      <c r="AD839" s="51"/>
      <c r="AE839" s="51"/>
      <c r="AF839" s="51"/>
      <c r="AG839" s="51"/>
      <c r="AH839" s="51"/>
    </row>
    <row r="840" ht="18.0" customHeight="1">
      <c r="A840" s="447"/>
      <c r="B840" s="1"/>
      <c r="C840" s="453"/>
      <c r="D840" s="2"/>
      <c r="E840" s="1"/>
      <c r="F840" s="49"/>
      <c r="G840" s="1"/>
      <c r="H840" s="1"/>
      <c r="I840" s="49"/>
      <c r="J840" s="1"/>
      <c r="K840" s="2"/>
      <c r="L840" s="2"/>
      <c r="M840" s="2"/>
      <c r="N840" s="2"/>
      <c r="O840" s="1"/>
      <c r="P840" s="53"/>
      <c r="Q840" s="53"/>
      <c r="R840" s="53"/>
      <c r="S840" s="104"/>
      <c r="T840" s="104"/>
      <c r="U840" s="104"/>
      <c r="V840" s="454"/>
      <c r="W840" s="53"/>
      <c r="X840" s="53"/>
      <c r="Y840" s="53"/>
      <c r="Z840" s="51"/>
      <c r="AA840" s="51"/>
      <c r="AB840" s="51"/>
      <c r="AC840" s="51"/>
      <c r="AD840" s="51"/>
      <c r="AE840" s="51"/>
      <c r="AF840" s="51"/>
      <c r="AG840" s="51"/>
      <c r="AH840" s="51"/>
    </row>
    <row r="841" ht="18.0" customHeight="1">
      <c r="A841" s="447"/>
      <c r="B841" s="1"/>
      <c r="C841" s="453"/>
      <c r="D841" s="2"/>
      <c r="E841" s="1"/>
      <c r="F841" s="49"/>
      <c r="G841" s="1"/>
      <c r="H841" s="1"/>
      <c r="I841" s="49"/>
      <c r="J841" s="1"/>
      <c r="K841" s="2"/>
      <c r="L841" s="2"/>
      <c r="M841" s="2"/>
      <c r="N841" s="2"/>
      <c r="O841" s="1"/>
      <c r="P841" s="53"/>
      <c r="Q841" s="53"/>
      <c r="R841" s="53"/>
      <c r="S841" s="104"/>
      <c r="T841" s="104"/>
      <c r="U841" s="104"/>
      <c r="V841" s="454"/>
      <c r="W841" s="53"/>
      <c r="X841" s="53"/>
      <c r="Y841" s="53"/>
      <c r="Z841" s="51"/>
      <c r="AA841" s="51"/>
      <c r="AB841" s="51"/>
      <c r="AC841" s="51"/>
      <c r="AD841" s="51"/>
      <c r="AE841" s="51"/>
      <c r="AF841" s="51"/>
      <c r="AG841" s="51"/>
      <c r="AH841" s="51"/>
    </row>
    <row r="842" ht="18.0" customHeight="1">
      <c r="A842" s="447"/>
      <c r="B842" s="1"/>
      <c r="C842" s="453"/>
      <c r="D842" s="2"/>
      <c r="E842" s="1"/>
      <c r="F842" s="49"/>
      <c r="G842" s="1"/>
      <c r="H842" s="1"/>
      <c r="I842" s="49"/>
      <c r="J842" s="1"/>
      <c r="K842" s="2"/>
      <c r="L842" s="2"/>
      <c r="M842" s="2"/>
      <c r="N842" s="2"/>
      <c r="O842" s="1"/>
      <c r="P842" s="53"/>
      <c r="Q842" s="53"/>
      <c r="R842" s="53"/>
      <c r="S842" s="104"/>
      <c r="T842" s="104"/>
      <c r="U842" s="104"/>
      <c r="V842" s="454"/>
      <c r="W842" s="53"/>
      <c r="X842" s="53"/>
      <c r="Y842" s="53"/>
      <c r="Z842" s="51"/>
      <c r="AA842" s="51"/>
      <c r="AB842" s="51"/>
      <c r="AC842" s="51"/>
      <c r="AD842" s="51"/>
      <c r="AE842" s="51"/>
      <c r="AF842" s="51"/>
      <c r="AG842" s="51"/>
      <c r="AH842" s="51"/>
    </row>
    <row r="843" ht="18.0" customHeight="1">
      <c r="A843" s="447"/>
      <c r="B843" s="1"/>
      <c r="C843" s="453"/>
      <c r="D843" s="2"/>
      <c r="E843" s="1"/>
      <c r="F843" s="49"/>
      <c r="G843" s="1"/>
      <c r="H843" s="1"/>
      <c r="I843" s="49"/>
      <c r="J843" s="1"/>
      <c r="K843" s="2"/>
      <c r="L843" s="2"/>
      <c r="M843" s="2"/>
      <c r="N843" s="2"/>
      <c r="O843" s="1"/>
      <c r="P843" s="53"/>
      <c r="Q843" s="53"/>
      <c r="R843" s="53"/>
      <c r="S843" s="104"/>
      <c r="T843" s="104"/>
      <c r="U843" s="104"/>
      <c r="V843" s="454"/>
      <c r="W843" s="53"/>
      <c r="X843" s="53"/>
      <c r="Y843" s="53"/>
      <c r="Z843" s="51"/>
      <c r="AA843" s="51"/>
      <c r="AB843" s="51"/>
      <c r="AC843" s="51"/>
      <c r="AD843" s="51"/>
      <c r="AE843" s="51"/>
      <c r="AF843" s="51"/>
      <c r="AG843" s="51"/>
      <c r="AH843" s="51"/>
    </row>
    <row r="844" ht="18.0" customHeight="1">
      <c r="A844" s="447"/>
      <c r="B844" s="1"/>
      <c r="C844" s="453"/>
      <c r="D844" s="2"/>
      <c r="E844" s="1"/>
      <c r="F844" s="49"/>
      <c r="G844" s="1"/>
      <c r="H844" s="1"/>
      <c r="I844" s="49"/>
      <c r="J844" s="1"/>
      <c r="K844" s="2"/>
      <c r="L844" s="2"/>
      <c r="M844" s="2"/>
      <c r="N844" s="2"/>
      <c r="O844" s="1"/>
      <c r="P844" s="53"/>
      <c r="Q844" s="53"/>
      <c r="R844" s="53"/>
      <c r="S844" s="104"/>
      <c r="T844" s="104"/>
      <c r="U844" s="104"/>
      <c r="V844" s="454"/>
      <c r="W844" s="53"/>
      <c r="X844" s="53"/>
      <c r="Y844" s="53"/>
      <c r="Z844" s="51"/>
      <c r="AA844" s="51"/>
      <c r="AB844" s="51"/>
      <c r="AC844" s="51"/>
      <c r="AD844" s="51"/>
      <c r="AE844" s="51"/>
      <c r="AF844" s="51"/>
      <c r="AG844" s="51"/>
      <c r="AH844" s="51"/>
    </row>
    <row r="845" ht="18.0" customHeight="1">
      <c r="A845" s="447"/>
      <c r="B845" s="1"/>
      <c r="C845" s="453"/>
      <c r="D845" s="2"/>
      <c r="E845" s="1"/>
      <c r="F845" s="49"/>
      <c r="G845" s="1"/>
      <c r="H845" s="1"/>
      <c r="I845" s="49"/>
      <c r="J845" s="1"/>
      <c r="K845" s="2"/>
      <c r="L845" s="2"/>
      <c r="M845" s="2"/>
      <c r="N845" s="2"/>
      <c r="O845" s="1"/>
      <c r="P845" s="53"/>
      <c r="Q845" s="53"/>
      <c r="R845" s="53"/>
      <c r="S845" s="104"/>
      <c r="T845" s="104"/>
      <c r="U845" s="104"/>
      <c r="V845" s="454"/>
      <c r="W845" s="53"/>
      <c r="X845" s="53"/>
      <c r="Y845" s="53"/>
      <c r="Z845" s="51"/>
      <c r="AA845" s="51"/>
      <c r="AB845" s="51"/>
      <c r="AC845" s="51"/>
      <c r="AD845" s="51"/>
      <c r="AE845" s="51"/>
      <c r="AF845" s="51"/>
      <c r="AG845" s="51"/>
      <c r="AH845" s="51"/>
    </row>
    <row r="846" ht="18.0" customHeight="1">
      <c r="A846" s="447"/>
      <c r="B846" s="1"/>
      <c r="C846" s="453"/>
      <c r="D846" s="2"/>
      <c r="E846" s="1"/>
      <c r="F846" s="49"/>
      <c r="G846" s="1"/>
      <c r="H846" s="1"/>
      <c r="I846" s="49"/>
      <c r="J846" s="1"/>
      <c r="K846" s="2"/>
      <c r="L846" s="2"/>
      <c r="M846" s="2"/>
      <c r="N846" s="2"/>
      <c r="O846" s="1"/>
      <c r="P846" s="53"/>
      <c r="Q846" s="53"/>
      <c r="R846" s="53"/>
      <c r="S846" s="104"/>
      <c r="T846" s="104"/>
      <c r="U846" s="104"/>
      <c r="V846" s="454"/>
      <c r="W846" s="53"/>
      <c r="X846" s="53"/>
      <c r="Y846" s="53"/>
      <c r="Z846" s="51"/>
      <c r="AA846" s="51"/>
      <c r="AB846" s="51"/>
      <c r="AC846" s="51"/>
      <c r="AD846" s="51"/>
      <c r="AE846" s="51"/>
      <c r="AF846" s="51"/>
      <c r="AG846" s="51"/>
      <c r="AH846" s="51"/>
    </row>
    <row r="847" ht="18.0" customHeight="1">
      <c r="A847" s="447"/>
      <c r="B847" s="1"/>
      <c r="C847" s="453"/>
      <c r="D847" s="2"/>
      <c r="E847" s="1"/>
      <c r="F847" s="49"/>
      <c r="G847" s="1"/>
      <c r="H847" s="1"/>
      <c r="I847" s="49"/>
      <c r="J847" s="1"/>
      <c r="K847" s="2"/>
      <c r="L847" s="2"/>
      <c r="M847" s="2"/>
      <c r="N847" s="2"/>
      <c r="O847" s="1"/>
      <c r="P847" s="53"/>
      <c r="Q847" s="53"/>
      <c r="R847" s="53"/>
      <c r="S847" s="104"/>
      <c r="T847" s="104"/>
      <c r="U847" s="104"/>
      <c r="V847" s="454"/>
      <c r="W847" s="53"/>
      <c r="X847" s="53"/>
      <c r="Y847" s="53"/>
      <c r="Z847" s="51"/>
      <c r="AA847" s="51"/>
      <c r="AB847" s="51"/>
      <c r="AC847" s="51"/>
      <c r="AD847" s="51"/>
      <c r="AE847" s="51"/>
      <c r="AF847" s="51"/>
      <c r="AG847" s="51"/>
      <c r="AH847" s="51"/>
    </row>
    <row r="848" ht="18.0" customHeight="1">
      <c r="A848" s="447"/>
      <c r="B848" s="1"/>
      <c r="C848" s="453"/>
      <c r="D848" s="2"/>
      <c r="E848" s="1"/>
      <c r="F848" s="49"/>
      <c r="G848" s="1"/>
      <c r="H848" s="1"/>
      <c r="I848" s="49"/>
      <c r="J848" s="1"/>
      <c r="K848" s="2"/>
      <c r="L848" s="2"/>
      <c r="M848" s="2"/>
      <c r="N848" s="2"/>
      <c r="O848" s="1"/>
      <c r="P848" s="53"/>
      <c r="Q848" s="53"/>
      <c r="R848" s="53"/>
      <c r="S848" s="104"/>
      <c r="T848" s="104"/>
      <c r="U848" s="104"/>
      <c r="V848" s="454"/>
      <c r="W848" s="53"/>
      <c r="X848" s="53"/>
      <c r="Y848" s="53"/>
      <c r="Z848" s="51"/>
      <c r="AA848" s="51"/>
      <c r="AB848" s="51"/>
      <c r="AC848" s="51"/>
      <c r="AD848" s="51"/>
      <c r="AE848" s="51"/>
      <c r="AF848" s="51"/>
      <c r="AG848" s="51"/>
      <c r="AH848" s="51"/>
    </row>
    <row r="849" ht="18.0" customHeight="1">
      <c r="A849" s="447"/>
      <c r="B849" s="1"/>
      <c r="C849" s="453"/>
      <c r="D849" s="2"/>
      <c r="E849" s="1"/>
      <c r="F849" s="49"/>
      <c r="G849" s="1"/>
      <c r="H849" s="1"/>
      <c r="I849" s="49"/>
      <c r="J849" s="1"/>
      <c r="K849" s="2"/>
      <c r="L849" s="2"/>
      <c r="M849" s="2"/>
      <c r="N849" s="2"/>
      <c r="O849" s="1"/>
      <c r="P849" s="53"/>
      <c r="Q849" s="53"/>
      <c r="R849" s="53"/>
      <c r="S849" s="104"/>
      <c r="T849" s="104"/>
      <c r="U849" s="104"/>
      <c r="V849" s="454"/>
      <c r="W849" s="53"/>
      <c r="X849" s="53"/>
      <c r="Y849" s="53"/>
      <c r="Z849" s="51"/>
      <c r="AA849" s="51"/>
      <c r="AB849" s="51"/>
      <c r="AC849" s="51"/>
      <c r="AD849" s="51"/>
      <c r="AE849" s="51"/>
      <c r="AF849" s="51"/>
      <c r="AG849" s="51"/>
      <c r="AH849" s="51"/>
    </row>
    <row r="850" ht="18.0" customHeight="1">
      <c r="A850" s="447"/>
      <c r="B850" s="1"/>
      <c r="C850" s="453"/>
      <c r="D850" s="2"/>
      <c r="E850" s="1"/>
      <c r="F850" s="49"/>
      <c r="G850" s="1"/>
      <c r="H850" s="1"/>
      <c r="I850" s="49"/>
      <c r="J850" s="1"/>
      <c r="K850" s="2"/>
      <c r="L850" s="2"/>
      <c r="M850" s="2"/>
      <c r="N850" s="2"/>
      <c r="O850" s="1"/>
      <c r="P850" s="53"/>
      <c r="Q850" s="53"/>
      <c r="R850" s="53"/>
      <c r="S850" s="104"/>
      <c r="T850" s="104"/>
      <c r="U850" s="104"/>
      <c r="V850" s="454"/>
      <c r="W850" s="53"/>
      <c r="X850" s="53"/>
      <c r="Y850" s="53"/>
      <c r="Z850" s="51"/>
      <c r="AA850" s="51"/>
      <c r="AB850" s="51"/>
      <c r="AC850" s="51"/>
      <c r="AD850" s="51"/>
      <c r="AE850" s="51"/>
      <c r="AF850" s="51"/>
      <c r="AG850" s="51"/>
      <c r="AH850" s="51"/>
    </row>
    <row r="851" ht="18.0" customHeight="1">
      <c r="A851" s="447"/>
      <c r="B851" s="1"/>
      <c r="C851" s="453"/>
      <c r="D851" s="2"/>
      <c r="E851" s="1"/>
      <c r="F851" s="49"/>
      <c r="G851" s="1"/>
      <c r="H851" s="1"/>
      <c r="I851" s="49"/>
      <c r="J851" s="1"/>
      <c r="K851" s="2"/>
      <c r="L851" s="2"/>
      <c r="M851" s="2"/>
      <c r="N851" s="2"/>
      <c r="O851" s="1"/>
      <c r="P851" s="53"/>
      <c r="Q851" s="53"/>
      <c r="R851" s="53"/>
      <c r="S851" s="104"/>
      <c r="T851" s="104"/>
      <c r="U851" s="104"/>
      <c r="V851" s="454"/>
      <c r="W851" s="53"/>
      <c r="X851" s="53"/>
      <c r="Y851" s="53"/>
      <c r="Z851" s="51"/>
      <c r="AA851" s="51"/>
      <c r="AB851" s="51"/>
      <c r="AC851" s="51"/>
      <c r="AD851" s="51"/>
      <c r="AE851" s="51"/>
      <c r="AF851" s="51"/>
      <c r="AG851" s="51"/>
      <c r="AH851" s="51"/>
    </row>
    <row r="852" ht="18.0" customHeight="1">
      <c r="A852" s="447"/>
      <c r="B852" s="1"/>
      <c r="C852" s="453"/>
      <c r="D852" s="2"/>
      <c r="E852" s="1"/>
      <c r="F852" s="49"/>
      <c r="G852" s="1"/>
      <c r="H852" s="1"/>
      <c r="I852" s="49"/>
      <c r="J852" s="1"/>
      <c r="K852" s="2"/>
      <c r="L852" s="2"/>
      <c r="M852" s="2"/>
      <c r="N852" s="2"/>
      <c r="O852" s="1"/>
      <c r="P852" s="53"/>
      <c r="Q852" s="53"/>
      <c r="R852" s="53"/>
      <c r="S852" s="104"/>
      <c r="T852" s="104"/>
      <c r="U852" s="104"/>
      <c r="V852" s="454"/>
      <c r="W852" s="53"/>
      <c r="X852" s="53"/>
      <c r="Y852" s="53"/>
      <c r="Z852" s="51"/>
      <c r="AA852" s="51"/>
      <c r="AB852" s="51"/>
      <c r="AC852" s="51"/>
      <c r="AD852" s="51"/>
      <c r="AE852" s="51"/>
      <c r="AF852" s="51"/>
      <c r="AG852" s="51"/>
      <c r="AH852" s="51"/>
    </row>
    <row r="853" ht="18.0" customHeight="1">
      <c r="A853" s="447"/>
      <c r="B853" s="1"/>
      <c r="C853" s="453"/>
      <c r="D853" s="2"/>
      <c r="E853" s="1"/>
      <c r="F853" s="49"/>
      <c r="G853" s="1"/>
      <c r="H853" s="1"/>
      <c r="I853" s="49"/>
      <c r="J853" s="1"/>
      <c r="K853" s="2"/>
      <c r="L853" s="2"/>
      <c r="M853" s="2"/>
      <c r="N853" s="2"/>
      <c r="O853" s="1"/>
      <c r="P853" s="53"/>
      <c r="Q853" s="53"/>
      <c r="R853" s="53"/>
      <c r="S853" s="104"/>
      <c r="T853" s="104"/>
      <c r="U853" s="104"/>
      <c r="V853" s="454"/>
      <c r="W853" s="53"/>
      <c r="X853" s="53"/>
      <c r="Y853" s="53"/>
      <c r="Z853" s="51"/>
      <c r="AA853" s="51"/>
      <c r="AB853" s="51"/>
      <c r="AC853" s="51"/>
      <c r="AD853" s="51"/>
      <c r="AE853" s="51"/>
      <c r="AF853" s="51"/>
      <c r="AG853" s="51"/>
      <c r="AH853" s="51"/>
    </row>
    <row r="854" ht="18.0" customHeight="1">
      <c r="A854" s="447"/>
      <c r="B854" s="1"/>
      <c r="C854" s="453"/>
      <c r="D854" s="2"/>
      <c r="E854" s="1"/>
      <c r="F854" s="49"/>
      <c r="G854" s="1"/>
      <c r="H854" s="1"/>
      <c r="I854" s="49"/>
      <c r="J854" s="1"/>
      <c r="K854" s="2"/>
      <c r="L854" s="2"/>
      <c r="M854" s="2"/>
      <c r="N854" s="2"/>
      <c r="O854" s="1"/>
      <c r="P854" s="53"/>
      <c r="Q854" s="53"/>
      <c r="R854" s="53"/>
      <c r="S854" s="104"/>
      <c r="T854" s="104"/>
      <c r="U854" s="104"/>
      <c r="V854" s="454"/>
      <c r="W854" s="53"/>
      <c r="X854" s="53"/>
      <c r="Y854" s="53"/>
      <c r="Z854" s="51"/>
      <c r="AA854" s="51"/>
      <c r="AB854" s="51"/>
      <c r="AC854" s="51"/>
      <c r="AD854" s="51"/>
      <c r="AE854" s="51"/>
      <c r="AF854" s="51"/>
      <c r="AG854" s="51"/>
      <c r="AH854" s="51"/>
    </row>
    <row r="855" ht="18.0" customHeight="1">
      <c r="A855" s="447"/>
      <c r="B855" s="1"/>
      <c r="C855" s="453"/>
      <c r="D855" s="2"/>
      <c r="E855" s="1"/>
      <c r="F855" s="49"/>
      <c r="G855" s="1"/>
      <c r="H855" s="1"/>
      <c r="I855" s="49"/>
      <c r="J855" s="1"/>
      <c r="K855" s="2"/>
      <c r="L855" s="2"/>
      <c r="M855" s="2"/>
      <c r="N855" s="2"/>
      <c r="O855" s="1"/>
      <c r="P855" s="53"/>
      <c r="Q855" s="53"/>
      <c r="R855" s="53"/>
      <c r="S855" s="104"/>
      <c r="T855" s="104"/>
      <c r="U855" s="104"/>
      <c r="V855" s="454"/>
      <c r="W855" s="53"/>
      <c r="X855" s="53"/>
      <c r="Y855" s="53"/>
      <c r="Z855" s="51"/>
      <c r="AA855" s="51"/>
      <c r="AB855" s="51"/>
      <c r="AC855" s="51"/>
      <c r="AD855" s="51"/>
      <c r="AE855" s="51"/>
      <c r="AF855" s="51"/>
      <c r="AG855" s="51"/>
      <c r="AH855" s="51"/>
    </row>
    <row r="856" ht="18.0" customHeight="1">
      <c r="A856" s="447"/>
      <c r="B856" s="1"/>
      <c r="C856" s="453"/>
      <c r="D856" s="2"/>
      <c r="E856" s="1"/>
      <c r="F856" s="49"/>
      <c r="G856" s="1"/>
      <c r="H856" s="1"/>
      <c r="I856" s="49"/>
      <c r="J856" s="1"/>
      <c r="K856" s="2"/>
      <c r="L856" s="2"/>
      <c r="M856" s="2"/>
      <c r="N856" s="2"/>
      <c r="O856" s="1"/>
      <c r="P856" s="53"/>
      <c r="Q856" s="53"/>
      <c r="R856" s="53"/>
      <c r="S856" s="104"/>
      <c r="T856" s="104"/>
      <c r="U856" s="104"/>
      <c r="V856" s="454"/>
      <c r="W856" s="53"/>
      <c r="X856" s="53"/>
      <c r="Y856" s="53"/>
      <c r="Z856" s="51"/>
      <c r="AA856" s="51"/>
      <c r="AB856" s="51"/>
      <c r="AC856" s="51"/>
      <c r="AD856" s="51"/>
      <c r="AE856" s="51"/>
      <c r="AF856" s="51"/>
      <c r="AG856" s="51"/>
      <c r="AH856" s="51"/>
    </row>
    <row r="857" ht="18.0" customHeight="1">
      <c r="A857" s="447"/>
      <c r="B857" s="1"/>
      <c r="C857" s="453"/>
      <c r="D857" s="2"/>
      <c r="E857" s="1"/>
      <c r="F857" s="49"/>
      <c r="G857" s="1"/>
      <c r="H857" s="1"/>
      <c r="I857" s="49"/>
      <c r="J857" s="1"/>
      <c r="K857" s="2"/>
      <c r="L857" s="2"/>
      <c r="M857" s="2"/>
      <c r="N857" s="2"/>
      <c r="O857" s="1"/>
      <c r="P857" s="53"/>
      <c r="Q857" s="53"/>
      <c r="R857" s="53"/>
      <c r="S857" s="104"/>
      <c r="T857" s="104"/>
      <c r="U857" s="104"/>
      <c r="V857" s="454"/>
      <c r="W857" s="53"/>
      <c r="X857" s="53"/>
      <c r="Y857" s="53"/>
      <c r="Z857" s="51"/>
      <c r="AA857" s="51"/>
      <c r="AB857" s="51"/>
      <c r="AC857" s="51"/>
      <c r="AD857" s="51"/>
      <c r="AE857" s="51"/>
      <c r="AF857" s="51"/>
      <c r="AG857" s="51"/>
      <c r="AH857" s="51"/>
    </row>
    <row r="858" ht="18.0" customHeight="1">
      <c r="A858" s="447"/>
      <c r="B858" s="1"/>
      <c r="C858" s="453"/>
      <c r="D858" s="2"/>
      <c r="E858" s="1"/>
      <c r="F858" s="49"/>
      <c r="G858" s="1"/>
      <c r="H858" s="1"/>
      <c r="I858" s="49"/>
      <c r="J858" s="1"/>
      <c r="K858" s="2"/>
      <c r="L858" s="2"/>
      <c r="M858" s="2"/>
      <c r="N858" s="2"/>
      <c r="O858" s="1"/>
      <c r="P858" s="53"/>
      <c r="Q858" s="53"/>
      <c r="R858" s="53"/>
      <c r="S858" s="104"/>
      <c r="T858" s="104"/>
      <c r="U858" s="104"/>
      <c r="V858" s="454"/>
      <c r="W858" s="53"/>
      <c r="X858" s="53"/>
      <c r="Y858" s="53"/>
      <c r="Z858" s="51"/>
      <c r="AA858" s="51"/>
      <c r="AB858" s="51"/>
      <c r="AC858" s="51"/>
      <c r="AD858" s="51"/>
      <c r="AE858" s="51"/>
      <c r="AF858" s="51"/>
      <c r="AG858" s="51"/>
      <c r="AH858" s="51"/>
    </row>
    <row r="859" ht="18.0" customHeight="1">
      <c r="A859" s="447"/>
      <c r="B859" s="1"/>
      <c r="C859" s="453"/>
      <c r="D859" s="2"/>
      <c r="E859" s="1"/>
      <c r="F859" s="49"/>
      <c r="G859" s="1"/>
      <c r="H859" s="1"/>
      <c r="I859" s="49"/>
      <c r="J859" s="1"/>
      <c r="K859" s="2"/>
      <c r="L859" s="2"/>
      <c r="M859" s="2"/>
      <c r="N859" s="2"/>
      <c r="O859" s="1"/>
      <c r="P859" s="53"/>
      <c r="Q859" s="53"/>
      <c r="R859" s="53"/>
      <c r="S859" s="104"/>
      <c r="T859" s="104"/>
      <c r="U859" s="104"/>
      <c r="V859" s="454"/>
      <c r="W859" s="53"/>
      <c r="X859" s="53"/>
      <c r="Y859" s="53"/>
      <c r="Z859" s="51"/>
      <c r="AA859" s="51"/>
      <c r="AB859" s="51"/>
      <c r="AC859" s="51"/>
      <c r="AD859" s="51"/>
      <c r="AE859" s="51"/>
      <c r="AF859" s="51"/>
      <c r="AG859" s="51"/>
      <c r="AH859" s="51"/>
    </row>
    <row r="860" ht="18.0" customHeight="1">
      <c r="A860" s="447"/>
      <c r="B860" s="1"/>
      <c r="C860" s="453"/>
      <c r="D860" s="2"/>
      <c r="E860" s="1"/>
      <c r="F860" s="49"/>
      <c r="G860" s="1"/>
      <c r="H860" s="1"/>
      <c r="I860" s="49"/>
      <c r="J860" s="1"/>
      <c r="K860" s="2"/>
      <c r="L860" s="2"/>
      <c r="M860" s="2"/>
      <c r="N860" s="2"/>
      <c r="O860" s="1"/>
      <c r="P860" s="53"/>
      <c r="Q860" s="53"/>
      <c r="R860" s="53"/>
      <c r="S860" s="104"/>
      <c r="T860" s="104"/>
      <c r="U860" s="104"/>
      <c r="V860" s="454"/>
      <c r="W860" s="53"/>
      <c r="X860" s="53"/>
      <c r="Y860" s="53"/>
      <c r="Z860" s="51"/>
      <c r="AA860" s="51"/>
      <c r="AB860" s="51"/>
      <c r="AC860" s="51"/>
      <c r="AD860" s="51"/>
      <c r="AE860" s="51"/>
      <c r="AF860" s="51"/>
      <c r="AG860" s="51"/>
      <c r="AH860" s="51"/>
    </row>
    <row r="861" ht="18.0" customHeight="1">
      <c r="A861" s="447"/>
      <c r="B861" s="1"/>
      <c r="C861" s="453"/>
      <c r="D861" s="2"/>
      <c r="E861" s="1"/>
      <c r="F861" s="49"/>
      <c r="G861" s="1"/>
      <c r="H861" s="1"/>
      <c r="I861" s="49"/>
      <c r="J861" s="1"/>
      <c r="K861" s="2"/>
      <c r="L861" s="2"/>
      <c r="M861" s="2"/>
      <c r="N861" s="2"/>
      <c r="O861" s="1"/>
      <c r="P861" s="53"/>
      <c r="Q861" s="53"/>
      <c r="R861" s="53"/>
      <c r="S861" s="104"/>
      <c r="T861" s="104"/>
      <c r="U861" s="104"/>
      <c r="V861" s="454"/>
      <c r="W861" s="53"/>
      <c r="X861" s="53"/>
      <c r="Y861" s="53"/>
      <c r="Z861" s="51"/>
      <c r="AA861" s="51"/>
      <c r="AB861" s="51"/>
      <c r="AC861" s="51"/>
      <c r="AD861" s="51"/>
      <c r="AE861" s="51"/>
      <c r="AF861" s="51"/>
      <c r="AG861" s="51"/>
      <c r="AH861" s="51"/>
    </row>
    <row r="862" ht="18.0" customHeight="1">
      <c r="A862" s="447"/>
      <c r="B862" s="1"/>
      <c r="C862" s="453"/>
      <c r="D862" s="2"/>
      <c r="E862" s="1"/>
      <c r="F862" s="49"/>
      <c r="G862" s="1"/>
      <c r="H862" s="1"/>
      <c r="I862" s="49"/>
      <c r="J862" s="1"/>
      <c r="K862" s="2"/>
      <c r="L862" s="2"/>
      <c r="M862" s="2"/>
      <c r="N862" s="2"/>
      <c r="O862" s="1"/>
      <c r="P862" s="53"/>
      <c r="Q862" s="53"/>
      <c r="R862" s="53"/>
      <c r="S862" s="104"/>
      <c r="T862" s="104"/>
      <c r="U862" s="104"/>
      <c r="V862" s="454"/>
      <c r="W862" s="53"/>
      <c r="X862" s="53"/>
      <c r="Y862" s="53"/>
      <c r="Z862" s="51"/>
      <c r="AA862" s="51"/>
      <c r="AB862" s="51"/>
      <c r="AC862" s="51"/>
      <c r="AD862" s="51"/>
      <c r="AE862" s="51"/>
      <c r="AF862" s="51"/>
      <c r="AG862" s="51"/>
      <c r="AH862" s="51"/>
    </row>
    <row r="863" ht="18.0" customHeight="1">
      <c r="A863" s="447"/>
      <c r="B863" s="1"/>
      <c r="C863" s="453"/>
      <c r="D863" s="2"/>
      <c r="E863" s="1"/>
      <c r="F863" s="49"/>
      <c r="G863" s="1"/>
      <c r="H863" s="1"/>
      <c r="I863" s="49"/>
      <c r="J863" s="1"/>
      <c r="K863" s="2"/>
      <c r="L863" s="2"/>
      <c r="M863" s="2"/>
      <c r="N863" s="2"/>
      <c r="O863" s="1"/>
      <c r="P863" s="53"/>
      <c r="Q863" s="53"/>
      <c r="R863" s="53"/>
      <c r="S863" s="104"/>
      <c r="T863" s="104"/>
      <c r="U863" s="104"/>
      <c r="V863" s="454"/>
      <c r="W863" s="53"/>
      <c r="X863" s="53"/>
      <c r="Y863" s="53"/>
      <c r="Z863" s="51"/>
      <c r="AA863" s="51"/>
      <c r="AB863" s="51"/>
      <c r="AC863" s="51"/>
      <c r="AD863" s="51"/>
      <c r="AE863" s="51"/>
      <c r="AF863" s="51"/>
      <c r="AG863" s="51"/>
      <c r="AH863" s="51"/>
    </row>
    <row r="864" ht="18.0" customHeight="1">
      <c r="A864" s="447"/>
      <c r="B864" s="1"/>
      <c r="C864" s="453"/>
      <c r="D864" s="2"/>
      <c r="E864" s="1"/>
      <c r="F864" s="49"/>
      <c r="G864" s="1"/>
      <c r="H864" s="1"/>
      <c r="I864" s="49"/>
      <c r="J864" s="1"/>
      <c r="K864" s="2"/>
      <c r="L864" s="2"/>
      <c r="M864" s="2"/>
      <c r="N864" s="2"/>
      <c r="O864" s="1"/>
      <c r="P864" s="53"/>
      <c r="Q864" s="53"/>
      <c r="R864" s="53"/>
      <c r="S864" s="104"/>
      <c r="T864" s="104"/>
      <c r="U864" s="104"/>
      <c r="V864" s="454"/>
      <c r="W864" s="53"/>
      <c r="X864" s="53"/>
      <c r="Y864" s="53"/>
      <c r="Z864" s="51"/>
      <c r="AA864" s="51"/>
      <c r="AB864" s="51"/>
      <c r="AC864" s="51"/>
      <c r="AD864" s="51"/>
      <c r="AE864" s="51"/>
      <c r="AF864" s="51"/>
      <c r="AG864" s="51"/>
      <c r="AH864" s="51"/>
    </row>
    <row r="865" ht="18.0" customHeight="1">
      <c r="A865" s="447"/>
      <c r="B865" s="1"/>
      <c r="C865" s="453"/>
      <c r="D865" s="2"/>
      <c r="E865" s="1"/>
      <c r="F865" s="49"/>
      <c r="G865" s="1"/>
      <c r="H865" s="1"/>
      <c r="I865" s="49"/>
      <c r="J865" s="1"/>
      <c r="K865" s="2"/>
      <c r="L865" s="2"/>
      <c r="M865" s="2"/>
      <c r="N865" s="2"/>
      <c r="O865" s="1"/>
      <c r="P865" s="53"/>
      <c r="Q865" s="53"/>
      <c r="R865" s="53"/>
      <c r="S865" s="104"/>
      <c r="T865" s="104"/>
      <c r="U865" s="104"/>
      <c r="V865" s="454"/>
      <c r="W865" s="53"/>
      <c r="X865" s="53"/>
      <c r="Y865" s="53"/>
      <c r="Z865" s="51"/>
      <c r="AA865" s="51"/>
      <c r="AB865" s="51"/>
      <c r="AC865" s="51"/>
      <c r="AD865" s="51"/>
      <c r="AE865" s="51"/>
      <c r="AF865" s="51"/>
      <c r="AG865" s="51"/>
      <c r="AH865" s="51"/>
    </row>
    <row r="866" ht="18.0" customHeight="1">
      <c r="A866" s="447"/>
      <c r="B866" s="1"/>
      <c r="C866" s="453"/>
      <c r="D866" s="2"/>
      <c r="E866" s="1"/>
      <c r="F866" s="49"/>
      <c r="G866" s="1"/>
      <c r="H866" s="1"/>
      <c r="I866" s="49"/>
      <c r="J866" s="1"/>
      <c r="K866" s="2"/>
      <c r="L866" s="2"/>
      <c r="M866" s="2"/>
      <c r="N866" s="2"/>
      <c r="O866" s="1"/>
      <c r="P866" s="53"/>
      <c r="Q866" s="53"/>
      <c r="R866" s="53"/>
      <c r="S866" s="104"/>
      <c r="T866" s="104"/>
      <c r="U866" s="104"/>
      <c r="V866" s="454"/>
      <c r="W866" s="53"/>
      <c r="X866" s="53"/>
      <c r="Y866" s="53"/>
      <c r="Z866" s="51"/>
      <c r="AA866" s="51"/>
      <c r="AB866" s="51"/>
      <c r="AC866" s="51"/>
      <c r="AD866" s="51"/>
      <c r="AE866" s="51"/>
      <c r="AF866" s="51"/>
      <c r="AG866" s="51"/>
      <c r="AH866" s="51"/>
    </row>
    <row r="867" ht="18.0" customHeight="1">
      <c r="A867" s="447"/>
      <c r="B867" s="1"/>
      <c r="C867" s="453"/>
      <c r="D867" s="2"/>
      <c r="E867" s="1"/>
      <c r="F867" s="49"/>
      <c r="G867" s="1"/>
      <c r="H867" s="1"/>
      <c r="I867" s="49"/>
      <c r="J867" s="1"/>
      <c r="K867" s="2"/>
      <c r="L867" s="2"/>
      <c r="M867" s="2"/>
      <c r="N867" s="2"/>
      <c r="O867" s="1"/>
      <c r="P867" s="53"/>
      <c r="Q867" s="53"/>
      <c r="R867" s="53"/>
      <c r="S867" s="104"/>
      <c r="T867" s="104"/>
      <c r="U867" s="104"/>
      <c r="V867" s="454"/>
      <c r="W867" s="53"/>
      <c r="X867" s="53"/>
      <c r="Y867" s="53"/>
      <c r="Z867" s="51"/>
      <c r="AA867" s="51"/>
      <c r="AB867" s="51"/>
      <c r="AC867" s="51"/>
      <c r="AD867" s="51"/>
      <c r="AE867" s="51"/>
      <c r="AF867" s="51"/>
      <c r="AG867" s="51"/>
      <c r="AH867" s="51"/>
    </row>
    <row r="868" ht="18.0" customHeight="1">
      <c r="A868" s="447"/>
      <c r="B868" s="1"/>
      <c r="C868" s="453"/>
      <c r="D868" s="2"/>
      <c r="E868" s="1"/>
      <c r="F868" s="49"/>
      <c r="G868" s="1"/>
      <c r="H868" s="1"/>
      <c r="I868" s="49"/>
      <c r="J868" s="1"/>
      <c r="K868" s="2"/>
      <c r="L868" s="2"/>
      <c r="M868" s="2"/>
      <c r="N868" s="2"/>
      <c r="O868" s="1"/>
      <c r="P868" s="53"/>
      <c r="Q868" s="53"/>
      <c r="R868" s="53"/>
      <c r="S868" s="104"/>
      <c r="T868" s="104"/>
      <c r="U868" s="104"/>
      <c r="V868" s="454"/>
      <c r="W868" s="53"/>
      <c r="X868" s="53"/>
      <c r="Y868" s="53"/>
      <c r="Z868" s="51"/>
      <c r="AA868" s="51"/>
      <c r="AB868" s="51"/>
      <c r="AC868" s="51"/>
      <c r="AD868" s="51"/>
      <c r="AE868" s="51"/>
      <c r="AF868" s="51"/>
      <c r="AG868" s="51"/>
      <c r="AH868" s="51"/>
    </row>
    <row r="869" ht="18.0" customHeight="1">
      <c r="A869" s="447"/>
      <c r="B869" s="1"/>
      <c r="C869" s="453"/>
      <c r="D869" s="2"/>
      <c r="E869" s="1"/>
      <c r="F869" s="49"/>
      <c r="G869" s="1"/>
      <c r="H869" s="1"/>
      <c r="I869" s="49"/>
      <c r="J869" s="1"/>
      <c r="K869" s="2"/>
      <c r="L869" s="2"/>
      <c r="M869" s="2"/>
      <c r="N869" s="2"/>
      <c r="O869" s="1"/>
      <c r="P869" s="53"/>
      <c r="Q869" s="53"/>
      <c r="R869" s="53"/>
      <c r="S869" s="104"/>
      <c r="T869" s="104"/>
      <c r="U869" s="104"/>
      <c r="V869" s="454"/>
      <c r="W869" s="53"/>
      <c r="X869" s="53"/>
      <c r="Y869" s="53"/>
      <c r="Z869" s="51"/>
      <c r="AA869" s="51"/>
      <c r="AB869" s="51"/>
      <c r="AC869" s="51"/>
      <c r="AD869" s="51"/>
      <c r="AE869" s="51"/>
      <c r="AF869" s="51"/>
      <c r="AG869" s="51"/>
      <c r="AH869" s="51"/>
    </row>
    <row r="870" ht="18.0" customHeight="1">
      <c r="A870" s="447"/>
      <c r="B870" s="1"/>
      <c r="C870" s="453"/>
      <c r="D870" s="2"/>
      <c r="E870" s="1"/>
      <c r="F870" s="49"/>
      <c r="G870" s="1"/>
      <c r="H870" s="1"/>
      <c r="I870" s="49"/>
      <c r="J870" s="1"/>
      <c r="K870" s="2"/>
      <c r="L870" s="2"/>
      <c r="M870" s="2"/>
      <c r="N870" s="2"/>
      <c r="O870" s="1"/>
      <c r="P870" s="53"/>
      <c r="Q870" s="53"/>
      <c r="R870" s="53"/>
      <c r="S870" s="104"/>
      <c r="T870" s="104"/>
      <c r="U870" s="104"/>
      <c r="V870" s="454"/>
      <c r="W870" s="53"/>
      <c r="X870" s="53"/>
      <c r="Y870" s="53"/>
      <c r="Z870" s="51"/>
      <c r="AA870" s="51"/>
      <c r="AB870" s="51"/>
      <c r="AC870" s="51"/>
      <c r="AD870" s="51"/>
      <c r="AE870" s="51"/>
      <c r="AF870" s="51"/>
      <c r="AG870" s="51"/>
      <c r="AH870" s="51"/>
    </row>
    <row r="871" ht="18.0" customHeight="1">
      <c r="A871" s="447"/>
      <c r="B871" s="1"/>
      <c r="C871" s="453"/>
      <c r="D871" s="2"/>
      <c r="E871" s="1"/>
      <c r="F871" s="49"/>
      <c r="G871" s="1"/>
      <c r="H871" s="1"/>
      <c r="I871" s="49"/>
      <c r="J871" s="1"/>
      <c r="K871" s="2"/>
      <c r="L871" s="2"/>
      <c r="M871" s="2"/>
      <c r="N871" s="2"/>
      <c r="O871" s="1"/>
      <c r="P871" s="53"/>
      <c r="Q871" s="53"/>
      <c r="R871" s="53"/>
      <c r="S871" s="104"/>
      <c r="T871" s="104"/>
      <c r="U871" s="104"/>
      <c r="V871" s="454"/>
      <c r="W871" s="53"/>
      <c r="X871" s="53"/>
      <c r="Y871" s="53"/>
      <c r="Z871" s="51"/>
      <c r="AA871" s="51"/>
      <c r="AB871" s="51"/>
      <c r="AC871" s="51"/>
      <c r="AD871" s="51"/>
      <c r="AE871" s="51"/>
      <c r="AF871" s="51"/>
      <c r="AG871" s="51"/>
      <c r="AH871" s="51"/>
    </row>
    <row r="872" ht="18.0" customHeight="1">
      <c r="A872" s="447"/>
      <c r="B872" s="1"/>
      <c r="C872" s="453"/>
      <c r="D872" s="2"/>
      <c r="E872" s="1"/>
      <c r="F872" s="49"/>
      <c r="G872" s="1"/>
      <c r="H872" s="1"/>
      <c r="I872" s="49"/>
      <c r="J872" s="1"/>
      <c r="K872" s="2"/>
      <c r="L872" s="2"/>
      <c r="M872" s="2"/>
      <c r="N872" s="2"/>
      <c r="O872" s="1"/>
      <c r="P872" s="53"/>
      <c r="Q872" s="53"/>
      <c r="R872" s="53"/>
      <c r="S872" s="104"/>
      <c r="T872" s="104"/>
      <c r="U872" s="104"/>
      <c r="V872" s="454"/>
      <c r="W872" s="53"/>
      <c r="X872" s="53"/>
      <c r="Y872" s="53"/>
      <c r="Z872" s="51"/>
      <c r="AA872" s="51"/>
      <c r="AB872" s="51"/>
      <c r="AC872" s="51"/>
      <c r="AD872" s="51"/>
      <c r="AE872" s="51"/>
      <c r="AF872" s="51"/>
      <c r="AG872" s="51"/>
      <c r="AH872" s="51"/>
    </row>
    <row r="873" ht="18.0" customHeight="1">
      <c r="A873" s="447"/>
      <c r="B873" s="1"/>
      <c r="C873" s="453"/>
      <c r="D873" s="2"/>
      <c r="E873" s="1"/>
      <c r="F873" s="49"/>
      <c r="G873" s="1"/>
      <c r="H873" s="1"/>
      <c r="I873" s="49"/>
      <c r="J873" s="1"/>
      <c r="K873" s="2"/>
      <c r="L873" s="2"/>
      <c r="M873" s="2"/>
      <c r="N873" s="2"/>
      <c r="O873" s="1"/>
      <c r="P873" s="53"/>
      <c r="Q873" s="53"/>
      <c r="R873" s="53"/>
      <c r="S873" s="104"/>
      <c r="T873" s="104"/>
      <c r="U873" s="104"/>
      <c r="V873" s="454"/>
      <c r="W873" s="53"/>
      <c r="X873" s="53"/>
      <c r="Y873" s="53"/>
      <c r="Z873" s="51"/>
      <c r="AA873" s="51"/>
      <c r="AB873" s="51"/>
      <c r="AC873" s="51"/>
      <c r="AD873" s="51"/>
      <c r="AE873" s="51"/>
      <c r="AF873" s="51"/>
      <c r="AG873" s="51"/>
      <c r="AH873" s="51"/>
    </row>
    <row r="874" ht="18.0" customHeight="1">
      <c r="A874" s="447"/>
      <c r="B874" s="1"/>
      <c r="C874" s="453"/>
      <c r="D874" s="2"/>
      <c r="E874" s="1"/>
      <c r="F874" s="49"/>
      <c r="G874" s="1"/>
      <c r="H874" s="1"/>
      <c r="I874" s="49"/>
      <c r="J874" s="1"/>
      <c r="K874" s="2"/>
      <c r="L874" s="2"/>
      <c r="M874" s="2"/>
      <c r="N874" s="2"/>
      <c r="O874" s="1"/>
      <c r="P874" s="53"/>
      <c r="Q874" s="53"/>
      <c r="R874" s="53"/>
      <c r="S874" s="104"/>
      <c r="T874" s="104"/>
      <c r="U874" s="104"/>
      <c r="V874" s="454"/>
      <c r="W874" s="53"/>
      <c r="X874" s="53"/>
      <c r="Y874" s="53"/>
      <c r="Z874" s="51"/>
      <c r="AA874" s="51"/>
      <c r="AB874" s="51"/>
      <c r="AC874" s="51"/>
      <c r="AD874" s="51"/>
      <c r="AE874" s="51"/>
      <c r="AF874" s="51"/>
      <c r="AG874" s="51"/>
      <c r="AH874" s="51"/>
    </row>
    <row r="875" ht="18.0" customHeight="1">
      <c r="A875" s="447"/>
      <c r="B875" s="1"/>
      <c r="C875" s="453"/>
      <c r="D875" s="2"/>
      <c r="E875" s="1"/>
      <c r="F875" s="49"/>
      <c r="G875" s="1"/>
      <c r="H875" s="1"/>
      <c r="I875" s="49"/>
      <c r="J875" s="1"/>
      <c r="K875" s="2"/>
      <c r="L875" s="2"/>
      <c r="M875" s="2"/>
      <c r="N875" s="2"/>
      <c r="O875" s="1"/>
      <c r="P875" s="53"/>
      <c r="Q875" s="53"/>
      <c r="R875" s="53"/>
      <c r="S875" s="104"/>
      <c r="T875" s="104"/>
      <c r="U875" s="104"/>
      <c r="V875" s="454"/>
      <c r="W875" s="53"/>
      <c r="X875" s="53"/>
      <c r="Y875" s="53"/>
      <c r="Z875" s="51"/>
      <c r="AA875" s="51"/>
      <c r="AB875" s="51"/>
      <c r="AC875" s="51"/>
      <c r="AD875" s="51"/>
      <c r="AE875" s="51"/>
      <c r="AF875" s="51"/>
      <c r="AG875" s="51"/>
      <c r="AH875" s="51"/>
    </row>
    <row r="876" ht="18.0" customHeight="1">
      <c r="A876" s="447"/>
      <c r="B876" s="1"/>
      <c r="C876" s="453"/>
      <c r="D876" s="2"/>
      <c r="E876" s="1"/>
      <c r="F876" s="49"/>
      <c r="G876" s="1"/>
      <c r="H876" s="1"/>
      <c r="I876" s="49"/>
      <c r="J876" s="1"/>
      <c r="K876" s="2"/>
      <c r="L876" s="2"/>
      <c r="M876" s="2"/>
      <c r="N876" s="2"/>
      <c r="O876" s="1"/>
      <c r="P876" s="53"/>
      <c r="Q876" s="53"/>
      <c r="R876" s="53"/>
      <c r="S876" s="104"/>
      <c r="T876" s="104"/>
      <c r="U876" s="104"/>
      <c r="V876" s="454"/>
      <c r="W876" s="53"/>
      <c r="X876" s="53"/>
      <c r="Y876" s="53"/>
      <c r="Z876" s="51"/>
      <c r="AA876" s="51"/>
      <c r="AB876" s="51"/>
      <c r="AC876" s="51"/>
      <c r="AD876" s="51"/>
      <c r="AE876" s="51"/>
      <c r="AF876" s="51"/>
      <c r="AG876" s="51"/>
      <c r="AH876" s="51"/>
    </row>
    <row r="877" ht="18.0" customHeight="1">
      <c r="A877" s="447"/>
      <c r="B877" s="1"/>
      <c r="C877" s="453"/>
      <c r="D877" s="2"/>
      <c r="E877" s="1"/>
      <c r="F877" s="49"/>
      <c r="G877" s="1"/>
      <c r="H877" s="1"/>
      <c r="I877" s="49"/>
      <c r="J877" s="1"/>
      <c r="K877" s="2"/>
      <c r="L877" s="2"/>
      <c r="M877" s="2"/>
      <c r="N877" s="2"/>
      <c r="O877" s="1"/>
      <c r="P877" s="53"/>
      <c r="Q877" s="53"/>
      <c r="R877" s="53"/>
      <c r="S877" s="104"/>
      <c r="T877" s="104"/>
      <c r="U877" s="104"/>
      <c r="V877" s="454"/>
      <c r="W877" s="53"/>
      <c r="X877" s="53"/>
      <c r="Y877" s="53"/>
      <c r="Z877" s="51"/>
      <c r="AA877" s="51"/>
      <c r="AB877" s="51"/>
      <c r="AC877" s="51"/>
      <c r="AD877" s="51"/>
      <c r="AE877" s="51"/>
      <c r="AF877" s="51"/>
      <c r="AG877" s="51"/>
      <c r="AH877" s="51"/>
    </row>
    <row r="878" ht="18.0" customHeight="1">
      <c r="A878" s="447"/>
      <c r="B878" s="1"/>
      <c r="C878" s="453"/>
      <c r="D878" s="2"/>
      <c r="E878" s="1"/>
      <c r="F878" s="49"/>
      <c r="G878" s="1"/>
      <c r="H878" s="1"/>
      <c r="I878" s="49"/>
      <c r="J878" s="1"/>
      <c r="K878" s="2"/>
      <c r="L878" s="2"/>
      <c r="M878" s="2"/>
      <c r="N878" s="2"/>
      <c r="O878" s="1"/>
      <c r="P878" s="53"/>
      <c r="Q878" s="53"/>
      <c r="R878" s="53"/>
      <c r="S878" s="104"/>
      <c r="T878" s="104"/>
      <c r="U878" s="104"/>
      <c r="V878" s="454"/>
      <c r="W878" s="53"/>
      <c r="X878" s="53"/>
      <c r="Y878" s="53"/>
      <c r="Z878" s="51"/>
      <c r="AA878" s="51"/>
      <c r="AB878" s="51"/>
      <c r="AC878" s="51"/>
      <c r="AD878" s="51"/>
      <c r="AE878" s="51"/>
      <c r="AF878" s="51"/>
      <c r="AG878" s="51"/>
      <c r="AH878" s="51"/>
    </row>
    <row r="879" ht="18.0" customHeight="1">
      <c r="A879" s="447"/>
      <c r="B879" s="1"/>
      <c r="C879" s="453"/>
      <c r="D879" s="2"/>
      <c r="E879" s="1"/>
      <c r="F879" s="49"/>
      <c r="G879" s="1"/>
      <c r="H879" s="1"/>
      <c r="I879" s="49"/>
      <c r="J879" s="1"/>
      <c r="K879" s="2"/>
      <c r="L879" s="2"/>
      <c r="M879" s="2"/>
      <c r="N879" s="2"/>
      <c r="O879" s="1"/>
      <c r="P879" s="53"/>
      <c r="Q879" s="53"/>
      <c r="R879" s="53"/>
      <c r="S879" s="104"/>
      <c r="T879" s="104"/>
      <c r="U879" s="104"/>
      <c r="V879" s="454"/>
      <c r="W879" s="53"/>
      <c r="X879" s="53"/>
      <c r="Y879" s="53"/>
      <c r="Z879" s="51"/>
      <c r="AA879" s="51"/>
      <c r="AB879" s="51"/>
      <c r="AC879" s="51"/>
      <c r="AD879" s="51"/>
      <c r="AE879" s="51"/>
      <c r="AF879" s="51"/>
      <c r="AG879" s="51"/>
      <c r="AH879" s="51"/>
    </row>
    <row r="880" ht="18.0" customHeight="1">
      <c r="A880" s="447"/>
      <c r="B880" s="1"/>
      <c r="C880" s="453"/>
      <c r="D880" s="2"/>
      <c r="E880" s="1"/>
      <c r="F880" s="49"/>
      <c r="G880" s="1"/>
      <c r="H880" s="1"/>
      <c r="I880" s="49"/>
      <c r="J880" s="1"/>
      <c r="K880" s="2"/>
      <c r="L880" s="2"/>
      <c r="M880" s="2"/>
      <c r="N880" s="2"/>
      <c r="O880" s="1"/>
      <c r="P880" s="53"/>
      <c r="Q880" s="53"/>
      <c r="R880" s="53"/>
      <c r="S880" s="104"/>
      <c r="T880" s="104"/>
      <c r="U880" s="104"/>
      <c r="V880" s="454"/>
      <c r="W880" s="53"/>
      <c r="X880" s="53"/>
      <c r="Y880" s="53"/>
      <c r="Z880" s="51"/>
      <c r="AA880" s="51"/>
      <c r="AB880" s="51"/>
      <c r="AC880" s="51"/>
      <c r="AD880" s="51"/>
      <c r="AE880" s="51"/>
      <c r="AF880" s="51"/>
      <c r="AG880" s="51"/>
      <c r="AH880" s="51"/>
    </row>
    <row r="881" ht="18.0" customHeight="1">
      <c r="A881" s="447"/>
      <c r="B881" s="1"/>
      <c r="C881" s="453"/>
      <c r="D881" s="2"/>
      <c r="E881" s="1"/>
      <c r="F881" s="49"/>
      <c r="G881" s="1"/>
      <c r="H881" s="1"/>
      <c r="I881" s="49"/>
      <c r="J881" s="1"/>
      <c r="K881" s="2"/>
      <c r="L881" s="2"/>
      <c r="M881" s="2"/>
      <c r="N881" s="2"/>
      <c r="O881" s="1"/>
      <c r="P881" s="53"/>
      <c r="Q881" s="53"/>
      <c r="R881" s="53"/>
      <c r="S881" s="104"/>
      <c r="T881" s="104"/>
      <c r="U881" s="104"/>
      <c r="V881" s="454"/>
      <c r="W881" s="53"/>
      <c r="X881" s="53"/>
      <c r="Y881" s="53"/>
      <c r="Z881" s="51"/>
      <c r="AA881" s="51"/>
      <c r="AB881" s="51"/>
      <c r="AC881" s="51"/>
      <c r="AD881" s="51"/>
      <c r="AE881" s="51"/>
      <c r="AF881" s="51"/>
      <c r="AG881" s="51"/>
      <c r="AH881" s="51"/>
    </row>
    <row r="882" ht="18.0" customHeight="1">
      <c r="A882" s="447"/>
      <c r="B882" s="1"/>
      <c r="C882" s="453"/>
      <c r="D882" s="2"/>
      <c r="E882" s="1"/>
      <c r="F882" s="49"/>
      <c r="G882" s="1"/>
      <c r="H882" s="1"/>
      <c r="I882" s="49"/>
      <c r="J882" s="1"/>
      <c r="K882" s="2"/>
      <c r="L882" s="2"/>
      <c r="M882" s="2"/>
      <c r="N882" s="2"/>
      <c r="O882" s="1"/>
      <c r="P882" s="53"/>
      <c r="Q882" s="53"/>
      <c r="R882" s="53"/>
      <c r="S882" s="104"/>
      <c r="T882" s="104"/>
      <c r="U882" s="104"/>
      <c r="V882" s="454"/>
      <c r="W882" s="53"/>
      <c r="X882" s="53"/>
      <c r="Y882" s="53"/>
      <c r="Z882" s="51"/>
      <c r="AA882" s="51"/>
      <c r="AB882" s="51"/>
      <c r="AC882" s="51"/>
      <c r="AD882" s="51"/>
      <c r="AE882" s="51"/>
      <c r="AF882" s="51"/>
      <c r="AG882" s="51"/>
      <c r="AH882" s="51"/>
    </row>
    <row r="883" ht="18.0" customHeight="1">
      <c r="A883" s="447"/>
      <c r="B883" s="1"/>
      <c r="C883" s="453"/>
      <c r="D883" s="2"/>
      <c r="E883" s="1"/>
      <c r="F883" s="49"/>
      <c r="G883" s="1"/>
      <c r="H883" s="1"/>
      <c r="I883" s="49"/>
      <c r="J883" s="1"/>
      <c r="K883" s="2"/>
      <c r="L883" s="2"/>
      <c r="M883" s="2"/>
      <c r="N883" s="2"/>
      <c r="O883" s="1"/>
      <c r="P883" s="53"/>
      <c r="Q883" s="53"/>
      <c r="R883" s="53"/>
      <c r="S883" s="104"/>
      <c r="T883" s="104"/>
      <c r="U883" s="104"/>
      <c r="V883" s="454"/>
      <c r="W883" s="53"/>
      <c r="X883" s="53"/>
      <c r="Y883" s="53"/>
      <c r="Z883" s="51"/>
      <c r="AA883" s="51"/>
      <c r="AB883" s="51"/>
      <c r="AC883" s="51"/>
      <c r="AD883" s="51"/>
      <c r="AE883" s="51"/>
      <c r="AF883" s="51"/>
      <c r="AG883" s="51"/>
      <c r="AH883" s="51"/>
    </row>
    <row r="884" ht="18.0" customHeight="1">
      <c r="A884" s="447"/>
      <c r="B884" s="1"/>
      <c r="C884" s="453"/>
      <c r="D884" s="2"/>
      <c r="E884" s="1"/>
      <c r="F884" s="49"/>
      <c r="G884" s="1"/>
      <c r="H884" s="1"/>
      <c r="I884" s="49"/>
      <c r="J884" s="1"/>
      <c r="K884" s="2"/>
      <c r="L884" s="2"/>
      <c r="M884" s="2"/>
      <c r="N884" s="2"/>
      <c r="O884" s="1"/>
      <c r="P884" s="53"/>
      <c r="Q884" s="53"/>
      <c r="R884" s="53"/>
      <c r="S884" s="104"/>
      <c r="T884" s="104"/>
      <c r="U884" s="104"/>
      <c r="V884" s="454"/>
      <c r="W884" s="53"/>
      <c r="X884" s="53"/>
      <c r="Y884" s="53"/>
      <c r="Z884" s="51"/>
      <c r="AA884" s="51"/>
      <c r="AB884" s="51"/>
      <c r="AC884" s="51"/>
      <c r="AD884" s="51"/>
      <c r="AE884" s="51"/>
      <c r="AF884" s="51"/>
      <c r="AG884" s="51"/>
      <c r="AH884" s="51"/>
    </row>
    <row r="885" ht="18.0" customHeight="1">
      <c r="A885" s="447"/>
      <c r="B885" s="1"/>
      <c r="C885" s="453"/>
      <c r="D885" s="2"/>
      <c r="E885" s="1"/>
      <c r="F885" s="49"/>
      <c r="G885" s="1"/>
      <c r="H885" s="1"/>
      <c r="I885" s="49"/>
      <c r="J885" s="1"/>
      <c r="K885" s="2"/>
      <c r="L885" s="2"/>
      <c r="M885" s="2"/>
      <c r="N885" s="2"/>
      <c r="O885" s="1"/>
      <c r="P885" s="53"/>
      <c r="Q885" s="53"/>
      <c r="R885" s="53"/>
      <c r="S885" s="104"/>
      <c r="T885" s="104"/>
      <c r="U885" s="104"/>
      <c r="V885" s="454"/>
      <c r="W885" s="53"/>
      <c r="X885" s="53"/>
      <c r="Y885" s="53"/>
      <c r="Z885" s="51"/>
      <c r="AA885" s="51"/>
      <c r="AB885" s="51"/>
      <c r="AC885" s="51"/>
      <c r="AD885" s="51"/>
      <c r="AE885" s="51"/>
      <c r="AF885" s="51"/>
      <c r="AG885" s="51"/>
      <c r="AH885" s="51"/>
    </row>
    <row r="886" ht="18.0" customHeight="1">
      <c r="A886" s="447"/>
      <c r="B886" s="1"/>
      <c r="C886" s="453"/>
      <c r="D886" s="2"/>
      <c r="E886" s="1"/>
      <c r="F886" s="49"/>
      <c r="G886" s="1"/>
      <c r="H886" s="1"/>
      <c r="I886" s="49"/>
      <c r="J886" s="1"/>
      <c r="K886" s="2"/>
      <c r="L886" s="2"/>
      <c r="M886" s="2"/>
      <c r="N886" s="2"/>
      <c r="O886" s="1"/>
      <c r="P886" s="53"/>
      <c r="Q886" s="53"/>
      <c r="R886" s="53"/>
      <c r="S886" s="104"/>
      <c r="T886" s="104"/>
      <c r="U886" s="104"/>
      <c r="V886" s="454"/>
      <c r="W886" s="53"/>
      <c r="X886" s="53"/>
      <c r="Y886" s="53"/>
      <c r="Z886" s="51"/>
      <c r="AA886" s="51"/>
      <c r="AB886" s="51"/>
      <c r="AC886" s="51"/>
      <c r="AD886" s="51"/>
      <c r="AE886" s="51"/>
      <c r="AF886" s="51"/>
      <c r="AG886" s="51"/>
      <c r="AH886" s="51"/>
    </row>
    <row r="887" ht="18.0" customHeight="1">
      <c r="A887" s="447"/>
      <c r="B887" s="1"/>
      <c r="C887" s="453"/>
      <c r="D887" s="2"/>
      <c r="E887" s="1"/>
      <c r="F887" s="49"/>
      <c r="G887" s="1"/>
      <c r="H887" s="1"/>
      <c r="I887" s="49"/>
      <c r="J887" s="1"/>
      <c r="K887" s="2"/>
      <c r="L887" s="2"/>
      <c r="M887" s="2"/>
      <c r="N887" s="2"/>
      <c r="O887" s="1"/>
      <c r="P887" s="53"/>
      <c r="Q887" s="53"/>
      <c r="R887" s="53"/>
      <c r="S887" s="104"/>
      <c r="T887" s="104"/>
      <c r="U887" s="104"/>
      <c r="V887" s="454"/>
      <c r="W887" s="53"/>
      <c r="X887" s="53"/>
      <c r="Y887" s="53"/>
      <c r="Z887" s="51"/>
      <c r="AA887" s="51"/>
      <c r="AB887" s="51"/>
      <c r="AC887" s="51"/>
      <c r="AD887" s="51"/>
      <c r="AE887" s="51"/>
      <c r="AF887" s="51"/>
      <c r="AG887" s="51"/>
      <c r="AH887" s="51"/>
    </row>
    <row r="888" ht="18.0" customHeight="1">
      <c r="A888" s="447"/>
      <c r="B888" s="1"/>
      <c r="C888" s="453"/>
      <c r="D888" s="2"/>
      <c r="E888" s="1"/>
      <c r="F888" s="49"/>
      <c r="G888" s="1"/>
      <c r="H888" s="1"/>
      <c r="I888" s="49"/>
      <c r="J888" s="1"/>
      <c r="K888" s="2"/>
      <c r="L888" s="2"/>
      <c r="M888" s="2"/>
      <c r="N888" s="2"/>
      <c r="O888" s="1"/>
      <c r="P888" s="53"/>
      <c r="Q888" s="53"/>
      <c r="R888" s="53"/>
      <c r="S888" s="104"/>
      <c r="T888" s="104"/>
      <c r="U888" s="104"/>
      <c r="V888" s="454"/>
      <c r="W888" s="53"/>
      <c r="X888" s="53"/>
      <c r="Y888" s="53"/>
      <c r="Z888" s="51"/>
      <c r="AA888" s="51"/>
      <c r="AB888" s="51"/>
      <c r="AC888" s="51"/>
      <c r="AD888" s="51"/>
      <c r="AE888" s="51"/>
      <c r="AF888" s="51"/>
      <c r="AG888" s="51"/>
      <c r="AH888" s="51"/>
    </row>
    <row r="889" ht="18.0" customHeight="1">
      <c r="A889" s="447"/>
      <c r="B889" s="1"/>
      <c r="C889" s="453"/>
      <c r="D889" s="2"/>
      <c r="E889" s="1"/>
      <c r="F889" s="49"/>
      <c r="G889" s="1"/>
      <c r="H889" s="1"/>
      <c r="I889" s="49"/>
      <c r="J889" s="1"/>
      <c r="K889" s="2"/>
      <c r="L889" s="2"/>
      <c r="M889" s="2"/>
      <c r="N889" s="2"/>
      <c r="O889" s="1"/>
      <c r="P889" s="53"/>
      <c r="Q889" s="53"/>
      <c r="R889" s="53"/>
      <c r="S889" s="104"/>
      <c r="T889" s="104"/>
      <c r="U889" s="104"/>
      <c r="V889" s="454"/>
      <c r="W889" s="53"/>
      <c r="X889" s="53"/>
      <c r="Y889" s="53"/>
      <c r="Z889" s="51"/>
      <c r="AA889" s="51"/>
      <c r="AB889" s="51"/>
      <c r="AC889" s="51"/>
      <c r="AD889" s="51"/>
      <c r="AE889" s="51"/>
      <c r="AF889" s="51"/>
      <c r="AG889" s="51"/>
      <c r="AH889" s="51"/>
    </row>
    <row r="890" ht="18.0" customHeight="1">
      <c r="A890" s="447"/>
      <c r="B890" s="1"/>
      <c r="C890" s="453"/>
      <c r="D890" s="2"/>
      <c r="E890" s="1"/>
      <c r="F890" s="49"/>
      <c r="G890" s="1"/>
      <c r="H890" s="1"/>
      <c r="I890" s="49"/>
      <c r="J890" s="1"/>
      <c r="K890" s="2"/>
      <c r="L890" s="2"/>
      <c r="M890" s="2"/>
      <c r="N890" s="2"/>
      <c r="O890" s="1"/>
      <c r="P890" s="53"/>
      <c r="Q890" s="53"/>
      <c r="R890" s="53"/>
      <c r="S890" s="104"/>
      <c r="T890" s="104"/>
      <c r="U890" s="104"/>
      <c r="V890" s="454"/>
      <c r="W890" s="53"/>
      <c r="X890" s="53"/>
      <c r="Y890" s="53"/>
      <c r="Z890" s="51"/>
      <c r="AA890" s="51"/>
      <c r="AB890" s="51"/>
      <c r="AC890" s="51"/>
      <c r="AD890" s="51"/>
      <c r="AE890" s="51"/>
      <c r="AF890" s="51"/>
      <c r="AG890" s="51"/>
      <c r="AH890" s="51"/>
    </row>
    <row r="891" ht="18.0" customHeight="1">
      <c r="A891" s="447"/>
      <c r="B891" s="1"/>
      <c r="C891" s="453"/>
      <c r="D891" s="2"/>
      <c r="E891" s="1"/>
      <c r="F891" s="49"/>
      <c r="G891" s="1"/>
      <c r="H891" s="1"/>
      <c r="I891" s="49"/>
      <c r="J891" s="1"/>
      <c r="K891" s="2"/>
      <c r="L891" s="2"/>
      <c r="M891" s="2"/>
      <c r="N891" s="2"/>
      <c r="O891" s="1"/>
      <c r="P891" s="53"/>
      <c r="Q891" s="53"/>
      <c r="R891" s="53"/>
      <c r="S891" s="104"/>
      <c r="T891" s="104"/>
      <c r="U891" s="104"/>
      <c r="V891" s="454"/>
      <c r="W891" s="53"/>
      <c r="X891" s="53"/>
      <c r="Y891" s="53"/>
      <c r="Z891" s="51"/>
      <c r="AA891" s="51"/>
      <c r="AB891" s="51"/>
      <c r="AC891" s="51"/>
      <c r="AD891" s="51"/>
      <c r="AE891" s="51"/>
      <c r="AF891" s="51"/>
      <c r="AG891" s="51"/>
      <c r="AH891" s="51"/>
    </row>
    <row r="892" ht="18.0" customHeight="1">
      <c r="A892" s="447"/>
      <c r="B892" s="1"/>
      <c r="C892" s="453"/>
      <c r="D892" s="2"/>
      <c r="E892" s="1"/>
      <c r="F892" s="49"/>
      <c r="G892" s="1"/>
      <c r="H892" s="1"/>
      <c r="I892" s="49"/>
      <c r="J892" s="1"/>
      <c r="K892" s="2"/>
      <c r="L892" s="2"/>
      <c r="M892" s="2"/>
      <c r="N892" s="2"/>
      <c r="O892" s="1"/>
      <c r="P892" s="53"/>
      <c r="Q892" s="53"/>
      <c r="R892" s="53"/>
      <c r="S892" s="104"/>
      <c r="T892" s="104"/>
      <c r="U892" s="104"/>
      <c r="V892" s="454"/>
      <c r="W892" s="53"/>
      <c r="X892" s="53"/>
      <c r="Y892" s="53"/>
      <c r="Z892" s="51"/>
      <c r="AA892" s="51"/>
      <c r="AB892" s="51"/>
      <c r="AC892" s="51"/>
      <c r="AD892" s="51"/>
      <c r="AE892" s="51"/>
      <c r="AF892" s="51"/>
      <c r="AG892" s="51"/>
      <c r="AH892" s="51"/>
    </row>
    <row r="893" ht="18.0" customHeight="1">
      <c r="A893" s="447"/>
      <c r="B893" s="1"/>
      <c r="C893" s="453"/>
      <c r="D893" s="2"/>
      <c r="E893" s="1"/>
      <c r="F893" s="49"/>
      <c r="G893" s="1"/>
      <c r="H893" s="1"/>
      <c r="I893" s="49"/>
      <c r="J893" s="1"/>
      <c r="K893" s="2"/>
      <c r="L893" s="2"/>
      <c r="M893" s="2"/>
      <c r="N893" s="2"/>
      <c r="O893" s="1"/>
      <c r="P893" s="53"/>
      <c r="Q893" s="53"/>
      <c r="R893" s="53"/>
      <c r="S893" s="104"/>
      <c r="T893" s="104"/>
      <c r="U893" s="104"/>
      <c r="V893" s="454"/>
      <c r="W893" s="53"/>
      <c r="X893" s="53"/>
      <c r="Y893" s="53"/>
      <c r="Z893" s="51"/>
      <c r="AA893" s="51"/>
      <c r="AB893" s="51"/>
      <c r="AC893" s="51"/>
      <c r="AD893" s="51"/>
      <c r="AE893" s="51"/>
      <c r="AF893" s="51"/>
      <c r="AG893" s="51"/>
      <c r="AH893" s="51"/>
    </row>
    <row r="894" ht="18.0" customHeight="1">
      <c r="A894" s="447"/>
      <c r="B894" s="1"/>
      <c r="C894" s="453"/>
      <c r="D894" s="2"/>
      <c r="E894" s="1"/>
      <c r="F894" s="49"/>
      <c r="G894" s="1"/>
      <c r="H894" s="1"/>
      <c r="I894" s="49"/>
      <c r="J894" s="1"/>
      <c r="K894" s="2"/>
      <c r="L894" s="2"/>
      <c r="M894" s="2"/>
      <c r="N894" s="2"/>
      <c r="O894" s="1"/>
      <c r="P894" s="53"/>
      <c r="Q894" s="53"/>
      <c r="R894" s="53"/>
      <c r="S894" s="104"/>
      <c r="T894" s="104"/>
      <c r="U894" s="104"/>
      <c r="V894" s="454"/>
      <c r="W894" s="53"/>
      <c r="X894" s="53"/>
      <c r="Y894" s="53"/>
      <c r="Z894" s="51"/>
      <c r="AA894" s="51"/>
      <c r="AB894" s="51"/>
      <c r="AC894" s="51"/>
      <c r="AD894" s="51"/>
      <c r="AE894" s="51"/>
      <c r="AF894" s="51"/>
      <c r="AG894" s="51"/>
      <c r="AH894" s="51"/>
    </row>
    <row r="895" ht="18.0" customHeight="1">
      <c r="A895" s="447"/>
      <c r="B895" s="1"/>
      <c r="C895" s="453"/>
      <c r="D895" s="2"/>
      <c r="E895" s="1"/>
      <c r="F895" s="49"/>
      <c r="G895" s="1"/>
      <c r="H895" s="1"/>
      <c r="I895" s="49"/>
      <c r="J895" s="1"/>
      <c r="K895" s="2"/>
      <c r="L895" s="2"/>
      <c r="M895" s="2"/>
      <c r="N895" s="2"/>
      <c r="O895" s="1"/>
      <c r="P895" s="53"/>
      <c r="Q895" s="53"/>
      <c r="R895" s="53"/>
      <c r="S895" s="104"/>
      <c r="T895" s="104"/>
      <c r="U895" s="104"/>
      <c r="V895" s="454"/>
      <c r="W895" s="53"/>
      <c r="X895" s="53"/>
      <c r="Y895" s="53"/>
      <c r="Z895" s="51"/>
      <c r="AA895" s="51"/>
      <c r="AB895" s="51"/>
      <c r="AC895" s="51"/>
      <c r="AD895" s="51"/>
      <c r="AE895" s="51"/>
      <c r="AF895" s="51"/>
      <c r="AG895" s="51"/>
      <c r="AH895" s="51"/>
    </row>
    <row r="896" ht="18.0" customHeight="1">
      <c r="A896" s="447"/>
      <c r="B896" s="1"/>
      <c r="C896" s="453"/>
      <c r="D896" s="2"/>
      <c r="E896" s="1"/>
      <c r="F896" s="49"/>
      <c r="G896" s="1"/>
      <c r="H896" s="1"/>
      <c r="I896" s="49"/>
      <c r="J896" s="1"/>
      <c r="K896" s="2"/>
      <c r="L896" s="2"/>
      <c r="M896" s="2"/>
      <c r="N896" s="2"/>
      <c r="O896" s="1"/>
      <c r="P896" s="53"/>
      <c r="Q896" s="53"/>
      <c r="R896" s="53"/>
      <c r="S896" s="104"/>
      <c r="T896" s="104"/>
      <c r="U896" s="104"/>
      <c r="V896" s="454"/>
      <c r="W896" s="53"/>
      <c r="X896" s="53"/>
      <c r="Y896" s="53"/>
      <c r="Z896" s="51"/>
      <c r="AA896" s="51"/>
      <c r="AB896" s="51"/>
      <c r="AC896" s="51"/>
      <c r="AD896" s="51"/>
      <c r="AE896" s="51"/>
      <c r="AF896" s="51"/>
      <c r="AG896" s="51"/>
      <c r="AH896" s="51"/>
    </row>
    <row r="897" ht="18.0" customHeight="1">
      <c r="A897" s="447"/>
      <c r="B897" s="1"/>
      <c r="C897" s="453"/>
      <c r="D897" s="2"/>
      <c r="E897" s="1"/>
      <c r="F897" s="49"/>
      <c r="G897" s="1"/>
      <c r="H897" s="1"/>
      <c r="I897" s="49"/>
      <c r="J897" s="1"/>
      <c r="K897" s="2"/>
      <c r="L897" s="2"/>
      <c r="M897" s="2"/>
      <c r="N897" s="2"/>
      <c r="O897" s="1"/>
      <c r="P897" s="53"/>
      <c r="Q897" s="53"/>
      <c r="R897" s="53"/>
      <c r="S897" s="104"/>
      <c r="T897" s="104"/>
      <c r="U897" s="104"/>
      <c r="V897" s="454"/>
      <c r="W897" s="53"/>
      <c r="X897" s="53"/>
      <c r="Y897" s="53"/>
      <c r="Z897" s="51"/>
      <c r="AA897" s="51"/>
      <c r="AB897" s="51"/>
      <c r="AC897" s="51"/>
      <c r="AD897" s="51"/>
      <c r="AE897" s="51"/>
      <c r="AF897" s="51"/>
      <c r="AG897" s="51"/>
      <c r="AH897" s="51"/>
    </row>
    <row r="898" ht="18.0" customHeight="1">
      <c r="A898" s="447"/>
      <c r="B898" s="1"/>
      <c r="C898" s="453"/>
      <c r="D898" s="2"/>
      <c r="E898" s="1"/>
      <c r="F898" s="49"/>
      <c r="G898" s="1"/>
      <c r="H898" s="1"/>
      <c r="I898" s="49"/>
      <c r="J898" s="1"/>
      <c r="K898" s="2"/>
      <c r="L898" s="2"/>
      <c r="M898" s="2"/>
      <c r="N898" s="2"/>
      <c r="O898" s="1"/>
      <c r="P898" s="53"/>
      <c r="Q898" s="53"/>
      <c r="R898" s="53"/>
      <c r="S898" s="104"/>
      <c r="T898" s="104"/>
      <c r="U898" s="104"/>
      <c r="V898" s="454"/>
      <c r="W898" s="53"/>
      <c r="X898" s="53"/>
      <c r="Y898" s="53"/>
      <c r="Z898" s="51"/>
      <c r="AA898" s="51"/>
      <c r="AB898" s="51"/>
      <c r="AC898" s="51"/>
      <c r="AD898" s="51"/>
      <c r="AE898" s="51"/>
      <c r="AF898" s="51"/>
      <c r="AG898" s="51"/>
      <c r="AH898" s="51"/>
    </row>
    <row r="899" ht="18.0" customHeight="1">
      <c r="A899" s="447"/>
      <c r="B899" s="1"/>
      <c r="C899" s="453"/>
      <c r="D899" s="2"/>
      <c r="E899" s="1"/>
      <c r="F899" s="49"/>
      <c r="G899" s="1"/>
      <c r="H899" s="1"/>
      <c r="I899" s="49"/>
      <c r="J899" s="1"/>
      <c r="K899" s="2"/>
      <c r="L899" s="2"/>
      <c r="M899" s="2"/>
      <c r="N899" s="2"/>
      <c r="O899" s="1"/>
      <c r="P899" s="53"/>
      <c r="Q899" s="53"/>
      <c r="R899" s="53"/>
      <c r="S899" s="104"/>
      <c r="T899" s="104"/>
      <c r="U899" s="104"/>
      <c r="V899" s="454"/>
      <c r="W899" s="53"/>
      <c r="X899" s="53"/>
      <c r="Y899" s="53"/>
      <c r="Z899" s="51"/>
      <c r="AA899" s="51"/>
      <c r="AB899" s="51"/>
      <c r="AC899" s="51"/>
      <c r="AD899" s="51"/>
      <c r="AE899" s="51"/>
      <c r="AF899" s="51"/>
      <c r="AG899" s="51"/>
      <c r="AH899" s="51"/>
    </row>
    <row r="900" ht="18.0" customHeight="1">
      <c r="A900" s="447"/>
      <c r="B900" s="1"/>
      <c r="C900" s="453"/>
      <c r="D900" s="2"/>
      <c r="E900" s="1"/>
      <c r="F900" s="49"/>
      <c r="G900" s="1"/>
      <c r="H900" s="1"/>
      <c r="I900" s="49"/>
      <c r="J900" s="1"/>
      <c r="K900" s="2"/>
      <c r="L900" s="2"/>
      <c r="M900" s="2"/>
      <c r="N900" s="2"/>
      <c r="O900" s="1"/>
      <c r="P900" s="53"/>
      <c r="Q900" s="53"/>
      <c r="R900" s="53"/>
      <c r="S900" s="104"/>
      <c r="T900" s="104"/>
      <c r="U900" s="104"/>
      <c r="V900" s="454"/>
      <c r="W900" s="53"/>
      <c r="X900" s="53"/>
      <c r="Y900" s="53"/>
      <c r="Z900" s="51"/>
      <c r="AA900" s="51"/>
      <c r="AB900" s="51"/>
      <c r="AC900" s="51"/>
      <c r="AD900" s="51"/>
      <c r="AE900" s="51"/>
      <c r="AF900" s="51"/>
      <c r="AG900" s="51"/>
      <c r="AH900" s="51"/>
    </row>
    <row r="901" ht="18.0" customHeight="1">
      <c r="A901" s="447"/>
      <c r="B901" s="1"/>
      <c r="C901" s="453"/>
      <c r="D901" s="2"/>
      <c r="E901" s="1"/>
      <c r="F901" s="49"/>
      <c r="G901" s="1"/>
      <c r="H901" s="1"/>
      <c r="I901" s="49"/>
      <c r="J901" s="1"/>
      <c r="K901" s="2"/>
      <c r="L901" s="2"/>
      <c r="M901" s="2"/>
      <c r="N901" s="2"/>
      <c r="O901" s="1"/>
      <c r="P901" s="53"/>
      <c r="Q901" s="53"/>
      <c r="R901" s="53"/>
      <c r="S901" s="104"/>
      <c r="T901" s="104"/>
      <c r="U901" s="104"/>
      <c r="V901" s="454"/>
      <c r="W901" s="53"/>
      <c r="X901" s="53"/>
      <c r="Y901" s="53"/>
      <c r="Z901" s="51"/>
      <c r="AA901" s="51"/>
      <c r="AB901" s="51"/>
      <c r="AC901" s="51"/>
      <c r="AD901" s="51"/>
      <c r="AE901" s="51"/>
      <c r="AF901" s="51"/>
      <c r="AG901" s="51"/>
      <c r="AH901" s="51"/>
    </row>
    <row r="902" ht="18.0" customHeight="1">
      <c r="A902" s="447"/>
      <c r="B902" s="1"/>
      <c r="C902" s="453"/>
      <c r="D902" s="2"/>
      <c r="E902" s="1"/>
      <c r="F902" s="49"/>
      <c r="G902" s="1"/>
      <c r="H902" s="1"/>
      <c r="I902" s="49"/>
      <c r="J902" s="1"/>
      <c r="K902" s="2"/>
      <c r="L902" s="2"/>
      <c r="M902" s="2"/>
      <c r="N902" s="2"/>
      <c r="O902" s="1"/>
      <c r="P902" s="53"/>
      <c r="Q902" s="53"/>
      <c r="R902" s="53"/>
      <c r="S902" s="104"/>
      <c r="T902" s="104"/>
      <c r="U902" s="104"/>
      <c r="V902" s="454"/>
      <c r="W902" s="53"/>
      <c r="X902" s="53"/>
      <c r="Y902" s="53"/>
      <c r="Z902" s="51"/>
      <c r="AA902" s="51"/>
      <c r="AB902" s="51"/>
      <c r="AC902" s="51"/>
      <c r="AD902" s="51"/>
      <c r="AE902" s="51"/>
      <c r="AF902" s="51"/>
      <c r="AG902" s="51"/>
      <c r="AH902" s="51"/>
    </row>
    <row r="903" ht="18.0" customHeight="1">
      <c r="A903" s="447"/>
      <c r="B903" s="1"/>
      <c r="C903" s="453"/>
      <c r="D903" s="2"/>
      <c r="E903" s="1"/>
      <c r="F903" s="49"/>
      <c r="G903" s="1"/>
      <c r="H903" s="1"/>
      <c r="I903" s="49"/>
      <c r="J903" s="1"/>
      <c r="K903" s="2"/>
      <c r="L903" s="2"/>
      <c r="M903" s="2"/>
      <c r="N903" s="2"/>
      <c r="O903" s="1"/>
      <c r="P903" s="53"/>
      <c r="Q903" s="53"/>
      <c r="R903" s="53"/>
      <c r="S903" s="104"/>
      <c r="T903" s="104"/>
      <c r="U903" s="104"/>
      <c r="V903" s="454"/>
      <c r="W903" s="53"/>
      <c r="X903" s="53"/>
      <c r="Y903" s="53"/>
      <c r="Z903" s="51"/>
      <c r="AA903" s="51"/>
      <c r="AB903" s="51"/>
      <c r="AC903" s="51"/>
      <c r="AD903" s="51"/>
      <c r="AE903" s="51"/>
      <c r="AF903" s="51"/>
      <c r="AG903" s="51"/>
      <c r="AH903" s="51"/>
    </row>
    <row r="904" ht="18.0" customHeight="1">
      <c r="A904" s="447"/>
      <c r="B904" s="1"/>
      <c r="C904" s="453"/>
      <c r="D904" s="2"/>
      <c r="E904" s="1"/>
      <c r="F904" s="49"/>
      <c r="G904" s="1"/>
      <c r="H904" s="1"/>
      <c r="I904" s="49"/>
      <c r="J904" s="1"/>
      <c r="K904" s="2"/>
      <c r="L904" s="2"/>
      <c r="M904" s="2"/>
      <c r="N904" s="2"/>
      <c r="O904" s="1"/>
      <c r="P904" s="53"/>
      <c r="Q904" s="53"/>
      <c r="R904" s="53"/>
      <c r="S904" s="104"/>
      <c r="T904" s="104"/>
      <c r="U904" s="104"/>
      <c r="V904" s="454"/>
      <c r="W904" s="53"/>
      <c r="X904" s="53"/>
      <c r="Y904" s="53"/>
      <c r="Z904" s="51"/>
      <c r="AA904" s="51"/>
      <c r="AB904" s="51"/>
      <c r="AC904" s="51"/>
      <c r="AD904" s="51"/>
      <c r="AE904" s="51"/>
      <c r="AF904" s="51"/>
      <c r="AG904" s="51"/>
      <c r="AH904" s="51"/>
    </row>
    <row r="905" ht="18.0" customHeight="1">
      <c r="A905" s="447"/>
      <c r="B905" s="1"/>
      <c r="C905" s="453"/>
      <c r="D905" s="2"/>
      <c r="E905" s="1"/>
      <c r="F905" s="49"/>
      <c r="G905" s="1"/>
      <c r="H905" s="1"/>
      <c r="I905" s="49"/>
      <c r="J905" s="1"/>
      <c r="K905" s="2"/>
      <c r="L905" s="2"/>
      <c r="M905" s="2"/>
      <c r="N905" s="2"/>
      <c r="O905" s="1"/>
      <c r="P905" s="53"/>
      <c r="Q905" s="53"/>
      <c r="R905" s="53"/>
      <c r="S905" s="104"/>
      <c r="T905" s="104"/>
      <c r="U905" s="104"/>
      <c r="V905" s="454"/>
      <c r="W905" s="53"/>
      <c r="X905" s="53"/>
      <c r="Y905" s="53"/>
      <c r="Z905" s="51"/>
      <c r="AA905" s="51"/>
      <c r="AB905" s="51"/>
      <c r="AC905" s="51"/>
      <c r="AD905" s="51"/>
      <c r="AE905" s="51"/>
      <c r="AF905" s="51"/>
      <c r="AG905" s="51"/>
      <c r="AH905" s="51"/>
    </row>
    <row r="906" ht="18.0" customHeight="1">
      <c r="A906" s="447"/>
      <c r="B906" s="1"/>
      <c r="C906" s="453"/>
      <c r="D906" s="2"/>
      <c r="E906" s="1"/>
      <c r="F906" s="49"/>
      <c r="G906" s="1"/>
      <c r="H906" s="1"/>
      <c r="I906" s="49"/>
      <c r="J906" s="1"/>
      <c r="K906" s="2"/>
      <c r="L906" s="2"/>
      <c r="M906" s="2"/>
      <c r="N906" s="2"/>
      <c r="O906" s="1"/>
      <c r="P906" s="53"/>
      <c r="Q906" s="53"/>
      <c r="R906" s="53"/>
      <c r="S906" s="104"/>
      <c r="T906" s="104"/>
      <c r="U906" s="104"/>
      <c r="V906" s="454"/>
      <c r="W906" s="53"/>
      <c r="X906" s="53"/>
      <c r="Y906" s="53"/>
      <c r="Z906" s="51"/>
      <c r="AA906" s="51"/>
      <c r="AB906" s="51"/>
      <c r="AC906" s="51"/>
      <c r="AD906" s="51"/>
      <c r="AE906" s="51"/>
      <c r="AF906" s="51"/>
      <c r="AG906" s="51"/>
      <c r="AH906" s="51"/>
    </row>
    <row r="907" ht="18.0" customHeight="1">
      <c r="A907" s="447"/>
      <c r="B907" s="1"/>
      <c r="C907" s="453"/>
      <c r="D907" s="2"/>
      <c r="E907" s="1"/>
      <c r="F907" s="49"/>
      <c r="G907" s="1"/>
      <c r="H907" s="1"/>
      <c r="I907" s="49"/>
      <c r="J907" s="1"/>
      <c r="K907" s="2"/>
      <c r="L907" s="2"/>
      <c r="M907" s="2"/>
      <c r="N907" s="2"/>
      <c r="O907" s="1"/>
      <c r="P907" s="53"/>
      <c r="Q907" s="53"/>
      <c r="R907" s="53"/>
      <c r="S907" s="104"/>
      <c r="T907" s="104"/>
      <c r="U907" s="104"/>
      <c r="V907" s="454"/>
      <c r="W907" s="53"/>
      <c r="X907" s="53"/>
      <c r="Y907" s="53"/>
      <c r="Z907" s="51"/>
      <c r="AA907" s="51"/>
      <c r="AB907" s="51"/>
      <c r="AC907" s="51"/>
      <c r="AD907" s="51"/>
      <c r="AE907" s="51"/>
      <c r="AF907" s="51"/>
      <c r="AG907" s="51"/>
      <c r="AH907" s="51"/>
    </row>
    <row r="908" ht="18.0" customHeight="1">
      <c r="A908" s="447"/>
      <c r="B908" s="1"/>
      <c r="C908" s="453"/>
      <c r="D908" s="2"/>
      <c r="E908" s="1"/>
      <c r="F908" s="49"/>
      <c r="G908" s="1"/>
      <c r="H908" s="1"/>
      <c r="I908" s="49"/>
      <c r="J908" s="1"/>
      <c r="K908" s="2"/>
      <c r="L908" s="2"/>
      <c r="M908" s="2"/>
      <c r="N908" s="2"/>
      <c r="O908" s="1"/>
      <c r="P908" s="53"/>
      <c r="Q908" s="53"/>
      <c r="R908" s="53"/>
      <c r="S908" s="104"/>
      <c r="T908" s="104"/>
      <c r="U908" s="104"/>
      <c r="V908" s="454"/>
      <c r="W908" s="53"/>
      <c r="X908" s="53"/>
      <c r="Y908" s="53"/>
      <c r="Z908" s="51"/>
      <c r="AA908" s="51"/>
      <c r="AB908" s="51"/>
      <c r="AC908" s="51"/>
      <c r="AD908" s="51"/>
      <c r="AE908" s="51"/>
      <c r="AF908" s="51"/>
      <c r="AG908" s="51"/>
      <c r="AH908" s="51"/>
    </row>
    <row r="909" ht="18.0" customHeight="1">
      <c r="A909" s="447"/>
      <c r="B909" s="1"/>
      <c r="C909" s="453"/>
      <c r="D909" s="2"/>
      <c r="E909" s="1"/>
      <c r="F909" s="49"/>
      <c r="G909" s="1"/>
      <c r="H909" s="1"/>
      <c r="I909" s="49"/>
      <c r="J909" s="1"/>
      <c r="K909" s="2"/>
      <c r="L909" s="2"/>
      <c r="M909" s="2"/>
      <c r="N909" s="2"/>
      <c r="O909" s="1"/>
      <c r="P909" s="53"/>
      <c r="Q909" s="53"/>
      <c r="R909" s="53"/>
      <c r="S909" s="104"/>
      <c r="T909" s="104"/>
      <c r="U909" s="104"/>
      <c r="V909" s="454"/>
      <c r="W909" s="53"/>
      <c r="X909" s="53"/>
      <c r="Y909" s="53"/>
      <c r="Z909" s="51"/>
      <c r="AA909" s="51"/>
      <c r="AB909" s="51"/>
      <c r="AC909" s="51"/>
      <c r="AD909" s="51"/>
      <c r="AE909" s="51"/>
      <c r="AF909" s="51"/>
      <c r="AG909" s="51"/>
      <c r="AH909" s="51"/>
    </row>
    <row r="910" ht="18.0" customHeight="1">
      <c r="A910" s="447"/>
      <c r="B910" s="1"/>
      <c r="C910" s="453"/>
      <c r="D910" s="2"/>
      <c r="E910" s="1"/>
      <c r="F910" s="49"/>
      <c r="G910" s="1"/>
      <c r="H910" s="1"/>
      <c r="I910" s="49"/>
      <c r="J910" s="1"/>
      <c r="K910" s="2"/>
      <c r="L910" s="2"/>
      <c r="M910" s="2"/>
      <c r="N910" s="2"/>
      <c r="O910" s="1"/>
      <c r="P910" s="53"/>
      <c r="Q910" s="53"/>
      <c r="R910" s="53"/>
      <c r="S910" s="104"/>
      <c r="T910" s="104"/>
      <c r="U910" s="104"/>
      <c r="V910" s="454"/>
      <c r="W910" s="53"/>
      <c r="X910" s="53"/>
      <c r="Y910" s="53"/>
      <c r="Z910" s="51"/>
      <c r="AA910" s="51"/>
      <c r="AB910" s="51"/>
      <c r="AC910" s="51"/>
      <c r="AD910" s="51"/>
      <c r="AE910" s="51"/>
      <c r="AF910" s="51"/>
      <c r="AG910" s="51"/>
      <c r="AH910" s="51"/>
    </row>
    <row r="911" ht="18.0" customHeight="1">
      <c r="A911" s="447"/>
      <c r="B911" s="1"/>
      <c r="C911" s="453"/>
      <c r="D911" s="2"/>
      <c r="E911" s="1"/>
      <c r="F911" s="49"/>
      <c r="G911" s="1"/>
      <c r="H911" s="1"/>
      <c r="I911" s="49"/>
      <c r="J911" s="1"/>
      <c r="K911" s="2"/>
      <c r="L911" s="2"/>
      <c r="M911" s="2"/>
      <c r="N911" s="2"/>
      <c r="O911" s="1"/>
      <c r="P911" s="53"/>
      <c r="Q911" s="53"/>
      <c r="R911" s="53"/>
      <c r="S911" s="104"/>
      <c r="T911" s="104"/>
      <c r="U911" s="104"/>
      <c r="V911" s="454"/>
      <c r="W911" s="53"/>
      <c r="X911" s="53"/>
      <c r="Y911" s="53"/>
      <c r="Z911" s="51"/>
      <c r="AA911" s="51"/>
      <c r="AB911" s="51"/>
      <c r="AC911" s="51"/>
      <c r="AD911" s="51"/>
      <c r="AE911" s="51"/>
      <c r="AF911" s="51"/>
      <c r="AG911" s="51"/>
      <c r="AH911" s="51"/>
    </row>
    <row r="912" ht="18.0" customHeight="1">
      <c r="A912" s="447"/>
      <c r="B912" s="1"/>
      <c r="C912" s="453"/>
      <c r="D912" s="2"/>
      <c r="E912" s="1"/>
      <c r="F912" s="49"/>
      <c r="G912" s="1"/>
      <c r="H912" s="1"/>
      <c r="I912" s="49"/>
      <c r="J912" s="1"/>
      <c r="K912" s="2"/>
      <c r="L912" s="2"/>
      <c r="M912" s="2"/>
      <c r="N912" s="2"/>
      <c r="O912" s="1"/>
      <c r="P912" s="53"/>
      <c r="Q912" s="53"/>
      <c r="R912" s="53"/>
      <c r="S912" s="104"/>
      <c r="T912" s="104"/>
      <c r="U912" s="104"/>
      <c r="V912" s="454"/>
      <c r="W912" s="53"/>
      <c r="X912" s="53"/>
      <c r="Y912" s="53"/>
      <c r="Z912" s="51"/>
      <c r="AA912" s="51"/>
      <c r="AB912" s="51"/>
      <c r="AC912" s="51"/>
      <c r="AD912" s="51"/>
      <c r="AE912" s="51"/>
      <c r="AF912" s="51"/>
      <c r="AG912" s="51"/>
      <c r="AH912" s="51"/>
    </row>
    <row r="913" ht="18.0" customHeight="1">
      <c r="A913" s="447"/>
      <c r="B913" s="1"/>
      <c r="C913" s="453"/>
      <c r="D913" s="2"/>
      <c r="E913" s="1"/>
      <c r="F913" s="49"/>
      <c r="G913" s="1"/>
      <c r="H913" s="1"/>
      <c r="I913" s="49"/>
      <c r="J913" s="1"/>
      <c r="K913" s="2"/>
      <c r="L913" s="2"/>
      <c r="M913" s="2"/>
      <c r="N913" s="2"/>
      <c r="O913" s="1"/>
      <c r="P913" s="53"/>
      <c r="Q913" s="53"/>
      <c r="R913" s="53"/>
      <c r="S913" s="104"/>
      <c r="T913" s="104"/>
      <c r="U913" s="104"/>
      <c r="V913" s="454"/>
      <c r="W913" s="53"/>
      <c r="X913" s="53"/>
      <c r="Y913" s="53"/>
      <c r="Z913" s="51"/>
      <c r="AA913" s="51"/>
      <c r="AB913" s="51"/>
      <c r="AC913" s="51"/>
      <c r="AD913" s="51"/>
      <c r="AE913" s="51"/>
      <c r="AF913" s="51"/>
      <c r="AG913" s="51"/>
      <c r="AH913" s="51"/>
    </row>
    <row r="914" ht="18.0" customHeight="1">
      <c r="A914" s="447"/>
      <c r="B914" s="1"/>
      <c r="C914" s="453"/>
      <c r="D914" s="2"/>
      <c r="E914" s="1"/>
      <c r="F914" s="49"/>
      <c r="G914" s="1"/>
      <c r="H914" s="1"/>
      <c r="I914" s="49"/>
      <c r="J914" s="1"/>
      <c r="K914" s="2"/>
      <c r="L914" s="2"/>
      <c r="M914" s="2"/>
      <c r="N914" s="2"/>
      <c r="O914" s="1"/>
      <c r="P914" s="53"/>
      <c r="Q914" s="53"/>
      <c r="R914" s="53"/>
      <c r="S914" s="104"/>
      <c r="T914" s="104"/>
      <c r="U914" s="104"/>
      <c r="V914" s="454"/>
      <c r="W914" s="53"/>
      <c r="X914" s="53"/>
      <c r="Y914" s="53"/>
      <c r="Z914" s="51"/>
      <c r="AA914" s="51"/>
      <c r="AB914" s="51"/>
      <c r="AC914" s="51"/>
      <c r="AD914" s="51"/>
      <c r="AE914" s="51"/>
      <c r="AF914" s="51"/>
      <c r="AG914" s="51"/>
      <c r="AH914" s="51"/>
    </row>
    <row r="915" ht="18.0" customHeight="1">
      <c r="A915" s="447"/>
      <c r="B915" s="1"/>
      <c r="C915" s="453"/>
      <c r="D915" s="2"/>
      <c r="E915" s="1"/>
      <c r="F915" s="49"/>
      <c r="G915" s="1"/>
      <c r="H915" s="1"/>
      <c r="I915" s="49"/>
      <c r="J915" s="1"/>
      <c r="K915" s="2"/>
      <c r="L915" s="2"/>
      <c r="M915" s="2"/>
      <c r="N915" s="2"/>
      <c r="O915" s="1"/>
      <c r="P915" s="53"/>
      <c r="Q915" s="53"/>
      <c r="R915" s="53"/>
      <c r="S915" s="104"/>
      <c r="T915" s="104"/>
      <c r="U915" s="104"/>
      <c r="V915" s="454"/>
      <c r="W915" s="53"/>
      <c r="X915" s="53"/>
      <c r="Y915" s="53"/>
      <c r="Z915" s="51"/>
      <c r="AA915" s="51"/>
      <c r="AB915" s="51"/>
      <c r="AC915" s="51"/>
      <c r="AD915" s="51"/>
      <c r="AE915" s="51"/>
      <c r="AF915" s="51"/>
      <c r="AG915" s="51"/>
      <c r="AH915" s="51"/>
    </row>
    <row r="916" ht="18.0" customHeight="1">
      <c r="A916" s="447"/>
      <c r="B916" s="1"/>
      <c r="C916" s="453"/>
      <c r="D916" s="2"/>
      <c r="E916" s="1"/>
      <c r="F916" s="49"/>
      <c r="G916" s="1"/>
      <c r="H916" s="1"/>
      <c r="I916" s="49"/>
      <c r="J916" s="1"/>
      <c r="K916" s="2"/>
      <c r="L916" s="2"/>
      <c r="M916" s="2"/>
      <c r="N916" s="2"/>
      <c r="O916" s="1"/>
      <c r="P916" s="53"/>
      <c r="Q916" s="53"/>
      <c r="R916" s="53"/>
      <c r="S916" s="104"/>
      <c r="T916" s="104"/>
      <c r="U916" s="104"/>
      <c r="V916" s="454"/>
      <c r="W916" s="53"/>
      <c r="X916" s="53"/>
      <c r="Y916" s="53"/>
      <c r="Z916" s="51"/>
      <c r="AA916" s="51"/>
      <c r="AB916" s="51"/>
      <c r="AC916" s="51"/>
      <c r="AD916" s="51"/>
      <c r="AE916" s="51"/>
      <c r="AF916" s="51"/>
      <c r="AG916" s="51"/>
      <c r="AH916" s="51"/>
    </row>
    <row r="917" ht="18.0" customHeight="1">
      <c r="A917" s="447"/>
      <c r="B917" s="1"/>
      <c r="C917" s="453"/>
      <c r="D917" s="2"/>
      <c r="E917" s="1"/>
      <c r="F917" s="49"/>
      <c r="G917" s="1"/>
      <c r="H917" s="1"/>
      <c r="I917" s="49"/>
      <c r="J917" s="1"/>
      <c r="K917" s="2"/>
      <c r="L917" s="2"/>
      <c r="M917" s="2"/>
      <c r="N917" s="2"/>
      <c r="O917" s="1"/>
      <c r="P917" s="53"/>
      <c r="Q917" s="53"/>
      <c r="R917" s="53"/>
      <c r="S917" s="104"/>
      <c r="T917" s="104"/>
      <c r="U917" s="104"/>
      <c r="V917" s="454"/>
      <c r="W917" s="53"/>
      <c r="X917" s="53"/>
      <c r="Y917" s="53"/>
      <c r="Z917" s="51"/>
      <c r="AA917" s="51"/>
      <c r="AB917" s="51"/>
      <c r="AC917" s="51"/>
      <c r="AD917" s="51"/>
      <c r="AE917" s="51"/>
      <c r="AF917" s="51"/>
      <c r="AG917" s="51"/>
      <c r="AH917" s="51"/>
    </row>
    <row r="918" ht="18.0" customHeight="1">
      <c r="A918" s="447"/>
      <c r="B918" s="1"/>
      <c r="C918" s="453"/>
      <c r="D918" s="2"/>
      <c r="E918" s="1"/>
      <c r="F918" s="49"/>
      <c r="G918" s="1"/>
      <c r="H918" s="1"/>
      <c r="I918" s="49"/>
      <c r="J918" s="1"/>
      <c r="K918" s="2"/>
      <c r="L918" s="2"/>
      <c r="M918" s="2"/>
      <c r="N918" s="2"/>
      <c r="O918" s="1"/>
      <c r="P918" s="53"/>
      <c r="Q918" s="53"/>
      <c r="R918" s="53"/>
      <c r="S918" s="104"/>
      <c r="T918" s="104"/>
      <c r="U918" s="104"/>
      <c r="V918" s="454"/>
      <c r="W918" s="53"/>
      <c r="X918" s="53"/>
      <c r="Y918" s="53"/>
      <c r="Z918" s="51"/>
      <c r="AA918" s="51"/>
      <c r="AB918" s="51"/>
      <c r="AC918" s="51"/>
      <c r="AD918" s="51"/>
      <c r="AE918" s="51"/>
      <c r="AF918" s="51"/>
      <c r="AG918" s="51"/>
      <c r="AH918" s="51"/>
    </row>
    <row r="919" ht="18.0" customHeight="1">
      <c r="A919" s="447"/>
      <c r="B919" s="1"/>
      <c r="C919" s="453"/>
      <c r="D919" s="2"/>
      <c r="E919" s="1"/>
      <c r="F919" s="49"/>
      <c r="G919" s="1"/>
      <c r="H919" s="1"/>
      <c r="I919" s="49"/>
      <c r="J919" s="1"/>
      <c r="K919" s="2"/>
      <c r="L919" s="2"/>
      <c r="M919" s="2"/>
      <c r="N919" s="2"/>
      <c r="O919" s="1"/>
      <c r="P919" s="53"/>
      <c r="Q919" s="53"/>
      <c r="R919" s="53"/>
      <c r="S919" s="104"/>
      <c r="T919" s="104"/>
      <c r="U919" s="104"/>
      <c r="V919" s="454"/>
      <c r="W919" s="53"/>
      <c r="X919" s="53"/>
      <c r="Y919" s="53"/>
      <c r="Z919" s="51"/>
      <c r="AA919" s="51"/>
      <c r="AB919" s="51"/>
      <c r="AC919" s="51"/>
      <c r="AD919" s="51"/>
      <c r="AE919" s="51"/>
      <c r="AF919" s="51"/>
      <c r="AG919" s="51"/>
      <c r="AH919" s="51"/>
    </row>
    <row r="920" ht="18.0" customHeight="1">
      <c r="A920" s="447"/>
      <c r="B920" s="1"/>
      <c r="C920" s="453"/>
      <c r="D920" s="2"/>
      <c r="E920" s="1"/>
      <c r="F920" s="49"/>
      <c r="G920" s="1"/>
      <c r="H920" s="1"/>
      <c r="I920" s="49"/>
      <c r="J920" s="1"/>
      <c r="K920" s="2"/>
      <c r="L920" s="2"/>
      <c r="M920" s="2"/>
      <c r="N920" s="2"/>
      <c r="O920" s="1"/>
      <c r="P920" s="53"/>
      <c r="Q920" s="53"/>
      <c r="R920" s="53"/>
      <c r="S920" s="104"/>
      <c r="T920" s="104"/>
      <c r="U920" s="104"/>
      <c r="V920" s="454"/>
      <c r="W920" s="53"/>
      <c r="X920" s="53"/>
      <c r="Y920" s="53"/>
      <c r="Z920" s="51"/>
      <c r="AA920" s="51"/>
      <c r="AB920" s="51"/>
      <c r="AC920" s="51"/>
      <c r="AD920" s="51"/>
      <c r="AE920" s="51"/>
      <c r="AF920" s="51"/>
      <c r="AG920" s="51"/>
      <c r="AH920" s="51"/>
    </row>
    <row r="921" ht="18.0" customHeight="1">
      <c r="A921" s="447"/>
      <c r="B921" s="1"/>
      <c r="C921" s="453"/>
      <c r="D921" s="2"/>
      <c r="E921" s="1"/>
      <c r="F921" s="49"/>
      <c r="G921" s="1"/>
      <c r="H921" s="1"/>
      <c r="I921" s="49"/>
      <c r="J921" s="1"/>
      <c r="K921" s="2"/>
      <c r="L921" s="2"/>
      <c r="M921" s="2"/>
      <c r="N921" s="2"/>
      <c r="O921" s="1"/>
      <c r="P921" s="53"/>
      <c r="Q921" s="53"/>
      <c r="R921" s="53"/>
      <c r="S921" s="104"/>
      <c r="T921" s="104"/>
      <c r="U921" s="104"/>
      <c r="V921" s="454"/>
      <c r="W921" s="53"/>
      <c r="X921" s="53"/>
      <c r="Y921" s="53"/>
      <c r="Z921" s="51"/>
      <c r="AA921" s="51"/>
      <c r="AB921" s="51"/>
      <c r="AC921" s="51"/>
      <c r="AD921" s="51"/>
      <c r="AE921" s="51"/>
      <c r="AF921" s="51"/>
      <c r="AG921" s="51"/>
      <c r="AH921" s="51"/>
    </row>
    <row r="922" ht="18.0" customHeight="1">
      <c r="A922" s="447"/>
      <c r="B922" s="1"/>
      <c r="C922" s="453"/>
      <c r="D922" s="2"/>
      <c r="E922" s="1"/>
      <c r="F922" s="49"/>
      <c r="G922" s="1"/>
      <c r="H922" s="1"/>
      <c r="I922" s="49"/>
      <c r="J922" s="1"/>
      <c r="K922" s="2"/>
      <c r="L922" s="2"/>
      <c r="M922" s="2"/>
      <c r="N922" s="2"/>
      <c r="O922" s="1"/>
      <c r="P922" s="53"/>
      <c r="Q922" s="53"/>
      <c r="R922" s="53"/>
      <c r="S922" s="104"/>
      <c r="T922" s="104"/>
      <c r="U922" s="104"/>
      <c r="V922" s="454"/>
      <c r="W922" s="53"/>
      <c r="X922" s="53"/>
      <c r="Y922" s="53"/>
      <c r="Z922" s="51"/>
      <c r="AA922" s="51"/>
      <c r="AB922" s="51"/>
      <c r="AC922" s="51"/>
      <c r="AD922" s="51"/>
      <c r="AE922" s="51"/>
      <c r="AF922" s="51"/>
      <c r="AG922" s="51"/>
      <c r="AH922" s="51"/>
    </row>
    <row r="923" ht="18.0" customHeight="1">
      <c r="A923" s="447"/>
      <c r="B923" s="1"/>
      <c r="C923" s="453"/>
      <c r="D923" s="2"/>
      <c r="E923" s="1"/>
      <c r="F923" s="49"/>
      <c r="G923" s="1"/>
      <c r="H923" s="1"/>
      <c r="I923" s="49"/>
      <c r="J923" s="1"/>
      <c r="K923" s="2"/>
      <c r="L923" s="2"/>
      <c r="M923" s="2"/>
      <c r="N923" s="2"/>
      <c r="O923" s="1"/>
      <c r="P923" s="53"/>
      <c r="Q923" s="53"/>
      <c r="R923" s="53"/>
      <c r="S923" s="104"/>
      <c r="T923" s="104"/>
      <c r="U923" s="104"/>
      <c r="V923" s="454"/>
      <c r="W923" s="53"/>
      <c r="X923" s="53"/>
      <c r="Y923" s="53"/>
      <c r="Z923" s="51"/>
      <c r="AA923" s="51"/>
      <c r="AB923" s="51"/>
      <c r="AC923" s="51"/>
      <c r="AD923" s="51"/>
      <c r="AE923" s="51"/>
      <c r="AF923" s="51"/>
      <c r="AG923" s="51"/>
      <c r="AH923" s="51"/>
    </row>
    <row r="924" ht="18.0" customHeight="1">
      <c r="A924" s="447"/>
      <c r="B924" s="1"/>
      <c r="C924" s="453"/>
      <c r="D924" s="2"/>
      <c r="E924" s="1"/>
      <c r="F924" s="49"/>
      <c r="G924" s="1"/>
      <c r="H924" s="1"/>
      <c r="I924" s="49"/>
      <c r="J924" s="1"/>
      <c r="K924" s="2"/>
      <c r="L924" s="2"/>
      <c r="M924" s="2"/>
      <c r="N924" s="2"/>
      <c r="O924" s="1"/>
      <c r="P924" s="53"/>
      <c r="Q924" s="53"/>
      <c r="R924" s="53"/>
      <c r="S924" s="104"/>
      <c r="T924" s="104"/>
      <c r="U924" s="104"/>
      <c r="V924" s="454"/>
      <c r="W924" s="53"/>
      <c r="X924" s="53"/>
      <c r="Y924" s="53"/>
      <c r="Z924" s="51"/>
      <c r="AA924" s="51"/>
      <c r="AB924" s="51"/>
      <c r="AC924" s="51"/>
      <c r="AD924" s="51"/>
      <c r="AE924" s="51"/>
      <c r="AF924" s="51"/>
      <c r="AG924" s="51"/>
      <c r="AH924" s="51"/>
    </row>
    <row r="925" ht="18.0" customHeight="1">
      <c r="A925" s="447"/>
      <c r="B925" s="1"/>
      <c r="C925" s="453"/>
      <c r="D925" s="2"/>
      <c r="E925" s="1"/>
      <c r="F925" s="49"/>
      <c r="G925" s="1"/>
      <c r="H925" s="1"/>
      <c r="I925" s="49"/>
      <c r="J925" s="1"/>
      <c r="K925" s="2"/>
      <c r="L925" s="2"/>
      <c r="M925" s="2"/>
      <c r="N925" s="2"/>
      <c r="O925" s="1"/>
      <c r="P925" s="53"/>
      <c r="Q925" s="53"/>
      <c r="R925" s="53"/>
      <c r="S925" s="104"/>
      <c r="T925" s="104"/>
      <c r="U925" s="104"/>
      <c r="V925" s="454"/>
      <c r="W925" s="53"/>
      <c r="X925" s="53"/>
      <c r="Y925" s="53"/>
      <c r="Z925" s="51"/>
      <c r="AA925" s="51"/>
      <c r="AB925" s="51"/>
      <c r="AC925" s="51"/>
      <c r="AD925" s="51"/>
      <c r="AE925" s="51"/>
      <c r="AF925" s="51"/>
      <c r="AG925" s="51"/>
      <c r="AH925" s="51"/>
    </row>
    <row r="926" ht="18.0" customHeight="1">
      <c r="A926" s="447"/>
      <c r="B926" s="1"/>
      <c r="C926" s="453"/>
      <c r="D926" s="2"/>
      <c r="E926" s="1"/>
      <c r="F926" s="49"/>
      <c r="G926" s="1"/>
      <c r="H926" s="1"/>
      <c r="I926" s="49"/>
      <c r="J926" s="1"/>
      <c r="K926" s="2"/>
      <c r="L926" s="2"/>
      <c r="M926" s="2"/>
      <c r="N926" s="2"/>
      <c r="O926" s="1"/>
      <c r="P926" s="53"/>
      <c r="Q926" s="53"/>
      <c r="R926" s="53"/>
      <c r="S926" s="104"/>
      <c r="T926" s="104"/>
      <c r="U926" s="104"/>
      <c r="V926" s="454"/>
      <c r="W926" s="53"/>
      <c r="X926" s="53"/>
      <c r="Y926" s="53"/>
      <c r="Z926" s="51"/>
      <c r="AA926" s="51"/>
      <c r="AB926" s="51"/>
      <c r="AC926" s="51"/>
      <c r="AD926" s="51"/>
      <c r="AE926" s="51"/>
      <c r="AF926" s="51"/>
      <c r="AG926" s="51"/>
      <c r="AH926" s="51"/>
    </row>
    <row r="927" ht="18.0" customHeight="1">
      <c r="A927" s="447"/>
      <c r="B927" s="1"/>
      <c r="C927" s="453"/>
      <c r="D927" s="2"/>
      <c r="E927" s="1"/>
      <c r="F927" s="49"/>
      <c r="G927" s="1"/>
      <c r="H927" s="1"/>
      <c r="I927" s="49"/>
      <c r="J927" s="1"/>
      <c r="K927" s="2"/>
      <c r="L927" s="2"/>
      <c r="M927" s="2"/>
      <c r="N927" s="2"/>
      <c r="O927" s="1"/>
      <c r="P927" s="53"/>
      <c r="Q927" s="53"/>
      <c r="R927" s="53"/>
      <c r="S927" s="104"/>
      <c r="T927" s="104"/>
      <c r="U927" s="104"/>
      <c r="V927" s="454"/>
      <c r="W927" s="53"/>
      <c r="X927" s="53"/>
      <c r="Y927" s="53"/>
      <c r="Z927" s="51"/>
      <c r="AA927" s="51"/>
      <c r="AB927" s="51"/>
      <c r="AC927" s="51"/>
      <c r="AD927" s="51"/>
      <c r="AE927" s="51"/>
      <c r="AF927" s="51"/>
      <c r="AG927" s="51"/>
      <c r="AH927" s="51"/>
    </row>
    <row r="928" ht="18.0" customHeight="1">
      <c r="A928" s="447"/>
      <c r="B928" s="1"/>
      <c r="C928" s="453"/>
      <c r="D928" s="2"/>
      <c r="E928" s="1"/>
      <c r="F928" s="49"/>
      <c r="G928" s="1"/>
      <c r="H928" s="1"/>
      <c r="I928" s="49"/>
      <c r="J928" s="1"/>
      <c r="K928" s="2"/>
      <c r="L928" s="2"/>
      <c r="M928" s="2"/>
      <c r="N928" s="2"/>
      <c r="O928" s="1"/>
      <c r="P928" s="53"/>
      <c r="Q928" s="53"/>
      <c r="R928" s="53"/>
      <c r="S928" s="104"/>
      <c r="T928" s="104"/>
      <c r="U928" s="104"/>
      <c r="V928" s="454"/>
      <c r="W928" s="53"/>
      <c r="X928" s="53"/>
      <c r="Y928" s="53"/>
      <c r="Z928" s="51"/>
      <c r="AA928" s="51"/>
      <c r="AB928" s="51"/>
      <c r="AC928" s="51"/>
      <c r="AD928" s="51"/>
      <c r="AE928" s="51"/>
      <c r="AF928" s="51"/>
      <c r="AG928" s="51"/>
      <c r="AH928" s="51"/>
    </row>
    <row r="929" ht="18.0" customHeight="1">
      <c r="A929" s="447"/>
      <c r="B929" s="1"/>
      <c r="C929" s="453"/>
      <c r="D929" s="2"/>
      <c r="E929" s="1"/>
      <c r="F929" s="49"/>
      <c r="G929" s="1"/>
      <c r="H929" s="1"/>
      <c r="I929" s="49"/>
      <c r="J929" s="1"/>
      <c r="K929" s="2"/>
      <c r="L929" s="2"/>
      <c r="M929" s="2"/>
      <c r="N929" s="2"/>
      <c r="O929" s="1"/>
      <c r="P929" s="53"/>
      <c r="Q929" s="53"/>
      <c r="R929" s="53"/>
      <c r="S929" s="104"/>
      <c r="T929" s="104"/>
      <c r="U929" s="104"/>
      <c r="V929" s="454"/>
      <c r="W929" s="53"/>
      <c r="X929" s="53"/>
      <c r="Y929" s="53"/>
      <c r="Z929" s="51"/>
      <c r="AA929" s="51"/>
      <c r="AB929" s="51"/>
      <c r="AC929" s="51"/>
      <c r="AD929" s="51"/>
      <c r="AE929" s="51"/>
      <c r="AF929" s="51"/>
      <c r="AG929" s="51"/>
      <c r="AH929" s="51"/>
    </row>
    <row r="930" ht="18.0" customHeight="1">
      <c r="A930" s="447"/>
      <c r="B930" s="1"/>
      <c r="C930" s="453"/>
      <c r="D930" s="2"/>
      <c r="E930" s="1"/>
      <c r="F930" s="49"/>
      <c r="G930" s="1"/>
      <c r="H930" s="1"/>
      <c r="I930" s="49"/>
      <c r="J930" s="1"/>
      <c r="K930" s="2"/>
      <c r="L930" s="2"/>
      <c r="M930" s="2"/>
      <c r="N930" s="2"/>
      <c r="O930" s="1"/>
      <c r="P930" s="53"/>
      <c r="Q930" s="53"/>
      <c r="R930" s="53"/>
      <c r="S930" s="104"/>
      <c r="T930" s="104"/>
      <c r="U930" s="104"/>
      <c r="V930" s="454"/>
      <c r="W930" s="53"/>
      <c r="X930" s="53"/>
      <c r="Y930" s="53"/>
      <c r="Z930" s="51"/>
      <c r="AA930" s="51"/>
      <c r="AB930" s="51"/>
      <c r="AC930" s="51"/>
      <c r="AD930" s="51"/>
      <c r="AE930" s="51"/>
      <c r="AF930" s="51"/>
      <c r="AG930" s="51"/>
      <c r="AH930" s="51"/>
    </row>
    <row r="931" ht="18.0" customHeight="1">
      <c r="A931" s="447"/>
      <c r="B931" s="1"/>
      <c r="C931" s="453"/>
      <c r="D931" s="2"/>
      <c r="E931" s="1"/>
      <c r="F931" s="49"/>
      <c r="G931" s="1"/>
      <c r="H931" s="1"/>
      <c r="I931" s="49"/>
      <c r="J931" s="1"/>
      <c r="K931" s="2"/>
      <c r="L931" s="2"/>
      <c r="M931" s="2"/>
      <c r="N931" s="2"/>
      <c r="O931" s="1"/>
      <c r="P931" s="53"/>
      <c r="Q931" s="53"/>
      <c r="R931" s="53"/>
      <c r="S931" s="104"/>
      <c r="T931" s="104"/>
      <c r="U931" s="104"/>
      <c r="V931" s="454"/>
      <c r="W931" s="53"/>
      <c r="X931" s="53"/>
      <c r="Y931" s="53"/>
      <c r="Z931" s="51"/>
      <c r="AA931" s="51"/>
      <c r="AB931" s="51"/>
      <c r="AC931" s="51"/>
      <c r="AD931" s="51"/>
      <c r="AE931" s="51"/>
      <c r="AF931" s="51"/>
      <c r="AG931" s="51"/>
      <c r="AH931" s="51"/>
    </row>
    <row r="932" ht="18.0" customHeight="1">
      <c r="A932" s="447"/>
      <c r="B932" s="1"/>
      <c r="C932" s="453"/>
      <c r="D932" s="2"/>
      <c r="E932" s="1"/>
      <c r="F932" s="49"/>
      <c r="G932" s="1"/>
      <c r="H932" s="1"/>
      <c r="I932" s="49"/>
      <c r="J932" s="1"/>
      <c r="K932" s="2"/>
      <c r="L932" s="2"/>
      <c r="M932" s="2"/>
      <c r="N932" s="2"/>
      <c r="O932" s="1"/>
      <c r="P932" s="53"/>
      <c r="Q932" s="53"/>
      <c r="R932" s="53"/>
      <c r="S932" s="104"/>
      <c r="T932" s="104"/>
      <c r="U932" s="104"/>
      <c r="V932" s="454"/>
      <c r="W932" s="53"/>
      <c r="X932" s="53"/>
      <c r="Y932" s="53"/>
      <c r="Z932" s="51"/>
      <c r="AA932" s="51"/>
      <c r="AB932" s="51"/>
      <c r="AC932" s="51"/>
      <c r="AD932" s="51"/>
      <c r="AE932" s="51"/>
      <c r="AF932" s="51"/>
      <c r="AG932" s="51"/>
      <c r="AH932" s="51"/>
    </row>
    <row r="933" ht="18.0" customHeight="1">
      <c r="A933" s="447"/>
      <c r="B933" s="1"/>
      <c r="C933" s="453"/>
      <c r="D933" s="2"/>
      <c r="E933" s="1"/>
      <c r="F933" s="49"/>
      <c r="G933" s="1"/>
      <c r="H933" s="1"/>
      <c r="I933" s="49"/>
      <c r="J933" s="1"/>
      <c r="K933" s="2"/>
      <c r="L933" s="2"/>
      <c r="M933" s="2"/>
      <c r="N933" s="2"/>
      <c r="O933" s="1"/>
      <c r="P933" s="53"/>
      <c r="Q933" s="53"/>
      <c r="R933" s="53"/>
      <c r="S933" s="104"/>
      <c r="T933" s="104"/>
      <c r="U933" s="104"/>
      <c r="V933" s="454"/>
      <c r="W933" s="53"/>
      <c r="X933" s="53"/>
      <c r="Y933" s="53"/>
      <c r="Z933" s="51"/>
      <c r="AA933" s="51"/>
      <c r="AB933" s="51"/>
      <c r="AC933" s="51"/>
      <c r="AD933" s="51"/>
      <c r="AE933" s="51"/>
      <c r="AF933" s="51"/>
      <c r="AG933" s="51"/>
      <c r="AH933" s="51"/>
    </row>
    <row r="934" ht="18.0" customHeight="1">
      <c r="A934" s="447"/>
      <c r="B934" s="1"/>
      <c r="C934" s="453"/>
      <c r="D934" s="2"/>
      <c r="E934" s="1"/>
      <c r="F934" s="49"/>
      <c r="G934" s="1"/>
      <c r="H934" s="1"/>
      <c r="I934" s="49"/>
      <c r="J934" s="1"/>
      <c r="K934" s="2"/>
      <c r="L934" s="2"/>
      <c r="M934" s="2"/>
      <c r="N934" s="2"/>
      <c r="O934" s="1"/>
      <c r="P934" s="53"/>
      <c r="Q934" s="53"/>
      <c r="R934" s="53"/>
      <c r="S934" s="104"/>
      <c r="T934" s="104"/>
      <c r="U934" s="104"/>
      <c r="V934" s="454"/>
      <c r="W934" s="53"/>
      <c r="X934" s="53"/>
      <c r="Y934" s="53"/>
      <c r="Z934" s="51"/>
      <c r="AA934" s="51"/>
      <c r="AB934" s="51"/>
      <c r="AC934" s="51"/>
      <c r="AD934" s="51"/>
      <c r="AE934" s="51"/>
      <c r="AF934" s="51"/>
      <c r="AG934" s="51"/>
      <c r="AH934" s="51"/>
    </row>
    <row r="935" ht="18.0" customHeight="1">
      <c r="A935" s="447"/>
      <c r="B935" s="1"/>
      <c r="C935" s="453"/>
      <c r="D935" s="2"/>
      <c r="E935" s="1"/>
      <c r="F935" s="49"/>
      <c r="G935" s="1"/>
      <c r="H935" s="1"/>
      <c r="I935" s="49"/>
      <c r="J935" s="1"/>
      <c r="K935" s="2"/>
      <c r="L935" s="2"/>
      <c r="M935" s="2"/>
      <c r="N935" s="2"/>
      <c r="O935" s="1"/>
      <c r="P935" s="53"/>
      <c r="Q935" s="53"/>
      <c r="R935" s="53"/>
      <c r="S935" s="104"/>
      <c r="T935" s="104"/>
      <c r="U935" s="104"/>
      <c r="V935" s="454"/>
      <c r="W935" s="53"/>
      <c r="X935" s="53"/>
      <c r="Y935" s="53"/>
      <c r="Z935" s="51"/>
      <c r="AA935" s="51"/>
      <c r="AB935" s="51"/>
      <c r="AC935" s="51"/>
      <c r="AD935" s="51"/>
      <c r="AE935" s="51"/>
      <c r="AF935" s="51"/>
      <c r="AG935" s="51"/>
      <c r="AH935" s="51"/>
    </row>
    <row r="936" ht="18.0" customHeight="1">
      <c r="A936" s="447"/>
      <c r="B936" s="1"/>
      <c r="C936" s="453"/>
      <c r="D936" s="2"/>
      <c r="E936" s="1"/>
      <c r="F936" s="49"/>
      <c r="G936" s="1"/>
      <c r="H936" s="1"/>
      <c r="I936" s="49"/>
      <c r="J936" s="1"/>
      <c r="K936" s="2"/>
      <c r="L936" s="2"/>
      <c r="M936" s="2"/>
      <c r="N936" s="2"/>
      <c r="O936" s="1"/>
      <c r="P936" s="53"/>
      <c r="Q936" s="53"/>
      <c r="R936" s="53"/>
      <c r="S936" s="104"/>
      <c r="T936" s="104"/>
      <c r="U936" s="104"/>
      <c r="V936" s="454"/>
      <c r="W936" s="53"/>
      <c r="X936" s="53"/>
      <c r="Y936" s="53"/>
      <c r="Z936" s="51"/>
      <c r="AA936" s="51"/>
      <c r="AB936" s="51"/>
      <c r="AC936" s="51"/>
      <c r="AD936" s="51"/>
      <c r="AE936" s="51"/>
      <c r="AF936" s="51"/>
      <c r="AG936" s="51"/>
      <c r="AH936" s="51"/>
    </row>
    <row r="937" ht="18.0" customHeight="1">
      <c r="A937" s="447"/>
      <c r="B937" s="1"/>
      <c r="C937" s="453"/>
      <c r="D937" s="2"/>
      <c r="E937" s="1"/>
      <c r="F937" s="49"/>
      <c r="G937" s="1"/>
      <c r="H937" s="1"/>
      <c r="I937" s="49"/>
      <c r="J937" s="1"/>
      <c r="K937" s="2"/>
      <c r="L937" s="2"/>
      <c r="M937" s="2"/>
      <c r="N937" s="2"/>
      <c r="O937" s="1"/>
      <c r="P937" s="53"/>
      <c r="Q937" s="53"/>
      <c r="R937" s="53"/>
      <c r="S937" s="104"/>
      <c r="T937" s="104"/>
      <c r="U937" s="104"/>
      <c r="V937" s="454"/>
      <c r="W937" s="53"/>
      <c r="X937" s="53"/>
      <c r="Y937" s="53"/>
      <c r="Z937" s="51"/>
      <c r="AA937" s="51"/>
      <c r="AB937" s="51"/>
      <c r="AC937" s="51"/>
      <c r="AD937" s="51"/>
      <c r="AE937" s="51"/>
      <c r="AF937" s="51"/>
      <c r="AG937" s="51"/>
      <c r="AH937" s="51"/>
    </row>
    <row r="938" ht="18.0" customHeight="1">
      <c r="A938" s="447"/>
      <c r="B938" s="1"/>
      <c r="C938" s="453"/>
      <c r="D938" s="2"/>
      <c r="E938" s="1"/>
      <c r="F938" s="49"/>
      <c r="G938" s="1"/>
      <c r="H938" s="1"/>
      <c r="I938" s="49"/>
      <c r="J938" s="1"/>
      <c r="K938" s="2"/>
      <c r="L938" s="2"/>
      <c r="M938" s="2"/>
      <c r="N938" s="2"/>
      <c r="O938" s="1"/>
      <c r="P938" s="53"/>
      <c r="Q938" s="53"/>
      <c r="R938" s="53"/>
      <c r="S938" s="104"/>
      <c r="T938" s="104"/>
      <c r="U938" s="104"/>
      <c r="V938" s="454"/>
      <c r="W938" s="53"/>
      <c r="X938" s="53"/>
      <c r="Y938" s="53"/>
      <c r="Z938" s="51"/>
      <c r="AA938" s="51"/>
      <c r="AB938" s="51"/>
      <c r="AC938" s="51"/>
      <c r="AD938" s="51"/>
      <c r="AE938" s="51"/>
      <c r="AF938" s="51"/>
      <c r="AG938" s="51"/>
      <c r="AH938" s="51"/>
    </row>
    <row r="939" ht="18.0" customHeight="1">
      <c r="A939" s="447"/>
      <c r="B939" s="1"/>
      <c r="C939" s="453"/>
      <c r="D939" s="2"/>
      <c r="E939" s="1"/>
      <c r="F939" s="49"/>
      <c r="G939" s="1"/>
      <c r="H939" s="1"/>
      <c r="I939" s="49"/>
      <c r="J939" s="1"/>
      <c r="K939" s="2"/>
      <c r="L939" s="2"/>
      <c r="M939" s="2"/>
      <c r="N939" s="2"/>
      <c r="O939" s="1"/>
      <c r="P939" s="53"/>
      <c r="Q939" s="53"/>
      <c r="R939" s="53"/>
      <c r="S939" s="104"/>
      <c r="T939" s="104"/>
      <c r="U939" s="104"/>
      <c r="V939" s="454"/>
      <c r="W939" s="53"/>
      <c r="X939" s="53"/>
      <c r="Y939" s="53"/>
      <c r="Z939" s="51"/>
      <c r="AA939" s="51"/>
      <c r="AB939" s="51"/>
      <c r="AC939" s="51"/>
      <c r="AD939" s="51"/>
      <c r="AE939" s="51"/>
      <c r="AF939" s="51"/>
      <c r="AG939" s="51"/>
      <c r="AH939" s="51"/>
    </row>
    <row r="940" ht="18.0" customHeight="1">
      <c r="A940" s="447"/>
      <c r="B940" s="1"/>
      <c r="C940" s="453"/>
      <c r="D940" s="2"/>
      <c r="E940" s="1"/>
      <c r="F940" s="49"/>
      <c r="G940" s="1"/>
      <c r="H940" s="1"/>
      <c r="I940" s="49"/>
      <c r="J940" s="1"/>
      <c r="K940" s="2"/>
      <c r="L940" s="2"/>
      <c r="M940" s="2"/>
      <c r="N940" s="2"/>
      <c r="O940" s="1"/>
      <c r="P940" s="53"/>
      <c r="Q940" s="53"/>
      <c r="R940" s="53"/>
      <c r="S940" s="104"/>
      <c r="T940" s="104"/>
      <c r="U940" s="104"/>
      <c r="V940" s="454"/>
      <c r="W940" s="53"/>
      <c r="X940" s="53"/>
      <c r="Y940" s="53"/>
      <c r="Z940" s="51"/>
      <c r="AA940" s="51"/>
      <c r="AB940" s="51"/>
      <c r="AC940" s="51"/>
      <c r="AD940" s="51"/>
      <c r="AE940" s="51"/>
      <c r="AF940" s="51"/>
      <c r="AG940" s="51"/>
      <c r="AH940" s="51"/>
    </row>
    <row r="941" ht="18.0" customHeight="1">
      <c r="A941" s="447"/>
      <c r="B941" s="1"/>
      <c r="C941" s="453"/>
      <c r="D941" s="2"/>
      <c r="E941" s="1"/>
      <c r="F941" s="49"/>
      <c r="G941" s="1"/>
      <c r="H941" s="1"/>
      <c r="I941" s="49"/>
      <c r="J941" s="1"/>
      <c r="K941" s="2"/>
      <c r="L941" s="2"/>
      <c r="M941" s="2"/>
      <c r="N941" s="2"/>
      <c r="O941" s="1"/>
      <c r="P941" s="53"/>
      <c r="Q941" s="53"/>
      <c r="R941" s="53"/>
      <c r="S941" s="104"/>
      <c r="T941" s="104"/>
      <c r="U941" s="104"/>
      <c r="V941" s="454"/>
      <c r="W941" s="53"/>
      <c r="X941" s="53"/>
      <c r="Y941" s="53"/>
      <c r="Z941" s="51"/>
      <c r="AA941" s="51"/>
      <c r="AB941" s="51"/>
      <c r="AC941" s="51"/>
      <c r="AD941" s="51"/>
      <c r="AE941" s="51"/>
      <c r="AF941" s="51"/>
      <c r="AG941" s="51"/>
      <c r="AH941" s="51"/>
    </row>
    <row r="942" ht="18.0" customHeight="1">
      <c r="A942" s="447"/>
      <c r="B942" s="1"/>
      <c r="C942" s="453"/>
      <c r="D942" s="2"/>
      <c r="E942" s="1"/>
      <c r="F942" s="49"/>
      <c r="G942" s="1"/>
      <c r="H942" s="1"/>
      <c r="I942" s="49"/>
      <c r="J942" s="1"/>
      <c r="K942" s="2"/>
      <c r="L942" s="2"/>
      <c r="M942" s="2"/>
      <c r="N942" s="2"/>
      <c r="O942" s="1"/>
      <c r="P942" s="53"/>
      <c r="Q942" s="53"/>
      <c r="R942" s="53"/>
      <c r="S942" s="104"/>
      <c r="T942" s="104"/>
      <c r="U942" s="104"/>
      <c r="V942" s="454"/>
      <c r="W942" s="53"/>
      <c r="X942" s="53"/>
      <c r="Y942" s="53"/>
      <c r="Z942" s="51"/>
      <c r="AA942" s="51"/>
      <c r="AB942" s="51"/>
      <c r="AC942" s="51"/>
      <c r="AD942" s="51"/>
      <c r="AE942" s="51"/>
      <c r="AF942" s="51"/>
      <c r="AG942" s="51"/>
      <c r="AH942" s="51"/>
    </row>
    <row r="943" ht="18.0" customHeight="1">
      <c r="A943" s="447"/>
      <c r="B943" s="1"/>
      <c r="C943" s="453"/>
      <c r="D943" s="2"/>
      <c r="E943" s="1"/>
      <c r="F943" s="49"/>
      <c r="G943" s="1"/>
      <c r="H943" s="1"/>
      <c r="I943" s="49"/>
      <c r="J943" s="1"/>
      <c r="K943" s="2"/>
      <c r="L943" s="2"/>
      <c r="M943" s="2"/>
      <c r="N943" s="2"/>
      <c r="O943" s="1"/>
      <c r="P943" s="53"/>
      <c r="Q943" s="53"/>
      <c r="R943" s="53"/>
      <c r="S943" s="104"/>
      <c r="T943" s="104"/>
      <c r="U943" s="104"/>
      <c r="V943" s="454"/>
      <c r="W943" s="53"/>
      <c r="X943" s="53"/>
      <c r="Y943" s="53"/>
      <c r="Z943" s="51"/>
      <c r="AA943" s="51"/>
      <c r="AB943" s="51"/>
      <c r="AC943" s="51"/>
      <c r="AD943" s="51"/>
      <c r="AE943" s="51"/>
      <c r="AF943" s="51"/>
      <c r="AG943" s="51"/>
      <c r="AH943" s="51"/>
    </row>
    <row r="944" ht="18.0" customHeight="1">
      <c r="A944" s="447"/>
      <c r="B944" s="1"/>
      <c r="C944" s="453"/>
      <c r="D944" s="2"/>
      <c r="E944" s="1"/>
      <c r="F944" s="49"/>
      <c r="G944" s="1"/>
      <c r="H944" s="1"/>
      <c r="I944" s="49"/>
      <c r="J944" s="1"/>
      <c r="K944" s="2"/>
      <c r="L944" s="2"/>
      <c r="M944" s="2"/>
      <c r="N944" s="2"/>
      <c r="O944" s="1"/>
      <c r="P944" s="53"/>
      <c r="Q944" s="53"/>
      <c r="R944" s="53"/>
      <c r="S944" s="104"/>
      <c r="T944" s="104"/>
      <c r="U944" s="104"/>
      <c r="V944" s="454"/>
      <c r="W944" s="53"/>
      <c r="X944" s="53"/>
      <c r="Y944" s="53"/>
      <c r="Z944" s="51"/>
      <c r="AA944" s="51"/>
      <c r="AB944" s="51"/>
      <c r="AC944" s="51"/>
      <c r="AD944" s="51"/>
      <c r="AE944" s="51"/>
      <c r="AF944" s="51"/>
      <c r="AG944" s="51"/>
      <c r="AH944" s="51"/>
    </row>
    <row r="945" ht="18.0" customHeight="1">
      <c r="A945" s="447"/>
      <c r="B945" s="1"/>
      <c r="C945" s="453"/>
      <c r="D945" s="2"/>
      <c r="E945" s="1"/>
      <c r="F945" s="49"/>
      <c r="G945" s="1"/>
      <c r="H945" s="1"/>
      <c r="I945" s="49"/>
      <c r="J945" s="1"/>
      <c r="K945" s="2"/>
      <c r="L945" s="2"/>
      <c r="M945" s="2"/>
      <c r="N945" s="2"/>
      <c r="O945" s="1"/>
      <c r="P945" s="53"/>
      <c r="Q945" s="53"/>
      <c r="R945" s="53"/>
      <c r="S945" s="104"/>
      <c r="T945" s="104"/>
      <c r="U945" s="104"/>
      <c r="V945" s="454"/>
      <c r="W945" s="53"/>
      <c r="X945" s="53"/>
      <c r="Y945" s="53"/>
      <c r="Z945" s="51"/>
      <c r="AA945" s="51"/>
      <c r="AB945" s="51"/>
      <c r="AC945" s="51"/>
      <c r="AD945" s="51"/>
      <c r="AE945" s="51"/>
      <c r="AF945" s="51"/>
      <c r="AG945" s="51"/>
      <c r="AH945" s="51"/>
    </row>
    <row r="946" ht="18.0" customHeight="1">
      <c r="A946" s="447"/>
      <c r="B946" s="1"/>
      <c r="C946" s="453"/>
      <c r="D946" s="2"/>
      <c r="E946" s="1"/>
      <c r="F946" s="49"/>
      <c r="G946" s="1"/>
      <c r="H946" s="1"/>
      <c r="I946" s="49"/>
      <c r="J946" s="1"/>
      <c r="K946" s="2"/>
      <c r="L946" s="2"/>
      <c r="M946" s="2"/>
      <c r="N946" s="2"/>
      <c r="O946" s="1"/>
      <c r="P946" s="53"/>
      <c r="Q946" s="53"/>
      <c r="R946" s="53"/>
      <c r="S946" s="104"/>
      <c r="T946" s="104"/>
      <c r="U946" s="104"/>
      <c r="V946" s="454"/>
      <c r="W946" s="53"/>
      <c r="X946" s="53"/>
      <c r="Y946" s="53"/>
      <c r="Z946" s="51"/>
      <c r="AA946" s="51"/>
      <c r="AB946" s="51"/>
      <c r="AC946" s="51"/>
      <c r="AD946" s="51"/>
      <c r="AE946" s="51"/>
      <c r="AF946" s="51"/>
      <c r="AG946" s="51"/>
      <c r="AH946" s="51"/>
    </row>
    <row r="947" ht="18.0" customHeight="1">
      <c r="A947" s="447"/>
      <c r="B947" s="1"/>
      <c r="C947" s="453"/>
      <c r="D947" s="2"/>
      <c r="E947" s="1"/>
      <c r="F947" s="49"/>
      <c r="G947" s="1"/>
      <c r="H947" s="1"/>
      <c r="I947" s="49"/>
      <c r="J947" s="1"/>
      <c r="K947" s="2"/>
      <c r="L947" s="2"/>
      <c r="M947" s="2"/>
      <c r="N947" s="2"/>
      <c r="O947" s="1"/>
      <c r="P947" s="53"/>
      <c r="Q947" s="53"/>
      <c r="R947" s="53"/>
      <c r="S947" s="104"/>
      <c r="T947" s="104"/>
      <c r="U947" s="104"/>
      <c r="V947" s="454"/>
      <c r="W947" s="53"/>
      <c r="X947" s="53"/>
      <c r="Y947" s="53"/>
      <c r="Z947" s="51"/>
      <c r="AA947" s="51"/>
      <c r="AB947" s="51"/>
      <c r="AC947" s="51"/>
      <c r="AD947" s="51"/>
      <c r="AE947" s="51"/>
      <c r="AF947" s="51"/>
      <c r="AG947" s="51"/>
      <c r="AH947" s="51"/>
    </row>
    <row r="948" ht="18.0" customHeight="1">
      <c r="A948" s="447"/>
      <c r="B948" s="1"/>
      <c r="C948" s="453"/>
      <c r="D948" s="2"/>
      <c r="E948" s="1"/>
      <c r="F948" s="49"/>
      <c r="G948" s="1"/>
      <c r="H948" s="1"/>
      <c r="I948" s="49"/>
      <c r="J948" s="1"/>
      <c r="K948" s="2"/>
      <c r="L948" s="2"/>
      <c r="M948" s="2"/>
      <c r="N948" s="2"/>
      <c r="O948" s="1"/>
      <c r="P948" s="53"/>
      <c r="Q948" s="53"/>
      <c r="R948" s="53"/>
      <c r="S948" s="104"/>
      <c r="T948" s="104"/>
      <c r="U948" s="104"/>
      <c r="V948" s="454"/>
      <c r="W948" s="53"/>
      <c r="X948" s="53"/>
      <c r="Y948" s="53"/>
      <c r="Z948" s="51"/>
      <c r="AA948" s="51"/>
      <c r="AB948" s="51"/>
      <c r="AC948" s="51"/>
      <c r="AD948" s="51"/>
      <c r="AE948" s="51"/>
      <c r="AF948" s="51"/>
      <c r="AG948" s="51"/>
      <c r="AH948" s="51"/>
    </row>
    <row r="949" ht="18.0" customHeight="1">
      <c r="A949" s="447"/>
      <c r="B949" s="1"/>
      <c r="C949" s="453"/>
      <c r="D949" s="2"/>
      <c r="E949" s="1"/>
      <c r="F949" s="49"/>
      <c r="G949" s="1"/>
      <c r="H949" s="1"/>
      <c r="I949" s="49"/>
      <c r="J949" s="1"/>
      <c r="K949" s="2"/>
      <c r="L949" s="2"/>
      <c r="M949" s="2"/>
      <c r="N949" s="2"/>
      <c r="O949" s="1"/>
      <c r="P949" s="53"/>
      <c r="Q949" s="53"/>
      <c r="R949" s="53"/>
      <c r="S949" s="104"/>
      <c r="T949" s="104"/>
      <c r="U949" s="104"/>
      <c r="V949" s="454"/>
      <c r="W949" s="53"/>
      <c r="X949" s="53"/>
      <c r="Y949" s="53"/>
      <c r="Z949" s="51"/>
      <c r="AA949" s="51"/>
      <c r="AB949" s="51"/>
      <c r="AC949" s="51"/>
      <c r="AD949" s="51"/>
      <c r="AE949" s="51"/>
      <c r="AF949" s="51"/>
      <c r="AG949" s="51"/>
      <c r="AH949" s="51"/>
    </row>
    <row r="950" ht="18.0" customHeight="1">
      <c r="A950" s="447"/>
      <c r="B950" s="1"/>
      <c r="C950" s="453"/>
      <c r="D950" s="2"/>
      <c r="E950" s="1"/>
      <c r="F950" s="49"/>
      <c r="G950" s="1"/>
      <c r="H950" s="1"/>
      <c r="I950" s="49"/>
      <c r="J950" s="1"/>
      <c r="K950" s="2"/>
      <c r="L950" s="2"/>
      <c r="M950" s="2"/>
      <c r="N950" s="2"/>
      <c r="O950" s="1"/>
      <c r="P950" s="53"/>
      <c r="Q950" s="53"/>
      <c r="R950" s="53"/>
      <c r="S950" s="104"/>
      <c r="T950" s="104"/>
      <c r="U950" s="104"/>
      <c r="V950" s="454"/>
      <c r="W950" s="53"/>
      <c r="X950" s="53"/>
      <c r="Y950" s="53"/>
      <c r="Z950" s="51"/>
      <c r="AA950" s="51"/>
      <c r="AB950" s="51"/>
      <c r="AC950" s="51"/>
      <c r="AD950" s="51"/>
      <c r="AE950" s="51"/>
      <c r="AF950" s="51"/>
      <c r="AG950" s="51"/>
      <c r="AH950" s="51"/>
    </row>
    <row r="951" ht="18.0" customHeight="1">
      <c r="A951" s="447"/>
      <c r="B951" s="1"/>
      <c r="C951" s="453"/>
      <c r="D951" s="2"/>
      <c r="E951" s="1"/>
      <c r="F951" s="49"/>
      <c r="G951" s="1"/>
      <c r="H951" s="1"/>
      <c r="I951" s="49"/>
      <c r="J951" s="1"/>
      <c r="K951" s="2"/>
      <c r="L951" s="2"/>
      <c r="M951" s="2"/>
      <c r="N951" s="2"/>
      <c r="O951" s="1"/>
      <c r="P951" s="53"/>
      <c r="Q951" s="53"/>
      <c r="R951" s="53"/>
      <c r="S951" s="104"/>
      <c r="T951" s="104"/>
      <c r="U951" s="104"/>
      <c r="V951" s="454"/>
      <c r="W951" s="53"/>
      <c r="X951" s="53"/>
      <c r="Y951" s="53"/>
      <c r="Z951" s="51"/>
      <c r="AA951" s="51"/>
      <c r="AB951" s="51"/>
      <c r="AC951" s="51"/>
      <c r="AD951" s="51"/>
      <c r="AE951" s="51"/>
      <c r="AF951" s="51"/>
      <c r="AG951" s="51"/>
      <c r="AH951" s="51"/>
    </row>
    <row r="952" ht="18.0" customHeight="1">
      <c r="A952" s="447"/>
      <c r="B952" s="1"/>
      <c r="C952" s="453"/>
      <c r="D952" s="2"/>
      <c r="E952" s="1"/>
      <c r="F952" s="49"/>
      <c r="G952" s="1"/>
      <c r="H952" s="1"/>
      <c r="I952" s="49"/>
      <c r="J952" s="1"/>
      <c r="K952" s="2"/>
      <c r="L952" s="2"/>
      <c r="M952" s="2"/>
      <c r="N952" s="2"/>
      <c r="O952" s="1"/>
      <c r="P952" s="53"/>
      <c r="Q952" s="53"/>
      <c r="R952" s="53"/>
      <c r="S952" s="104"/>
      <c r="T952" s="104"/>
      <c r="U952" s="104"/>
      <c r="V952" s="454"/>
      <c r="W952" s="53"/>
      <c r="X952" s="53"/>
      <c r="Y952" s="53"/>
      <c r="Z952" s="51"/>
      <c r="AA952" s="51"/>
      <c r="AB952" s="51"/>
      <c r="AC952" s="51"/>
      <c r="AD952" s="51"/>
      <c r="AE952" s="51"/>
      <c r="AF952" s="51"/>
      <c r="AG952" s="51"/>
      <c r="AH952" s="51"/>
    </row>
    <row r="953" ht="18.0" customHeight="1">
      <c r="A953" s="447"/>
      <c r="B953" s="1"/>
      <c r="C953" s="453"/>
      <c r="D953" s="2"/>
      <c r="E953" s="1"/>
      <c r="F953" s="49"/>
      <c r="G953" s="1"/>
      <c r="H953" s="1"/>
      <c r="I953" s="49"/>
      <c r="J953" s="1"/>
      <c r="K953" s="2"/>
      <c r="L953" s="2"/>
      <c r="M953" s="2"/>
      <c r="N953" s="2"/>
      <c r="O953" s="1"/>
      <c r="P953" s="53"/>
      <c r="Q953" s="53"/>
      <c r="R953" s="53"/>
      <c r="S953" s="104"/>
      <c r="T953" s="104"/>
      <c r="U953" s="104"/>
      <c r="V953" s="454"/>
      <c r="W953" s="53"/>
      <c r="X953" s="53"/>
      <c r="Y953" s="53"/>
      <c r="Z953" s="51"/>
      <c r="AA953" s="51"/>
      <c r="AB953" s="51"/>
      <c r="AC953" s="51"/>
      <c r="AD953" s="51"/>
      <c r="AE953" s="51"/>
      <c r="AF953" s="51"/>
      <c r="AG953" s="51"/>
      <c r="AH953" s="51"/>
    </row>
    <row r="954" ht="18.0" customHeight="1">
      <c r="A954" s="447"/>
      <c r="B954" s="1"/>
      <c r="C954" s="453"/>
      <c r="D954" s="2"/>
      <c r="E954" s="1"/>
      <c r="F954" s="49"/>
      <c r="G954" s="1"/>
      <c r="H954" s="1"/>
      <c r="I954" s="49"/>
      <c r="J954" s="1"/>
      <c r="K954" s="2"/>
      <c r="L954" s="2"/>
      <c r="M954" s="2"/>
      <c r="N954" s="2"/>
      <c r="O954" s="1"/>
      <c r="P954" s="53"/>
      <c r="Q954" s="53"/>
      <c r="R954" s="53"/>
      <c r="S954" s="104"/>
      <c r="T954" s="104"/>
      <c r="U954" s="104"/>
      <c r="V954" s="454"/>
      <c r="W954" s="53"/>
      <c r="X954" s="53"/>
      <c r="Y954" s="53"/>
      <c r="Z954" s="51"/>
      <c r="AA954" s="51"/>
      <c r="AB954" s="51"/>
      <c r="AC954" s="51"/>
      <c r="AD954" s="51"/>
      <c r="AE954" s="51"/>
      <c r="AF954" s="51"/>
      <c r="AG954" s="51"/>
      <c r="AH954" s="51"/>
    </row>
    <row r="955" ht="18.0" customHeight="1">
      <c r="A955" s="447"/>
      <c r="B955" s="1"/>
      <c r="C955" s="453"/>
      <c r="D955" s="2"/>
      <c r="E955" s="1"/>
      <c r="F955" s="49"/>
      <c r="G955" s="1"/>
      <c r="H955" s="1"/>
      <c r="I955" s="49"/>
      <c r="J955" s="1"/>
      <c r="K955" s="2"/>
      <c r="L955" s="2"/>
      <c r="M955" s="2"/>
      <c r="N955" s="2"/>
      <c r="O955" s="1"/>
      <c r="P955" s="53"/>
      <c r="Q955" s="53"/>
      <c r="R955" s="53"/>
      <c r="S955" s="104"/>
      <c r="T955" s="104"/>
      <c r="U955" s="104"/>
      <c r="V955" s="454"/>
      <c r="W955" s="53"/>
      <c r="X955" s="53"/>
      <c r="Y955" s="53"/>
      <c r="Z955" s="51"/>
      <c r="AA955" s="51"/>
      <c r="AB955" s="51"/>
      <c r="AC955" s="51"/>
      <c r="AD955" s="51"/>
      <c r="AE955" s="51"/>
      <c r="AF955" s="51"/>
      <c r="AG955" s="51"/>
      <c r="AH955" s="51"/>
    </row>
    <row r="956" ht="18.0" customHeight="1">
      <c r="A956" s="447"/>
      <c r="B956" s="1"/>
      <c r="C956" s="453"/>
      <c r="D956" s="2"/>
      <c r="E956" s="1"/>
      <c r="F956" s="49"/>
      <c r="G956" s="1"/>
      <c r="H956" s="1"/>
      <c r="I956" s="49"/>
      <c r="J956" s="1"/>
      <c r="K956" s="2"/>
      <c r="L956" s="2"/>
      <c r="M956" s="2"/>
      <c r="N956" s="2"/>
      <c r="O956" s="1"/>
      <c r="P956" s="53"/>
      <c r="Q956" s="53"/>
      <c r="R956" s="53"/>
      <c r="S956" s="104"/>
      <c r="T956" s="104"/>
      <c r="U956" s="104"/>
      <c r="V956" s="454"/>
      <c r="W956" s="53"/>
      <c r="X956" s="53"/>
      <c r="Y956" s="53"/>
      <c r="Z956" s="51"/>
      <c r="AA956" s="51"/>
      <c r="AB956" s="51"/>
      <c r="AC956" s="51"/>
      <c r="AD956" s="51"/>
      <c r="AE956" s="51"/>
      <c r="AF956" s="51"/>
      <c r="AG956" s="51"/>
      <c r="AH956" s="51"/>
    </row>
    <row r="957" ht="18.0" customHeight="1">
      <c r="A957" s="447"/>
      <c r="B957" s="1"/>
      <c r="C957" s="453"/>
      <c r="D957" s="2"/>
      <c r="E957" s="1"/>
      <c r="F957" s="49"/>
      <c r="G957" s="1"/>
      <c r="H957" s="1"/>
      <c r="I957" s="49"/>
      <c r="J957" s="1"/>
      <c r="K957" s="2"/>
      <c r="L957" s="2"/>
      <c r="M957" s="2"/>
      <c r="N957" s="2"/>
      <c r="O957" s="1"/>
      <c r="P957" s="53"/>
      <c r="Q957" s="53"/>
      <c r="R957" s="53"/>
      <c r="S957" s="104"/>
      <c r="T957" s="104"/>
      <c r="U957" s="104"/>
      <c r="V957" s="454"/>
      <c r="W957" s="53"/>
      <c r="X957" s="53"/>
      <c r="Y957" s="53"/>
      <c r="Z957" s="51"/>
      <c r="AA957" s="51"/>
      <c r="AB957" s="51"/>
      <c r="AC957" s="51"/>
      <c r="AD957" s="51"/>
      <c r="AE957" s="51"/>
      <c r="AF957" s="51"/>
      <c r="AG957" s="51"/>
      <c r="AH957" s="51"/>
    </row>
    <row r="958" ht="18.0" customHeight="1">
      <c r="A958" s="447"/>
      <c r="B958" s="1"/>
      <c r="C958" s="453"/>
      <c r="D958" s="2"/>
      <c r="E958" s="1"/>
      <c r="F958" s="49"/>
      <c r="G958" s="1"/>
      <c r="H958" s="1"/>
      <c r="I958" s="49"/>
      <c r="J958" s="1"/>
      <c r="K958" s="2"/>
      <c r="L958" s="2"/>
      <c r="M958" s="2"/>
      <c r="N958" s="2"/>
      <c r="O958" s="1"/>
      <c r="P958" s="53"/>
      <c r="Q958" s="53"/>
      <c r="R958" s="53"/>
      <c r="S958" s="104"/>
      <c r="T958" s="104"/>
      <c r="U958" s="104"/>
      <c r="V958" s="454"/>
      <c r="W958" s="53"/>
      <c r="X958" s="53"/>
      <c r="Y958" s="53"/>
      <c r="Z958" s="51"/>
      <c r="AA958" s="51"/>
      <c r="AB958" s="51"/>
      <c r="AC958" s="51"/>
      <c r="AD958" s="51"/>
      <c r="AE958" s="51"/>
      <c r="AF958" s="51"/>
      <c r="AG958" s="51"/>
      <c r="AH958" s="51"/>
    </row>
    <row r="959" ht="18.0" customHeight="1">
      <c r="A959" s="447"/>
      <c r="B959" s="1"/>
      <c r="C959" s="453"/>
      <c r="D959" s="2"/>
      <c r="E959" s="1"/>
      <c r="F959" s="49"/>
      <c r="G959" s="1"/>
      <c r="H959" s="1"/>
      <c r="I959" s="49"/>
      <c r="J959" s="1"/>
      <c r="K959" s="2"/>
      <c r="L959" s="2"/>
      <c r="M959" s="2"/>
      <c r="N959" s="2"/>
      <c r="O959" s="1"/>
      <c r="P959" s="53"/>
      <c r="Q959" s="53"/>
      <c r="R959" s="53"/>
      <c r="S959" s="104"/>
      <c r="T959" s="104"/>
      <c r="U959" s="104"/>
      <c r="V959" s="454"/>
      <c r="W959" s="53"/>
      <c r="X959" s="53"/>
      <c r="Y959" s="53"/>
      <c r="Z959" s="51"/>
      <c r="AA959" s="51"/>
      <c r="AB959" s="51"/>
      <c r="AC959" s="51"/>
      <c r="AD959" s="51"/>
      <c r="AE959" s="51"/>
      <c r="AF959" s="51"/>
      <c r="AG959" s="51"/>
      <c r="AH959" s="51"/>
    </row>
    <row r="960" ht="18.0" customHeight="1">
      <c r="A960" s="447"/>
      <c r="B960" s="1"/>
      <c r="C960" s="453"/>
      <c r="D960" s="2"/>
      <c r="E960" s="1"/>
      <c r="F960" s="49"/>
      <c r="G960" s="1"/>
      <c r="H960" s="1"/>
      <c r="I960" s="49"/>
      <c r="J960" s="1"/>
      <c r="K960" s="2"/>
      <c r="L960" s="2"/>
      <c r="M960" s="2"/>
      <c r="N960" s="2"/>
      <c r="O960" s="1"/>
      <c r="P960" s="53"/>
      <c r="Q960" s="53"/>
      <c r="R960" s="53"/>
      <c r="S960" s="104"/>
      <c r="T960" s="104"/>
      <c r="U960" s="104"/>
      <c r="V960" s="454"/>
      <c r="W960" s="53"/>
      <c r="X960" s="53"/>
      <c r="Y960" s="53"/>
      <c r="Z960" s="51"/>
      <c r="AA960" s="51"/>
      <c r="AB960" s="51"/>
      <c r="AC960" s="51"/>
      <c r="AD960" s="51"/>
      <c r="AE960" s="51"/>
      <c r="AF960" s="51"/>
      <c r="AG960" s="51"/>
      <c r="AH960" s="51"/>
    </row>
    <row r="961" ht="18.0" customHeight="1">
      <c r="A961" s="447"/>
      <c r="B961" s="1"/>
      <c r="C961" s="453"/>
      <c r="D961" s="2"/>
      <c r="E961" s="1"/>
      <c r="F961" s="49"/>
      <c r="G961" s="1"/>
      <c r="H961" s="1"/>
      <c r="I961" s="49"/>
      <c r="J961" s="1"/>
      <c r="K961" s="2"/>
      <c r="L961" s="2"/>
      <c r="M961" s="2"/>
      <c r="N961" s="2"/>
      <c r="O961" s="1"/>
      <c r="P961" s="53"/>
      <c r="Q961" s="53"/>
      <c r="R961" s="53"/>
      <c r="S961" s="104"/>
      <c r="T961" s="104"/>
      <c r="U961" s="104"/>
      <c r="V961" s="454"/>
      <c r="W961" s="53"/>
      <c r="X961" s="53"/>
      <c r="Y961" s="53"/>
      <c r="Z961" s="51"/>
      <c r="AA961" s="51"/>
      <c r="AB961" s="51"/>
      <c r="AC961" s="51"/>
      <c r="AD961" s="51"/>
      <c r="AE961" s="51"/>
      <c r="AF961" s="51"/>
      <c r="AG961" s="51"/>
      <c r="AH961" s="51"/>
    </row>
    <row r="962" ht="18.0" customHeight="1">
      <c r="A962" s="447"/>
      <c r="B962" s="1"/>
      <c r="C962" s="453"/>
      <c r="D962" s="2"/>
      <c r="E962" s="1"/>
      <c r="F962" s="49"/>
      <c r="G962" s="1"/>
      <c r="H962" s="1"/>
      <c r="I962" s="49"/>
      <c r="J962" s="1"/>
      <c r="K962" s="2"/>
      <c r="L962" s="2"/>
      <c r="M962" s="2"/>
      <c r="N962" s="2"/>
      <c r="O962" s="1"/>
      <c r="P962" s="53"/>
      <c r="Q962" s="53"/>
      <c r="R962" s="53"/>
      <c r="S962" s="104"/>
      <c r="T962" s="104"/>
      <c r="U962" s="104"/>
      <c r="V962" s="454"/>
      <c r="W962" s="53"/>
      <c r="X962" s="53"/>
      <c r="Y962" s="53"/>
      <c r="Z962" s="51"/>
      <c r="AA962" s="51"/>
      <c r="AB962" s="51"/>
      <c r="AC962" s="51"/>
      <c r="AD962" s="51"/>
      <c r="AE962" s="51"/>
      <c r="AF962" s="51"/>
      <c r="AG962" s="51"/>
      <c r="AH962" s="51"/>
    </row>
    <row r="963" ht="18.0" customHeight="1">
      <c r="A963" s="447"/>
      <c r="B963" s="1"/>
      <c r="C963" s="453"/>
      <c r="D963" s="2"/>
      <c r="E963" s="1"/>
      <c r="F963" s="49"/>
      <c r="G963" s="1"/>
      <c r="H963" s="1"/>
      <c r="I963" s="49"/>
      <c r="J963" s="1"/>
      <c r="K963" s="2"/>
      <c r="L963" s="2"/>
      <c r="M963" s="2"/>
      <c r="N963" s="2"/>
      <c r="O963" s="1"/>
      <c r="P963" s="53"/>
      <c r="Q963" s="53"/>
      <c r="R963" s="53"/>
      <c r="S963" s="104"/>
      <c r="T963" s="104"/>
      <c r="U963" s="104"/>
      <c r="V963" s="454"/>
      <c r="W963" s="53"/>
      <c r="X963" s="53"/>
      <c r="Y963" s="53"/>
      <c r="Z963" s="51"/>
      <c r="AA963" s="51"/>
      <c r="AB963" s="51"/>
      <c r="AC963" s="51"/>
      <c r="AD963" s="51"/>
      <c r="AE963" s="51"/>
      <c r="AF963" s="51"/>
      <c r="AG963" s="51"/>
      <c r="AH963" s="51"/>
    </row>
    <row r="964" ht="18.0" customHeight="1">
      <c r="A964" s="447"/>
      <c r="B964" s="1"/>
      <c r="C964" s="453"/>
      <c r="D964" s="2"/>
      <c r="E964" s="1"/>
      <c r="F964" s="49"/>
      <c r="G964" s="1"/>
      <c r="H964" s="1"/>
      <c r="I964" s="49"/>
      <c r="J964" s="1"/>
      <c r="K964" s="2"/>
      <c r="L964" s="2"/>
      <c r="M964" s="2"/>
      <c r="N964" s="2"/>
      <c r="O964" s="1"/>
      <c r="P964" s="53"/>
      <c r="Q964" s="53"/>
      <c r="R964" s="53"/>
      <c r="S964" s="104"/>
      <c r="T964" s="104"/>
      <c r="U964" s="104"/>
      <c r="V964" s="454"/>
      <c r="W964" s="53"/>
      <c r="X964" s="53"/>
      <c r="Y964" s="53"/>
      <c r="Z964" s="51"/>
      <c r="AA964" s="51"/>
      <c r="AB964" s="51"/>
      <c r="AC964" s="51"/>
      <c r="AD964" s="51"/>
      <c r="AE964" s="51"/>
      <c r="AF964" s="51"/>
      <c r="AG964" s="51"/>
      <c r="AH964" s="51"/>
    </row>
    <row r="965" ht="18.0" customHeight="1">
      <c r="A965" s="447"/>
      <c r="B965" s="1"/>
      <c r="C965" s="453"/>
      <c r="D965" s="2"/>
      <c r="E965" s="1"/>
      <c r="F965" s="49"/>
      <c r="G965" s="1"/>
      <c r="H965" s="1"/>
      <c r="I965" s="49"/>
      <c r="J965" s="1"/>
      <c r="K965" s="2"/>
      <c r="L965" s="2"/>
      <c r="M965" s="2"/>
      <c r="N965" s="2"/>
      <c r="O965" s="1"/>
      <c r="P965" s="53"/>
      <c r="Q965" s="53"/>
      <c r="R965" s="53"/>
      <c r="S965" s="104"/>
      <c r="T965" s="104"/>
      <c r="U965" s="104"/>
      <c r="V965" s="454"/>
      <c r="W965" s="53"/>
      <c r="X965" s="53"/>
      <c r="Y965" s="53"/>
      <c r="Z965" s="51"/>
      <c r="AA965" s="51"/>
      <c r="AB965" s="51"/>
      <c r="AC965" s="51"/>
      <c r="AD965" s="51"/>
      <c r="AE965" s="51"/>
      <c r="AF965" s="51"/>
      <c r="AG965" s="51"/>
      <c r="AH965" s="51"/>
    </row>
    <row r="966" ht="18.0" customHeight="1">
      <c r="A966" s="447"/>
      <c r="B966" s="1"/>
      <c r="C966" s="453"/>
      <c r="D966" s="2"/>
      <c r="E966" s="1"/>
      <c r="F966" s="49"/>
      <c r="G966" s="1"/>
      <c r="H966" s="1"/>
      <c r="I966" s="49"/>
      <c r="J966" s="1"/>
      <c r="K966" s="2"/>
      <c r="L966" s="2"/>
      <c r="M966" s="2"/>
      <c r="N966" s="2"/>
      <c r="O966" s="1"/>
      <c r="P966" s="53"/>
      <c r="Q966" s="53"/>
      <c r="R966" s="53"/>
      <c r="S966" s="104"/>
      <c r="T966" s="104"/>
      <c r="U966" s="104"/>
      <c r="V966" s="454"/>
      <c r="W966" s="53"/>
      <c r="X966" s="53"/>
      <c r="Y966" s="53"/>
      <c r="Z966" s="51"/>
      <c r="AA966" s="51"/>
      <c r="AB966" s="51"/>
      <c r="AC966" s="51"/>
      <c r="AD966" s="51"/>
      <c r="AE966" s="51"/>
      <c r="AF966" s="51"/>
      <c r="AG966" s="51"/>
      <c r="AH966" s="51"/>
    </row>
    <row r="967" ht="18.0" customHeight="1">
      <c r="A967" s="447"/>
      <c r="B967" s="1"/>
      <c r="C967" s="453"/>
      <c r="D967" s="2"/>
      <c r="E967" s="1"/>
      <c r="F967" s="49"/>
      <c r="G967" s="1"/>
      <c r="H967" s="1"/>
      <c r="I967" s="49"/>
      <c r="J967" s="1"/>
      <c r="K967" s="2"/>
      <c r="L967" s="2"/>
      <c r="M967" s="2"/>
      <c r="N967" s="2"/>
      <c r="O967" s="1"/>
      <c r="P967" s="53"/>
      <c r="Q967" s="53"/>
      <c r="R967" s="53"/>
      <c r="S967" s="104"/>
      <c r="T967" s="104"/>
      <c r="U967" s="104"/>
      <c r="V967" s="454"/>
      <c r="W967" s="53"/>
      <c r="X967" s="53"/>
      <c r="Y967" s="53"/>
      <c r="Z967" s="51"/>
      <c r="AA967" s="51"/>
      <c r="AB967" s="51"/>
      <c r="AC967" s="51"/>
      <c r="AD967" s="51"/>
      <c r="AE967" s="51"/>
      <c r="AF967" s="51"/>
      <c r="AG967" s="51"/>
      <c r="AH967" s="51"/>
    </row>
    <row r="968" ht="18.0" customHeight="1">
      <c r="A968" s="447"/>
      <c r="B968" s="1"/>
      <c r="C968" s="453"/>
      <c r="D968" s="2"/>
      <c r="E968" s="1"/>
      <c r="F968" s="49"/>
      <c r="G968" s="1"/>
      <c r="H968" s="1"/>
      <c r="I968" s="49"/>
      <c r="J968" s="1"/>
      <c r="K968" s="2"/>
      <c r="L968" s="2"/>
      <c r="M968" s="2"/>
      <c r="N968" s="2"/>
      <c r="O968" s="1"/>
      <c r="P968" s="53"/>
      <c r="Q968" s="53"/>
      <c r="R968" s="53"/>
      <c r="S968" s="104"/>
      <c r="T968" s="104"/>
      <c r="U968" s="104"/>
      <c r="V968" s="454"/>
      <c r="W968" s="53"/>
      <c r="X968" s="53"/>
      <c r="Y968" s="53"/>
      <c r="Z968" s="51"/>
      <c r="AA968" s="51"/>
      <c r="AB968" s="51"/>
      <c r="AC968" s="51"/>
      <c r="AD968" s="51"/>
      <c r="AE968" s="51"/>
      <c r="AF968" s="51"/>
      <c r="AG968" s="51"/>
      <c r="AH968" s="51"/>
    </row>
    <row r="969" ht="18.0" customHeight="1">
      <c r="A969" s="447"/>
      <c r="B969" s="1"/>
      <c r="C969" s="453"/>
      <c r="D969" s="2"/>
      <c r="E969" s="1"/>
      <c r="F969" s="49"/>
      <c r="G969" s="1"/>
      <c r="H969" s="1"/>
      <c r="I969" s="49"/>
      <c r="J969" s="1"/>
      <c r="K969" s="2"/>
      <c r="L969" s="2"/>
      <c r="M969" s="2"/>
      <c r="N969" s="2"/>
      <c r="O969" s="1"/>
      <c r="P969" s="53"/>
      <c r="Q969" s="53"/>
      <c r="R969" s="53"/>
      <c r="S969" s="104"/>
      <c r="T969" s="104"/>
      <c r="U969" s="104"/>
      <c r="V969" s="454"/>
      <c r="W969" s="53"/>
      <c r="X969" s="53"/>
      <c r="Y969" s="53"/>
      <c r="Z969" s="51"/>
      <c r="AA969" s="51"/>
      <c r="AB969" s="51"/>
      <c r="AC969" s="51"/>
      <c r="AD969" s="51"/>
      <c r="AE969" s="51"/>
      <c r="AF969" s="51"/>
      <c r="AG969" s="51"/>
      <c r="AH969" s="51"/>
    </row>
    <row r="970" ht="18.0" customHeight="1">
      <c r="A970" s="447"/>
      <c r="B970" s="1"/>
      <c r="C970" s="453"/>
      <c r="D970" s="2"/>
      <c r="E970" s="1"/>
      <c r="F970" s="49"/>
      <c r="G970" s="1"/>
      <c r="H970" s="1"/>
      <c r="I970" s="49"/>
      <c r="J970" s="1"/>
      <c r="K970" s="2"/>
      <c r="L970" s="2"/>
      <c r="M970" s="2"/>
      <c r="N970" s="2"/>
      <c r="O970" s="1"/>
      <c r="P970" s="53"/>
      <c r="Q970" s="53"/>
      <c r="R970" s="53"/>
      <c r="S970" s="104"/>
      <c r="T970" s="104"/>
      <c r="U970" s="104"/>
      <c r="V970" s="454"/>
      <c r="W970" s="53"/>
      <c r="X970" s="53"/>
      <c r="Y970" s="53"/>
      <c r="Z970" s="51"/>
      <c r="AA970" s="51"/>
      <c r="AB970" s="51"/>
      <c r="AC970" s="51"/>
      <c r="AD970" s="51"/>
      <c r="AE970" s="51"/>
      <c r="AF970" s="51"/>
      <c r="AG970" s="51"/>
      <c r="AH970" s="51"/>
    </row>
    <row r="971" ht="18.0" customHeight="1">
      <c r="A971" s="447"/>
      <c r="B971" s="1"/>
      <c r="C971" s="453"/>
      <c r="D971" s="2"/>
      <c r="E971" s="1"/>
      <c r="F971" s="49"/>
      <c r="G971" s="1"/>
      <c r="H971" s="1"/>
      <c r="I971" s="49"/>
      <c r="J971" s="1"/>
      <c r="K971" s="2"/>
      <c r="L971" s="2"/>
      <c r="M971" s="2"/>
      <c r="N971" s="2"/>
      <c r="O971" s="1"/>
      <c r="P971" s="53"/>
      <c r="Q971" s="53"/>
      <c r="R971" s="53"/>
      <c r="S971" s="104"/>
      <c r="T971" s="104"/>
      <c r="U971" s="104"/>
      <c r="V971" s="454"/>
      <c r="W971" s="53"/>
      <c r="X971" s="53"/>
      <c r="Y971" s="53"/>
      <c r="Z971" s="51"/>
      <c r="AA971" s="51"/>
      <c r="AB971" s="51"/>
      <c r="AC971" s="51"/>
      <c r="AD971" s="51"/>
      <c r="AE971" s="51"/>
      <c r="AF971" s="51"/>
      <c r="AG971" s="51"/>
      <c r="AH971" s="51"/>
    </row>
    <row r="972" ht="18.0" customHeight="1">
      <c r="A972" s="447"/>
      <c r="B972" s="1"/>
      <c r="C972" s="453"/>
      <c r="D972" s="2"/>
      <c r="E972" s="1"/>
      <c r="F972" s="49"/>
      <c r="G972" s="1"/>
      <c r="H972" s="1"/>
      <c r="I972" s="49"/>
      <c r="J972" s="1"/>
      <c r="K972" s="2"/>
      <c r="L972" s="2"/>
      <c r="M972" s="2"/>
      <c r="N972" s="2"/>
      <c r="O972" s="1"/>
      <c r="P972" s="53"/>
      <c r="Q972" s="53"/>
      <c r="R972" s="53"/>
      <c r="S972" s="104"/>
      <c r="T972" s="104"/>
      <c r="U972" s="104"/>
      <c r="V972" s="454"/>
      <c r="W972" s="53"/>
      <c r="X972" s="53"/>
      <c r="Y972" s="53"/>
      <c r="Z972" s="51"/>
      <c r="AA972" s="51"/>
      <c r="AB972" s="51"/>
      <c r="AC972" s="51"/>
      <c r="AD972" s="51"/>
      <c r="AE972" s="51"/>
      <c r="AF972" s="51"/>
      <c r="AG972" s="51"/>
      <c r="AH972" s="51"/>
    </row>
    <row r="973" ht="18.0" customHeight="1">
      <c r="A973" s="447"/>
      <c r="B973" s="1"/>
      <c r="C973" s="453"/>
      <c r="D973" s="2"/>
      <c r="E973" s="1"/>
      <c r="F973" s="49"/>
      <c r="G973" s="1"/>
      <c r="H973" s="1"/>
      <c r="I973" s="49"/>
      <c r="J973" s="1"/>
      <c r="K973" s="2"/>
      <c r="L973" s="2"/>
      <c r="M973" s="2"/>
      <c r="N973" s="2"/>
      <c r="O973" s="1"/>
      <c r="P973" s="53"/>
      <c r="Q973" s="53"/>
      <c r="R973" s="53"/>
      <c r="S973" s="104"/>
      <c r="T973" s="104"/>
      <c r="U973" s="104"/>
      <c r="V973" s="454"/>
      <c r="W973" s="53"/>
      <c r="X973" s="53"/>
      <c r="Y973" s="53"/>
      <c r="Z973" s="51"/>
      <c r="AA973" s="51"/>
      <c r="AB973" s="51"/>
      <c r="AC973" s="51"/>
      <c r="AD973" s="51"/>
      <c r="AE973" s="51"/>
      <c r="AF973" s="51"/>
      <c r="AG973" s="51"/>
      <c r="AH973" s="51"/>
    </row>
    <row r="974" ht="18.0" customHeight="1">
      <c r="A974" s="447"/>
      <c r="B974" s="1"/>
      <c r="C974" s="453"/>
      <c r="D974" s="2"/>
      <c r="E974" s="1"/>
      <c r="F974" s="49"/>
      <c r="G974" s="1"/>
      <c r="H974" s="1"/>
      <c r="I974" s="49"/>
      <c r="J974" s="1"/>
      <c r="K974" s="2"/>
      <c r="L974" s="2"/>
      <c r="M974" s="2"/>
      <c r="N974" s="2"/>
      <c r="O974" s="1"/>
      <c r="P974" s="53"/>
      <c r="Q974" s="53"/>
      <c r="R974" s="53"/>
      <c r="S974" s="104"/>
      <c r="T974" s="104"/>
      <c r="U974" s="104"/>
      <c r="V974" s="454"/>
      <c r="W974" s="53"/>
      <c r="X974" s="53"/>
      <c r="Y974" s="53"/>
      <c r="Z974" s="51"/>
      <c r="AA974" s="51"/>
      <c r="AB974" s="51"/>
      <c r="AC974" s="51"/>
      <c r="AD974" s="51"/>
      <c r="AE974" s="51"/>
      <c r="AF974" s="51"/>
      <c r="AG974" s="51"/>
      <c r="AH974" s="51"/>
    </row>
    <row r="975" ht="18.0" customHeight="1">
      <c r="A975" s="447"/>
      <c r="B975" s="1"/>
      <c r="C975" s="453"/>
      <c r="D975" s="2"/>
      <c r="E975" s="1"/>
      <c r="F975" s="49"/>
      <c r="G975" s="1"/>
      <c r="H975" s="1"/>
      <c r="I975" s="49"/>
      <c r="J975" s="1"/>
      <c r="K975" s="2"/>
      <c r="L975" s="2"/>
      <c r="M975" s="2"/>
      <c r="N975" s="2"/>
      <c r="O975" s="1"/>
      <c r="P975" s="53"/>
      <c r="Q975" s="53"/>
      <c r="R975" s="53"/>
      <c r="S975" s="104"/>
      <c r="T975" s="104"/>
      <c r="U975" s="104"/>
      <c r="V975" s="454"/>
      <c r="W975" s="53"/>
      <c r="X975" s="53"/>
      <c r="Y975" s="53"/>
      <c r="Z975" s="51"/>
      <c r="AA975" s="51"/>
      <c r="AB975" s="51"/>
      <c r="AC975" s="51"/>
      <c r="AD975" s="51"/>
      <c r="AE975" s="51"/>
      <c r="AF975" s="51"/>
      <c r="AG975" s="51"/>
      <c r="AH975" s="51"/>
    </row>
    <row r="976" ht="18.0" customHeight="1">
      <c r="A976" s="447"/>
      <c r="B976" s="1"/>
      <c r="C976" s="453"/>
      <c r="D976" s="2"/>
      <c r="E976" s="1"/>
      <c r="F976" s="49"/>
      <c r="G976" s="1"/>
      <c r="H976" s="1"/>
      <c r="I976" s="49"/>
      <c r="J976" s="1"/>
      <c r="K976" s="2"/>
      <c r="L976" s="2"/>
      <c r="M976" s="2"/>
      <c r="N976" s="2"/>
      <c r="O976" s="1"/>
      <c r="P976" s="53"/>
      <c r="Q976" s="53"/>
      <c r="R976" s="53"/>
      <c r="S976" s="104"/>
      <c r="T976" s="104"/>
      <c r="U976" s="104"/>
      <c r="V976" s="454"/>
      <c r="W976" s="53"/>
      <c r="X976" s="53"/>
      <c r="Y976" s="53"/>
      <c r="Z976" s="51"/>
      <c r="AA976" s="51"/>
      <c r="AB976" s="51"/>
      <c r="AC976" s="51"/>
      <c r="AD976" s="51"/>
      <c r="AE976" s="51"/>
      <c r="AF976" s="51"/>
      <c r="AG976" s="51"/>
      <c r="AH976" s="51"/>
    </row>
    <row r="977" ht="18.0" customHeight="1">
      <c r="A977" s="447"/>
      <c r="B977" s="1"/>
      <c r="C977" s="453"/>
      <c r="D977" s="2"/>
      <c r="E977" s="1"/>
      <c r="F977" s="49"/>
      <c r="G977" s="1"/>
      <c r="H977" s="1"/>
      <c r="I977" s="49"/>
      <c r="J977" s="1"/>
      <c r="K977" s="2"/>
      <c r="L977" s="2"/>
      <c r="M977" s="2"/>
      <c r="N977" s="2"/>
      <c r="O977" s="1"/>
      <c r="P977" s="53"/>
      <c r="Q977" s="53"/>
      <c r="R977" s="53"/>
      <c r="S977" s="104"/>
      <c r="T977" s="104"/>
      <c r="U977" s="104"/>
      <c r="V977" s="454"/>
      <c r="W977" s="53"/>
      <c r="X977" s="53"/>
      <c r="Y977" s="53"/>
      <c r="Z977" s="51"/>
      <c r="AA977" s="51"/>
      <c r="AB977" s="51"/>
      <c r="AC977" s="51"/>
      <c r="AD977" s="51"/>
      <c r="AE977" s="51"/>
      <c r="AF977" s="51"/>
      <c r="AG977" s="51"/>
      <c r="AH977" s="51"/>
    </row>
    <row r="978" ht="18.0" customHeight="1">
      <c r="A978" s="447"/>
      <c r="B978" s="1"/>
      <c r="C978" s="453"/>
      <c r="D978" s="2"/>
      <c r="E978" s="1"/>
      <c r="F978" s="49"/>
      <c r="G978" s="1"/>
      <c r="H978" s="1"/>
      <c r="I978" s="49"/>
      <c r="J978" s="1"/>
      <c r="K978" s="2"/>
      <c r="L978" s="2"/>
      <c r="M978" s="2"/>
      <c r="N978" s="2"/>
      <c r="O978" s="1"/>
      <c r="P978" s="53"/>
      <c r="Q978" s="53"/>
      <c r="R978" s="53"/>
      <c r="S978" s="104"/>
      <c r="T978" s="104"/>
      <c r="U978" s="104"/>
      <c r="V978" s="454"/>
      <c r="W978" s="53"/>
      <c r="X978" s="53"/>
      <c r="Y978" s="53"/>
      <c r="Z978" s="51"/>
      <c r="AA978" s="51"/>
      <c r="AB978" s="51"/>
      <c r="AC978" s="51"/>
      <c r="AD978" s="51"/>
      <c r="AE978" s="51"/>
      <c r="AF978" s="51"/>
      <c r="AG978" s="51"/>
      <c r="AH978" s="51"/>
    </row>
    <row r="979" ht="18.0" customHeight="1">
      <c r="A979" s="447"/>
      <c r="B979" s="1"/>
      <c r="C979" s="453"/>
      <c r="D979" s="2"/>
      <c r="E979" s="1"/>
      <c r="F979" s="49"/>
      <c r="G979" s="1"/>
      <c r="H979" s="1"/>
      <c r="I979" s="49"/>
      <c r="J979" s="1"/>
      <c r="K979" s="2"/>
      <c r="L979" s="2"/>
      <c r="M979" s="2"/>
      <c r="N979" s="2"/>
      <c r="O979" s="1"/>
      <c r="P979" s="53"/>
      <c r="Q979" s="53"/>
      <c r="R979" s="53"/>
      <c r="S979" s="104"/>
      <c r="T979" s="104"/>
      <c r="U979" s="104"/>
      <c r="V979" s="454"/>
      <c r="W979" s="53"/>
      <c r="X979" s="53"/>
      <c r="Y979" s="53"/>
      <c r="Z979" s="51"/>
      <c r="AA979" s="51"/>
      <c r="AB979" s="51"/>
      <c r="AC979" s="51"/>
      <c r="AD979" s="51"/>
      <c r="AE979" s="51"/>
      <c r="AF979" s="51"/>
      <c r="AG979" s="51"/>
      <c r="AH979" s="51"/>
    </row>
    <row r="980" ht="18.0" customHeight="1">
      <c r="A980" s="447"/>
      <c r="B980" s="1"/>
      <c r="C980" s="453"/>
      <c r="D980" s="2"/>
      <c r="E980" s="1"/>
      <c r="F980" s="49"/>
      <c r="G980" s="1"/>
      <c r="H980" s="1"/>
      <c r="I980" s="49"/>
      <c r="J980" s="1"/>
      <c r="K980" s="2"/>
      <c r="L980" s="2"/>
      <c r="M980" s="2"/>
      <c r="N980" s="2"/>
      <c r="O980" s="1"/>
      <c r="P980" s="53"/>
      <c r="Q980" s="53"/>
      <c r="R980" s="53"/>
      <c r="S980" s="104"/>
      <c r="T980" s="104"/>
      <c r="U980" s="104"/>
      <c r="V980" s="454"/>
      <c r="W980" s="53"/>
      <c r="X980" s="53"/>
      <c r="Y980" s="53"/>
      <c r="Z980" s="51"/>
      <c r="AA980" s="51"/>
      <c r="AB980" s="51"/>
      <c r="AC980" s="51"/>
      <c r="AD980" s="51"/>
      <c r="AE980" s="51"/>
      <c r="AF980" s="51"/>
      <c r="AG980" s="51"/>
      <c r="AH980" s="51"/>
    </row>
    <row r="981" ht="18.0" customHeight="1">
      <c r="A981" s="447"/>
      <c r="B981" s="1"/>
      <c r="C981" s="453"/>
      <c r="D981" s="2"/>
      <c r="E981" s="1"/>
      <c r="F981" s="49"/>
      <c r="G981" s="1"/>
      <c r="H981" s="1"/>
      <c r="I981" s="49"/>
      <c r="J981" s="1"/>
      <c r="K981" s="2"/>
      <c r="L981" s="2"/>
      <c r="M981" s="2"/>
      <c r="N981" s="2"/>
      <c r="O981" s="1"/>
      <c r="P981" s="53"/>
      <c r="Q981" s="53"/>
      <c r="R981" s="53"/>
      <c r="S981" s="104"/>
      <c r="T981" s="104"/>
      <c r="U981" s="104"/>
      <c r="V981" s="454"/>
      <c r="W981" s="53"/>
      <c r="X981" s="53"/>
      <c r="Y981" s="53"/>
      <c r="Z981" s="51"/>
      <c r="AA981" s="51"/>
      <c r="AB981" s="51"/>
      <c r="AC981" s="51"/>
      <c r="AD981" s="51"/>
      <c r="AE981" s="51"/>
      <c r="AF981" s="51"/>
      <c r="AG981" s="51"/>
      <c r="AH981" s="51"/>
    </row>
    <row r="982" ht="18.0" customHeight="1">
      <c r="A982" s="447"/>
      <c r="B982" s="1"/>
      <c r="C982" s="453"/>
      <c r="D982" s="2"/>
      <c r="E982" s="1"/>
      <c r="F982" s="49"/>
      <c r="G982" s="1"/>
      <c r="H982" s="1"/>
      <c r="I982" s="49"/>
      <c r="J982" s="1"/>
      <c r="K982" s="2"/>
      <c r="L982" s="2"/>
      <c r="M982" s="2"/>
      <c r="N982" s="2"/>
      <c r="O982" s="1"/>
      <c r="P982" s="53"/>
      <c r="Q982" s="53"/>
      <c r="R982" s="53"/>
      <c r="S982" s="104"/>
      <c r="T982" s="104"/>
      <c r="U982" s="104"/>
      <c r="V982" s="454"/>
      <c r="W982" s="53"/>
      <c r="X982" s="53"/>
      <c r="Y982" s="53"/>
      <c r="Z982" s="51"/>
      <c r="AA982" s="51"/>
      <c r="AB982" s="51"/>
      <c r="AC982" s="51"/>
      <c r="AD982" s="51"/>
      <c r="AE982" s="51"/>
      <c r="AF982" s="51"/>
      <c r="AG982" s="51"/>
      <c r="AH982" s="51"/>
    </row>
    <row r="983" ht="18.0" customHeight="1">
      <c r="A983" s="447"/>
      <c r="B983" s="1"/>
      <c r="C983" s="453"/>
      <c r="D983" s="2"/>
      <c r="E983" s="1"/>
      <c r="F983" s="49"/>
      <c r="G983" s="1"/>
      <c r="H983" s="1"/>
      <c r="I983" s="49"/>
      <c r="J983" s="1"/>
      <c r="K983" s="2"/>
      <c r="L983" s="2"/>
      <c r="M983" s="2"/>
      <c r="N983" s="2"/>
      <c r="O983" s="1"/>
      <c r="P983" s="53"/>
      <c r="Q983" s="53"/>
      <c r="R983" s="53"/>
      <c r="S983" s="104"/>
      <c r="T983" s="104"/>
      <c r="U983" s="104"/>
      <c r="V983" s="454"/>
      <c r="W983" s="53"/>
      <c r="X983" s="53"/>
      <c r="Y983" s="53"/>
      <c r="Z983" s="51"/>
      <c r="AA983" s="51"/>
      <c r="AB983" s="51"/>
      <c r="AC983" s="51"/>
      <c r="AD983" s="51"/>
      <c r="AE983" s="51"/>
      <c r="AF983" s="51"/>
      <c r="AG983" s="51"/>
      <c r="AH983" s="51"/>
    </row>
    <row r="984" ht="18.0" customHeight="1">
      <c r="A984" s="447"/>
      <c r="B984" s="1"/>
      <c r="C984" s="453"/>
      <c r="D984" s="2"/>
      <c r="E984" s="1"/>
      <c r="F984" s="49"/>
      <c r="G984" s="1"/>
      <c r="H984" s="1"/>
      <c r="I984" s="49"/>
      <c r="J984" s="1"/>
      <c r="K984" s="2"/>
      <c r="L984" s="2"/>
      <c r="M984" s="2"/>
      <c r="N984" s="2"/>
      <c r="O984" s="1"/>
      <c r="P984" s="53"/>
      <c r="Q984" s="53"/>
      <c r="R984" s="53"/>
      <c r="S984" s="104"/>
      <c r="T984" s="104"/>
      <c r="U984" s="104"/>
      <c r="V984" s="454"/>
      <c r="W984" s="53"/>
      <c r="X984" s="53"/>
      <c r="Y984" s="53"/>
      <c r="Z984" s="51"/>
      <c r="AA984" s="51"/>
      <c r="AB984" s="51"/>
      <c r="AC984" s="51"/>
      <c r="AD984" s="51"/>
      <c r="AE984" s="51"/>
      <c r="AF984" s="51"/>
      <c r="AG984" s="51"/>
      <c r="AH984" s="51"/>
    </row>
    <row r="985" ht="18.0" customHeight="1">
      <c r="A985" s="447"/>
      <c r="B985" s="1"/>
      <c r="C985" s="453"/>
      <c r="D985" s="2"/>
      <c r="E985" s="1"/>
      <c r="F985" s="49"/>
      <c r="G985" s="1"/>
      <c r="H985" s="1"/>
      <c r="I985" s="49"/>
      <c r="J985" s="1"/>
      <c r="K985" s="2"/>
      <c r="L985" s="2"/>
      <c r="M985" s="2"/>
      <c r="N985" s="2"/>
      <c r="O985" s="1"/>
      <c r="P985" s="53"/>
      <c r="Q985" s="53"/>
      <c r="R985" s="53"/>
      <c r="S985" s="104"/>
      <c r="T985" s="104"/>
      <c r="U985" s="104"/>
      <c r="V985" s="454"/>
      <c r="W985" s="53"/>
      <c r="X985" s="53"/>
      <c r="Y985" s="53"/>
      <c r="Z985" s="51"/>
      <c r="AA985" s="51"/>
      <c r="AB985" s="51"/>
      <c r="AC985" s="51"/>
      <c r="AD985" s="51"/>
      <c r="AE985" s="51"/>
      <c r="AF985" s="51"/>
      <c r="AG985" s="51"/>
      <c r="AH985" s="51"/>
    </row>
    <row r="986" ht="18.0" customHeight="1">
      <c r="A986" s="447"/>
      <c r="B986" s="1"/>
      <c r="C986" s="453"/>
      <c r="D986" s="2"/>
      <c r="E986" s="1"/>
      <c r="F986" s="49"/>
      <c r="G986" s="1"/>
      <c r="H986" s="1"/>
      <c r="I986" s="49"/>
      <c r="J986" s="1"/>
      <c r="K986" s="2"/>
      <c r="L986" s="2"/>
      <c r="M986" s="2"/>
      <c r="N986" s="2"/>
      <c r="O986" s="1"/>
      <c r="P986" s="53"/>
      <c r="Q986" s="53"/>
      <c r="R986" s="53"/>
      <c r="S986" s="104"/>
      <c r="T986" s="104"/>
      <c r="U986" s="104"/>
      <c r="V986" s="454"/>
      <c r="W986" s="53"/>
      <c r="X986" s="53"/>
      <c r="Y986" s="53"/>
      <c r="Z986" s="51"/>
      <c r="AA986" s="51"/>
      <c r="AB986" s="51"/>
      <c r="AC986" s="51"/>
      <c r="AD986" s="51"/>
      <c r="AE986" s="51"/>
      <c r="AF986" s="51"/>
      <c r="AG986" s="51"/>
      <c r="AH986" s="51"/>
    </row>
    <row r="987" ht="18.0" customHeight="1">
      <c r="A987" s="447"/>
      <c r="B987" s="1"/>
      <c r="C987" s="453"/>
      <c r="D987" s="2"/>
      <c r="E987" s="1"/>
      <c r="F987" s="49"/>
      <c r="G987" s="1"/>
      <c r="H987" s="1"/>
      <c r="I987" s="49"/>
      <c r="J987" s="1"/>
      <c r="K987" s="2"/>
      <c r="L987" s="2"/>
      <c r="M987" s="2"/>
      <c r="N987" s="2"/>
      <c r="O987" s="1"/>
      <c r="P987" s="53"/>
      <c r="Q987" s="53"/>
      <c r="R987" s="53"/>
      <c r="S987" s="104"/>
      <c r="T987" s="104"/>
      <c r="U987" s="104"/>
      <c r="V987" s="454"/>
      <c r="W987" s="53"/>
      <c r="X987" s="53"/>
      <c r="Y987" s="53"/>
      <c r="Z987" s="51"/>
      <c r="AA987" s="51"/>
      <c r="AB987" s="51"/>
      <c r="AC987" s="51"/>
      <c r="AD987" s="51"/>
      <c r="AE987" s="51"/>
      <c r="AF987" s="51"/>
      <c r="AG987" s="51"/>
      <c r="AH987" s="51"/>
    </row>
    <row r="988" ht="18.0" customHeight="1">
      <c r="A988" s="447"/>
      <c r="B988" s="1"/>
      <c r="C988" s="453"/>
      <c r="D988" s="2"/>
      <c r="E988" s="1"/>
      <c r="F988" s="49"/>
      <c r="G988" s="1"/>
      <c r="H988" s="1"/>
      <c r="I988" s="49"/>
      <c r="J988" s="1"/>
      <c r="K988" s="2"/>
      <c r="L988" s="2"/>
      <c r="M988" s="2"/>
      <c r="N988" s="2"/>
      <c r="O988" s="1"/>
      <c r="P988" s="53"/>
      <c r="Q988" s="53"/>
      <c r="R988" s="53"/>
      <c r="S988" s="104"/>
      <c r="T988" s="104"/>
      <c r="U988" s="104"/>
      <c r="V988" s="454"/>
      <c r="W988" s="53"/>
      <c r="X988" s="53"/>
      <c r="Y988" s="53"/>
      <c r="Z988" s="51"/>
      <c r="AA988" s="51"/>
      <c r="AB988" s="51"/>
      <c r="AC988" s="51"/>
      <c r="AD988" s="51"/>
      <c r="AE988" s="51"/>
      <c r="AF988" s="51"/>
      <c r="AG988" s="51"/>
      <c r="AH988" s="51"/>
    </row>
    <row r="989" ht="18.0" customHeight="1">
      <c r="A989" s="447"/>
      <c r="B989" s="1"/>
      <c r="C989" s="453"/>
      <c r="D989" s="2"/>
      <c r="E989" s="1"/>
      <c r="F989" s="49"/>
      <c r="G989" s="1"/>
      <c r="H989" s="1"/>
      <c r="I989" s="49"/>
      <c r="J989" s="1"/>
      <c r="K989" s="2"/>
      <c r="L989" s="2"/>
      <c r="M989" s="2"/>
      <c r="N989" s="2"/>
      <c r="O989" s="1"/>
      <c r="P989" s="53"/>
      <c r="Q989" s="53"/>
      <c r="R989" s="53"/>
      <c r="S989" s="104"/>
      <c r="T989" s="104"/>
      <c r="U989" s="104"/>
      <c r="V989" s="454"/>
      <c r="W989" s="53"/>
      <c r="X989" s="53"/>
      <c r="Y989" s="53"/>
      <c r="Z989" s="51"/>
      <c r="AA989" s="51"/>
      <c r="AB989" s="51"/>
      <c r="AC989" s="51"/>
      <c r="AD989" s="51"/>
      <c r="AE989" s="51"/>
      <c r="AF989" s="51"/>
      <c r="AG989" s="51"/>
      <c r="AH989" s="51"/>
    </row>
    <row r="990" ht="18.0" customHeight="1">
      <c r="A990" s="447"/>
      <c r="B990" s="1"/>
      <c r="C990" s="453"/>
      <c r="D990" s="2"/>
      <c r="E990" s="1"/>
      <c r="F990" s="49"/>
      <c r="G990" s="1"/>
      <c r="H990" s="1"/>
      <c r="I990" s="49"/>
      <c r="J990" s="1"/>
      <c r="K990" s="2"/>
      <c r="L990" s="2"/>
      <c r="M990" s="2"/>
      <c r="N990" s="2"/>
      <c r="O990" s="1"/>
      <c r="P990" s="53"/>
      <c r="Q990" s="53"/>
      <c r="R990" s="53"/>
      <c r="S990" s="104"/>
      <c r="T990" s="104"/>
      <c r="U990" s="104"/>
      <c r="V990" s="454"/>
      <c r="W990" s="53"/>
      <c r="X990" s="53"/>
      <c r="Y990" s="53"/>
      <c r="Z990" s="51"/>
      <c r="AA990" s="51"/>
      <c r="AB990" s="51"/>
      <c r="AC990" s="51"/>
      <c r="AD990" s="51"/>
      <c r="AE990" s="51"/>
      <c r="AF990" s="51"/>
      <c r="AG990" s="51"/>
      <c r="AH990" s="51"/>
    </row>
    <row r="991" ht="18.0" customHeight="1">
      <c r="A991" s="447"/>
      <c r="B991" s="1"/>
      <c r="C991" s="453"/>
      <c r="D991" s="2"/>
      <c r="E991" s="1"/>
      <c r="F991" s="49"/>
      <c r="G991" s="1"/>
      <c r="H991" s="1"/>
      <c r="I991" s="49"/>
      <c r="J991" s="1"/>
      <c r="K991" s="2"/>
      <c r="L991" s="2"/>
      <c r="M991" s="2"/>
      <c r="N991" s="2"/>
      <c r="O991" s="1"/>
      <c r="P991" s="53"/>
      <c r="Q991" s="53"/>
      <c r="R991" s="53"/>
      <c r="S991" s="104"/>
      <c r="T991" s="104"/>
      <c r="U991" s="104"/>
      <c r="V991" s="454"/>
      <c r="W991" s="53"/>
      <c r="X991" s="53"/>
      <c r="Y991" s="53"/>
      <c r="Z991" s="51"/>
      <c r="AA991" s="51"/>
      <c r="AB991" s="51"/>
      <c r="AC991" s="51"/>
      <c r="AD991" s="51"/>
      <c r="AE991" s="51"/>
      <c r="AF991" s="51"/>
      <c r="AG991" s="51"/>
      <c r="AH991" s="51"/>
    </row>
    <row r="992" ht="18.0" customHeight="1">
      <c r="A992" s="447"/>
      <c r="B992" s="1"/>
      <c r="C992" s="453"/>
      <c r="D992" s="2"/>
      <c r="E992" s="1"/>
      <c r="F992" s="49"/>
      <c r="G992" s="1"/>
      <c r="H992" s="1"/>
      <c r="I992" s="49"/>
      <c r="J992" s="1"/>
      <c r="K992" s="2"/>
      <c r="L992" s="2"/>
      <c r="M992" s="2"/>
      <c r="N992" s="2"/>
      <c r="O992" s="1"/>
      <c r="P992" s="53"/>
      <c r="Q992" s="53"/>
      <c r="R992" s="53"/>
      <c r="S992" s="104"/>
      <c r="T992" s="104"/>
      <c r="U992" s="104"/>
      <c r="V992" s="454"/>
      <c r="W992" s="53"/>
      <c r="X992" s="53"/>
      <c r="Y992" s="53"/>
      <c r="Z992" s="51"/>
      <c r="AA992" s="51"/>
      <c r="AB992" s="51"/>
      <c r="AC992" s="51"/>
      <c r="AD992" s="51"/>
      <c r="AE992" s="51"/>
      <c r="AF992" s="51"/>
      <c r="AG992" s="51"/>
      <c r="AH992" s="51"/>
    </row>
    <row r="993" ht="18.0" customHeight="1">
      <c r="A993" s="447"/>
      <c r="B993" s="1"/>
      <c r="C993" s="453"/>
      <c r="D993" s="2"/>
      <c r="E993" s="1"/>
      <c r="F993" s="49"/>
      <c r="G993" s="1"/>
      <c r="H993" s="1"/>
      <c r="I993" s="49"/>
      <c r="J993" s="1"/>
      <c r="K993" s="2"/>
      <c r="L993" s="2"/>
      <c r="M993" s="2"/>
      <c r="N993" s="2"/>
      <c r="O993" s="1"/>
      <c r="P993" s="53"/>
      <c r="Q993" s="53"/>
      <c r="R993" s="53"/>
      <c r="S993" s="104"/>
      <c r="T993" s="104"/>
      <c r="U993" s="104"/>
      <c r="V993" s="454"/>
      <c r="W993" s="53"/>
      <c r="X993" s="53"/>
      <c r="Y993" s="53"/>
      <c r="Z993" s="51"/>
      <c r="AA993" s="51"/>
      <c r="AB993" s="51"/>
      <c r="AC993" s="51"/>
      <c r="AD993" s="51"/>
      <c r="AE993" s="51"/>
      <c r="AF993" s="51"/>
      <c r="AG993" s="51"/>
      <c r="AH993" s="51"/>
    </row>
    <row r="994" ht="18.0" customHeight="1">
      <c r="A994" s="447"/>
      <c r="B994" s="1"/>
      <c r="C994" s="453"/>
      <c r="D994" s="2"/>
      <c r="E994" s="1"/>
      <c r="F994" s="49"/>
      <c r="G994" s="1"/>
      <c r="H994" s="1"/>
      <c r="I994" s="49"/>
      <c r="J994" s="1"/>
      <c r="K994" s="2"/>
      <c r="L994" s="2"/>
      <c r="M994" s="2"/>
      <c r="N994" s="2"/>
      <c r="O994" s="1"/>
      <c r="P994" s="53"/>
      <c r="Q994" s="53"/>
      <c r="R994" s="53"/>
      <c r="S994" s="104"/>
      <c r="T994" s="104"/>
      <c r="U994" s="104"/>
      <c r="V994" s="454"/>
      <c r="W994" s="53"/>
      <c r="X994" s="53"/>
      <c r="Y994" s="53"/>
      <c r="Z994" s="51"/>
      <c r="AA994" s="51"/>
      <c r="AB994" s="51"/>
      <c r="AC994" s="51"/>
      <c r="AD994" s="51"/>
      <c r="AE994" s="51"/>
      <c r="AF994" s="51"/>
      <c r="AG994" s="51"/>
      <c r="AH994" s="51"/>
    </row>
    <row r="995" ht="18.0" customHeight="1">
      <c r="A995" s="447"/>
      <c r="B995" s="1"/>
      <c r="C995" s="453"/>
      <c r="D995" s="2"/>
      <c r="E995" s="1"/>
      <c r="F995" s="49"/>
      <c r="G995" s="1"/>
      <c r="H995" s="1"/>
      <c r="I995" s="49"/>
      <c r="J995" s="1"/>
      <c r="K995" s="2"/>
      <c r="L995" s="2"/>
      <c r="M995" s="2"/>
      <c r="N995" s="2"/>
      <c r="O995" s="1"/>
      <c r="P995" s="53"/>
      <c r="Q995" s="53"/>
      <c r="R995" s="53"/>
      <c r="S995" s="104"/>
      <c r="T995" s="104"/>
      <c r="U995" s="104"/>
      <c r="V995" s="454"/>
      <c r="W995" s="53"/>
      <c r="X995" s="53"/>
      <c r="Y995" s="53"/>
      <c r="Z995" s="51"/>
      <c r="AA995" s="51"/>
      <c r="AB995" s="51"/>
      <c r="AC995" s="51"/>
      <c r="AD995" s="51"/>
      <c r="AE995" s="51"/>
      <c r="AF995" s="51"/>
      <c r="AG995" s="51"/>
      <c r="AH995" s="51"/>
    </row>
    <row r="996" ht="18.0" customHeight="1">
      <c r="A996" s="447"/>
      <c r="B996" s="1"/>
      <c r="C996" s="453"/>
      <c r="D996" s="2"/>
      <c r="E996" s="1"/>
      <c r="F996" s="49"/>
      <c r="G996" s="1"/>
      <c r="H996" s="1"/>
      <c r="I996" s="49"/>
      <c r="J996" s="1"/>
      <c r="K996" s="2"/>
      <c r="L996" s="2"/>
      <c r="M996" s="2"/>
      <c r="N996" s="2"/>
      <c r="O996" s="1"/>
      <c r="P996" s="53"/>
      <c r="Q996" s="53"/>
      <c r="R996" s="53"/>
      <c r="S996" s="104"/>
      <c r="T996" s="104"/>
      <c r="U996" s="104"/>
      <c r="V996" s="454"/>
      <c r="W996" s="53"/>
      <c r="X996" s="53"/>
      <c r="Y996" s="53"/>
      <c r="Z996" s="51"/>
      <c r="AA996" s="51"/>
      <c r="AB996" s="51"/>
      <c r="AC996" s="51"/>
      <c r="AD996" s="51"/>
      <c r="AE996" s="51"/>
      <c r="AF996" s="51"/>
      <c r="AG996" s="51"/>
      <c r="AH996" s="51"/>
    </row>
    <row r="997" ht="18.0" customHeight="1">
      <c r="A997" s="447"/>
      <c r="B997" s="1"/>
      <c r="C997" s="453"/>
      <c r="D997" s="2"/>
      <c r="E997" s="1"/>
      <c r="F997" s="49"/>
      <c r="G997" s="1"/>
      <c r="H997" s="1"/>
      <c r="I997" s="49"/>
      <c r="J997" s="1"/>
      <c r="K997" s="2"/>
      <c r="L997" s="2"/>
      <c r="M997" s="2"/>
      <c r="N997" s="2"/>
      <c r="O997" s="1"/>
      <c r="P997" s="53"/>
      <c r="Q997" s="53"/>
      <c r="R997" s="53"/>
      <c r="S997" s="104"/>
      <c r="T997" s="104"/>
      <c r="U997" s="104"/>
      <c r="V997" s="454"/>
      <c r="W997" s="53"/>
      <c r="X997" s="53"/>
      <c r="Y997" s="53"/>
      <c r="Z997" s="51"/>
      <c r="AA997" s="51"/>
      <c r="AB997" s="51"/>
      <c r="AC997" s="51"/>
      <c r="AD997" s="51"/>
      <c r="AE997" s="51"/>
      <c r="AF997" s="51"/>
      <c r="AG997" s="51"/>
      <c r="AH997" s="51"/>
    </row>
    <row r="998" ht="18.0" customHeight="1">
      <c r="A998" s="447"/>
      <c r="B998" s="1"/>
      <c r="C998" s="453"/>
      <c r="D998" s="2"/>
      <c r="E998" s="1"/>
      <c r="F998" s="49"/>
      <c r="G998" s="1"/>
      <c r="H998" s="1"/>
      <c r="I998" s="49"/>
      <c r="J998" s="1"/>
      <c r="K998" s="2"/>
      <c r="L998" s="2"/>
      <c r="M998" s="2"/>
      <c r="N998" s="2"/>
      <c r="O998" s="1"/>
      <c r="P998" s="53"/>
      <c r="Q998" s="53"/>
      <c r="R998" s="53"/>
      <c r="S998" s="104"/>
      <c r="T998" s="104"/>
      <c r="U998" s="104"/>
      <c r="V998" s="454"/>
      <c r="W998" s="53"/>
      <c r="X998" s="53"/>
      <c r="Y998" s="53"/>
      <c r="Z998" s="51"/>
      <c r="AA998" s="51"/>
      <c r="AB998" s="51"/>
      <c r="AC998" s="51"/>
      <c r="AD998" s="51"/>
      <c r="AE998" s="51"/>
      <c r="AF998" s="51"/>
      <c r="AG998" s="51"/>
      <c r="AH998" s="51"/>
    </row>
    <row r="999" ht="18.0" customHeight="1">
      <c r="A999" s="447"/>
      <c r="B999" s="1"/>
      <c r="C999" s="453"/>
      <c r="D999" s="2"/>
      <c r="E999" s="1"/>
      <c r="F999" s="49"/>
      <c r="G999" s="1"/>
      <c r="H999" s="1"/>
      <c r="I999" s="49"/>
      <c r="J999" s="1"/>
      <c r="K999" s="2"/>
      <c r="L999" s="2"/>
      <c r="M999" s="2"/>
      <c r="N999" s="2"/>
      <c r="O999" s="1"/>
      <c r="P999" s="53"/>
      <c r="Q999" s="53"/>
      <c r="R999" s="53"/>
      <c r="S999" s="104"/>
      <c r="T999" s="104"/>
      <c r="U999" s="104"/>
      <c r="V999" s="454"/>
      <c r="W999" s="53"/>
      <c r="X999" s="53"/>
      <c r="Y999" s="53"/>
      <c r="Z999" s="51"/>
      <c r="AA999" s="51"/>
      <c r="AB999" s="51"/>
      <c r="AC999" s="51"/>
      <c r="AD999" s="51"/>
      <c r="AE999" s="51"/>
      <c r="AF999" s="51"/>
      <c r="AG999" s="51"/>
      <c r="AH999" s="51"/>
    </row>
    <row r="1000" ht="18.0" customHeight="1">
      <c r="A1000" s="447"/>
      <c r="B1000" s="1"/>
      <c r="C1000" s="453"/>
      <c r="D1000" s="2"/>
      <c r="E1000" s="1"/>
      <c r="F1000" s="49"/>
      <c r="G1000" s="1"/>
      <c r="H1000" s="1"/>
      <c r="I1000" s="49"/>
      <c r="J1000" s="1"/>
      <c r="K1000" s="2"/>
      <c r="L1000" s="2"/>
      <c r="M1000" s="2"/>
      <c r="N1000" s="2"/>
      <c r="O1000" s="1"/>
      <c r="P1000" s="53"/>
      <c r="Q1000" s="53"/>
      <c r="R1000" s="53"/>
      <c r="S1000" s="104"/>
      <c r="T1000" s="104"/>
      <c r="U1000" s="104"/>
      <c r="V1000" s="454"/>
      <c r="W1000" s="53"/>
      <c r="X1000" s="53"/>
      <c r="Y1000" s="53"/>
      <c r="Z1000" s="51"/>
      <c r="AA1000" s="51"/>
      <c r="AB1000" s="51"/>
      <c r="AC1000" s="51"/>
      <c r="AD1000" s="51"/>
      <c r="AE1000" s="51"/>
      <c r="AF1000" s="51"/>
      <c r="AG1000" s="51"/>
      <c r="AH1000" s="51"/>
    </row>
  </sheetData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1" width="13.78"/>
    <col customWidth="1" min="2" max="2" width="7.33"/>
    <col customWidth="1" min="3" max="3" width="3.44"/>
    <col customWidth="1" min="4" max="4" width="9.11"/>
    <col customWidth="1" min="5" max="6" width="4.89"/>
    <col customWidth="1" min="7" max="7" width="9.33"/>
    <col customWidth="1" min="8" max="23" width="6.89"/>
    <col customWidth="1" min="24" max="24" width="9.44"/>
    <col customWidth="1" min="25" max="25" width="8.56"/>
    <col customWidth="1" hidden="1" min="26" max="27" width="5.0"/>
    <col customWidth="1" hidden="1" min="28" max="28" width="4.56"/>
    <col customWidth="1" hidden="1" min="29" max="29" width="4.44"/>
    <col customWidth="1" hidden="1" min="30" max="30" width="3.78"/>
    <col customWidth="1" hidden="1" min="31" max="31" width="5.33"/>
    <col customWidth="1" hidden="1" min="32" max="43" width="3.89"/>
    <col customWidth="1" hidden="1" min="44" max="44" width="8.56"/>
    <col customWidth="1" hidden="1" min="45" max="45" width="9.33"/>
    <col customWidth="1" hidden="1" min="46" max="49" width="10.0"/>
    <col customWidth="1" hidden="1" min="50" max="56" width="8.56"/>
    <col customWidth="1" min="57" max="59" width="8.56"/>
  </cols>
  <sheetData>
    <row r="1" ht="22.5" customHeight="1">
      <c r="A1" s="1"/>
      <c r="B1" s="1"/>
      <c r="C1" s="1"/>
      <c r="D1" s="1"/>
      <c r="E1" s="263"/>
      <c r="F1" s="263"/>
      <c r="G1" s="1"/>
      <c r="H1" s="1"/>
      <c r="I1" s="1"/>
      <c r="J1" s="474"/>
      <c r="K1" s="475" t="s">
        <v>778</v>
      </c>
      <c r="L1" s="476">
        <f>SUM(X9+I14+L19)</f>
        <v>0</v>
      </c>
      <c r="M1" s="10"/>
      <c r="N1" s="477" t="s">
        <v>25</v>
      </c>
      <c r="O1" s="1"/>
      <c r="P1" s="82"/>
      <c r="R1" s="82"/>
      <c r="T1" s="82"/>
      <c r="V1" s="82"/>
      <c r="X1" s="50"/>
      <c r="Y1" s="1"/>
      <c r="Z1" s="104">
        <v>1.0</v>
      </c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>
        <v>1.0</v>
      </c>
      <c r="BE1" s="1"/>
      <c r="BF1" s="1"/>
      <c r="BG1" s="1"/>
    </row>
    <row r="2" ht="15.75" customHeight="1">
      <c r="A2" s="1"/>
      <c r="B2" s="1"/>
      <c r="C2" s="1"/>
      <c r="D2" s="1"/>
      <c r="E2" s="263"/>
      <c r="F2" s="263"/>
      <c r="G2" s="1"/>
      <c r="H2" s="1"/>
      <c r="I2" s="1"/>
      <c r="J2" s="478"/>
      <c r="K2" s="479" t="s">
        <v>779</v>
      </c>
      <c r="L2" s="480">
        <f>SUM(H9:W9)+SUM(H14)+SUM(H19:K19)</f>
        <v>0</v>
      </c>
      <c r="N2" s="481"/>
      <c r="O2" s="1"/>
      <c r="X2" s="50"/>
      <c r="Y2" s="1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>
      <c r="A3" s="1"/>
      <c r="B3" s="1"/>
      <c r="C3" s="1"/>
      <c r="D3" s="1"/>
      <c r="E3" s="263"/>
      <c r="F3" s="263"/>
      <c r="G3" s="1"/>
      <c r="H3" s="1"/>
      <c r="I3" s="1"/>
      <c r="J3" s="482"/>
      <c r="K3" s="483" t="s">
        <v>320</v>
      </c>
      <c r="L3" s="484">
        <f>SUM(AA:AA)</f>
        <v>0</v>
      </c>
      <c r="M3" s="15"/>
      <c r="N3" s="485" t="s">
        <v>27</v>
      </c>
      <c r="O3" s="1"/>
      <c r="X3" s="50"/>
      <c r="Y3" s="1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ht="16.5" customHeight="1">
      <c r="A4" s="1"/>
      <c r="B4" s="1"/>
      <c r="C4" s="1"/>
      <c r="D4" s="1"/>
      <c r="E4" s="1"/>
      <c r="F4" s="1"/>
      <c r="G4" s="2"/>
      <c r="H4" s="2"/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0"/>
      <c r="Y4" s="1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ht="39.0" customHeight="1">
      <c r="A5" s="1"/>
      <c r="B5" s="1"/>
      <c r="C5" s="1"/>
      <c r="D5" s="1"/>
      <c r="E5" s="1"/>
      <c r="F5" s="1"/>
      <c r="G5" s="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50"/>
      <c r="Y5" s="1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ht="21.0" customHeight="1">
      <c r="A6" s="487" t="s">
        <v>780</v>
      </c>
      <c r="B6" s="487"/>
      <c r="C6" s="487"/>
      <c r="D6" s="487"/>
      <c r="E6" s="488"/>
      <c r="F6" s="488"/>
      <c r="G6" s="489" t="s">
        <v>781</v>
      </c>
      <c r="H6" s="490" t="s">
        <v>782</v>
      </c>
      <c r="I6" s="491"/>
      <c r="J6" s="491"/>
      <c r="K6" s="492"/>
      <c r="L6" s="493" t="s">
        <v>783</v>
      </c>
      <c r="M6" s="491"/>
      <c r="N6" s="491"/>
      <c r="O6" s="492"/>
      <c r="P6" s="494" t="s">
        <v>784</v>
      </c>
      <c r="Q6" s="491"/>
      <c r="R6" s="491"/>
      <c r="S6" s="492"/>
      <c r="T6" s="495" t="s">
        <v>785</v>
      </c>
      <c r="U6" s="491"/>
      <c r="V6" s="491"/>
      <c r="W6" s="492"/>
      <c r="X6" s="496"/>
      <c r="Y6" s="1"/>
      <c r="Z6" s="497"/>
      <c r="AA6" s="497"/>
      <c r="AB6" s="497"/>
      <c r="AC6" s="497"/>
      <c r="AD6" s="497"/>
      <c r="AE6" s="497"/>
      <c r="AF6" s="497"/>
      <c r="AG6" s="497"/>
      <c r="AH6" s="497"/>
      <c r="AI6" s="497"/>
      <c r="AJ6" s="497"/>
      <c r="AK6" s="497"/>
      <c r="AL6" s="497"/>
      <c r="AM6" s="497"/>
      <c r="AN6" s="497"/>
      <c r="AO6" s="497"/>
      <c r="AP6" s="497"/>
      <c r="AQ6" s="497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ht="21.0" customHeight="1">
      <c r="A7" s="487"/>
      <c r="B7" s="487"/>
      <c r="C7" s="487"/>
      <c r="D7" s="487"/>
      <c r="E7" s="498" t="s">
        <v>786</v>
      </c>
      <c r="G7" s="272"/>
      <c r="H7" s="499" t="s">
        <v>787</v>
      </c>
      <c r="I7" s="500" t="s">
        <v>788</v>
      </c>
      <c r="J7" s="501" t="s">
        <v>789</v>
      </c>
      <c r="K7" s="502" t="s">
        <v>790</v>
      </c>
      <c r="L7" s="499" t="s">
        <v>787</v>
      </c>
      <c r="M7" s="500" t="s">
        <v>788</v>
      </c>
      <c r="N7" s="501" t="s">
        <v>789</v>
      </c>
      <c r="O7" s="502" t="s">
        <v>790</v>
      </c>
      <c r="P7" s="499" t="s">
        <v>787</v>
      </c>
      <c r="Q7" s="500" t="s">
        <v>788</v>
      </c>
      <c r="R7" s="501" t="s">
        <v>789</v>
      </c>
      <c r="S7" s="502" t="s">
        <v>790</v>
      </c>
      <c r="T7" s="499" t="s">
        <v>787</v>
      </c>
      <c r="U7" s="500" t="s">
        <v>788</v>
      </c>
      <c r="V7" s="501" t="s">
        <v>789</v>
      </c>
      <c r="W7" s="502" t="s">
        <v>790</v>
      </c>
      <c r="X7" s="503"/>
      <c r="Y7" s="81"/>
      <c r="Z7" s="497"/>
      <c r="AA7" s="497"/>
      <c r="AB7" s="497"/>
      <c r="AC7" s="497"/>
      <c r="AD7" s="497"/>
      <c r="AE7" s="497"/>
      <c r="AF7" s="497"/>
      <c r="AG7" s="497"/>
      <c r="AH7" s="497"/>
      <c r="AI7" s="497"/>
      <c r="AJ7" s="497"/>
      <c r="AK7" s="497"/>
      <c r="AL7" s="497"/>
      <c r="AM7" s="497"/>
      <c r="AN7" s="497"/>
      <c r="AO7" s="497"/>
      <c r="AP7" s="497"/>
      <c r="AQ7" s="497"/>
      <c r="AR7" s="81"/>
      <c r="AS7" s="504" t="s">
        <v>791</v>
      </c>
      <c r="AT7" s="504" t="s">
        <v>792</v>
      </c>
      <c r="AU7" s="504"/>
      <c r="AV7" s="504"/>
      <c r="AW7" s="504" t="s">
        <v>793</v>
      </c>
      <c r="AX7" s="504" t="s">
        <v>62</v>
      </c>
      <c r="AY7" s="504" t="s">
        <v>354</v>
      </c>
      <c r="AZ7" s="505" t="s">
        <v>794</v>
      </c>
      <c r="BA7" s="506" t="s">
        <v>795</v>
      </c>
      <c r="BB7" s="504" t="s">
        <v>796</v>
      </c>
      <c r="BC7" s="504"/>
      <c r="BD7" s="504" t="s">
        <v>797</v>
      </c>
      <c r="BE7" s="81"/>
      <c r="BF7" s="81"/>
      <c r="BG7" s="81"/>
    </row>
    <row r="8" ht="121.5" customHeight="1">
      <c r="A8" s="50"/>
      <c r="B8" s="507" t="s">
        <v>798</v>
      </c>
      <c r="C8" s="50" t="s">
        <v>33</v>
      </c>
      <c r="D8" s="507" t="s">
        <v>325</v>
      </c>
      <c r="E8" s="508" t="s">
        <v>799</v>
      </c>
      <c r="F8" s="509" t="s">
        <v>800</v>
      </c>
      <c r="G8" s="510" t="s">
        <v>8</v>
      </c>
      <c r="H8" s="50"/>
      <c r="I8" s="46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11" t="s">
        <v>801</v>
      </c>
      <c r="Y8" s="50"/>
      <c r="Z8" s="454" t="s">
        <v>50</v>
      </c>
      <c r="AA8" s="454" t="s">
        <v>51</v>
      </c>
      <c r="AB8" s="454" t="s">
        <v>52</v>
      </c>
      <c r="AC8" s="454" t="s">
        <v>57</v>
      </c>
      <c r="AD8" s="454" t="s">
        <v>55</v>
      </c>
      <c r="AE8" s="454" t="s">
        <v>56</v>
      </c>
      <c r="AF8" s="454" t="s">
        <v>52</v>
      </c>
      <c r="AG8" s="454" t="s">
        <v>57</v>
      </c>
      <c r="AH8" s="454" t="s">
        <v>55</v>
      </c>
      <c r="AI8" s="454" t="s">
        <v>56</v>
      </c>
      <c r="AJ8" s="454" t="s">
        <v>52</v>
      </c>
      <c r="AK8" s="454" t="s">
        <v>57</v>
      </c>
      <c r="AL8" s="454" t="s">
        <v>55</v>
      </c>
      <c r="AM8" s="454" t="s">
        <v>56</v>
      </c>
      <c r="AN8" s="454" t="s">
        <v>52</v>
      </c>
      <c r="AO8" s="454" t="s">
        <v>57</v>
      </c>
      <c r="AP8" s="454" t="s">
        <v>55</v>
      </c>
      <c r="AQ8" s="454" t="s">
        <v>56</v>
      </c>
      <c r="AR8" s="50"/>
      <c r="AS8" s="512"/>
      <c r="AT8" s="513" t="s">
        <v>802</v>
      </c>
      <c r="AU8" s="512"/>
      <c r="AV8" s="512"/>
      <c r="AW8" s="512" t="s">
        <v>803</v>
      </c>
      <c r="AX8" s="512" t="s">
        <v>804</v>
      </c>
      <c r="AY8" s="512" t="s">
        <v>805</v>
      </c>
      <c r="AZ8" s="512" t="s">
        <v>806</v>
      </c>
      <c r="BA8" s="512" t="s">
        <v>806</v>
      </c>
      <c r="BB8" s="512" t="s">
        <v>807</v>
      </c>
      <c r="BC8" s="512"/>
      <c r="BD8" s="512" t="s">
        <v>804</v>
      </c>
      <c r="BE8" s="50"/>
      <c r="BF8" s="50"/>
      <c r="BG8" s="50"/>
    </row>
    <row r="9" ht="69.0" customHeight="1">
      <c r="A9" s="514"/>
      <c r="B9" s="515" t="s">
        <v>808</v>
      </c>
      <c r="C9" s="516" t="s">
        <v>82</v>
      </c>
      <c r="D9" s="517" t="s">
        <v>809</v>
      </c>
      <c r="E9" s="516">
        <v>9.0</v>
      </c>
      <c r="F9" s="518" t="s">
        <v>810</v>
      </c>
      <c r="G9" s="519">
        <v>103.0</v>
      </c>
      <c r="H9" s="520"/>
      <c r="I9" s="520"/>
      <c r="J9" s="521"/>
      <c r="K9" s="520"/>
      <c r="L9" s="520"/>
      <c r="M9" s="522"/>
      <c r="N9" s="523"/>
      <c r="O9" s="524"/>
      <c r="P9" s="523"/>
      <c r="Q9" s="523"/>
      <c r="R9" s="523"/>
      <c r="S9" s="523"/>
      <c r="T9" s="523"/>
      <c r="U9" s="523"/>
      <c r="V9" s="523"/>
      <c r="W9" s="523"/>
      <c r="X9" s="525">
        <f>G9*H9+G9*I9+G9*J9+G9*K9++G9*L9+G9*M9+G9*N9+G9*O9+G9*P9+G9*Q9+G9*R9+G9*S9+G9*T9+G9*U9+G9*V9+G9*W9</f>
        <v>0</v>
      </c>
      <c r="Y9" s="2"/>
      <c r="Z9" s="104">
        <v>3.5</v>
      </c>
      <c r="AA9" s="104">
        <f>SUM(H9:W9)*Z9</f>
        <v>0</v>
      </c>
      <c r="AB9" s="104">
        <f t="shared" ref="AB9:AQ9" si="1">H9*$E$9</f>
        <v>0</v>
      </c>
      <c r="AC9" s="104">
        <f t="shared" si="1"/>
        <v>0</v>
      </c>
      <c r="AD9" s="104">
        <f t="shared" si="1"/>
        <v>0</v>
      </c>
      <c r="AE9" s="104">
        <f t="shared" si="1"/>
        <v>0</v>
      </c>
      <c r="AF9" s="104">
        <f t="shared" si="1"/>
        <v>0</v>
      </c>
      <c r="AG9" s="104">
        <f t="shared" si="1"/>
        <v>0</v>
      </c>
      <c r="AH9" s="104">
        <f t="shared" si="1"/>
        <v>0</v>
      </c>
      <c r="AI9" s="104">
        <f t="shared" si="1"/>
        <v>0</v>
      </c>
      <c r="AJ9" s="104">
        <f t="shared" si="1"/>
        <v>0</v>
      </c>
      <c r="AK9" s="104">
        <f t="shared" si="1"/>
        <v>0</v>
      </c>
      <c r="AL9" s="104">
        <f t="shared" si="1"/>
        <v>0</v>
      </c>
      <c r="AM9" s="104">
        <f t="shared" si="1"/>
        <v>0</v>
      </c>
      <c r="AN9" s="104">
        <f t="shared" si="1"/>
        <v>0</v>
      </c>
      <c r="AO9" s="104">
        <f t="shared" si="1"/>
        <v>0</v>
      </c>
      <c r="AP9" s="104">
        <f t="shared" si="1"/>
        <v>0</v>
      </c>
      <c r="AQ9" s="104">
        <f t="shared" si="1"/>
        <v>0</v>
      </c>
      <c r="AR9" s="2"/>
      <c r="AS9" s="112">
        <f>SUM(H9:W9)</f>
        <v>0</v>
      </c>
      <c r="AT9" s="112">
        <f>0.125*AS9</f>
        <v>0</v>
      </c>
      <c r="AU9" s="112"/>
      <c r="AV9" s="112"/>
      <c r="AW9" s="112">
        <f>1.3*AS9</f>
        <v>0</v>
      </c>
      <c r="AX9" s="112">
        <f>AS9</f>
        <v>0</v>
      </c>
      <c r="AY9" s="112">
        <f>40*AS9</f>
        <v>0</v>
      </c>
      <c r="AZ9" s="112">
        <f>9*AS9</f>
        <v>0</v>
      </c>
      <c r="BA9" s="112">
        <f>9*AS9</f>
        <v>0</v>
      </c>
      <c r="BB9" s="112">
        <f>6*AS9</f>
        <v>0</v>
      </c>
      <c r="BC9" s="112"/>
      <c r="BD9" s="112">
        <f>AS9</f>
        <v>0</v>
      </c>
      <c r="BE9" s="2"/>
      <c r="BF9" s="2"/>
      <c r="BG9" s="2"/>
    </row>
    <row r="10">
      <c r="A10" s="1" t="s">
        <v>811</v>
      </c>
      <c r="B10" s="1"/>
      <c r="C10" s="1"/>
      <c r="D10" s="1"/>
      <c r="E10" s="1"/>
      <c r="F10" s="1"/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50"/>
      <c r="Y10" s="1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"/>
      <c r="BF10" s="1"/>
      <c r="BG10" s="1"/>
    </row>
    <row r="11">
      <c r="A11" s="1" t="s">
        <v>812</v>
      </c>
      <c r="B11" s="1"/>
      <c r="C11" s="1"/>
      <c r="D11" s="1"/>
      <c r="E11" s="1"/>
      <c r="F11" s="1"/>
      <c r="G11" s="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50"/>
      <c r="Y11" s="1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"/>
      <c r="BF11" s="1"/>
      <c r="BG11" s="1"/>
    </row>
    <row r="12" ht="22.5" customHeight="1">
      <c r="A12" s="487"/>
      <c r="B12" s="487"/>
      <c r="C12" s="487"/>
      <c r="D12" s="487"/>
      <c r="E12" s="488"/>
      <c r="F12" s="488"/>
      <c r="G12" s="526" t="s">
        <v>781</v>
      </c>
      <c r="H12" s="527" t="s">
        <v>813</v>
      </c>
      <c r="I12" s="528"/>
      <c r="J12" s="529"/>
      <c r="K12" s="529"/>
      <c r="L12" s="53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1"/>
      <c r="AS12" s="113"/>
      <c r="AT12" s="113"/>
      <c r="AU12" s="531" t="s">
        <v>814</v>
      </c>
      <c r="AV12" s="113"/>
      <c r="AW12" s="113"/>
      <c r="AX12" s="113"/>
      <c r="AY12" s="532" t="s">
        <v>815</v>
      </c>
      <c r="AZ12" s="505" t="s">
        <v>794</v>
      </c>
      <c r="BA12" s="533" t="s">
        <v>816</v>
      </c>
      <c r="BB12" s="504" t="s">
        <v>796</v>
      </c>
      <c r="BC12" s="531" t="s">
        <v>817</v>
      </c>
      <c r="BD12" s="531" t="s">
        <v>818</v>
      </c>
      <c r="BE12" s="1"/>
      <c r="BF12" s="1"/>
      <c r="BG12" s="1"/>
    </row>
    <row r="13" ht="24.75" customHeight="1">
      <c r="A13" s="50"/>
      <c r="B13" s="507" t="s">
        <v>798</v>
      </c>
      <c r="C13" s="50"/>
      <c r="D13" s="507" t="s">
        <v>325</v>
      </c>
      <c r="E13" s="510" t="s">
        <v>819</v>
      </c>
      <c r="F13" s="509" t="s">
        <v>800</v>
      </c>
      <c r="G13" s="534" t="s">
        <v>8</v>
      </c>
      <c r="H13" s="398"/>
      <c r="I13" s="511" t="s">
        <v>801</v>
      </c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454" t="s">
        <v>50</v>
      </c>
      <c r="AA13" s="454" t="s">
        <v>51</v>
      </c>
      <c r="AB13" s="535"/>
      <c r="AC13" s="454"/>
      <c r="AD13" s="454"/>
      <c r="AE13" s="454"/>
      <c r="AF13" s="454"/>
      <c r="AG13" s="454"/>
      <c r="AH13" s="454"/>
      <c r="AI13" s="454"/>
      <c r="AJ13" s="454"/>
      <c r="AK13" s="454"/>
      <c r="AL13" s="454"/>
      <c r="AM13" s="454"/>
      <c r="AN13" s="454"/>
      <c r="AO13" s="454"/>
      <c r="AP13" s="454"/>
      <c r="AQ13" s="454"/>
      <c r="AR13" s="50"/>
      <c r="AS13" s="512"/>
      <c r="AT13" s="512"/>
      <c r="AU13" s="512" t="s">
        <v>820</v>
      </c>
      <c r="AV13" s="512"/>
      <c r="AW13" s="512"/>
      <c r="AX13" s="512"/>
      <c r="AY13" s="512" t="s">
        <v>821</v>
      </c>
      <c r="AZ13" s="512" t="s">
        <v>822</v>
      </c>
      <c r="BA13" s="512" t="s">
        <v>823</v>
      </c>
      <c r="BB13" s="512" t="s">
        <v>807</v>
      </c>
      <c r="BC13" s="512" t="s">
        <v>804</v>
      </c>
      <c r="BD13" s="512" t="s">
        <v>824</v>
      </c>
      <c r="BE13" s="50"/>
      <c r="BF13" s="50"/>
      <c r="BG13" s="50"/>
    </row>
    <row r="14" ht="69.0" customHeight="1">
      <c r="A14" s="536"/>
      <c r="B14" s="515" t="s">
        <v>825</v>
      </c>
      <c r="C14" s="516"/>
      <c r="D14" s="517" t="s">
        <v>826</v>
      </c>
      <c r="E14" s="516">
        <v>22.0</v>
      </c>
      <c r="F14" s="518" t="s">
        <v>827</v>
      </c>
      <c r="G14" s="519">
        <v>56.3</v>
      </c>
      <c r="H14" s="520"/>
      <c r="I14" s="537">
        <f>G14*H14</f>
        <v>0</v>
      </c>
      <c r="J14" s="49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104">
        <v>4.0</v>
      </c>
      <c r="AA14" s="104">
        <f>SUM(H14)*Z14</f>
        <v>0</v>
      </c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2"/>
      <c r="AS14" s="112">
        <f>SUM(H14)</f>
        <v>0</v>
      </c>
      <c r="AT14" s="112"/>
      <c r="AU14" s="112">
        <f>0.1112*$AS$14</f>
        <v>0</v>
      </c>
      <c r="AV14" s="112"/>
      <c r="AW14" s="112"/>
      <c r="AX14" s="112"/>
      <c r="AY14" s="112">
        <f>100*AS14</f>
        <v>0</v>
      </c>
      <c r="AZ14" s="112">
        <f>AS14*22</f>
        <v>0</v>
      </c>
      <c r="BA14" s="112">
        <f>AZ14*3</f>
        <v>0</v>
      </c>
      <c r="BB14" s="112">
        <f>6*AS14</f>
        <v>0</v>
      </c>
      <c r="BC14" s="112">
        <f>AS14</f>
        <v>0</v>
      </c>
      <c r="BD14" s="112">
        <f>2*AS14</f>
        <v>0</v>
      </c>
      <c r="BE14" s="2"/>
      <c r="BF14" s="2"/>
      <c r="BG14" s="2"/>
    </row>
    <row r="15">
      <c r="A15" s="1" t="s">
        <v>828</v>
      </c>
      <c r="B15" s="1"/>
      <c r="C15" s="1"/>
      <c r="D15" s="1"/>
      <c r="E15" s="1"/>
      <c r="F15" s="1"/>
      <c r="G15" s="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50"/>
      <c r="Y15" s="1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"/>
      <c r="BF15" s="1"/>
      <c r="BG15" s="1"/>
    </row>
    <row r="16">
      <c r="A16" s="1"/>
      <c r="B16" s="1"/>
      <c r="C16" s="1"/>
      <c r="D16" s="1"/>
      <c r="E16" s="1"/>
      <c r="F16" s="1"/>
      <c r="G16" s="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50"/>
      <c r="Y16" s="1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"/>
      <c r="BF16" s="1"/>
      <c r="BG16" s="1"/>
    </row>
    <row r="17" ht="22.5" customHeight="1">
      <c r="A17" s="487"/>
      <c r="B17" s="487"/>
      <c r="C17" s="487"/>
      <c r="D17" s="487"/>
      <c r="E17" s="488"/>
      <c r="F17" s="488"/>
      <c r="G17" s="526" t="s">
        <v>786</v>
      </c>
      <c r="H17" s="538" t="s">
        <v>787</v>
      </c>
      <c r="I17" s="539" t="s">
        <v>788</v>
      </c>
      <c r="J17" s="540" t="s">
        <v>829</v>
      </c>
      <c r="K17" s="541" t="s">
        <v>830</v>
      </c>
      <c r="L17" s="530"/>
      <c r="M17" s="1"/>
      <c r="N17" s="487"/>
      <c r="O17" s="487"/>
      <c r="P17" s="487"/>
      <c r="Q17" s="487"/>
      <c r="R17" s="487"/>
      <c r="S17" s="487"/>
      <c r="T17" s="487"/>
      <c r="U17" s="487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13"/>
      <c r="AT17" s="504" t="s">
        <v>792</v>
      </c>
      <c r="AU17" s="531" t="s">
        <v>814</v>
      </c>
      <c r="AV17" s="532" t="s">
        <v>831</v>
      </c>
      <c r="AW17" s="504" t="s">
        <v>793</v>
      </c>
      <c r="AX17" s="113"/>
      <c r="AY17" s="532" t="s">
        <v>815</v>
      </c>
      <c r="AZ17" s="505" t="s">
        <v>794</v>
      </c>
      <c r="BA17" s="506" t="s">
        <v>795</v>
      </c>
      <c r="BB17" s="504" t="s">
        <v>796</v>
      </c>
      <c r="BC17" s="531"/>
      <c r="BD17" s="531" t="s">
        <v>818</v>
      </c>
      <c r="BE17" s="1"/>
      <c r="BF17" s="1"/>
      <c r="BG17" s="1"/>
    </row>
    <row r="18" ht="24.75" customHeight="1">
      <c r="A18" s="50"/>
      <c r="B18" s="507" t="s">
        <v>798</v>
      </c>
      <c r="C18" s="50"/>
      <c r="D18" s="507" t="s">
        <v>325</v>
      </c>
      <c r="E18" s="510" t="s">
        <v>832</v>
      </c>
      <c r="F18" s="509" t="s">
        <v>800</v>
      </c>
      <c r="G18" s="534" t="s">
        <v>8</v>
      </c>
      <c r="H18" s="542"/>
      <c r="I18" s="542"/>
      <c r="J18" s="542"/>
      <c r="K18" s="542"/>
      <c r="L18" s="50" t="s">
        <v>801</v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12" t="s">
        <v>50</v>
      </c>
      <c r="AA18" s="512" t="s">
        <v>51</v>
      </c>
      <c r="AB18" s="543" t="s">
        <v>52</v>
      </c>
      <c r="AC18" s="512" t="s">
        <v>57</v>
      </c>
      <c r="AD18" s="512" t="s">
        <v>59</v>
      </c>
      <c r="AE18" s="512" t="s">
        <v>56</v>
      </c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 t="s">
        <v>833</v>
      </c>
      <c r="AU18" s="512" t="s">
        <v>834</v>
      </c>
      <c r="AV18" s="512" t="s">
        <v>835</v>
      </c>
      <c r="AW18" s="512" t="s">
        <v>836</v>
      </c>
      <c r="AX18" s="512"/>
      <c r="AY18" s="512" t="s">
        <v>837</v>
      </c>
      <c r="AZ18" s="512" t="s">
        <v>824</v>
      </c>
      <c r="BA18" s="512" t="s">
        <v>824</v>
      </c>
      <c r="BB18" s="512" t="s">
        <v>838</v>
      </c>
      <c r="BC18" s="512"/>
      <c r="BD18" s="512" t="s">
        <v>824</v>
      </c>
      <c r="BE18" s="50"/>
      <c r="BF18" s="50"/>
      <c r="BG18" s="50"/>
    </row>
    <row r="19" ht="69.0" customHeight="1">
      <c r="A19" s="536"/>
      <c r="B19" s="515" t="s">
        <v>839</v>
      </c>
      <c r="C19" s="87"/>
      <c r="D19" s="517" t="s">
        <v>840</v>
      </c>
      <c r="E19" s="516">
        <v>2.0</v>
      </c>
      <c r="F19" s="518" t="s">
        <v>810</v>
      </c>
      <c r="G19" s="519">
        <v>118.6</v>
      </c>
      <c r="H19" s="520"/>
      <c r="I19" s="520"/>
      <c r="J19" s="520"/>
      <c r="K19" s="520"/>
      <c r="L19" s="537">
        <f>G19*H19+G19*I19+G19*J19+G19*K19</f>
        <v>0</v>
      </c>
      <c r="M19" s="49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112">
        <v>6.2</v>
      </c>
      <c r="AA19" s="112">
        <f>SUM(H19:K19)*Z19</f>
        <v>0</v>
      </c>
      <c r="AB19" s="104">
        <f t="shared" ref="AB19:AE19" si="2">H19*$E$19</f>
        <v>0</v>
      </c>
      <c r="AC19" s="104">
        <f t="shared" si="2"/>
        <v>0</v>
      </c>
      <c r="AD19" s="104">
        <f t="shared" si="2"/>
        <v>0</v>
      </c>
      <c r="AE19" s="104">
        <f t="shared" si="2"/>
        <v>0</v>
      </c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>
        <f>SUM(H19:K19)</f>
        <v>0</v>
      </c>
      <c r="AT19" s="112">
        <f>AS19/4</f>
        <v>0</v>
      </c>
      <c r="AU19" s="112">
        <f>AS19/14</f>
        <v>0</v>
      </c>
      <c r="AV19" s="112">
        <f>AS19</f>
        <v>0</v>
      </c>
      <c r="AW19" s="112">
        <f>AS19*0.5</f>
        <v>0</v>
      </c>
      <c r="AX19" s="112"/>
      <c r="AY19" s="112">
        <f>AS19*50</f>
        <v>0</v>
      </c>
      <c r="AZ19" s="112">
        <f>AS19*2</f>
        <v>0</v>
      </c>
      <c r="BA19" s="112">
        <f>AS19*2</f>
        <v>0</v>
      </c>
      <c r="BB19" s="112">
        <f>AS19*5</f>
        <v>0</v>
      </c>
      <c r="BC19" s="112"/>
      <c r="BD19" s="112">
        <f>BC19*3</f>
        <v>0</v>
      </c>
      <c r="BE19" s="2"/>
      <c r="BF19" s="2"/>
      <c r="BG19" s="2"/>
    </row>
    <row r="20">
      <c r="A20" s="1" t="s">
        <v>841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3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1"/>
      <c r="C21" s="1"/>
      <c r="D21" s="1"/>
      <c r="E21" s="1"/>
      <c r="F21" s="1"/>
      <c r="G21" s="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50"/>
      <c r="Y21" s="1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1"/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50"/>
      <c r="Y22" s="1"/>
      <c r="Z22" s="50"/>
      <c r="AA22" s="1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"/>
      <c r="C23" s="1"/>
      <c r="D23" s="1"/>
      <c r="E23" s="1"/>
      <c r="F23" s="1"/>
      <c r="G23" s="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50"/>
      <c r="Y23" s="1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1"/>
      <c r="C24" s="1"/>
      <c r="D24" s="1"/>
      <c r="E24" s="1"/>
      <c r="F24" s="1"/>
      <c r="G24" s="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50"/>
      <c r="Y24" s="1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1"/>
      <c r="C25" s="1"/>
      <c r="D25" s="1"/>
      <c r="E25" s="1"/>
      <c r="F25" s="1"/>
      <c r="G25" s="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50"/>
      <c r="Y25" s="1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1"/>
      <c r="C26" s="1"/>
      <c r="D26" s="1"/>
      <c r="E26" s="1"/>
      <c r="F26" s="1"/>
      <c r="G26" s="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50"/>
      <c r="Y26" s="1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1"/>
      <c r="C27" s="1"/>
      <c r="D27" s="1"/>
      <c r="E27" s="1"/>
      <c r="F27" s="1"/>
      <c r="G27" s="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50"/>
      <c r="Y27" s="1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1"/>
      <c r="C28" s="1"/>
      <c r="D28" s="1"/>
      <c r="E28" s="1"/>
      <c r="F28" s="1"/>
      <c r="G28" s="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50"/>
      <c r="Y28" s="1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1"/>
      <c r="C29" s="1"/>
      <c r="D29" s="1"/>
      <c r="E29" s="1"/>
      <c r="F29" s="1"/>
      <c r="G29" s="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50"/>
      <c r="Y29" s="1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1"/>
      <c r="C30" s="1"/>
      <c r="D30" s="1"/>
      <c r="E30" s="1"/>
      <c r="F30" s="1"/>
      <c r="G30" s="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50"/>
      <c r="Y30" s="1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1"/>
      <c r="C31" s="1"/>
      <c r="D31" s="1"/>
      <c r="E31" s="1"/>
      <c r="F31" s="1"/>
      <c r="G31" s="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50"/>
      <c r="Y31" s="1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1"/>
      <c r="C32" s="1"/>
      <c r="D32" s="1"/>
      <c r="E32" s="1"/>
      <c r="F32" s="1"/>
      <c r="G32" s="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50"/>
      <c r="Y32" s="1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B33" s="1"/>
      <c r="C33" s="1"/>
      <c r="D33" s="1"/>
      <c r="E33" s="1"/>
      <c r="F33" s="1"/>
      <c r="G33" s="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50"/>
      <c r="Y33" s="1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B34" s="1"/>
      <c r="C34" s="1"/>
      <c r="D34" s="1"/>
      <c r="E34" s="1"/>
      <c r="F34" s="1"/>
      <c r="G34" s="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50"/>
      <c r="Y34" s="1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B35" s="1"/>
      <c r="C35" s="1"/>
      <c r="D35" s="1"/>
      <c r="E35" s="1"/>
      <c r="F35" s="1"/>
      <c r="G35" s="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50"/>
      <c r="Y35" s="1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B36" s="1"/>
      <c r="C36" s="1"/>
      <c r="D36" s="1"/>
      <c r="E36" s="1"/>
      <c r="F36" s="1"/>
      <c r="G36" s="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50"/>
      <c r="Y36" s="1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B37" s="1"/>
      <c r="C37" s="1"/>
      <c r="D37" s="1"/>
      <c r="E37" s="1"/>
      <c r="F37" s="1"/>
      <c r="G37" s="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50"/>
      <c r="Y37" s="1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B38" s="1"/>
      <c r="C38" s="1"/>
      <c r="D38" s="1"/>
      <c r="E38" s="1"/>
      <c r="F38" s="1"/>
      <c r="G38" s="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50"/>
      <c r="Y38" s="1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B39" s="1"/>
      <c r="C39" s="1"/>
      <c r="D39" s="1"/>
      <c r="E39" s="1"/>
      <c r="F39" s="1"/>
      <c r="G39" s="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50"/>
      <c r="Y39" s="1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B40" s="1"/>
      <c r="C40" s="1"/>
      <c r="D40" s="1"/>
      <c r="E40" s="1"/>
      <c r="F40" s="1"/>
      <c r="G40" s="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50"/>
      <c r="Y40" s="1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B41" s="1"/>
      <c r="C41" s="1"/>
      <c r="D41" s="1"/>
      <c r="E41" s="1"/>
      <c r="F41" s="1"/>
      <c r="G41" s="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50"/>
      <c r="Y41" s="1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B42" s="1"/>
      <c r="C42" s="1"/>
      <c r="D42" s="1"/>
      <c r="E42" s="1"/>
      <c r="F42" s="1"/>
      <c r="G42" s="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50"/>
      <c r="Y42" s="1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B43" s="1"/>
      <c r="C43" s="1"/>
      <c r="D43" s="1"/>
      <c r="E43" s="1"/>
      <c r="F43" s="1"/>
      <c r="G43" s="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50"/>
      <c r="Y43" s="1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B44" s="1"/>
      <c r="C44" s="1"/>
      <c r="D44" s="1"/>
      <c r="E44" s="1"/>
      <c r="F44" s="1"/>
      <c r="G44" s="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50"/>
      <c r="Y44" s="1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B45" s="1"/>
      <c r="C45" s="1"/>
      <c r="D45" s="1"/>
      <c r="E45" s="1"/>
      <c r="F45" s="1"/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50"/>
      <c r="Y45" s="1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B46" s="1"/>
      <c r="C46" s="1"/>
      <c r="D46" s="1"/>
      <c r="E46" s="1"/>
      <c r="F46" s="1"/>
      <c r="G46" s="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50"/>
      <c r="Y46" s="1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B47" s="1"/>
      <c r="C47" s="1"/>
      <c r="D47" s="1"/>
      <c r="E47" s="1"/>
      <c r="F47" s="1"/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50"/>
      <c r="Y47" s="1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B48" s="1"/>
      <c r="C48" s="1"/>
      <c r="D48" s="1"/>
      <c r="E48" s="1"/>
      <c r="F48" s="1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50"/>
      <c r="Y48" s="1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B49" s="1"/>
      <c r="C49" s="1"/>
      <c r="D49" s="1"/>
      <c r="E49" s="1"/>
      <c r="F49" s="1"/>
      <c r="G49" s="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50"/>
      <c r="Y49" s="1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B50" s="1"/>
      <c r="C50" s="1"/>
      <c r="D50" s="1"/>
      <c r="E50" s="1"/>
      <c r="F50" s="1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50"/>
      <c r="Y50" s="1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B51" s="1"/>
      <c r="C51" s="1"/>
      <c r="D51" s="1"/>
      <c r="E51" s="1"/>
      <c r="F51" s="1"/>
      <c r="G51" s="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50"/>
      <c r="Y51" s="1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B52" s="1"/>
      <c r="C52" s="1"/>
      <c r="D52" s="1"/>
      <c r="E52" s="1"/>
      <c r="F52" s="1"/>
      <c r="G52" s="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50"/>
      <c r="Y52" s="1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B53" s="1"/>
      <c r="C53" s="1"/>
      <c r="D53" s="1"/>
      <c r="E53" s="1"/>
      <c r="F53" s="1"/>
      <c r="G53" s="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50"/>
      <c r="Y53" s="1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B54" s="1"/>
      <c r="C54" s="1"/>
      <c r="D54" s="1"/>
      <c r="E54" s="1"/>
      <c r="F54" s="1"/>
      <c r="G54" s="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50"/>
      <c r="Y54" s="1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B55" s="1"/>
      <c r="C55" s="1"/>
      <c r="D55" s="1"/>
      <c r="E55" s="1"/>
      <c r="F55" s="1"/>
      <c r="G55" s="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50"/>
      <c r="Y55" s="1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B56" s="1"/>
      <c r="C56" s="1"/>
      <c r="D56" s="1"/>
      <c r="E56" s="1"/>
      <c r="F56" s="1"/>
      <c r="G56" s="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50"/>
      <c r="Y56" s="1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B57" s="1"/>
      <c r="C57" s="1"/>
      <c r="D57" s="1"/>
      <c r="E57" s="1"/>
      <c r="F57" s="1"/>
      <c r="G57" s="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50"/>
      <c r="Y57" s="1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B58" s="1"/>
      <c r="C58" s="1"/>
      <c r="D58" s="1"/>
      <c r="E58" s="1"/>
      <c r="F58" s="1"/>
      <c r="G58" s="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50"/>
      <c r="Y58" s="1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B59" s="1"/>
      <c r="C59" s="1"/>
      <c r="D59" s="1"/>
      <c r="E59" s="1"/>
      <c r="F59" s="1"/>
      <c r="G59" s="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50"/>
      <c r="Y59" s="1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>
      <c r="A60" s="1"/>
      <c r="B60" s="1"/>
      <c r="C60" s="1"/>
      <c r="D60" s="1"/>
      <c r="E60" s="1"/>
      <c r="F60" s="1"/>
      <c r="G60" s="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50"/>
      <c r="Y60" s="1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</row>
    <row r="61">
      <c r="A61" s="1"/>
      <c r="B61" s="1"/>
      <c r="C61" s="1"/>
      <c r="D61" s="1"/>
      <c r="E61" s="1"/>
      <c r="F61" s="1"/>
      <c r="G61" s="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50"/>
      <c r="Y61" s="1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>
      <c r="A62" s="1"/>
      <c r="B62" s="1"/>
      <c r="C62" s="1"/>
      <c r="D62" s="1"/>
      <c r="E62" s="1"/>
      <c r="F62" s="1"/>
      <c r="G62" s="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50"/>
      <c r="Y62" s="1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50"/>
      <c r="Y63" s="1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50"/>
      <c r="Y64" s="1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50"/>
      <c r="Y65" s="1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50"/>
      <c r="Y66" s="1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50"/>
      <c r="Y67" s="1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1"/>
      <c r="F68" s="1"/>
      <c r="G68" s="1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50"/>
      <c r="Y68" s="1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50"/>
      <c r="Y69" s="1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50"/>
      <c r="Y70" s="1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50"/>
      <c r="Y71" s="1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50"/>
      <c r="Y72" s="1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50"/>
      <c r="Y73" s="1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50"/>
      <c r="Y74" s="1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50"/>
      <c r="Y75" s="1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50"/>
      <c r="Y76" s="1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50"/>
      <c r="Y77" s="1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50"/>
      <c r="Y78" s="1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50"/>
      <c r="Y79" s="1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50"/>
      <c r="Y80" s="1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50"/>
      <c r="Y81" s="1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50"/>
      <c r="Y82" s="1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50"/>
      <c r="Y83" s="1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50"/>
      <c r="Y84" s="1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50"/>
      <c r="Y85" s="1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50"/>
      <c r="Y86" s="1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50"/>
      <c r="Y87" s="1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50"/>
      <c r="Y88" s="1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50"/>
      <c r="Y89" s="1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50"/>
      <c r="Y90" s="1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50"/>
      <c r="Y91" s="1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50"/>
      <c r="Y92" s="1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50"/>
      <c r="Y93" s="1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50"/>
      <c r="Y94" s="1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50"/>
      <c r="Y95" s="1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50"/>
      <c r="Y96" s="1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50"/>
      <c r="Y97" s="1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50"/>
      <c r="Y98" s="1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50"/>
      <c r="Y99" s="1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50"/>
      <c r="Y100" s="1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50"/>
      <c r="Y101" s="1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50"/>
      <c r="Y102" s="1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50"/>
      <c r="Y103" s="1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50"/>
      <c r="Y104" s="1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50"/>
      <c r="Y105" s="1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50"/>
      <c r="Y106" s="1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50"/>
      <c r="Y107" s="1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50"/>
      <c r="Y108" s="1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50"/>
      <c r="Y109" s="1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50"/>
      <c r="Y110" s="1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50"/>
      <c r="Y111" s="1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50"/>
      <c r="Y112" s="1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50"/>
      <c r="Y113" s="1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50"/>
      <c r="Y114" s="1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50"/>
      <c r="Y115" s="1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50"/>
      <c r="Y116" s="1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50"/>
      <c r="Y117" s="1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50"/>
      <c r="Y118" s="1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50"/>
      <c r="Y119" s="1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50"/>
      <c r="Y120" s="1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50"/>
      <c r="Y121" s="1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50"/>
      <c r="Y122" s="1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50"/>
      <c r="Y123" s="1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50"/>
      <c r="Y124" s="1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50"/>
      <c r="Y125" s="1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50"/>
      <c r="Y126" s="1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50"/>
      <c r="Y127" s="1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50"/>
      <c r="Y128" s="1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50"/>
      <c r="Y129" s="1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50"/>
      <c r="Y130" s="1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50"/>
      <c r="Y131" s="1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50"/>
      <c r="Y132" s="1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50"/>
      <c r="Y133" s="1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50"/>
      <c r="Y134" s="1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50"/>
      <c r="Y135" s="1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50"/>
      <c r="Y136" s="1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50"/>
      <c r="Y137" s="1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50"/>
      <c r="Y138" s="1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50"/>
      <c r="Y139" s="1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50"/>
      <c r="Y140" s="1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50"/>
      <c r="Y141" s="1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50"/>
      <c r="Y142" s="1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50"/>
      <c r="Y143" s="1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50"/>
      <c r="Y144" s="1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50"/>
      <c r="Y145" s="1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50"/>
      <c r="Y146" s="1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50"/>
      <c r="Y147" s="1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50"/>
      <c r="Y148" s="1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50"/>
      <c r="Y149" s="1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50"/>
      <c r="Y150" s="1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50"/>
      <c r="Y151" s="1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50"/>
      <c r="Y152" s="1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50"/>
      <c r="Y153" s="1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50"/>
      <c r="Y154" s="1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50"/>
      <c r="Y155" s="1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50"/>
      <c r="Y156" s="1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50"/>
      <c r="Y157" s="1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50"/>
      <c r="Y158" s="1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50"/>
      <c r="Y159" s="1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50"/>
      <c r="Y160" s="1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50"/>
      <c r="Y161" s="1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50"/>
      <c r="Y162" s="1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50"/>
      <c r="Y163" s="1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50"/>
      <c r="Y164" s="1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50"/>
      <c r="Y165" s="1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50"/>
      <c r="Y166" s="1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50"/>
      <c r="Y167" s="1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50"/>
      <c r="Y168" s="1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50"/>
      <c r="Y169" s="1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50"/>
      <c r="Y170" s="1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50"/>
      <c r="Y171" s="1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50"/>
      <c r="Y172" s="1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50"/>
      <c r="Y173" s="1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50"/>
      <c r="Y174" s="1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50"/>
      <c r="Y175" s="1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50"/>
      <c r="Y176" s="1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50"/>
      <c r="Y177" s="1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50"/>
      <c r="Y178" s="1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50"/>
      <c r="Y179" s="1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50"/>
      <c r="Y180" s="1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50"/>
      <c r="Y181" s="1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50"/>
      <c r="Y182" s="1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50"/>
      <c r="Y183" s="1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50"/>
      <c r="Y184" s="1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50"/>
      <c r="Y185" s="1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50"/>
      <c r="Y186" s="1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50"/>
      <c r="Y187" s="1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50"/>
      <c r="Y188" s="1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50"/>
      <c r="Y189" s="1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50"/>
      <c r="Y190" s="1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50"/>
      <c r="Y191" s="1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50"/>
      <c r="Y192" s="1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50"/>
      <c r="Y193" s="1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50"/>
      <c r="Y194" s="1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50"/>
      <c r="Y195" s="1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50"/>
      <c r="Y196" s="1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50"/>
      <c r="Y197" s="1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50"/>
      <c r="Y198" s="1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50"/>
      <c r="Y199" s="1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50"/>
      <c r="Y200" s="1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50"/>
      <c r="Y201" s="1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50"/>
      <c r="Y202" s="1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50"/>
      <c r="Y203" s="1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50"/>
      <c r="Y204" s="1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50"/>
      <c r="Y205" s="1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50"/>
      <c r="Y206" s="1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50"/>
      <c r="Y207" s="1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50"/>
      <c r="Y208" s="1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50"/>
      <c r="Y209" s="1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50"/>
      <c r="Y210" s="1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50"/>
      <c r="Y211" s="1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50"/>
      <c r="Y212" s="1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50"/>
      <c r="Y213" s="1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50"/>
      <c r="Y214" s="1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50"/>
      <c r="Y215" s="1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50"/>
      <c r="Y216" s="1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50"/>
      <c r="Y217" s="1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50"/>
      <c r="Y218" s="1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50"/>
      <c r="Y219" s="1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50"/>
      <c r="Y220" s="1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50"/>
      <c r="Y221" s="1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50"/>
      <c r="Y222" s="1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50"/>
      <c r="Y223" s="1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50"/>
      <c r="Y224" s="1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50"/>
      <c r="Y225" s="1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50"/>
      <c r="Y226" s="1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50"/>
      <c r="Y227" s="1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50"/>
      <c r="Y228" s="1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50"/>
      <c r="Y229" s="1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50"/>
      <c r="Y230" s="1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50"/>
      <c r="Y231" s="1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50"/>
      <c r="Y232" s="1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50"/>
      <c r="Y233" s="1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50"/>
      <c r="Y234" s="1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50"/>
      <c r="Y235" s="1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50"/>
      <c r="Y236" s="1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50"/>
      <c r="Y237" s="1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50"/>
      <c r="Y238" s="1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50"/>
      <c r="Y239" s="1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50"/>
      <c r="Y240" s="1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50"/>
      <c r="Y241" s="1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50"/>
      <c r="Y242" s="1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50"/>
      <c r="Y243" s="1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50"/>
      <c r="Y244" s="1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50"/>
      <c r="Y245" s="1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50"/>
      <c r="Y246" s="1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50"/>
      <c r="Y247" s="1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50"/>
      <c r="Y248" s="1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50"/>
      <c r="Y249" s="1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50"/>
      <c r="Y250" s="1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50"/>
      <c r="Y251" s="1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50"/>
      <c r="Y252" s="1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50"/>
      <c r="Y253" s="1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50"/>
      <c r="Y254" s="1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50"/>
      <c r="Y255" s="1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50"/>
      <c r="Y256" s="1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50"/>
      <c r="Y257" s="1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50"/>
      <c r="Y258" s="1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50"/>
      <c r="Y259" s="1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50"/>
      <c r="Y260" s="1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50"/>
      <c r="Y261" s="1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50"/>
      <c r="Y262" s="1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50"/>
      <c r="Y263" s="1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50"/>
      <c r="Y264" s="1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50"/>
      <c r="Y265" s="1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50"/>
      <c r="Y266" s="1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50"/>
      <c r="Y267" s="1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50"/>
      <c r="Y268" s="1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50"/>
      <c r="Y269" s="1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50"/>
      <c r="Y270" s="1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50"/>
      <c r="Y271" s="1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50"/>
      <c r="Y272" s="1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50"/>
      <c r="Y273" s="1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50"/>
      <c r="Y274" s="1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50"/>
      <c r="Y275" s="1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50"/>
      <c r="Y276" s="1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50"/>
      <c r="Y277" s="1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50"/>
      <c r="Y278" s="1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50"/>
      <c r="Y279" s="1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50"/>
      <c r="Y280" s="1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50"/>
      <c r="Y281" s="1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50"/>
      <c r="Y282" s="1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50"/>
      <c r="Y283" s="1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50"/>
      <c r="Y284" s="1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50"/>
      <c r="Y285" s="1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50"/>
      <c r="Y286" s="1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50"/>
      <c r="Y287" s="1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50"/>
      <c r="Y288" s="1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50"/>
      <c r="Y289" s="1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50"/>
      <c r="Y290" s="1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50"/>
      <c r="Y291" s="1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50"/>
      <c r="Y292" s="1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50"/>
      <c r="Y293" s="1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50"/>
      <c r="Y294" s="1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50"/>
      <c r="Y295" s="1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50"/>
      <c r="Y296" s="1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50"/>
      <c r="Y297" s="1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50"/>
      <c r="Y298" s="1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50"/>
      <c r="Y299" s="1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50"/>
      <c r="Y300" s="1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50"/>
      <c r="Y301" s="1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50"/>
      <c r="Y302" s="1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50"/>
      <c r="Y303" s="1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50"/>
      <c r="Y304" s="1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50"/>
      <c r="Y305" s="1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50"/>
      <c r="Y306" s="1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50"/>
      <c r="Y307" s="1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50"/>
      <c r="Y308" s="1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50"/>
      <c r="Y309" s="1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50"/>
      <c r="Y310" s="1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50"/>
      <c r="Y311" s="1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50"/>
      <c r="Y312" s="1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50"/>
      <c r="Y313" s="1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50"/>
      <c r="Y314" s="1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50"/>
      <c r="Y315" s="1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50"/>
      <c r="Y316" s="1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50"/>
      <c r="Y317" s="1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50"/>
      <c r="Y318" s="1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50"/>
      <c r="Y319" s="1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50"/>
      <c r="Y320" s="1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50"/>
      <c r="Y321" s="1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50"/>
      <c r="Y322" s="1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50"/>
      <c r="Y323" s="1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50"/>
      <c r="Y324" s="1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50"/>
      <c r="Y325" s="1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50"/>
      <c r="Y326" s="1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50"/>
      <c r="Y327" s="1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50"/>
      <c r="Y328" s="1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50"/>
      <c r="Y329" s="1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50"/>
      <c r="Y330" s="1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50"/>
      <c r="Y331" s="1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50"/>
      <c r="Y332" s="1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50"/>
      <c r="Y333" s="1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50"/>
      <c r="Y334" s="1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50"/>
      <c r="Y335" s="1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50"/>
      <c r="Y336" s="1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50"/>
      <c r="Y337" s="1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50"/>
      <c r="Y338" s="1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50"/>
      <c r="Y339" s="1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50"/>
      <c r="Y340" s="1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50"/>
      <c r="Y341" s="1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50"/>
      <c r="Y342" s="1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50"/>
      <c r="Y343" s="1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50"/>
      <c r="Y344" s="1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50"/>
      <c r="Y345" s="1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50"/>
      <c r="Y346" s="1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50"/>
      <c r="Y347" s="1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50"/>
      <c r="Y348" s="1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50"/>
      <c r="Y349" s="1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50"/>
      <c r="Y350" s="1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50"/>
      <c r="Y351" s="1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50"/>
      <c r="Y352" s="1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50"/>
      <c r="Y353" s="1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50"/>
      <c r="Y354" s="1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50"/>
      <c r="Y355" s="1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50"/>
      <c r="Y356" s="1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50"/>
      <c r="Y357" s="1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50"/>
      <c r="Y358" s="1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50"/>
      <c r="Y359" s="1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50"/>
      <c r="Y360" s="1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50"/>
      <c r="Y361" s="1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50"/>
      <c r="Y362" s="1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50"/>
      <c r="Y363" s="1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50"/>
      <c r="Y364" s="1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50"/>
      <c r="Y365" s="1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50"/>
      <c r="Y366" s="1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50"/>
      <c r="Y367" s="1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50"/>
      <c r="Y368" s="1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50"/>
      <c r="Y369" s="1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50"/>
      <c r="Y370" s="1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50"/>
      <c r="Y371" s="1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50"/>
      <c r="Y372" s="1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50"/>
      <c r="Y373" s="1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50"/>
      <c r="Y374" s="1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50"/>
      <c r="Y375" s="1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50"/>
      <c r="Y376" s="1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50"/>
      <c r="Y377" s="1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50"/>
      <c r="Y378" s="1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50"/>
      <c r="Y379" s="1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50"/>
      <c r="Y380" s="1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50"/>
      <c r="Y381" s="1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50"/>
      <c r="Y382" s="1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50"/>
      <c r="Y383" s="1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50"/>
      <c r="Y384" s="1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50"/>
      <c r="Y385" s="1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50"/>
      <c r="Y386" s="1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50"/>
      <c r="Y387" s="1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50"/>
      <c r="Y388" s="1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50"/>
      <c r="Y389" s="1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50"/>
      <c r="Y390" s="1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50"/>
      <c r="Y391" s="1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50"/>
      <c r="Y392" s="1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50"/>
      <c r="Y393" s="1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50"/>
      <c r="Y394" s="1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50"/>
      <c r="Y395" s="1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50"/>
      <c r="Y396" s="1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50"/>
      <c r="Y397" s="1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50"/>
      <c r="Y398" s="1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50"/>
      <c r="Y399" s="1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50"/>
      <c r="Y400" s="1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50"/>
      <c r="Y401" s="1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50"/>
      <c r="Y402" s="1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50"/>
      <c r="Y403" s="1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50"/>
      <c r="Y404" s="1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50"/>
      <c r="Y405" s="1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50"/>
      <c r="Y406" s="1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50"/>
      <c r="Y407" s="1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50"/>
      <c r="Y408" s="1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50"/>
      <c r="Y409" s="1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50"/>
      <c r="Y410" s="1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50"/>
      <c r="Y411" s="1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50"/>
      <c r="Y412" s="1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50"/>
      <c r="Y413" s="1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50"/>
      <c r="Y414" s="1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50"/>
      <c r="Y415" s="1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50"/>
      <c r="Y416" s="1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50"/>
      <c r="Y417" s="1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50"/>
      <c r="Y418" s="1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50"/>
      <c r="Y419" s="1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50"/>
      <c r="Y420" s="1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50"/>
      <c r="Y421" s="1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50"/>
      <c r="Y422" s="1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50"/>
      <c r="Y423" s="1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50"/>
      <c r="Y424" s="1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50"/>
      <c r="Y425" s="1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50"/>
      <c r="Y426" s="1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50"/>
      <c r="Y427" s="1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50"/>
      <c r="Y428" s="1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50"/>
      <c r="Y429" s="1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50"/>
      <c r="Y430" s="1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50"/>
      <c r="Y431" s="1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50"/>
      <c r="Y432" s="1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50"/>
      <c r="Y433" s="1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50"/>
      <c r="Y434" s="1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50"/>
      <c r="Y435" s="1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50"/>
      <c r="Y436" s="1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50"/>
      <c r="Y437" s="1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50"/>
      <c r="Y438" s="1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50"/>
      <c r="Y439" s="1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50"/>
      <c r="Y440" s="1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50"/>
      <c r="Y441" s="1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50"/>
      <c r="Y442" s="1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50"/>
      <c r="Y443" s="1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50"/>
      <c r="Y444" s="1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50"/>
      <c r="Y445" s="1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50"/>
      <c r="Y446" s="1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50"/>
      <c r="Y447" s="1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50"/>
      <c r="Y448" s="1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50"/>
      <c r="Y449" s="1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50"/>
      <c r="Y450" s="1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50"/>
      <c r="Y451" s="1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50"/>
      <c r="Y452" s="1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50"/>
      <c r="Y453" s="1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50"/>
      <c r="Y454" s="1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50"/>
      <c r="Y455" s="1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50"/>
      <c r="Y456" s="1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50"/>
      <c r="Y457" s="1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50"/>
      <c r="Y458" s="1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50"/>
      <c r="Y459" s="1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50"/>
      <c r="Y460" s="1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50"/>
      <c r="Y461" s="1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50"/>
      <c r="Y462" s="1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50"/>
      <c r="Y463" s="1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50"/>
      <c r="Y464" s="1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50"/>
      <c r="Y465" s="1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50"/>
      <c r="Y466" s="1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50"/>
      <c r="Y467" s="1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50"/>
      <c r="Y468" s="1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50"/>
      <c r="Y469" s="1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50"/>
      <c r="Y470" s="1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50"/>
      <c r="Y471" s="1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50"/>
      <c r="Y472" s="1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50"/>
      <c r="Y473" s="1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50"/>
      <c r="Y474" s="1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50"/>
      <c r="Y475" s="1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50"/>
      <c r="Y476" s="1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50"/>
      <c r="Y477" s="1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104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50"/>
      <c r="Y478" s="1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104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50"/>
      <c r="Y479" s="1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104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50"/>
      <c r="Y480" s="1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50"/>
      <c r="Y481" s="1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104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50"/>
      <c r="Y482" s="1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104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50"/>
      <c r="Y483" s="1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104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50"/>
      <c r="Y484" s="1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104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50"/>
      <c r="Y485" s="1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104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50"/>
      <c r="Y486" s="1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104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50"/>
      <c r="Y487" s="1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50"/>
      <c r="Y488" s="1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104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50"/>
      <c r="Y489" s="1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50"/>
      <c r="Y490" s="1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104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50"/>
      <c r="Y491" s="1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104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50"/>
      <c r="Y492" s="1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104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50"/>
      <c r="Y493" s="1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104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50"/>
      <c r="Y494" s="1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50"/>
      <c r="Y495" s="1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104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50"/>
      <c r="Y496" s="1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104"/>
      <c r="AQ496" s="104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50"/>
      <c r="Y497" s="1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104"/>
      <c r="AQ497" s="104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50"/>
      <c r="Y498" s="1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104"/>
      <c r="AQ498" s="104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50"/>
      <c r="Y499" s="1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104"/>
      <c r="AQ499" s="104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50"/>
      <c r="Y500" s="1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104"/>
      <c r="AQ500" s="104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50"/>
      <c r="Y501" s="1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104"/>
      <c r="AQ501" s="104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50"/>
      <c r="Y502" s="1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104"/>
      <c r="AQ502" s="104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50"/>
      <c r="Y503" s="1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50"/>
      <c r="Y504" s="1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104"/>
      <c r="AQ504" s="104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50"/>
      <c r="Y505" s="1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104"/>
      <c r="AQ505" s="104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50"/>
      <c r="Y506" s="1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50"/>
      <c r="Y507" s="1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104"/>
      <c r="AQ507" s="104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50"/>
      <c r="Y508" s="1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50"/>
      <c r="Y509" s="1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104"/>
      <c r="AQ509" s="104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50"/>
      <c r="Y510" s="1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104"/>
      <c r="AQ510" s="104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50"/>
      <c r="Y511" s="1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104"/>
      <c r="AQ511" s="104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50"/>
      <c r="Y512" s="1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104"/>
      <c r="AQ512" s="104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50"/>
      <c r="Y513" s="1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104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50"/>
      <c r="Y514" s="1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104"/>
      <c r="AQ514" s="104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50"/>
      <c r="Y515" s="1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104"/>
      <c r="AQ515" s="104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50"/>
      <c r="Y516" s="1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104"/>
      <c r="AQ516" s="104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50"/>
      <c r="Y517" s="1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104"/>
      <c r="AQ517" s="104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50"/>
      <c r="Y518" s="1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104"/>
      <c r="AQ518" s="104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50"/>
      <c r="Y519" s="1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104"/>
      <c r="AQ519" s="104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50"/>
      <c r="Y520" s="1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104"/>
      <c r="AQ520" s="104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50"/>
      <c r="Y521" s="1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50"/>
      <c r="Y522" s="1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104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50"/>
      <c r="Y523" s="1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104"/>
      <c r="AQ523" s="104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50"/>
      <c r="Y524" s="1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104"/>
      <c r="AQ524" s="104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50"/>
      <c r="Y525" s="1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104"/>
      <c r="AQ525" s="104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50"/>
      <c r="Y526" s="1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104"/>
      <c r="AQ526" s="104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50"/>
      <c r="Y527" s="1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104"/>
      <c r="AQ527" s="104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50"/>
      <c r="Y528" s="1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104"/>
      <c r="AQ528" s="104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50"/>
      <c r="Y529" s="1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104"/>
      <c r="AQ529" s="104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50"/>
      <c r="Y530" s="1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104"/>
      <c r="AQ530" s="104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50"/>
      <c r="Y531" s="1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104"/>
      <c r="AQ531" s="104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50"/>
      <c r="Y532" s="1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/>
      <c r="AQ532" s="104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50"/>
      <c r="Y533" s="1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104"/>
      <c r="AQ533" s="104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50"/>
      <c r="Y534" s="1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50"/>
      <c r="Y535" s="1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104"/>
      <c r="AQ535" s="104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50"/>
      <c r="Y536" s="1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104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50"/>
      <c r="Y537" s="1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104"/>
      <c r="AQ537" s="104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50"/>
      <c r="Y538" s="1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104"/>
      <c r="AQ538" s="104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50"/>
      <c r="Y539" s="1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104"/>
      <c r="AQ539" s="104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50"/>
      <c r="Y540" s="1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104"/>
      <c r="AQ540" s="104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50"/>
      <c r="Y541" s="1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104"/>
      <c r="AQ541" s="104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50"/>
      <c r="Y542" s="1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104"/>
      <c r="AQ542" s="104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50"/>
      <c r="Y543" s="1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104"/>
      <c r="AQ543" s="104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50"/>
      <c r="Y544" s="1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104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50"/>
      <c r="Y545" s="1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50"/>
      <c r="Y546" s="1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104"/>
      <c r="AQ546" s="104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50"/>
      <c r="Y547" s="1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104"/>
      <c r="AQ547" s="104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50"/>
      <c r="Y548" s="1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104"/>
      <c r="AQ548" s="104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50"/>
      <c r="Y549" s="1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104"/>
      <c r="AQ549" s="104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50"/>
      <c r="Y550" s="1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104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50"/>
      <c r="Y551" s="1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104"/>
      <c r="AQ551" s="104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50"/>
      <c r="Y552" s="1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104"/>
      <c r="AQ552" s="104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50"/>
      <c r="Y553" s="1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50"/>
      <c r="Y554" s="1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104"/>
      <c r="AQ554" s="104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50"/>
      <c r="Y555" s="1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104"/>
      <c r="AQ555" s="104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50"/>
      <c r="Y556" s="1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104"/>
      <c r="AQ556" s="104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50"/>
      <c r="Y557" s="1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104"/>
      <c r="AQ557" s="104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50"/>
      <c r="Y558" s="1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104"/>
      <c r="AQ558" s="104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50"/>
      <c r="Y559" s="1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104"/>
      <c r="AQ559" s="104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50"/>
      <c r="Y560" s="1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104"/>
      <c r="AQ560" s="104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50"/>
      <c r="Y561" s="1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104"/>
      <c r="AQ561" s="104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50"/>
      <c r="Y562" s="1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104"/>
      <c r="AQ562" s="104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50"/>
      <c r="Y563" s="1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104"/>
      <c r="AQ563" s="104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50"/>
      <c r="Y564" s="1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50"/>
      <c r="Y565" s="1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104"/>
      <c r="AQ565" s="104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50"/>
      <c r="Y566" s="1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50"/>
      <c r="Y567" s="1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104"/>
      <c r="AQ567" s="104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50"/>
      <c r="Y568" s="1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104"/>
      <c r="AQ568" s="104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50"/>
      <c r="Y569" s="1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104"/>
      <c r="AQ569" s="104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50"/>
      <c r="Y570" s="1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104"/>
      <c r="AQ570" s="104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50"/>
      <c r="Y571" s="1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104"/>
      <c r="AQ571" s="104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50"/>
      <c r="Y572" s="1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104"/>
      <c r="AQ572" s="104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50"/>
      <c r="Y573" s="1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104"/>
      <c r="AQ573" s="104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50"/>
      <c r="Y574" s="1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104"/>
      <c r="AQ574" s="104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50"/>
      <c r="Y575" s="1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104"/>
      <c r="AQ575" s="104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50"/>
      <c r="Y576" s="1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104"/>
      <c r="AQ576" s="104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50"/>
      <c r="Y577" s="1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104"/>
      <c r="AQ577" s="104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50"/>
      <c r="Y578" s="1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104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50"/>
      <c r="Y579" s="1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50"/>
      <c r="Y580" s="1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104"/>
      <c r="AQ580" s="104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50"/>
      <c r="Y581" s="1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104"/>
      <c r="AQ581" s="104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50"/>
      <c r="Y582" s="1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104"/>
      <c r="AQ582" s="104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50"/>
      <c r="Y583" s="1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104"/>
      <c r="AQ583" s="104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50"/>
      <c r="Y584" s="1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104"/>
      <c r="AQ584" s="104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50"/>
      <c r="Y585" s="1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104"/>
      <c r="AQ585" s="104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50"/>
      <c r="Y586" s="1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104"/>
      <c r="AQ586" s="104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50"/>
      <c r="Y587" s="1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104"/>
      <c r="AQ587" s="104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50"/>
      <c r="Y588" s="1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104"/>
      <c r="AQ588" s="104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50"/>
      <c r="Y589" s="1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104"/>
      <c r="AQ589" s="104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50"/>
      <c r="Y590" s="1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104"/>
      <c r="AQ590" s="104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50"/>
      <c r="Y591" s="1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104"/>
      <c r="AQ591" s="104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50"/>
      <c r="Y592" s="1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04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50"/>
      <c r="Y593" s="1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104"/>
      <c r="AQ593" s="104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50"/>
      <c r="Y594" s="1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104"/>
      <c r="AQ594" s="104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50"/>
      <c r="Y595" s="1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04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50"/>
      <c r="Y596" s="1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04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50"/>
      <c r="Y597" s="1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04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50"/>
      <c r="Y598" s="1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50"/>
      <c r="Y599" s="1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04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50"/>
      <c r="Y600" s="1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04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50"/>
      <c r="Y601" s="1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04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50"/>
      <c r="Y602" s="1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04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50"/>
      <c r="Y603" s="1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04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50"/>
      <c r="Y604" s="1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04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50"/>
      <c r="Y605" s="1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04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50"/>
      <c r="Y606" s="1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50"/>
      <c r="Y607" s="1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04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50"/>
      <c r="Y608" s="1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04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50"/>
      <c r="Y609" s="1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04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50"/>
      <c r="Y610" s="1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04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50"/>
      <c r="Y611" s="1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50"/>
      <c r="Y612" s="1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04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50"/>
      <c r="Y613" s="1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04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50"/>
      <c r="Y614" s="1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04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50"/>
      <c r="Y615" s="1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50"/>
      <c r="Y616" s="1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104"/>
      <c r="AQ616" s="104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50"/>
      <c r="Y617" s="1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04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50"/>
      <c r="Y618" s="1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04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50"/>
      <c r="Y619" s="1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04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50"/>
      <c r="Y620" s="1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50"/>
      <c r="Y621" s="1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04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50"/>
      <c r="Y622" s="1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04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50"/>
      <c r="Y623" s="1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104"/>
      <c r="AQ623" s="104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50"/>
      <c r="Y624" s="1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50"/>
      <c r="Y625" s="1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104"/>
      <c r="AQ625" s="104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50"/>
      <c r="Y626" s="1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104"/>
      <c r="AQ626" s="104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50"/>
      <c r="Y627" s="1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04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50"/>
      <c r="Y628" s="1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04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50"/>
      <c r="Y629" s="1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04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50"/>
      <c r="Y630" s="1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04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50"/>
      <c r="Y631" s="1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50"/>
      <c r="Y632" s="1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50"/>
      <c r="Y633" s="1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50"/>
      <c r="Y634" s="1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50"/>
      <c r="Y635" s="1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50"/>
      <c r="Y636" s="1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50"/>
      <c r="Y637" s="1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50"/>
      <c r="Y638" s="1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50"/>
      <c r="Y639" s="1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50"/>
      <c r="Y640" s="1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50"/>
      <c r="Y641" s="1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50"/>
      <c r="Y642" s="1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50"/>
      <c r="Y643" s="1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50"/>
      <c r="Y644" s="1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50"/>
      <c r="Y645" s="1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50"/>
      <c r="Y646" s="1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50"/>
      <c r="Y647" s="1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50"/>
      <c r="Y648" s="1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50"/>
      <c r="Y649" s="1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50"/>
      <c r="Y650" s="1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50"/>
      <c r="Y651" s="1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50"/>
      <c r="Y652" s="1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50"/>
      <c r="Y653" s="1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50"/>
      <c r="Y654" s="1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50"/>
      <c r="Y655" s="1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50"/>
      <c r="Y656" s="1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50"/>
      <c r="Y657" s="1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50"/>
      <c r="Y658" s="1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50"/>
      <c r="Y659" s="1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50"/>
      <c r="Y660" s="1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50"/>
      <c r="Y661" s="1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50"/>
      <c r="Y662" s="1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50"/>
      <c r="Y663" s="1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50"/>
      <c r="Y664" s="1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50"/>
      <c r="Y665" s="1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50"/>
      <c r="Y666" s="1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50"/>
      <c r="Y667" s="1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50"/>
      <c r="Y668" s="1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50"/>
      <c r="Y669" s="1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50"/>
      <c r="Y670" s="1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50"/>
      <c r="Y671" s="1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50"/>
      <c r="Y672" s="1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50"/>
      <c r="Y673" s="1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50"/>
      <c r="Y674" s="1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50"/>
      <c r="Y675" s="1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50"/>
      <c r="Y676" s="1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50"/>
      <c r="Y677" s="1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50"/>
      <c r="Y678" s="1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50"/>
      <c r="Y679" s="1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50"/>
      <c r="Y680" s="1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50"/>
      <c r="Y681" s="1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50"/>
      <c r="Y682" s="1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50"/>
      <c r="Y683" s="1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50"/>
      <c r="Y684" s="1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50"/>
      <c r="Y685" s="1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50"/>
      <c r="Y686" s="1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50"/>
      <c r="Y687" s="1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50"/>
      <c r="Y688" s="1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50"/>
      <c r="Y689" s="1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50"/>
      <c r="Y690" s="1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50"/>
      <c r="Y691" s="1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50"/>
      <c r="Y692" s="1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50"/>
      <c r="Y693" s="1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50"/>
      <c r="Y694" s="1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50"/>
      <c r="Y695" s="1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50"/>
      <c r="Y696" s="1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50"/>
      <c r="Y697" s="1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50"/>
      <c r="Y698" s="1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50"/>
      <c r="Y699" s="1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50"/>
      <c r="Y700" s="1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50"/>
      <c r="Y701" s="1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50"/>
      <c r="Y702" s="1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50"/>
      <c r="Y703" s="1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50"/>
      <c r="Y704" s="1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50"/>
      <c r="Y705" s="1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50"/>
      <c r="Y706" s="1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50"/>
      <c r="Y707" s="1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50"/>
      <c r="Y708" s="1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50"/>
      <c r="Y709" s="1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50"/>
      <c r="Y710" s="1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50"/>
      <c r="Y711" s="1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50"/>
      <c r="Y712" s="1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50"/>
      <c r="Y713" s="1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50"/>
      <c r="Y714" s="1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50"/>
      <c r="Y715" s="1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50"/>
      <c r="Y716" s="1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50"/>
      <c r="Y717" s="1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50"/>
      <c r="Y718" s="1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50"/>
      <c r="Y719" s="1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50"/>
      <c r="Y720" s="1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50"/>
      <c r="Y721" s="1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50"/>
      <c r="Y722" s="1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50"/>
      <c r="Y723" s="1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50"/>
      <c r="Y724" s="1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50"/>
      <c r="Y725" s="1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50"/>
      <c r="Y726" s="1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50"/>
      <c r="Y727" s="1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50"/>
      <c r="Y728" s="1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50"/>
      <c r="Y729" s="1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50"/>
      <c r="Y730" s="1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50"/>
      <c r="Y731" s="1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50"/>
      <c r="Y732" s="1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50"/>
      <c r="Y733" s="1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50"/>
      <c r="Y734" s="1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50"/>
      <c r="Y735" s="1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50"/>
      <c r="Y736" s="1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50"/>
      <c r="Y737" s="1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50"/>
      <c r="Y738" s="1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50"/>
      <c r="Y739" s="1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50"/>
      <c r="Y740" s="1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50"/>
      <c r="Y741" s="1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50"/>
      <c r="Y742" s="1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50"/>
      <c r="Y743" s="1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50"/>
      <c r="Y744" s="1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50"/>
      <c r="Y745" s="1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50"/>
      <c r="Y746" s="1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50"/>
      <c r="Y747" s="1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50"/>
      <c r="Y748" s="1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50"/>
      <c r="Y749" s="1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50"/>
      <c r="Y750" s="1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04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50"/>
      <c r="Y751" s="1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04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50"/>
      <c r="Y752" s="1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04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50"/>
      <c r="Y753" s="1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04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50"/>
      <c r="Y754" s="1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04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50"/>
      <c r="Y755" s="1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04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50"/>
      <c r="Y756" s="1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04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50"/>
      <c r="Y757" s="1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04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50"/>
      <c r="Y758" s="1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50"/>
      <c r="Y759" s="1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50"/>
      <c r="Y760" s="1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50"/>
      <c r="Y761" s="1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04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50"/>
      <c r="Y762" s="1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04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50"/>
      <c r="Y763" s="1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04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50"/>
      <c r="Y764" s="1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04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50"/>
      <c r="Y765" s="1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04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50"/>
      <c r="Y766" s="1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50"/>
      <c r="Y767" s="1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50"/>
      <c r="Y768" s="1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50"/>
      <c r="Y769" s="1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50"/>
      <c r="Y770" s="1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50"/>
      <c r="Y771" s="1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50"/>
      <c r="Y772" s="1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04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50"/>
      <c r="Y773" s="1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104"/>
      <c r="AQ773" s="104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50"/>
      <c r="Y774" s="1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04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50"/>
      <c r="Y775" s="1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04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50"/>
      <c r="Y776" s="1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104"/>
      <c r="AQ776" s="104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50"/>
      <c r="Y777" s="1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104"/>
      <c r="AQ777" s="104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50"/>
      <c r="Y778" s="1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50"/>
      <c r="Y779" s="1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104"/>
      <c r="AQ779" s="104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50"/>
      <c r="Y780" s="1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104"/>
      <c r="AQ780" s="104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50"/>
      <c r="Y781" s="1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104"/>
      <c r="AQ781" s="104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50"/>
      <c r="Y782" s="1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104"/>
      <c r="AQ782" s="104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50"/>
      <c r="Y783" s="1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04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50"/>
      <c r="Y784" s="1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104"/>
      <c r="AQ784" s="104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50"/>
      <c r="Y785" s="1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104"/>
      <c r="AQ785" s="104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50"/>
      <c r="Y786" s="1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104"/>
      <c r="AQ786" s="104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50"/>
      <c r="Y787" s="1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104"/>
      <c r="AQ787" s="104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50"/>
      <c r="Y788" s="1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50"/>
      <c r="Y789" s="1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104"/>
      <c r="AQ789" s="104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50"/>
      <c r="Y790" s="1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50"/>
      <c r="Y791" s="1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50"/>
      <c r="Y792" s="1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104"/>
      <c r="AQ792" s="104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50"/>
      <c r="Y793" s="1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104"/>
      <c r="AQ793" s="104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50"/>
      <c r="Y794" s="1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104"/>
      <c r="AQ794" s="104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50"/>
      <c r="Y795" s="1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104"/>
      <c r="AQ795" s="104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50"/>
      <c r="Y796" s="1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104"/>
      <c r="AQ796" s="104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50"/>
      <c r="Y797" s="1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104"/>
      <c r="AQ797" s="104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50"/>
      <c r="Y798" s="1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104"/>
      <c r="AQ798" s="104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50"/>
      <c r="Y799" s="1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104"/>
      <c r="AQ799" s="104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50"/>
      <c r="Y800" s="1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104"/>
      <c r="AQ800" s="104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50"/>
      <c r="Y801" s="1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104"/>
      <c r="AQ801" s="104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50"/>
      <c r="Y802" s="1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04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50"/>
      <c r="Y803" s="1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104"/>
      <c r="AQ803" s="104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50"/>
      <c r="Y804" s="1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50"/>
      <c r="Y805" s="1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104"/>
      <c r="AQ805" s="104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50"/>
      <c r="Y806" s="1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104"/>
      <c r="AQ806" s="104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50"/>
      <c r="Y807" s="1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04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50"/>
      <c r="Y808" s="1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04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50"/>
      <c r="Y809" s="1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04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50"/>
      <c r="Y810" s="1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04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50"/>
      <c r="Y811" s="1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04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50"/>
      <c r="Y812" s="1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104"/>
      <c r="AQ812" s="104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50"/>
      <c r="Y813" s="1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104"/>
      <c r="AQ813" s="104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50"/>
      <c r="Y814" s="1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104"/>
      <c r="AQ814" s="104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50"/>
      <c r="Y815" s="1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104"/>
      <c r="AQ815" s="104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50"/>
      <c r="Y816" s="1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04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50"/>
      <c r="Y817" s="1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104"/>
      <c r="AQ817" s="104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50"/>
      <c r="Y818" s="1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104"/>
      <c r="AQ818" s="104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50"/>
      <c r="Y819" s="1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04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50"/>
      <c r="Y820" s="1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104"/>
      <c r="AQ820" s="104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50"/>
      <c r="Y821" s="1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104"/>
      <c r="AQ821" s="104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50"/>
      <c r="Y822" s="1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104"/>
      <c r="AQ822" s="104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50"/>
      <c r="Y823" s="1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04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50"/>
      <c r="Y824" s="1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104"/>
      <c r="AQ824" s="104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50"/>
      <c r="Y825" s="1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104"/>
      <c r="AQ825" s="104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50"/>
      <c r="Y826" s="1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104"/>
      <c r="AQ826" s="104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50"/>
      <c r="Y827" s="1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50"/>
      <c r="Y828" s="1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50"/>
      <c r="Y829" s="1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50"/>
      <c r="Y830" s="1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50"/>
      <c r="Y831" s="1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50"/>
      <c r="Y832" s="1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104"/>
      <c r="AQ832" s="104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50"/>
      <c r="Y833" s="1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104"/>
      <c r="AQ833" s="104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50"/>
      <c r="Y834" s="1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50"/>
      <c r="Y835" s="1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50"/>
      <c r="Y836" s="1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50"/>
      <c r="Y837" s="1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50"/>
      <c r="Y838" s="1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104"/>
      <c r="AQ838" s="104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50"/>
      <c r="Y839" s="1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104"/>
      <c r="AQ839" s="104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50"/>
      <c r="Y840" s="1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104"/>
      <c r="AQ840" s="104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50"/>
      <c r="Y841" s="1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104"/>
      <c r="AQ841" s="104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50"/>
      <c r="Y842" s="1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104"/>
      <c r="AQ842" s="104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50"/>
      <c r="Y843" s="1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104"/>
      <c r="AQ843" s="104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50"/>
      <c r="Y844" s="1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50"/>
      <c r="Y845" s="1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104"/>
      <c r="AQ845" s="104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50"/>
      <c r="Y846" s="1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104"/>
      <c r="AQ846" s="104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50"/>
      <c r="Y847" s="1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104"/>
      <c r="AQ847" s="104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50"/>
      <c r="Y848" s="1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104"/>
      <c r="AQ848" s="104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50"/>
      <c r="Y849" s="1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50"/>
      <c r="Y850" s="1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104"/>
      <c r="AQ850" s="104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50"/>
      <c r="Y851" s="1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04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50"/>
      <c r="Y852" s="1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50"/>
      <c r="Y853" s="1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50"/>
      <c r="Y854" s="1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50"/>
      <c r="Y855" s="1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50"/>
      <c r="Y856" s="1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50"/>
      <c r="Y857" s="1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50"/>
      <c r="Y858" s="1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50"/>
      <c r="Y859" s="1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50"/>
      <c r="Y860" s="1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50"/>
      <c r="Y861" s="1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50"/>
      <c r="Y862" s="1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50"/>
      <c r="Y863" s="1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50"/>
      <c r="Y864" s="1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50"/>
      <c r="Y865" s="1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50"/>
      <c r="Y866" s="1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50"/>
      <c r="Y867" s="1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50"/>
      <c r="Y868" s="1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50"/>
      <c r="Y869" s="1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50"/>
      <c r="Y870" s="1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50"/>
      <c r="Y871" s="1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50"/>
      <c r="Y872" s="1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50"/>
      <c r="Y873" s="1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50"/>
      <c r="Y874" s="1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50"/>
      <c r="Y875" s="1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50"/>
      <c r="Y876" s="1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50"/>
      <c r="Y877" s="1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50"/>
      <c r="Y878" s="1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50"/>
      <c r="Y879" s="1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50"/>
      <c r="Y880" s="1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50"/>
      <c r="Y881" s="1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50"/>
      <c r="Y882" s="1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50"/>
      <c r="Y883" s="1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50"/>
      <c r="Y884" s="1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104"/>
      <c r="AQ884" s="104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50"/>
      <c r="Y885" s="1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50"/>
      <c r="Y886" s="1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104"/>
      <c r="AQ886" s="104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50"/>
      <c r="Y887" s="1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104"/>
      <c r="AQ887" s="104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50"/>
      <c r="Y888" s="1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104"/>
      <c r="AQ888" s="104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50"/>
      <c r="Y889" s="1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104"/>
      <c r="AQ889" s="104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50"/>
      <c r="Y890" s="1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104"/>
      <c r="AQ890" s="104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50"/>
      <c r="Y891" s="1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104"/>
      <c r="AQ891" s="104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50"/>
      <c r="Y892" s="1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50"/>
      <c r="Y893" s="1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50"/>
      <c r="Y894" s="1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50"/>
      <c r="Y895" s="1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104"/>
      <c r="AQ895" s="104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50"/>
      <c r="Y896" s="1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50"/>
      <c r="Y897" s="1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50"/>
      <c r="Y898" s="1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50"/>
      <c r="Y899" s="1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50"/>
      <c r="Y900" s="1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50"/>
      <c r="Y901" s="1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50"/>
      <c r="Y902" s="1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50"/>
      <c r="Y903" s="1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50"/>
      <c r="Y904" s="1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50"/>
      <c r="Y905" s="1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50"/>
      <c r="Y906" s="1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50"/>
      <c r="Y907" s="1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50"/>
      <c r="Y908" s="1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50"/>
      <c r="Y909" s="1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50"/>
      <c r="Y910" s="1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50"/>
      <c r="Y911" s="1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104"/>
      <c r="AQ911" s="104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50"/>
      <c r="Y912" s="1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104"/>
      <c r="AQ912" s="104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50"/>
      <c r="Y913" s="1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04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50"/>
      <c r="Y914" s="1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104"/>
      <c r="AQ914" s="104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50"/>
      <c r="Y915" s="1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104"/>
      <c r="AQ915" s="104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50"/>
      <c r="Y916" s="1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104"/>
      <c r="AQ916" s="104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50"/>
      <c r="Y917" s="1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104"/>
      <c r="AQ917" s="104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50"/>
      <c r="Y918" s="1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104"/>
      <c r="AQ918" s="104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50"/>
      <c r="Y919" s="1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104"/>
      <c r="AQ919" s="104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50"/>
      <c r="Y920" s="1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104"/>
      <c r="AQ920" s="104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50"/>
      <c r="Y921" s="1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104"/>
      <c r="AQ921" s="104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50"/>
      <c r="Y922" s="1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50"/>
      <c r="Y923" s="1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50"/>
      <c r="Y924" s="1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50"/>
      <c r="Y925" s="1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50"/>
      <c r="Y926" s="1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50"/>
      <c r="Y927" s="1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50"/>
      <c r="Y928" s="1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50"/>
      <c r="Y929" s="1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50"/>
      <c r="Y930" s="1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104"/>
      <c r="AQ930" s="104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50"/>
      <c r="Y931" s="1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104"/>
      <c r="AQ931" s="104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50"/>
      <c r="Y932" s="1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50"/>
      <c r="Y933" s="1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50"/>
      <c r="Y934" s="1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50"/>
      <c r="Y935" s="1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50"/>
      <c r="Y936" s="1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50"/>
      <c r="Y937" s="1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104"/>
      <c r="AQ937" s="104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50"/>
      <c r="Y938" s="1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104"/>
      <c r="AQ938" s="104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50"/>
      <c r="Y939" s="1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50"/>
      <c r="Y940" s="1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50"/>
      <c r="Y941" s="1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104"/>
      <c r="AQ941" s="104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50"/>
      <c r="Y942" s="1"/>
      <c r="Z942" s="104"/>
      <c r="AA942" s="104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104"/>
      <c r="AQ942" s="104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50"/>
      <c r="Y943" s="1"/>
      <c r="Z943" s="104"/>
      <c r="AA943" s="104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104"/>
      <c r="AQ943" s="104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50"/>
      <c r="Y944" s="1"/>
      <c r="Z944" s="104"/>
      <c r="AA944" s="104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104"/>
      <c r="AQ944" s="104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50"/>
      <c r="Y945" s="1"/>
      <c r="Z945" s="104"/>
      <c r="AA945" s="104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104"/>
      <c r="AQ945" s="104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50"/>
      <c r="Y946" s="1"/>
      <c r="Z946" s="104"/>
      <c r="AA946" s="104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104"/>
      <c r="AQ946" s="104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50"/>
      <c r="Y947" s="1"/>
      <c r="Z947" s="104"/>
      <c r="AA947" s="104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104"/>
      <c r="AQ947" s="104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50"/>
      <c r="Y948" s="1"/>
      <c r="Z948" s="104"/>
      <c r="AA948" s="104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104"/>
      <c r="AQ948" s="104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50"/>
      <c r="Y949" s="1"/>
      <c r="Z949" s="104"/>
      <c r="AA949" s="104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104"/>
      <c r="AQ949" s="104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50"/>
      <c r="Y950" s="1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104"/>
      <c r="AQ950" s="104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50"/>
      <c r="Y951" s="1"/>
      <c r="Z951" s="104"/>
      <c r="AA951" s="104"/>
      <c r="AB951" s="104"/>
      <c r="AC951" s="104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104"/>
      <c r="AQ951" s="104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50"/>
      <c r="Y952" s="1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104"/>
      <c r="AQ952" s="104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50"/>
      <c r="Y953" s="1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50"/>
      <c r="Y954" s="1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104"/>
      <c r="AQ954" s="104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50"/>
      <c r="Y955" s="1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104"/>
      <c r="AQ955" s="104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50"/>
      <c r="Y956" s="1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104"/>
      <c r="AQ956" s="104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50"/>
      <c r="Y957" s="1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104"/>
      <c r="AQ957" s="104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50"/>
      <c r="Y958" s="1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04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50"/>
      <c r="Y959" s="1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104"/>
      <c r="AQ959" s="104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50"/>
      <c r="Y960" s="1"/>
      <c r="Z960" s="104"/>
      <c r="AA960" s="104"/>
      <c r="AB960" s="104"/>
      <c r="AC960" s="104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104"/>
      <c r="AQ960" s="104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50"/>
      <c r="Y961" s="1"/>
      <c r="Z961" s="104"/>
      <c r="AA961" s="104"/>
      <c r="AB961" s="104"/>
      <c r="AC961" s="104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104"/>
      <c r="AQ961" s="104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50"/>
      <c r="Y962" s="1"/>
      <c r="Z962" s="104"/>
      <c r="AA962" s="104"/>
      <c r="AB962" s="104"/>
      <c r="AC962" s="104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104"/>
      <c r="AQ962" s="104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50"/>
      <c r="Y963" s="1"/>
      <c r="Z963" s="104"/>
      <c r="AA963" s="104"/>
      <c r="AB963" s="104"/>
      <c r="AC963" s="104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104"/>
      <c r="AQ963" s="104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50"/>
      <c r="Y964" s="1"/>
      <c r="Z964" s="104"/>
      <c r="AA964" s="104"/>
      <c r="AB964" s="104"/>
      <c r="AC964" s="104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104"/>
      <c r="AQ964" s="104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50"/>
      <c r="Y965" s="1"/>
      <c r="Z965" s="104"/>
      <c r="AA965" s="104"/>
      <c r="AB965" s="104"/>
      <c r="AC965" s="104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104"/>
      <c r="AQ965" s="104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50"/>
      <c r="Y966" s="1"/>
      <c r="Z966" s="104"/>
      <c r="AA966" s="104"/>
      <c r="AB966" s="104"/>
      <c r="AC966" s="104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104"/>
      <c r="AQ966" s="104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50"/>
      <c r="Y967" s="1"/>
      <c r="Z967" s="104"/>
      <c r="AA967" s="104"/>
      <c r="AB967" s="104"/>
      <c r="AC967" s="104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104"/>
      <c r="AQ967" s="104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50"/>
      <c r="Y968" s="1"/>
      <c r="Z968" s="104"/>
      <c r="AA968" s="104"/>
      <c r="AB968" s="104"/>
      <c r="AC968" s="104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104"/>
      <c r="AQ968" s="104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50"/>
      <c r="Y969" s="1"/>
      <c r="Z969" s="104"/>
      <c r="AA969" s="104"/>
      <c r="AB969" s="104"/>
      <c r="AC969" s="104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104"/>
      <c r="AQ969" s="104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50"/>
      <c r="Y970" s="1"/>
      <c r="Z970" s="104"/>
      <c r="AA970" s="104"/>
      <c r="AB970" s="104"/>
      <c r="AC970" s="104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104"/>
      <c r="AQ970" s="104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50"/>
      <c r="Y971" s="1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04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50"/>
      <c r="Y972" s="1"/>
      <c r="Z972" s="104"/>
      <c r="AA972" s="104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104"/>
      <c r="AQ972" s="104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50"/>
      <c r="Y973" s="1"/>
      <c r="Z973" s="104"/>
      <c r="AA973" s="104"/>
      <c r="AB973" s="104"/>
      <c r="AC973" s="104"/>
      <c r="AD973" s="104"/>
      <c r="AE973" s="104"/>
      <c r="AF973" s="104"/>
      <c r="AG973" s="104"/>
      <c r="AH973" s="104"/>
      <c r="AI973" s="104"/>
      <c r="AJ973" s="104"/>
      <c r="AK973" s="104"/>
      <c r="AL973" s="104"/>
      <c r="AM973" s="104"/>
      <c r="AN973" s="104"/>
      <c r="AO973" s="104"/>
      <c r="AP973" s="104"/>
      <c r="AQ973" s="104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50"/>
      <c r="Y974" s="1"/>
      <c r="Z974" s="104"/>
      <c r="AA974" s="104"/>
      <c r="AB974" s="104"/>
      <c r="AC974" s="104"/>
      <c r="AD974" s="104"/>
      <c r="AE974" s="104"/>
      <c r="AF974" s="104"/>
      <c r="AG974" s="104"/>
      <c r="AH974" s="104"/>
      <c r="AI974" s="104"/>
      <c r="AJ974" s="104"/>
      <c r="AK974" s="104"/>
      <c r="AL974" s="104"/>
      <c r="AM974" s="104"/>
      <c r="AN974" s="104"/>
      <c r="AO974" s="104"/>
      <c r="AP974" s="104"/>
      <c r="AQ974" s="104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50"/>
      <c r="Y975" s="1"/>
      <c r="Z975" s="104"/>
      <c r="AA975" s="104"/>
      <c r="AB975" s="104"/>
      <c r="AC975" s="104"/>
      <c r="AD975" s="104"/>
      <c r="AE975" s="104"/>
      <c r="AF975" s="104"/>
      <c r="AG975" s="104"/>
      <c r="AH975" s="104"/>
      <c r="AI975" s="104"/>
      <c r="AJ975" s="104"/>
      <c r="AK975" s="104"/>
      <c r="AL975" s="104"/>
      <c r="AM975" s="104"/>
      <c r="AN975" s="104"/>
      <c r="AO975" s="104"/>
      <c r="AP975" s="104"/>
      <c r="AQ975" s="104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50"/>
      <c r="Y976" s="1"/>
      <c r="Z976" s="104"/>
      <c r="AA976" s="104"/>
      <c r="AB976" s="104"/>
      <c r="AC976" s="104"/>
      <c r="AD976" s="104"/>
      <c r="AE976" s="104"/>
      <c r="AF976" s="104"/>
      <c r="AG976" s="104"/>
      <c r="AH976" s="104"/>
      <c r="AI976" s="104"/>
      <c r="AJ976" s="104"/>
      <c r="AK976" s="104"/>
      <c r="AL976" s="104"/>
      <c r="AM976" s="104"/>
      <c r="AN976" s="104"/>
      <c r="AO976" s="104"/>
      <c r="AP976" s="104"/>
      <c r="AQ976" s="104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50"/>
      <c r="Y977" s="1"/>
      <c r="Z977" s="104"/>
      <c r="AA977" s="104"/>
      <c r="AB977" s="104"/>
      <c r="AC977" s="104"/>
      <c r="AD977" s="104"/>
      <c r="AE977" s="104"/>
      <c r="AF977" s="104"/>
      <c r="AG977" s="104"/>
      <c r="AH977" s="104"/>
      <c r="AI977" s="104"/>
      <c r="AJ977" s="104"/>
      <c r="AK977" s="104"/>
      <c r="AL977" s="104"/>
      <c r="AM977" s="104"/>
      <c r="AN977" s="104"/>
      <c r="AO977" s="104"/>
      <c r="AP977" s="104"/>
      <c r="AQ977" s="104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50"/>
      <c r="Y978" s="1"/>
      <c r="Z978" s="104"/>
      <c r="AA978" s="104"/>
      <c r="AB978" s="104"/>
      <c r="AC978" s="104"/>
      <c r="AD978" s="104"/>
      <c r="AE978" s="104"/>
      <c r="AF978" s="104"/>
      <c r="AG978" s="104"/>
      <c r="AH978" s="104"/>
      <c r="AI978" s="104"/>
      <c r="AJ978" s="104"/>
      <c r="AK978" s="104"/>
      <c r="AL978" s="104"/>
      <c r="AM978" s="104"/>
      <c r="AN978" s="104"/>
      <c r="AO978" s="104"/>
      <c r="AP978" s="104"/>
      <c r="AQ978" s="104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B979" s="1"/>
      <c r="C979" s="1"/>
      <c r="D979" s="1"/>
      <c r="E979" s="1"/>
      <c r="F979" s="1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50"/>
      <c r="Y979" s="1"/>
      <c r="Z979" s="104"/>
      <c r="AA979" s="104"/>
      <c r="AB979" s="104"/>
      <c r="AC979" s="104"/>
      <c r="AD979" s="104"/>
      <c r="AE979" s="104"/>
      <c r="AF979" s="104"/>
      <c r="AG979" s="104"/>
      <c r="AH979" s="104"/>
      <c r="AI979" s="104"/>
      <c r="AJ979" s="104"/>
      <c r="AK979" s="104"/>
      <c r="AL979" s="104"/>
      <c r="AM979" s="104"/>
      <c r="AN979" s="104"/>
      <c r="AO979" s="104"/>
      <c r="AP979" s="104"/>
      <c r="AQ979" s="104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B980" s="1"/>
      <c r="C980" s="1"/>
      <c r="D980" s="1"/>
      <c r="E980" s="1"/>
      <c r="F980" s="1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50"/>
      <c r="Y980" s="1"/>
      <c r="Z980" s="104"/>
      <c r="AA980" s="104"/>
      <c r="AB980" s="104"/>
      <c r="AC980" s="104"/>
      <c r="AD980" s="104"/>
      <c r="AE980" s="104"/>
      <c r="AF980" s="104"/>
      <c r="AG980" s="104"/>
      <c r="AH980" s="104"/>
      <c r="AI980" s="104"/>
      <c r="AJ980" s="104"/>
      <c r="AK980" s="104"/>
      <c r="AL980" s="104"/>
      <c r="AM980" s="104"/>
      <c r="AN980" s="104"/>
      <c r="AO980" s="104"/>
      <c r="AP980" s="104"/>
      <c r="AQ980" s="104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B981" s="1"/>
      <c r="C981" s="1"/>
      <c r="D981" s="1"/>
      <c r="E981" s="1"/>
      <c r="F981" s="1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50"/>
      <c r="Y981" s="1"/>
      <c r="Z981" s="104"/>
      <c r="AA981" s="104"/>
      <c r="AB981" s="104"/>
      <c r="AC981" s="104"/>
      <c r="AD981" s="104"/>
      <c r="AE981" s="104"/>
      <c r="AF981" s="104"/>
      <c r="AG981" s="104"/>
      <c r="AH981" s="104"/>
      <c r="AI981" s="104"/>
      <c r="AJ981" s="104"/>
      <c r="AK981" s="104"/>
      <c r="AL981" s="104"/>
      <c r="AM981" s="104"/>
      <c r="AN981" s="104"/>
      <c r="AO981" s="104"/>
      <c r="AP981" s="104"/>
      <c r="AQ981" s="104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B982" s="1"/>
      <c r="C982" s="1"/>
      <c r="D982" s="1"/>
      <c r="E982" s="1"/>
      <c r="F982" s="1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50"/>
      <c r="Y982" s="1"/>
      <c r="Z982" s="104"/>
      <c r="AA982" s="104"/>
      <c r="AB982" s="104"/>
      <c r="AC982" s="104"/>
      <c r="AD982" s="104"/>
      <c r="AE982" s="104"/>
      <c r="AF982" s="104"/>
      <c r="AG982" s="104"/>
      <c r="AH982" s="104"/>
      <c r="AI982" s="104"/>
      <c r="AJ982" s="104"/>
      <c r="AK982" s="104"/>
      <c r="AL982" s="104"/>
      <c r="AM982" s="104"/>
      <c r="AN982" s="104"/>
      <c r="AO982" s="104"/>
      <c r="AP982" s="104"/>
      <c r="AQ982" s="104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B983" s="1"/>
      <c r="C983" s="1"/>
      <c r="D983" s="1"/>
      <c r="E983" s="1"/>
      <c r="F983" s="1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50"/>
      <c r="Y983" s="1"/>
      <c r="Z983" s="104"/>
      <c r="AA983" s="104"/>
      <c r="AB983" s="104"/>
      <c r="AC983" s="104"/>
      <c r="AD983" s="104"/>
      <c r="AE983" s="104"/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104"/>
      <c r="AQ983" s="104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>
      <c r="A984" s="1"/>
      <c r="B984" s="1"/>
      <c r="C984" s="1"/>
      <c r="D984" s="1"/>
      <c r="E984" s="1"/>
      <c r="F984" s="1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50"/>
      <c r="Y984" s="1"/>
      <c r="Z984" s="104"/>
      <c r="AA984" s="104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>
      <c r="A985" s="1"/>
      <c r="B985" s="1"/>
      <c r="C985" s="1"/>
      <c r="D985" s="1"/>
      <c r="E985" s="1"/>
      <c r="F985" s="1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50"/>
      <c r="Y985" s="1"/>
      <c r="Z985" s="104"/>
      <c r="AA985" s="104"/>
      <c r="AB985" s="104"/>
      <c r="AC985" s="104"/>
      <c r="AD985" s="104"/>
      <c r="AE985" s="104"/>
      <c r="AF985" s="104"/>
      <c r="AG985" s="104"/>
      <c r="AH985" s="104"/>
      <c r="AI985" s="104"/>
      <c r="AJ985" s="104"/>
      <c r="AK985" s="104"/>
      <c r="AL985" s="104"/>
      <c r="AM985" s="104"/>
      <c r="AN985" s="104"/>
      <c r="AO985" s="104"/>
      <c r="AP985" s="104"/>
      <c r="AQ985" s="104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>
      <c r="A986" s="1"/>
      <c r="B986" s="1"/>
      <c r="C986" s="1"/>
      <c r="D986" s="1"/>
      <c r="E986" s="1"/>
      <c r="F986" s="1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50"/>
      <c r="Y986" s="1"/>
      <c r="Z986" s="104"/>
      <c r="AA986" s="104"/>
      <c r="AB986" s="104"/>
      <c r="AC986" s="104"/>
      <c r="AD986" s="104"/>
      <c r="AE986" s="104"/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104"/>
      <c r="AQ986" s="104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50"/>
      <c r="Y987" s="1"/>
      <c r="Z987" s="104"/>
      <c r="AA987" s="104"/>
      <c r="AB987" s="104"/>
      <c r="AC987" s="104"/>
      <c r="AD987" s="104"/>
      <c r="AE987" s="104"/>
      <c r="AF987" s="104"/>
      <c r="AG987" s="104"/>
      <c r="AH987" s="104"/>
      <c r="AI987" s="104"/>
      <c r="AJ987" s="104"/>
      <c r="AK987" s="104"/>
      <c r="AL987" s="104"/>
      <c r="AM987" s="104"/>
      <c r="AN987" s="104"/>
      <c r="AO987" s="104"/>
      <c r="AP987" s="104"/>
      <c r="AQ987" s="104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50"/>
      <c r="Y988" s="1"/>
      <c r="Z988" s="104"/>
      <c r="AA988" s="104"/>
      <c r="AB988" s="104"/>
      <c r="AC988" s="104"/>
      <c r="AD988" s="104"/>
      <c r="AE988" s="104"/>
      <c r="AF988" s="104"/>
      <c r="AG988" s="104"/>
      <c r="AH988" s="104"/>
      <c r="AI988" s="104"/>
      <c r="AJ988" s="104"/>
      <c r="AK988" s="104"/>
      <c r="AL988" s="104"/>
      <c r="AM988" s="104"/>
      <c r="AN988" s="104"/>
      <c r="AO988" s="104"/>
      <c r="AP988" s="104"/>
      <c r="AQ988" s="104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>
      <c r="A989" s="1"/>
      <c r="B989" s="1"/>
      <c r="C989" s="1"/>
      <c r="D989" s="1"/>
      <c r="E989" s="1"/>
      <c r="F989" s="1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50"/>
      <c r="Y989" s="1"/>
      <c r="Z989" s="104"/>
      <c r="AA989" s="104"/>
      <c r="AB989" s="104"/>
      <c r="AC989" s="104"/>
      <c r="AD989" s="104"/>
      <c r="AE989" s="104"/>
      <c r="AF989" s="104"/>
      <c r="AG989" s="104"/>
      <c r="AH989" s="104"/>
      <c r="AI989" s="104"/>
      <c r="AJ989" s="104"/>
      <c r="AK989" s="104"/>
      <c r="AL989" s="104"/>
      <c r="AM989" s="104"/>
      <c r="AN989" s="104"/>
      <c r="AO989" s="104"/>
      <c r="AP989" s="104"/>
      <c r="AQ989" s="104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>
      <c r="A990" s="1"/>
      <c r="B990" s="1"/>
      <c r="C990" s="1"/>
      <c r="D990" s="1"/>
      <c r="E990" s="1"/>
      <c r="F990" s="1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50"/>
      <c r="Y990" s="1"/>
      <c r="Z990" s="104"/>
      <c r="AA990" s="104"/>
      <c r="AB990" s="104"/>
      <c r="AC990" s="104"/>
      <c r="AD990" s="104"/>
      <c r="AE990" s="104"/>
      <c r="AF990" s="104"/>
      <c r="AG990" s="104"/>
      <c r="AH990" s="104"/>
      <c r="AI990" s="104"/>
      <c r="AJ990" s="104"/>
      <c r="AK990" s="104"/>
      <c r="AL990" s="104"/>
      <c r="AM990" s="104"/>
      <c r="AN990" s="104"/>
      <c r="AO990" s="104"/>
      <c r="AP990" s="104"/>
      <c r="AQ990" s="104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50"/>
      <c r="Y991" s="1"/>
      <c r="Z991" s="104"/>
      <c r="AA991" s="104"/>
      <c r="AB991" s="104"/>
      <c r="AC991" s="104"/>
      <c r="AD991" s="104"/>
      <c r="AE991" s="104"/>
      <c r="AF991" s="104"/>
      <c r="AG991" s="104"/>
      <c r="AH991" s="104"/>
      <c r="AI991" s="104"/>
      <c r="AJ991" s="104"/>
      <c r="AK991" s="104"/>
      <c r="AL991" s="104"/>
      <c r="AM991" s="104"/>
      <c r="AN991" s="104"/>
      <c r="AO991" s="104"/>
      <c r="AP991" s="104"/>
      <c r="AQ991" s="104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50"/>
      <c r="Y992" s="1"/>
      <c r="Z992" s="104"/>
      <c r="AA992" s="104"/>
      <c r="AB992" s="104"/>
      <c r="AC992" s="104"/>
      <c r="AD992" s="104"/>
      <c r="AE992" s="104"/>
      <c r="AF992" s="104"/>
      <c r="AG992" s="104"/>
      <c r="AH992" s="104"/>
      <c r="AI992" s="104"/>
      <c r="AJ992" s="104"/>
      <c r="AK992" s="104"/>
      <c r="AL992" s="104"/>
      <c r="AM992" s="104"/>
      <c r="AN992" s="104"/>
      <c r="AO992" s="104"/>
      <c r="AP992" s="104"/>
      <c r="AQ992" s="104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50"/>
      <c r="Y993" s="1"/>
      <c r="Z993" s="104"/>
      <c r="AA993" s="104"/>
      <c r="AB993" s="104"/>
      <c r="AC993" s="104"/>
      <c r="AD993" s="104"/>
      <c r="AE993" s="104"/>
      <c r="AF993" s="104"/>
      <c r="AG993" s="104"/>
      <c r="AH993" s="104"/>
      <c r="AI993" s="104"/>
      <c r="AJ993" s="104"/>
      <c r="AK993" s="104"/>
      <c r="AL993" s="104"/>
      <c r="AM993" s="104"/>
      <c r="AN993" s="104"/>
      <c r="AO993" s="104"/>
      <c r="AP993" s="104"/>
      <c r="AQ993" s="104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50"/>
      <c r="Y994" s="1"/>
      <c r="Z994" s="104"/>
      <c r="AA994" s="104"/>
      <c r="AB994" s="104"/>
      <c r="AC994" s="104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104"/>
      <c r="AQ994" s="104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50"/>
      <c r="Y995" s="1"/>
      <c r="Z995" s="104"/>
      <c r="AA995" s="104"/>
      <c r="AB995" s="104"/>
      <c r="AC995" s="104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104"/>
      <c r="AQ995" s="104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50"/>
      <c r="Y996" s="1"/>
      <c r="Z996" s="104"/>
      <c r="AA996" s="104"/>
      <c r="AB996" s="104"/>
      <c r="AC996" s="104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104"/>
      <c r="AQ996" s="104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  <row r="997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50"/>
      <c r="Y997" s="1"/>
      <c r="Z997" s="104"/>
      <c r="AA997" s="104"/>
      <c r="AB997" s="104"/>
      <c r="AC997" s="104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104"/>
      <c r="AQ997" s="104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</row>
    <row r="998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50"/>
      <c r="Y998" s="1"/>
      <c r="Z998" s="104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104"/>
      <c r="AQ998" s="104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</row>
    <row r="999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50"/>
      <c r="Y999" s="1"/>
      <c r="Z999" s="104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104"/>
      <c r="AQ999" s="104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</row>
    <row r="1000">
      <c r="A1000" s="1"/>
      <c r="B1000" s="1"/>
      <c r="C1000" s="1"/>
      <c r="D1000" s="1"/>
      <c r="E1000" s="1"/>
      <c r="F1000" s="1"/>
      <c r="G1000" s="1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50"/>
      <c r="Y1000" s="1"/>
      <c r="Z1000" s="104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104"/>
      <c r="AQ1000" s="104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</row>
  </sheetData>
  <mergeCells count="19">
    <mergeCell ref="L1:M1"/>
    <mergeCell ref="P1:Q3"/>
    <mergeCell ref="R1:S3"/>
    <mergeCell ref="T1:U3"/>
    <mergeCell ref="V1:W3"/>
    <mergeCell ref="L2:M2"/>
    <mergeCell ref="L3:M3"/>
    <mergeCell ref="H17:H18"/>
    <mergeCell ref="I17:I18"/>
    <mergeCell ref="J17:J18"/>
    <mergeCell ref="K17:K18"/>
    <mergeCell ref="L19:M19"/>
    <mergeCell ref="H6:K6"/>
    <mergeCell ref="L6:O6"/>
    <mergeCell ref="P6:S6"/>
    <mergeCell ref="T6:W6"/>
    <mergeCell ref="E7:G7"/>
    <mergeCell ref="H12:H13"/>
    <mergeCell ref="I14:J14"/>
  </mergeCells>
  <printOptions/>
  <pageMargins bottom="0.75" footer="0.0" header="0.0" left="0.7" right="0.7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1.22" defaultRowHeight="15.0"/>
  <cols>
    <col customWidth="1" min="1" max="1" width="8.56"/>
    <col customWidth="1" min="2" max="2" width="15.33"/>
    <col customWidth="1" min="3" max="3" width="12.78"/>
    <col customWidth="1" min="4" max="4" width="8.89"/>
    <col customWidth="1" min="5" max="5" width="8.67"/>
    <col customWidth="1" min="6" max="6" width="9.33"/>
    <col customWidth="1" min="7" max="7" width="9.56"/>
    <col customWidth="1" min="8" max="8" width="10.89"/>
    <col customWidth="1" min="9" max="9" width="6.44"/>
    <col customWidth="1" min="10" max="10" width="8.89"/>
    <col customWidth="1" min="11" max="11" width="8.67"/>
    <col customWidth="1" min="12" max="12" width="9.22"/>
    <col customWidth="1" min="13" max="13" width="8.67"/>
    <col customWidth="1" min="14" max="26" width="8.56"/>
  </cols>
  <sheetData>
    <row r="1">
      <c r="A1" s="1"/>
      <c r="B1" s="1"/>
      <c r="C1" s="1"/>
      <c r="D1" s="1"/>
      <c r="E1" s="1"/>
      <c r="F1" s="1"/>
      <c r="G1" s="1"/>
      <c r="H1" s="5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544"/>
      <c r="E2" s="58" t="s">
        <v>842</v>
      </c>
      <c r="F2" s="545">
        <f>SUM(H:H)</f>
        <v>0</v>
      </c>
      <c r="G2" s="546" t="s">
        <v>25</v>
      </c>
      <c r="H2" s="5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547"/>
      <c r="E3" s="66" t="s">
        <v>801</v>
      </c>
      <c r="F3" s="548">
        <f>SUM(G8:G15)</f>
        <v>0</v>
      </c>
      <c r="G3" s="549"/>
      <c r="H3" s="5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2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74"/>
      <c r="D5" s="1"/>
      <c r="E5" s="74"/>
      <c r="F5" s="76"/>
      <c r="G5" s="550" t="str">
        <f>SUM(#REF!)</f>
        <v>#REF!</v>
      </c>
      <c r="H5" s="74"/>
      <c r="I5" s="8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7.0" customHeight="1">
      <c r="A6" s="551"/>
      <c r="B6" s="552"/>
      <c r="C6" s="288" t="s">
        <v>843</v>
      </c>
      <c r="D6" s="288" t="s">
        <v>844</v>
      </c>
      <c r="E6" s="288" t="s">
        <v>800</v>
      </c>
      <c r="F6" s="553" t="s">
        <v>8</v>
      </c>
      <c r="G6" s="554"/>
      <c r="H6" s="555" t="s">
        <v>45</v>
      </c>
      <c r="I6" s="555" t="s">
        <v>47</v>
      </c>
      <c r="J6" s="507" t="s">
        <v>845</v>
      </c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</row>
    <row r="7" ht="24.75" customHeight="1">
      <c r="A7" s="1"/>
      <c r="B7" s="227"/>
      <c r="C7" s="227"/>
      <c r="D7" s="227"/>
      <c r="E7" s="461"/>
      <c r="F7" s="461" t="s">
        <v>846</v>
      </c>
      <c r="G7" s="231"/>
      <c r="H7" s="227"/>
      <c r="I7" s="233" t="s">
        <v>847</v>
      </c>
      <c r="J7" s="556" t="s">
        <v>848</v>
      </c>
      <c r="K7" s="297" t="s">
        <v>849</v>
      </c>
      <c r="L7" s="557" t="s">
        <v>850</v>
      </c>
      <c r="M7" s="305" t="s">
        <v>851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79.5" customHeight="1">
      <c r="A8" s="2"/>
      <c r="B8" s="121"/>
      <c r="C8" s="199" t="s">
        <v>852</v>
      </c>
      <c r="D8" s="198">
        <v>1.0</v>
      </c>
      <c r="E8" s="199" t="s">
        <v>853</v>
      </c>
      <c r="F8" s="200">
        <v>33.3</v>
      </c>
      <c r="G8" s="201"/>
      <c r="H8" s="202">
        <f t="shared" ref="H8:H11" si="1">F8*G8</f>
        <v>0</v>
      </c>
      <c r="I8" s="204" t="str">
        <f t="shared" ref="I8:I11" si="2">IF(SUM(G8)&gt;0,"Yes","No")</f>
        <v>No</v>
      </c>
      <c r="J8" s="558"/>
      <c r="K8" s="558"/>
      <c r="L8" s="428" t="s">
        <v>854</v>
      </c>
      <c r="M8" s="428" t="s">
        <v>854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79.5" customHeight="1">
      <c r="A9" s="2"/>
      <c r="B9" s="182"/>
      <c r="C9" s="180" t="s">
        <v>855</v>
      </c>
      <c r="D9" s="106">
        <v>2.0</v>
      </c>
      <c r="E9" s="180" t="s">
        <v>853</v>
      </c>
      <c r="F9" s="138">
        <v>50.0</v>
      </c>
      <c r="G9" s="182"/>
      <c r="H9" s="183">
        <f t="shared" si="1"/>
        <v>0</v>
      </c>
      <c r="I9" s="185" t="str">
        <f t="shared" si="2"/>
        <v>No</v>
      </c>
      <c r="J9" s="559"/>
      <c r="K9" s="559"/>
      <c r="L9" s="560" t="s">
        <v>854</v>
      </c>
      <c r="M9" s="560" t="s">
        <v>854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79.5" customHeight="1">
      <c r="A10" s="2"/>
      <c r="B10" s="121"/>
      <c r="C10" s="199" t="s">
        <v>856</v>
      </c>
      <c r="D10" s="198">
        <v>1.0</v>
      </c>
      <c r="E10" s="199" t="s">
        <v>853</v>
      </c>
      <c r="F10" s="200">
        <v>19.8</v>
      </c>
      <c r="G10" s="201"/>
      <c r="H10" s="202">
        <f t="shared" si="1"/>
        <v>0</v>
      </c>
      <c r="I10" s="204" t="str">
        <f t="shared" si="2"/>
        <v>No</v>
      </c>
      <c r="J10" s="212"/>
      <c r="K10" s="211"/>
      <c r="L10" s="561"/>
      <c r="M10" s="21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79.5" customHeight="1">
      <c r="A11" s="2"/>
      <c r="B11" s="174"/>
      <c r="C11" s="171" t="s">
        <v>857</v>
      </c>
      <c r="D11" s="145">
        <v>1.0</v>
      </c>
      <c r="E11" s="171" t="s">
        <v>858</v>
      </c>
      <c r="F11" s="172">
        <v>30.2</v>
      </c>
      <c r="G11" s="173"/>
      <c r="H11" s="175">
        <f t="shared" si="1"/>
        <v>0</v>
      </c>
      <c r="I11" s="177" t="str">
        <f t="shared" si="2"/>
        <v>No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1"/>
      <c r="B12" s="227"/>
      <c r="C12" s="227"/>
      <c r="D12" s="227"/>
      <c r="E12" s="461"/>
      <c r="F12" s="562" t="s">
        <v>859</v>
      </c>
      <c r="G12" s="231"/>
      <c r="H12" s="232"/>
      <c r="I12" s="233" t="s">
        <v>847</v>
      </c>
      <c r="J12" s="106"/>
      <c r="K12" s="106"/>
      <c r="L12" s="106"/>
      <c r="M12" s="10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79.5" customHeight="1">
      <c r="A13" s="2"/>
      <c r="B13" s="121"/>
      <c r="C13" s="199" t="s">
        <v>860</v>
      </c>
      <c r="D13" s="198">
        <v>1.0</v>
      </c>
      <c r="E13" s="199" t="s">
        <v>861</v>
      </c>
      <c r="F13" s="200">
        <v>29.9</v>
      </c>
      <c r="G13" s="201"/>
      <c r="H13" s="202">
        <f t="shared" ref="H13:H15" si="3">F13*G13</f>
        <v>0</v>
      </c>
      <c r="I13" s="204" t="str">
        <f t="shared" ref="I13:I15" si="4">IF(SUM(G13)&gt;0,"Yes","No")</f>
        <v>No</v>
      </c>
      <c r="J13" s="1"/>
      <c r="K13" s="1"/>
      <c r="L13" s="1"/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79.5" customHeight="1">
      <c r="A14" s="2"/>
      <c r="B14" s="182"/>
      <c r="C14" s="180" t="s">
        <v>862</v>
      </c>
      <c r="D14" s="106">
        <v>1.0</v>
      </c>
      <c r="E14" s="180" t="s">
        <v>861</v>
      </c>
      <c r="F14" s="138">
        <v>29.9</v>
      </c>
      <c r="G14" s="181"/>
      <c r="H14" s="183">
        <f t="shared" si="3"/>
        <v>0</v>
      </c>
      <c r="I14" s="185" t="str">
        <f t="shared" si="4"/>
        <v>No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79.5" customHeight="1">
      <c r="A15" s="2"/>
      <c r="B15" s="174"/>
      <c r="C15" s="148" t="s">
        <v>863</v>
      </c>
      <c r="D15" s="147">
        <v>1.0</v>
      </c>
      <c r="E15" s="148" t="s">
        <v>861</v>
      </c>
      <c r="F15" s="149">
        <v>41.8</v>
      </c>
      <c r="G15" s="151"/>
      <c r="H15" s="152">
        <f t="shared" si="3"/>
        <v>0</v>
      </c>
      <c r="I15" s="154" t="str">
        <f t="shared" si="4"/>
        <v>No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57.0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57.0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57.0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30.7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57.0" customHeight="1">
      <c r="A20" s="2"/>
      <c r="B20" s="2"/>
      <c r="C20" s="2"/>
      <c r="D20" s="2"/>
      <c r="E20" s="2"/>
      <c r="F20" s="2"/>
      <c r="G20" s="2"/>
      <c r="H20" s="2"/>
      <c r="I20" s="2"/>
      <c r="J20" s="1"/>
      <c r="K20" s="1"/>
      <c r="L20" s="1"/>
      <c r="M20" s="1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57.0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57.0" customHeight="1">
      <c r="A22" s="2"/>
      <c r="B22" s="1"/>
      <c r="C22" s="1"/>
      <c r="D22" s="1"/>
      <c r="E22" s="1"/>
      <c r="F22" s="1"/>
      <c r="G22" s="1"/>
      <c r="H22" s="1"/>
      <c r="I22" s="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57.0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57.0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57.0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57.0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30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57.0" customHeight="1">
      <c r="A28" s="2"/>
      <c r="B28" s="2"/>
      <c r="C28" s="2"/>
      <c r="D28" s="2"/>
      <c r="E28" s="2"/>
      <c r="F28" s="2"/>
      <c r="G28" s="2"/>
      <c r="H28" s="2"/>
      <c r="I28" s="2"/>
      <c r="J28" s="1"/>
      <c r="K28" s="1"/>
      <c r="L28" s="1"/>
      <c r="M28" s="1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57.0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57.0" customHeight="1">
      <c r="A30" s="2"/>
      <c r="B30" s="1"/>
      <c r="C30" s="1"/>
      <c r="D30" s="1"/>
      <c r="E30" s="1"/>
      <c r="F30" s="1"/>
      <c r="G30" s="1"/>
      <c r="H30" s="1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57.0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57.0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30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57.0" customHeight="1">
      <c r="A34" s="2"/>
      <c r="B34" s="2"/>
      <c r="C34" s="2"/>
      <c r="D34" s="2"/>
      <c r="E34" s="2"/>
      <c r="F34" s="2"/>
      <c r="G34" s="2"/>
      <c r="H34" s="2"/>
      <c r="I34" s="2"/>
      <c r="J34" s="1"/>
      <c r="K34" s="1"/>
      <c r="L34" s="1"/>
      <c r="M34" s="1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57.0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57.0" customHeight="1">
      <c r="A36" s="2"/>
      <c r="B36" s="1"/>
      <c r="C36" s="1"/>
      <c r="D36" s="1"/>
      <c r="E36" s="1"/>
      <c r="F36" s="1"/>
      <c r="G36" s="1"/>
      <c r="H36" s="1"/>
      <c r="I36" s="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57.0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30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57.0" customHeight="1">
      <c r="A39" s="2"/>
      <c r="B39" s="2"/>
      <c r="C39" s="2"/>
      <c r="D39" s="2"/>
      <c r="E39" s="2"/>
      <c r="F39" s="2"/>
      <c r="G39" s="2"/>
      <c r="H39" s="2"/>
      <c r="I39" s="2"/>
      <c r="J39" s="1"/>
      <c r="K39" s="1"/>
      <c r="L39" s="1"/>
      <c r="M39" s="1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57.0" customHeight="1">
      <c r="A40" s="106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ht="57.0" customHeight="1">
      <c r="A41" s="2"/>
      <c r="B41" s="1"/>
      <c r="C41" s="1"/>
      <c r="D41" s="1"/>
      <c r="E41" s="1"/>
      <c r="F41" s="1"/>
      <c r="G41" s="1"/>
      <c r="H41" s="1"/>
      <c r="I41" s="1"/>
      <c r="J41" s="106"/>
      <c r="K41" s="106"/>
      <c r="L41" s="106"/>
      <c r="M41" s="106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57.0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57.0" customHeight="1">
      <c r="A43" s="2"/>
      <c r="B43" s="106"/>
      <c r="C43" s="106"/>
      <c r="D43" s="106"/>
      <c r="E43" s="106"/>
      <c r="F43" s="106"/>
      <c r="G43" s="106"/>
      <c r="H43" s="106"/>
      <c r="I43" s="10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57.0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30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57.0" customHeight="1">
      <c r="A46" s="2"/>
      <c r="B46" s="2"/>
      <c r="C46" s="2"/>
      <c r="D46" s="2"/>
      <c r="E46" s="2"/>
      <c r="F46" s="2"/>
      <c r="G46" s="2"/>
      <c r="H46" s="2"/>
      <c r="I46" s="2"/>
      <c r="J46" s="1"/>
      <c r="K46" s="1"/>
      <c r="L46" s="1"/>
      <c r="M46" s="1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57.0" customHeight="1">
      <c r="A47" s="106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ht="57.0" customHeight="1">
      <c r="A48" s="2"/>
      <c r="B48" s="1"/>
      <c r="C48" s="1"/>
      <c r="D48" s="1"/>
      <c r="E48" s="1"/>
      <c r="F48" s="1"/>
      <c r="G48" s="1"/>
      <c r="H48" s="1"/>
      <c r="I48" s="1"/>
      <c r="J48" s="106"/>
      <c r="K48" s="106"/>
      <c r="L48" s="106"/>
      <c r="M48" s="106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57.0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57.0" customHeight="1">
      <c r="A50" s="2"/>
      <c r="B50" s="106"/>
      <c r="C50" s="106"/>
      <c r="D50" s="106"/>
      <c r="E50" s="106"/>
      <c r="F50" s="106"/>
      <c r="G50" s="106"/>
      <c r="H50" s="106"/>
      <c r="I50" s="106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57.0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57.0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57.0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30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57.0" customHeight="1">
      <c r="A55" s="2"/>
      <c r="B55" s="2"/>
      <c r="C55" s="2"/>
      <c r="D55" s="2"/>
      <c r="E55" s="2"/>
      <c r="F55" s="2"/>
      <c r="G55" s="2"/>
      <c r="H55" s="2"/>
      <c r="I55" s="2"/>
      <c r="J55" s="1"/>
      <c r="K55" s="1"/>
      <c r="L55" s="1"/>
      <c r="M55" s="1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57.0" customHeight="1">
      <c r="A56" s="106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ht="57.0" customHeight="1">
      <c r="A57" s="2"/>
      <c r="B57" s="1"/>
      <c r="C57" s="1"/>
      <c r="D57" s="1"/>
      <c r="E57" s="1"/>
      <c r="F57" s="1"/>
      <c r="G57" s="1"/>
      <c r="H57" s="1"/>
      <c r="I57" s="1"/>
      <c r="J57" s="106"/>
      <c r="K57" s="106"/>
      <c r="L57" s="106"/>
      <c r="M57" s="106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57.0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57.0" customHeight="1">
      <c r="A59" s="2"/>
      <c r="B59" s="106"/>
      <c r="C59" s="106"/>
      <c r="D59" s="106"/>
      <c r="E59" s="106"/>
      <c r="F59" s="106"/>
      <c r="G59" s="106"/>
      <c r="H59" s="106"/>
      <c r="I59" s="106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57.0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57.0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57.0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57.0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57.0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30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57.0" customHeight="1">
      <c r="A66" s="2"/>
      <c r="B66" s="2"/>
      <c r="C66" s="2"/>
      <c r="D66" s="2"/>
      <c r="E66" s="2"/>
      <c r="F66" s="2"/>
      <c r="G66" s="2"/>
      <c r="H66" s="2"/>
      <c r="I66" s="2"/>
      <c r="J66" s="1"/>
      <c r="K66" s="1"/>
      <c r="L66" s="1"/>
      <c r="M66" s="1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57.0" customHeight="1">
      <c r="A67" s="106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ht="57.0" customHeight="1">
      <c r="A68" s="2"/>
      <c r="B68" s="1"/>
      <c r="C68" s="1"/>
      <c r="D68" s="1"/>
      <c r="E68" s="1"/>
      <c r="F68" s="1"/>
      <c r="G68" s="1"/>
      <c r="H68" s="1"/>
      <c r="I68" s="1"/>
      <c r="J68" s="106"/>
      <c r="K68" s="106"/>
      <c r="L68" s="106"/>
      <c r="M68" s="106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57.0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57.0" customHeight="1">
      <c r="A70" s="2"/>
      <c r="B70" s="106"/>
      <c r="C70" s="106"/>
      <c r="D70" s="106"/>
      <c r="E70" s="106"/>
      <c r="F70" s="106"/>
      <c r="G70" s="106"/>
      <c r="H70" s="106"/>
      <c r="I70" s="106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57.0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57.0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57.0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57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57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57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30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57.0" customHeight="1">
      <c r="A78" s="2"/>
      <c r="B78" s="2"/>
      <c r="C78" s="2"/>
      <c r="D78" s="2"/>
      <c r="E78" s="2"/>
      <c r="F78" s="2"/>
      <c r="G78" s="2"/>
      <c r="H78" s="2"/>
      <c r="I78" s="2"/>
      <c r="J78" s="1"/>
      <c r="K78" s="1"/>
      <c r="L78" s="1"/>
      <c r="M78" s="1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57.0" customHeight="1">
      <c r="A79" s="10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ht="57.0" customHeight="1">
      <c r="A80" s="2"/>
      <c r="B80" s="1"/>
      <c r="C80" s="1"/>
      <c r="D80" s="1"/>
      <c r="E80" s="1"/>
      <c r="F80" s="1"/>
      <c r="G80" s="1"/>
      <c r="H80" s="1"/>
      <c r="I80" s="1"/>
      <c r="J80" s="106"/>
      <c r="K80" s="106"/>
      <c r="L80" s="106"/>
      <c r="M80" s="106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57.0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57.0" customHeight="1">
      <c r="A82" s="2"/>
      <c r="B82" s="106"/>
      <c r="C82" s="106"/>
      <c r="D82" s="106"/>
      <c r="E82" s="106"/>
      <c r="F82" s="106"/>
      <c r="G82" s="106"/>
      <c r="H82" s="106"/>
      <c r="I82" s="106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57.0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30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57.0" customHeight="1">
      <c r="A85" s="2"/>
      <c r="B85" s="2"/>
      <c r="C85" s="2"/>
      <c r="D85" s="2"/>
      <c r="E85" s="2"/>
      <c r="F85" s="2"/>
      <c r="G85" s="2"/>
      <c r="H85" s="2"/>
      <c r="I85" s="2"/>
      <c r="J85" s="1"/>
      <c r="K85" s="1"/>
      <c r="L85" s="1"/>
      <c r="M85" s="1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2"/>
      <c r="C88" s="2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2"/>
      <c r="H89" s="5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2"/>
      <c r="H90" s="5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2"/>
      <c r="H91" s="5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2"/>
      <c r="H92" s="5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2"/>
      <c r="H93" s="5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2"/>
      <c r="H94" s="50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2"/>
      <c r="H95" s="50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2"/>
      <c r="H96" s="50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2"/>
      <c r="H97" s="50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2"/>
      <c r="H98" s="50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2"/>
      <c r="H99" s="50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2"/>
      <c r="H100" s="50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2"/>
      <c r="H101" s="50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2"/>
      <c r="H102" s="50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2"/>
      <c r="H103" s="50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2"/>
      <c r="H104" s="50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2"/>
      <c r="H105" s="50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2"/>
      <c r="H106" s="50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2"/>
      <c r="H107" s="50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2"/>
      <c r="H108" s="50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2"/>
      <c r="H109" s="50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2"/>
      <c r="H110" s="50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2"/>
      <c r="H111" s="50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2"/>
      <c r="H112" s="50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2"/>
      <c r="H113" s="50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2"/>
      <c r="H114" s="50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2"/>
      <c r="H115" s="50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2"/>
      <c r="H116" s="50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2"/>
      <c r="H117" s="50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2"/>
      <c r="H118" s="50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2"/>
      <c r="H119" s="50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2"/>
      <c r="H120" s="50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2"/>
      <c r="H121" s="50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2"/>
      <c r="H122" s="50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2"/>
      <c r="H123" s="50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2"/>
      <c r="H124" s="50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2"/>
      <c r="H125" s="50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2"/>
      <c r="H126" s="50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2"/>
      <c r="H127" s="50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2"/>
      <c r="H128" s="50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2"/>
      <c r="H129" s="50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2"/>
      <c r="H130" s="50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2"/>
      <c r="H131" s="50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2"/>
      <c r="H132" s="50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2"/>
      <c r="H133" s="50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2"/>
      <c r="H134" s="50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2"/>
      <c r="H135" s="5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2"/>
      <c r="H136" s="50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2"/>
      <c r="H137" s="50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2"/>
      <c r="H138" s="5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2"/>
      <c r="H139" s="50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2"/>
      <c r="H140" s="50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2"/>
      <c r="H141" s="50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2"/>
      <c r="H142" s="50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2"/>
      <c r="H143" s="50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2"/>
      <c r="H144" s="50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2"/>
      <c r="H145" s="50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2"/>
      <c r="H146" s="50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2"/>
      <c r="H147" s="50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2"/>
      <c r="H148" s="50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2"/>
      <c r="H149" s="50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2"/>
      <c r="H150" s="5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2"/>
      <c r="H151" s="50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2"/>
      <c r="H152" s="5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2"/>
      <c r="H153" s="50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2"/>
      <c r="H154" s="50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2"/>
      <c r="H155" s="50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2"/>
      <c r="H156" s="50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2"/>
      <c r="H157" s="50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2"/>
      <c r="H158" s="50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2"/>
      <c r="H159" s="50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2"/>
      <c r="H160" s="50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2"/>
      <c r="H161" s="50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2"/>
      <c r="H162" s="50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2"/>
      <c r="H163" s="50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2"/>
      <c r="H164" s="50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2"/>
      <c r="H165" s="50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2"/>
      <c r="H166" s="50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2"/>
      <c r="H167" s="50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2"/>
      <c r="H168" s="50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2"/>
      <c r="H169" s="50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2"/>
      <c r="H170" s="5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2"/>
      <c r="H171" s="50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2"/>
      <c r="H172" s="5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2"/>
      <c r="H173" s="5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2"/>
      <c r="H174" s="5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2"/>
      <c r="H175" s="5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2"/>
      <c r="H176" s="50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2"/>
      <c r="H177" s="50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2"/>
      <c r="H178" s="50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2"/>
      <c r="H179" s="50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2"/>
      <c r="H180" s="50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2"/>
      <c r="H181" s="50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2"/>
      <c r="H182" s="50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2"/>
      <c r="H183" s="50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2"/>
      <c r="H184" s="50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2"/>
      <c r="H185" s="50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2"/>
      <c r="H186" s="50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2"/>
      <c r="H187" s="50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2"/>
      <c r="H188" s="50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2"/>
      <c r="H189" s="50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2"/>
      <c r="H190" s="50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2"/>
      <c r="H191" s="50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2"/>
      <c r="H192" s="50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2"/>
      <c r="H193" s="50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2"/>
      <c r="H194" s="50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2"/>
      <c r="H195" s="50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2"/>
      <c r="H196" s="50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2"/>
      <c r="H197" s="50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2"/>
      <c r="H198" s="50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2"/>
      <c r="H199" s="50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2"/>
      <c r="H200" s="50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2"/>
      <c r="H201" s="50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2"/>
      <c r="H202" s="50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2"/>
      <c r="H203" s="50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2"/>
      <c r="H204" s="50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2"/>
      <c r="H205" s="50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2"/>
      <c r="H206" s="50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2"/>
      <c r="H207" s="50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2"/>
      <c r="H208" s="50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2"/>
      <c r="H209" s="5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2"/>
      <c r="H210" s="5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2"/>
      <c r="H211" s="5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2"/>
      <c r="H212" s="5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2"/>
      <c r="H213" s="50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2"/>
      <c r="H214" s="50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2"/>
      <c r="H215" s="50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2"/>
      <c r="H216" s="50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2"/>
      <c r="H217" s="50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2"/>
      <c r="H218" s="50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2"/>
      <c r="H219" s="50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2"/>
      <c r="H220" s="50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2"/>
      <c r="H221" s="50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2"/>
      <c r="H222" s="50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2"/>
      <c r="H223" s="50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2"/>
      <c r="H224" s="50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2"/>
      <c r="H225" s="50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2"/>
      <c r="H226" s="50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2"/>
      <c r="H227" s="50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2"/>
      <c r="H228" s="50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2"/>
      <c r="H229" s="50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2"/>
      <c r="H230" s="50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2"/>
      <c r="H231" s="50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2"/>
      <c r="H232" s="50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2"/>
      <c r="H233" s="50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2"/>
      <c r="H234" s="50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2"/>
      <c r="H235" s="50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2"/>
      <c r="H236" s="50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2"/>
      <c r="H237" s="50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2"/>
      <c r="H238" s="50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2"/>
      <c r="H239" s="50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2"/>
      <c r="H240" s="50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2"/>
      <c r="H241" s="50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2"/>
      <c r="H242" s="50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2"/>
      <c r="H243" s="50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2"/>
      <c r="H244" s="50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2"/>
      <c r="H245" s="50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2"/>
      <c r="H246" s="50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2"/>
      <c r="H247" s="5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2"/>
      <c r="H248" s="5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2"/>
      <c r="H249" s="5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2"/>
      <c r="H250" s="5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2"/>
      <c r="H251" s="50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2"/>
      <c r="H252" s="50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2"/>
      <c r="H253" s="50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2"/>
      <c r="H254" s="50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2"/>
      <c r="H255" s="50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2"/>
      <c r="H256" s="50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2"/>
      <c r="H257" s="50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2"/>
      <c r="H258" s="50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2"/>
      <c r="H259" s="50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2"/>
      <c r="H260" s="50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2"/>
      <c r="H261" s="50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2"/>
      <c r="H262" s="50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2"/>
      <c r="H263" s="50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2"/>
      <c r="H264" s="50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2"/>
      <c r="H265" s="50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2"/>
      <c r="H266" s="50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2"/>
      <c r="H267" s="50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2"/>
      <c r="H268" s="50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2"/>
      <c r="H269" s="50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2"/>
      <c r="H270" s="50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2"/>
      <c r="H271" s="50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2"/>
      <c r="H272" s="50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2"/>
      <c r="H273" s="50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2"/>
      <c r="H274" s="50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2"/>
      <c r="H275" s="50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2"/>
      <c r="H276" s="50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2"/>
      <c r="H277" s="50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2"/>
      <c r="H278" s="50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2"/>
      <c r="H279" s="50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2"/>
      <c r="H280" s="50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2"/>
      <c r="H281" s="50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2"/>
      <c r="H282" s="50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2"/>
      <c r="H283" s="50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2"/>
      <c r="H284" s="50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2"/>
      <c r="H285" s="5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2"/>
      <c r="H286" s="5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2"/>
      <c r="H287" s="5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2"/>
      <c r="H288" s="5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2"/>
      <c r="H289" s="50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2"/>
      <c r="H290" s="50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2"/>
      <c r="H291" s="50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2"/>
      <c r="H292" s="50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2"/>
      <c r="H293" s="50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2"/>
      <c r="H294" s="50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2"/>
      <c r="H295" s="50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2"/>
      <c r="H296" s="50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2"/>
      <c r="H297" s="50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2"/>
      <c r="H298" s="50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2"/>
      <c r="H299" s="50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2"/>
      <c r="H300" s="50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2"/>
      <c r="H301" s="50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2"/>
      <c r="H302" s="50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2"/>
      <c r="H303" s="50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2"/>
      <c r="H304" s="50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2"/>
      <c r="H305" s="50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2"/>
      <c r="H306" s="50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2"/>
      <c r="H307" s="50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2"/>
      <c r="H308" s="50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2"/>
      <c r="H309" s="50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2"/>
      <c r="H310" s="50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2"/>
      <c r="H311" s="50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2"/>
      <c r="H312" s="50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2"/>
      <c r="H313" s="50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2"/>
      <c r="H314" s="50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2"/>
      <c r="H315" s="50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2"/>
      <c r="H316" s="50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2"/>
      <c r="H317" s="50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2"/>
      <c r="H318" s="50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2"/>
      <c r="H319" s="50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2"/>
      <c r="H320" s="50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2"/>
      <c r="H321" s="50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2"/>
      <c r="H322" s="5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2"/>
      <c r="H323" s="5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2"/>
      <c r="H324" s="5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2"/>
      <c r="H325" s="5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2"/>
      <c r="H326" s="50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2"/>
      <c r="H327" s="50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2"/>
      <c r="H328" s="50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2"/>
      <c r="H329" s="50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2"/>
      <c r="H330" s="50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2"/>
      <c r="H331" s="50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2"/>
      <c r="H332" s="50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2"/>
      <c r="H333" s="50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2"/>
      <c r="H334" s="50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2"/>
      <c r="H335" s="50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2"/>
      <c r="H336" s="50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2"/>
      <c r="H337" s="50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2"/>
      <c r="H338" s="50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2"/>
      <c r="H339" s="50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2"/>
      <c r="H340" s="50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2"/>
      <c r="H341" s="50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2"/>
      <c r="H342" s="50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2"/>
      <c r="H343" s="50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2"/>
      <c r="H344" s="50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2"/>
      <c r="H345" s="50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2"/>
      <c r="H346" s="50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2"/>
      <c r="H347" s="50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2"/>
      <c r="H348" s="50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2"/>
      <c r="H349" s="50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2"/>
      <c r="H350" s="50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2"/>
      <c r="H351" s="50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2"/>
      <c r="H352" s="50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2"/>
      <c r="H353" s="50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2"/>
      <c r="H354" s="50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2"/>
      <c r="H355" s="50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2"/>
      <c r="H356" s="50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2"/>
      <c r="H357" s="50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2"/>
      <c r="H358" s="50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2"/>
      <c r="H359" s="50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2"/>
      <c r="H360" s="5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2"/>
      <c r="H361" s="5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2"/>
      <c r="H362" s="5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2"/>
      <c r="H363" s="5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2"/>
      <c r="H364" s="50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2"/>
      <c r="H365" s="50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2"/>
      <c r="H366" s="50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2"/>
      <c r="H367" s="50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2"/>
      <c r="H368" s="50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2"/>
      <c r="H369" s="50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2"/>
      <c r="H370" s="50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2"/>
      <c r="H371" s="50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2"/>
      <c r="H372" s="50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2"/>
      <c r="H373" s="50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2"/>
      <c r="H374" s="50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2"/>
      <c r="H375" s="50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2"/>
      <c r="H376" s="50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2"/>
      <c r="H377" s="50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2"/>
      <c r="H378" s="50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2"/>
      <c r="H379" s="50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2"/>
      <c r="H380" s="50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2"/>
      <c r="H381" s="50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2"/>
      <c r="H382" s="50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2"/>
      <c r="H383" s="50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2"/>
      <c r="H384" s="50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2"/>
      <c r="H385" s="50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2"/>
      <c r="H386" s="50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2"/>
      <c r="H387" s="50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2"/>
      <c r="H388" s="50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2"/>
      <c r="H389" s="50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2"/>
      <c r="H390" s="50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2"/>
      <c r="H391" s="50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2"/>
      <c r="H392" s="50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2"/>
      <c r="H393" s="50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2"/>
      <c r="H394" s="50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2"/>
      <c r="H395" s="50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2"/>
      <c r="H396" s="50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2"/>
      <c r="H397" s="5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2"/>
      <c r="H398" s="5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2"/>
      <c r="H399" s="5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2"/>
      <c r="H400" s="5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2"/>
      <c r="H401" s="50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2"/>
      <c r="H402" s="50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2"/>
      <c r="H403" s="50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2"/>
      <c r="H404" s="50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2"/>
      <c r="H405" s="50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2"/>
      <c r="H406" s="50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2"/>
      <c r="H407" s="50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2"/>
      <c r="H408" s="50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2"/>
      <c r="H409" s="50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2"/>
      <c r="H410" s="50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2"/>
      <c r="H411" s="50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2"/>
      <c r="H412" s="50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2"/>
      <c r="H413" s="50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2"/>
      <c r="H414" s="50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2"/>
      <c r="H415" s="50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2"/>
      <c r="H416" s="50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2"/>
      <c r="H417" s="50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2"/>
      <c r="H418" s="50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2"/>
      <c r="H419" s="50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2"/>
      <c r="H420" s="50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2"/>
      <c r="H421" s="50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2"/>
      <c r="H422" s="50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2"/>
      <c r="H423" s="50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2"/>
      <c r="H424" s="50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2"/>
      <c r="H425" s="50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2"/>
      <c r="H426" s="50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2"/>
      <c r="H427" s="50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2"/>
      <c r="H428" s="50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2"/>
      <c r="H429" s="50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2"/>
      <c r="H430" s="50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2"/>
      <c r="H431" s="50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2"/>
      <c r="H432" s="50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2"/>
      <c r="H433" s="50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2"/>
      <c r="H434" s="5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2"/>
      <c r="H435" s="5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2"/>
      <c r="H436" s="5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2"/>
      <c r="H437" s="5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2"/>
      <c r="H438" s="50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2"/>
      <c r="H439" s="50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2"/>
      <c r="H440" s="50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2"/>
      <c r="H441" s="50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2"/>
      <c r="H442" s="50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2"/>
      <c r="H443" s="50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2"/>
      <c r="H444" s="50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2"/>
      <c r="H445" s="50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2"/>
      <c r="H446" s="50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2"/>
      <c r="H447" s="50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2"/>
      <c r="H448" s="50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2"/>
      <c r="H449" s="50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2"/>
      <c r="H450" s="50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2"/>
      <c r="H451" s="50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2"/>
      <c r="H452" s="50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2"/>
      <c r="H453" s="50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2"/>
      <c r="H454" s="50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2"/>
      <c r="H455" s="50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2"/>
      <c r="H456" s="50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2"/>
      <c r="H457" s="50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2"/>
      <c r="H458" s="50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2"/>
      <c r="H459" s="50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2"/>
      <c r="H460" s="50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2"/>
      <c r="H461" s="50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2"/>
      <c r="H462" s="50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2"/>
      <c r="H463" s="50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2"/>
      <c r="H464" s="50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2"/>
      <c r="H465" s="50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2"/>
      <c r="H466" s="50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2"/>
      <c r="H467" s="50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2"/>
      <c r="H468" s="50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2"/>
      <c r="H469" s="50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2"/>
      <c r="H470" s="50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2"/>
      <c r="H471" s="50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2"/>
      <c r="H472" s="50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2"/>
      <c r="H473" s="50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2"/>
      <c r="H474" s="50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2"/>
      <c r="H475" s="50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2"/>
      <c r="H476" s="50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2"/>
      <c r="H477" s="50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2"/>
      <c r="H478" s="5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2"/>
      <c r="H479" s="50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2"/>
      <c r="H480" s="50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2"/>
      <c r="H481" s="50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2"/>
      <c r="H482" s="50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2"/>
      <c r="H483" s="50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2"/>
      <c r="H484" s="50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2"/>
      <c r="H485" s="50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2"/>
      <c r="H486" s="50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2"/>
      <c r="H487" s="50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2"/>
      <c r="H488" s="50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2"/>
      <c r="H489" s="50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2"/>
      <c r="H490" s="50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2"/>
      <c r="H491" s="50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2"/>
      <c r="H492" s="50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2"/>
      <c r="H493" s="50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2"/>
      <c r="H494" s="50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2"/>
      <c r="H495" s="50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2"/>
      <c r="H496" s="50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2"/>
      <c r="H497" s="50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2"/>
      <c r="H498" s="50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2"/>
      <c r="H499" s="50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2"/>
      <c r="H500" s="50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2"/>
      <c r="H501" s="50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2"/>
      <c r="H502" s="50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2"/>
      <c r="H503" s="50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2"/>
      <c r="H504" s="50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2"/>
      <c r="H505" s="50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2"/>
      <c r="H506" s="50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2"/>
      <c r="H507" s="50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2"/>
      <c r="H508" s="50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2"/>
      <c r="H509" s="50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2"/>
      <c r="H510" s="50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2"/>
      <c r="H511" s="50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2"/>
      <c r="H512" s="50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2"/>
      <c r="H513" s="50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2"/>
      <c r="H514" s="50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2"/>
      <c r="H515" s="50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2"/>
      <c r="H516" s="50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2"/>
      <c r="H517" s="50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2"/>
      <c r="H518" s="50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2"/>
      <c r="H519" s="50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2"/>
      <c r="H520" s="50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2"/>
      <c r="H521" s="50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2"/>
      <c r="H522" s="50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2"/>
      <c r="H523" s="50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2"/>
      <c r="H524" s="50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2"/>
      <c r="H525" s="50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2"/>
      <c r="H526" s="50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2"/>
      <c r="H527" s="50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2"/>
      <c r="H528" s="50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2"/>
      <c r="H529" s="50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2"/>
      <c r="H530" s="50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2"/>
      <c r="H531" s="50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2"/>
      <c r="H532" s="50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2"/>
      <c r="H533" s="50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2"/>
      <c r="H534" s="50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2"/>
      <c r="H535" s="50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2"/>
      <c r="H536" s="50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2"/>
      <c r="H537" s="50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2"/>
      <c r="H538" s="50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2"/>
      <c r="H539" s="50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2"/>
      <c r="H540" s="50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2"/>
      <c r="H541" s="50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2"/>
      <c r="H542" s="50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2"/>
      <c r="H543" s="50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2"/>
      <c r="H544" s="50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2"/>
      <c r="H545" s="50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2"/>
      <c r="H546" s="50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2"/>
      <c r="H547" s="50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2"/>
      <c r="H548" s="50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2"/>
      <c r="H549" s="50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2"/>
      <c r="H550" s="50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2"/>
      <c r="H551" s="50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2"/>
      <c r="H552" s="50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2"/>
      <c r="H553" s="50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2"/>
      <c r="H554" s="50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2"/>
      <c r="H555" s="50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2"/>
      <c r="H556" s="50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2"/>
      <c r="H557" s="50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2"/>
      <c r="H558" s="50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2"/>
      <c r="H559" s="50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2"/>
      <c r="H560" s="50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2"/>
      <c r="H561" s="50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2"/>
      <c r="H562" s="50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2"/>
      <c r="H563" s="50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2"/>
      <c r="H564" s="50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2"/>
      <c r="H565" s="50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2"/>
      <c r="H566" s="50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2"/>
      <c r="H567" s="50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2"/>
      <c r="H568" s="50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2"/>
      <c r="H569" s="50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2"/>
      <c r="H570" s="50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2"/>
      <c r="H571" s="50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2"/>
      <c r="H572" s="50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2"/>
      <c r="H573" s="50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2"/>
      <c r="H574" s="50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2"/>
      <c r="H575" s="50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2"/>
      <c r="H576" s="50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2"/>
      <c r="H577" s="50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2"/>
      <c r="H578" s="50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2"/>
      <c r="H579" s="50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2"/>
      <c r="H580" s="50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2"/>
      <c r="H581" s="50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2"/>
      <c r="H582" s="50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2"/>
      <c r="H583" s="50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2"/>
      <c r="H584" s="50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2"/>
      <c r="H585" s="50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2"/>
      <c r="H586" s="50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2"/>
      <c r="H587" s="50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2"/>
      <c r="H588" s="50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2"/>
      <c r="H589" s="50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2"/>
      <c r="H590" s="50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2"/>
      <c r="H591" s="50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2"/>
      <c r="H592" s="50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2"/>
      <c r="H593" s="50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2"/>
      <c r="H594" s="50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2"/>
      <c r="H595" s="50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2"/>
      <c r="H596" s="50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2"/>
      <c r="H597" s="50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2"/>
      <c r="H598" s="50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2"/>
      <c r="H599" s="50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2"/>
      <c r="H600" s="50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2"/>
      <c r="H601" s="50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2"/>
      <c r="H602" s="50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2"/>
      <c r="H603" s="50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2"/>
      <c r="H604" s="50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2"/>
      <c r="H605" s="50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2"/>
      <c r="H606" s="50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2"/>
      <c r="H607" s="50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2"/>
      <c r="H608" s="50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2"/>
      <c r="H609" s="50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2"/>
      <c r="H610" s="50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2"/>
      <c r="H611" s="50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2"/>
      <c r="H612" s="50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2"/>
      <c r="H613" s="50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2"/>
      <c r="H614" s="50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2"/>
      <c r="H615" s="50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2"/>
      <c r="H616" s="50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2"/>
      <c r="H617" s="50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2"/>
      <c r="H618" s="50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2"/>
      <c r="H619" s="50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2"/>
      <c r="H620" s="50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2"/>
      <c r="H621" s="50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2"/>
      <c r="H622" s="50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2"/>
      <c r="H623" s="50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2"/>
      <c r="H624" s="50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2"/>
      <c r="H625" s="50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2"/>
      <c r="H626" s="50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2"/>
      <c r="H627" s="50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2"/>
      <c r="H628" s="50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2"/>
      <c r="H629" s="50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2"/>
      <c r="H630" s="50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2"/>
      <c r="H631" s="50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2"/>
      <c r="H632" s="50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2"/>
      <c r="H633" s="50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2"/>
      <c r="H634" s="50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2"/>
      <c r="H635" s="50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2"/>
      <c r="H636" s="50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2"/>
      <c r="H637" s="50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2"/>
      <c r="H638" s="50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2"/>
      <c r="H639" s="50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2"/>
      <c r="H640" s="50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2"/>
      <c r="H641" s="50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2"/>
      <c r="H642" s="50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2"/>
      <c r="H643" s="50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2"/>
      <c r="H644" s="50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2"/>
      <c r="H645" s="50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2"/>
      <c r="H646" s="50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2"/>
      <c r="H647" s="50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2"/>
      <c r="H648" s="50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2"/>
      <c r="H649" s="50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2"/>
      <c r="H650" s="50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2"/>
      <c r="H651" s="50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2"/>
      <c r="H652" s="50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2"/>
      <c r="H653" s="50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2"/>
      <c r="H654" s="50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2"/>
      <c r="H655" s="50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2"/>
      <c r="H656" s="50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2"/>
      <c r="H657" s="50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2"/>
      <c r="H658" s="50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2"/>
      <c r="H659" s="50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2"/>
      <c r="H660" s="50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2"/>
      <c r="H661" s="50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2"/>
      <c r="H662" s="50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2"/>
      <c r="H663" s="50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2"/>
      <c r="H664" s="50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2"/>
      <c r="H665" s="50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2"/>
      <c r="H666" s="50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2"/>
      <c r="H667" s="50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2"/>
      <c r="H668" s="50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2"/>
      <c r="H669" s="50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2"/>
      <c r="H670" s="50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2"/>
      <c r="H671" s="50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2"/>
      <c r="H672" s="50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2"/>
      <c r="H673" s="50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2"/>
      <c r="H674" s="50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2"/>
      <c r="H675" s="50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2"/>
      <c r="H676" s="50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2"/>
      <c r="H677" s="50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2"/>
      <c r="H678" s="50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2"/>
      <c r="H679" s="50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2"/>
      <c r="H680" s="50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2"/>
      <c r="H681" s="50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2"/>
      <c r="H682" s="50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2"/>
      <c r="H683" s="50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2"/>
      <c r="H684" s="50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2"/>
      <c r="H685" s="50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2"/>
      <c r="H686" s="50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2"/>
      <c r="H687" s="50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2"/>
      <c r="H688" s="50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2"/>
      <c r="H689" s="50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2"/>
      <c r="H690" s="50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2"/>
      <c r="H691" s="50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2"/>
      <c r="H692" s="50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2"/>
      <c r="H693" s="50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2"/>
      <c r="H694" s="50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2"/>
      <c r="H695" s="50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2"/>
      <c r="H696" s="50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2"/>
      <c r="H697" s="50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2"/>
      <c r="H698" s="50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2"/>
      <c r="H699" s="50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2"/>
      <c r="H700" s="50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2"/>
      <c r="H701" s="50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2"/>
      <c r="H702" s="50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2"/>
      <c r="H703" s="50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2"/>
      <c r="H704" s="50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2"/>
      <c r="H705" s="50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2"/>
      <c r="H706" s="50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2"/>
      <c r="H707" s="50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2"/>
      <c r="H708" s="50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2"/>
      <c r="H709" s="50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2"/>
      <c r="H710" s="50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2"/>
      <c r="H711" s="50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2"/>
      <c r="H712" s="50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2"/>
      <c r="H713" s="50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2"/>
      <c r="H714" s="50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2"/>
      <c r="H715" s="50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2"/>
      <c r="H716" s="50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2"/>
      <c r="H717" s="50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2"/>
      <c r="H718" s="50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2"/>
      <c r="H719" s="50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2"/>
      <c r="H720" s="50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2"/>
      <c r="H721" s="50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2"/>
      <c r="H722" s="50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2"/>
      <c r="H723" s="50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2"/>
      <c r="H724" s="50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2"/>
      <c r="H725" s="50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2"/>
      <c r="H726" s="50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2"/>
      <c r="H727" s="50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2"/>
      <c r="H728" s="50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2"/>
      <c r="H729" s="50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2"/>
      <c r="H730" s="50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2"/>
      <c r="H731" s="50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2"/>
      <c r="H732" s="50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2"/>
      <c r="H733" s="50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2"/>
      <c r="H734" s="50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2"/>
      <c r="H735" s="50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2"/>
      <c r="H736" s="50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2"/>
      <c r="H737" s="50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2"/>
      <c r="H738" s="50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2"/>
      <c r="H739" s="50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2"/>
      <c r="H740" s="50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2"/>
      <c r="H741" s="50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2"/>
      <c r="H742" s="50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2"/>
      <c r="H743" s="50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2"/>
      <c r="H744" s="50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2"/>
      <c r="H745" s="50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2"/>
      <c r="H746" s="50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2"/>
      <c r="H747" s="50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2"/>
      <c r="H748" s="50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2"/>
      <c r="H749" s="50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2"/>
      <c r="H750" s="50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2"/>
      <c r="H751" s="50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2"/>
      <c r="H752" s="50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2"/>
      <c r="H753" s="50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2"/>
      <c r="H754" s="50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2"/>
      <c r="H755" s="50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2"/>
      <c r="H756" s="50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2"/>
      <c r="H757" s="50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2"/>
      <c r="H758" s="50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2"/>
      <c r="H759" s="50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2"/>
      <c r="H760" s="50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2"/>
      <c r="H761" s="50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2"/>
      <c r="H762" s="50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2"/>
      <c r="H763" s="50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2"/>
      <c r="H764" s="50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2"/>
      <c r="H765" s="50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2"/>
      <c r="H766" s="50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2"/>
      <c r="H767" s="50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2"/>
      <c r="H768" s="50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2"/>
      <c r="H769" s="50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2"/>
      <c r="H770" s="50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2"/>
      <c r="H771" s="50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2"/>
      <c r="H772" s="50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2"/>
      <c r="H773" s="50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2"/>
      <c r="H774" s="50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2"/>
      <c r="H775" s="50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2"/>
      <c r="H776" s="50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2"/>
      <c r="H777" s="50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2"/>
      <c r="H778" s="50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2"/>
      <c r="H779" s="50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2"/>
      <c r="H780" s="50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2"/>
      <c r="H781" s="50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2"/>
      <c r="H782" s="50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2"/>
      <c r="H783" s="50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2"/>
      <c r="H784" s="50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2"/>
      <c r="H785" s="50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2"/>
      <c r="H786" s="50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2"/>
      <c r="H787" s="50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2"/>
      <c r="H788" s="50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2"/>
      <c r="H789" s="50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2"/>
      <c r="H790" s="50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2"/>
      <c r="H791" s="50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2"/>
      <c r="H792" s="50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2"/>
      <c r="H793" s="50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2"/>
      <c r="H794" s="50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2"/>
      <c r="H795" s="50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2"/>
      <c r="H796" s="50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2"/>
      <c r="H797" s="50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2"/>
      <c r="H798" s="50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2"/>
      <c r="H799" s="50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2"/>
      <c r="H800" s="50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2"/>
      <c r="H801" s="50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2"/>
      <c r="H802" s="50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2"/>
      <c r="H803" s="50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2"/>
      <c r="H804" s="50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2"/>
      <c r="H805" s="50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2"/>
      <c r="H806" s="50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2"/>
      <c r="H807" s="50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2"/>
      <c r="H808" s="50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2"/>
      <c r="H809" s="50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2"/>
      <c r="H810" s="50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2"/>
      <c r="H811" s="50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2"/>
      <c r="H812" s="50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2"/>
      <c r="H813" s="50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2"/>
      <c r="H814" s="50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2"/>
      <c r="H815" s="50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2"/>
      <c r="H816" s="50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2"/>
      <c r="H817" s="50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2"/>
      <c r="H818" s="50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2"/>
      <c r="H819" s="50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2"/>
      <c r="H820" s="50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2"/>
      <c r="H821" s="50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2"/>
      <c r="H822" s="50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2"/>
      <c r="H823" s="50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2"/>
      <c r="H824" s="50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2"/>
      <c r="H825" s="50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2"/>
      <c r="H826" s="50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2"/>
      <c r="H827" s="50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2"/>
      <c r="H828" s="50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2"/>
      <c r="H829" s="50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2"/>
      <c r="H830" s="50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2"/>
      <c r="H831" s="50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2"/>
      <c r="H832" s="50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2"/>
      <c r="H833" s="50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2"/>
      <c r="H834" s="50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2"/>
      <c r="H835" s="50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2"/>
      <c r="H836" s="50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2"/>
      <c r="H837" s="50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2"/>
      <c r="H838" s="50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2"/>
      <c r="H839" s="50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2"/>
      <c r="H840" s="50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2"/>
      <c r="H841" s="50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2"/>
      <c r="H842" s="50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2"/>
      <c r="H843" s="50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2"/>
      <c r="H844" s="50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2"/>
      <c r="H845" s="50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2"/>
      <c r="H846" s="50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2"/>
      <c r="H847" s="50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2"/>
      <c r="H848" s="50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2"/>
      <c r="H849" s="50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2"/>
      <c r="H850" s="50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2"/>
      <c r="H851" s="50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2"/>
      <c r="H852" s="50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2"/>
      <c r="H853" s="50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2"/>
      <c r="H854" s="50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2"/>
      <c r="H855" s="50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2"/>
      <c r="H856" s="50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2"/>
      <c r="H857" s="50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2"/>
      <c r="H858" s="50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2"/>
      <c r="H859" s="50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2"/>
      <c r="H860" s="50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2"/>
      <c r="H861" s="50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2"/>
      <c r="H862" s="50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2"/>
      <c r="H863" s="50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2"/>
      <c r="H864" s="50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2"/>
      <c r="H865" s="50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2"/>
      <c r="H866" s="50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2"/>
      <c r="H867" s="50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2"/>
      <c r="H868" s="50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2"/>
      <c r="H869" s="50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2"/>
      <c r="H870" s="50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2"/>
      <c r="H871" s="50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2"/>
      <c r="H872" s="50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2"/>
      <c r="H873" s="50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2"/>
      <c r="H874" s="50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2"/>
      <c r="H875" s="50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2"/>
      <c r="H876" s="50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2"/>
      <c r="H877" s="50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2"/>
      <c r="H878" s="50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2"/>
      <c r="H879" s="50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2"/>
      <c r="H880" s="50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2"/>
      <c r="H881" s="50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2"/>
      <c r="H882" s="50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2"/>
      <c r="H883" s="50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2"/>
      <c r="H884" s="50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2"/>
      <c r="H885" s="50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2"/>
      <c r="H886" s="50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2"/>
      <c r="H887" s="50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2"/>
      <c r="H888" s="50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2"/>
      <c r="H889" s="50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2"/>
      <c r="H890" s="50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2"/>
      <c r="H891" s="50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2"/>
      <c r="H892" s="50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2"/>
      <c r="H893" s="50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2"/>
      <c r="H894" s="50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2"/>
      <c r="H895" s="50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2"/>
      <c r="H896" s="50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2"/>
      <c r="H897" s="50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2"/>
      <c r="H898" s="50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2"/>
      <c r="H899" s="50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2"/>
      <c r="H900" s="50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2"/>
      <c r="H901" s="50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2"/>
      <c r="H902" s="50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2"/>
      <c r="H903" s="50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2"/>
      <c r="H904" s="50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2"/>
      <c r="H905" s="50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2"/>
      <c r="H906" s="50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2"/>
      <c r="H907" s="50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2"/>
      <c r="H908" s="50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2"/>
      <c r="H909" s="50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2"/>
      <c r="H910" s="50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2"/>
      <c r="H911" s="50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2"/>
      <c r="H912" s="50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2"/>
      <c r="H913" s="50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2"/>
      <c r="H914" s="50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2"/>
      <c r="H915" s="50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2"/>
      <c r="H916" s="50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2"/>
      <c r="H917" s="50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2"/>
      <c r="H918" s="50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2"/>
      <c r="H919" s="50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2"/>
      <c r="H920" s="50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2"/>
      <c r="H921" s="50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2"/>
      <c r="H922" s="50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2"/>
      <c r="H923" s="50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2"/>
      <c r="H924" s="50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2"/>
      <c r="H925" s="50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2"/>
      <c r="H926" s="50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2"/>
      <c r="H927" s="50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2"/>
      <c r="H928" s="50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2"/>
      <c r="H929" s="50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2"/>
      <c r="H930" s="50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2"/>
      <c r="H931" s="50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2"/>
      <c r="H932" s="50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2"/>
      <c r="H933" s="50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2"/>
      <c r="H934" s="50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2"/>
      <c r="H935" s="50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2"/>
      <c r="H936" s="50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2"/>
      <c r="H937" s="50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2"/>
      <c r="H938" s="50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2"/>
      <c r="H939" s="50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2"/>
      <c r="H940" s="50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2"/>
      <c r="H941" s="50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2"/>
      <c r="H942" s="50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2"/>
      <c r="H943" s="50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2"/>
      <c r="H944" s="50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2"/>
      <c r="H945" s="50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2"/>
      <c r="H946" s="50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2"/>
      <c r="H947" s="50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2"/>
      <c r="H948" s="50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2"/>
      <c r="H949" s="50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2"/>
      <c r="H950" s="50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2"/>
      <c r="H951" s="50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2"/>
      <c r="H952" s="50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2"/>
      <c r="H953" s="50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2"/>
      <c r="H954" s="50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2"/>
      <c r="H955" s="50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2"/>
      <c r="H956" s="50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2"/>
      <c r="H957" s="50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2"/>
      <c r="H958" s="50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2"/>
      <c r="H959" s="50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2"/>
      <c r="H960" s="50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2"/>
      <c r="H961" s="50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2"/>
      <c r="H962" s="50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2"/>
      <c r="H963" s="50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2"/>
      <c r="H964" s="50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2"/>
      <c r="H965" s="50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2"/>
      <c r="H966" s="50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2"/>
      <c r="H967" s="50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2"/>
      <c r="H968" s="50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2"/>
      <c r="H969" s="50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2"/>
      <c r="H970" s="50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2"/>
      <c r="H971" s="50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2"/>
      <c r="H972" s="50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2"/>
      <c r="H973" s="50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2"/>
      <c r="H974" s="50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2"/>
      <c r="H975" s="50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2"/>
      <c r="H976" s="50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2"/>
      <c r="H977" s="50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2"/>
      <c r="H978" s="50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2"/>
      <c r="H979" s="50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2"/>
      <c r="H980" s="50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2"/>
      <c r="H981" s="50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2"/>
      <c r="H982" s="50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2"/>
      <c r="H983" s="50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2"/>
      <c r="H984" s="50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2"/>
      <c r="H985" s="50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2"/>
      <c r="H986" s="50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2"/>
      <c r="H987" s="50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2"/>
      <c r="H988" s="50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2"/>
      <c r="H989" s="50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2"/>
      <c r="H990" s="50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2"/>
      <c r="H991" s="50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2"/>
      <c r="H992" s="50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2"/>
      <c r="H993" s="50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2"/>
      <c r="H994" s="50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2"/>
      <c r="H995" s="50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2"/>
      <c r="H996" s="50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2"/>
      <c r="H997" s="50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2"/>
      <c r="H998" s="50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2"/>
      <c r="H999" s="50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2"/>
      <c r="H1000" s="50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J6:M6"/>
  </mergeCells>
  <printOptions/>
  <pageMargins bottom="1.0" footer="0.0" header="0.0" left="0.75" right="0.75" top="1.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8.67"/>
    <col customWidth="1" min="2" max="2" width="3.0"/>
    <col customWidth="1" min="3" max="15" width="5.33"/>
    <col customWidth="1" min="16" max="16" width="5.22"/>
    <col customWidth="1" min="17" max="17" width="3.78"/>
    <col customWidth="1" min="18" max="18" width="5.67"/>
    <col customWidth="1" min="19" max="26" width="9.56"/>
  </cols>
  <sheetData>
    <row r="1" ht="22.5" customHeight="1">
      <c r="A1" s="74">
        <v>360.0</v>
      </c>
      <c r="C1" s="563" t="s">
        <v>864</v>
      </c>
      <c r="D1" s="551"/>
      <c r="E1" s="551"/>
      <c r="F1" s="551"/>
      <c r="G1" s="551"/>
      <c r="H1" s="564"/>
      <c r="I1" s="551"/>
      <c r="J1" s="551"/>
      <c r="K1" s="565" t="s">
        <v>865</v>
      </c>
      <c r="L1" s="566"/>
      <c r="M1" s="567" t="s">
        <v>866</v>
      </c>
      <c r="N1" s="568"/>
      <c r="O1" s="56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7.75" customHeight="1">
      <c r="A2" s="1" t="s">
        <v>867</v>
      </c>
      <c r="B2" s="570"/>
      <c r="C2" s="551"/>
      <c r="D2" s="551"/>
      <c r="E2" s="551"/>
      <c r="F2" s="571" t="str">
        <f>'sum vol'!E7</f>
        <v>logo velik</v>
      </c>
      <c r="G2" s="571" t="str">
        <f>'sum vol'!F7</f>
        <v>ploščica</v>
      </c>
      <c r="H2" s="571" t="str">
        <f>'sum vol'!G7</f>
        <v>pesek/Kg</v>
      </c>
      <c r="I2" s="551"/>
      <c r="J2" s="551"/>
      <c r="K2" s="572">
        <f>Q4</f>
        <v>0</v>
      </c>
      <c r="L2" s="573"/>
      <c r="M2" s="574">
        <f>'360 GRP volumes '!Q4</f>
        <v>0</v>
      </c>
      <c r="N2" s="575"/>
      <c r="O2" s="27"/>
      <c r="P2" s="50"/>
      <c r="R2" s="112"/>
      <c r="S2" s="2"/>
      <c r="T2" s="2"/>
      <c r="U2" s="2"/>
      <c r="V2" s="2"/>
      <c r="W2" s="2"/>
      <c r="X2" s="2"/>
      <c r="Y2" s="2"/>
      <c r="Z2" s="2"/>
    </row>
    <row r="3" ht="39.75" customHeight="1">
      <c r="A3" s="576"/>
      <c r="B3" s="6"/>
      <c r="C3" s="6"/>
      <c r="D3" s="6"/>
      <c r="E3" s="6"/>
      <c r="F3" s="6"/>
      <c r="G3" s="6"/>
      <c r="H3" s="6"/>
      <c r="I3" s="7"/>
      <c r="J3" s="577"/>
      <c r="K3" s="578" t="s">
        <v>868</v>
      </c>
      <c r="L3" s="579"/>
      <c r="M3" s="580"/>
      <c r="N3" s="6"/>
      <c r="O3" s="7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7.25" customHeight="1">
      <c r="A4" s="581"/>
      <c r="B4" s="577"/>
      <c r="C4" s="577"/>
      <c r="D4" s="577"/>
      <c r="E4" s="577"/>
      <c r="F4" s="577"/>
      <c r="G4" s="577"/>
      <c r="H4" s="577"/>
      <c r="I4" s="577"/>
      <c r="J4" s="577"/>
      <c r="K4" s="578"/>
      <c r="L4" s="578"/>
      <c r="M4" s="551"/>
      <c r="N4" s="551"/>
      <c r="O4" s="551"/>
      <c r="P4" s="582">
        <f t="shared" ref="P4:R4" si="1">SUM(P6:P234)</f>
        <v>0</v>
      </c>
      <c r="Q4" s="583">
        <f t="shared" si="1"/>
        <v>0</v>
      </c>
      <c r="R4" s="583">
        <f t="shared" si="1"/>
        <v>0</v>
      </c>
      <c r="S4" s="2"/>
      <c r="T4" s="2"/>
      <c r="U4" s="2"/>
      <c r="V4" s="2"/>
      <c r="W4" s="2"/>
      <c r="X4" s="2"/>
      <c r="Y4" s="2"/>
      <c r="Z4" s="2"/>
    </row>
    <row r="5" ht="33.0" customHeight="1">
      <c r="A5" s="584" t="s">
        <v>869</v>
      </c>
      <c r="B5" s="585" t="s">
        <v>106</v>
      </c>
      <c r="C5" s="586" t="str">
        <f>'360 GRP volumes '!L8</f>
        <v>BLACK      RAL 9005</v>
      </c>
      <c r="D5" s="586" t="str">
        <f>'360 GRP volumes '!M8</f>
        <v>WHITE</v>
      </c>
      <c r="E5" s="586" t="str">
        <f>'360 GRP volumes '!N8</f>
        <v>RED            RAL 3000 </v>
      </c>
      <c r="F5" s="586" t="str">
        <f>'360 GRP volumes '!O8</f>
        <v>YELLOW   RAL 1018 </v>
      </c>
      <c r="G5" s="586" t="str">
        <f>'360 GRP volumes '!P8</f>
        <v>BLUE         RAL 5015</v>
      </c>
      <c r="H5" s="586" t="str">
        <f>'360 GRP volumes '!Q8</f>
        <v>GREEN    RAL 6018</v>
      </c>
      <c r="I5" s="586" t="str">
        <f>'360 GRP volumes '!R8</f>
        <v>ORANGE RAL 1033</v>
      </c>
      <c r="J5" s="587" t="str">
        <f>'360 GRP volumes '!S8</f>
        <v>DEEP ORANGE          RAL 2011</v>
      </c>
      <c r="K5" s="587" t="str">
        <f>'360 GRP volumes '!T8</f>
        <v>PINK           RAL 4003</v>
      </c>
      <c r="L5" s="587" t="str">
        <f>'360 GRP volumes '!U8</f>
        <v>GREY            RAL 7001</v>
      </c>
      <c r="M5" s="586" t="str">
        <f>'360 GRP volumes '!V8</f>
        <v>PURPLE      S4050-R60B/M</v>
      </c>
      <c r="N5" s="586" t="str">
        <f>'360 GRP volumes '!W8</f>
        <v>MINT   RAL6027</v>
      </c>
      <c r="O5" s="586" t="str">
        <f>'360 GRP volumes '!X8</f>
        <v>DEEP ROSE RAL4008</v>
      </c>
      <c r="P5" s="588" t="s">
        <v>870</v>
      </c>
      <c r="Q5" s="588" t="s">
        <v>871</v>
      </c>
      <c r="R5" s="588" t="s">
        <v>872</v>
      </c>
      <c r="S5" s="2"/>
      <c r="T5" s="2"/>
      <c r="U5" s="2"/>
      <c r="V5" s="2"/>
      <c r="W5" s="2"/>
      <c r="X5" s="2"/>
      <c r="Y5" s="2"/>
      <c r="Z5" s="2"/>
    </row>
    <row r="6" ht="22.5" customHeight="1">
      <c r="A6" s="589" t="str">
        <f>'360 GRP volumes '!D156</f>
        <v>360-001</v>
      </c>
      <c r="B6" s="457"/>
      <c r="C6" s="555" t="str">
        <f>IF('360 GRP volumes '!L156=0,"",'360 GRP volumes '!L156)</f>
        <v/>
      </c>
      <c r="D6" s="555" t="str">
        <f>IF('360 GRP volumes '!M156=0,"",'360 GRP volumes '!M156)</f>
        <v/>
      </c>
      <c r="E6" s="555" t="str">
        <f>IF('360 GRP volumes '!N156=0,"",'360 GRP volumes '!N156)</f>
        <v/>
      </c>
      <c r="F6" s="555" t="str">
        <f>IF('360 GRP volumes '!O156=0,"",'360 GRP volumes '!O156)</f>
        <v/>
      </c>
      <c r="G6" s="555" t="str">
        <f>IF('360 GRP volumes '!P156=0,"",'360 GRP volumes '!P156)</f>
        <v/>
      </c>
      <c r="H6" s="555" t="str">
        <f>IF('360 GRP volumes '!Q156=0,"",'360 GRP volumes '!Q156)</f>
        <v/>
      </c>
      <c r="I6" s="555" t="str">
        <f>IF('360 GRP volumes '!R156=0,"",'360 GRP volumes '!R156)</f>
        <v/>
      </c>
      <c r="J6" s="555" t="str">
        <f>IF('360 GRP volumes '!S156=0,"",'360 GRP volumes '!S156)</f>
        <v/>
      </c>
      <c r="K6" s="555" t="str">
        <f>IF('360 GRP volumes '!T156=0,"",'360 GRP volumes '!T156)</f>
        <v/>
      </c>
      <c r="L6" s="555" t="str">
        <f>IF('360 GRP volumes '!U156=0,"",'360 GRP volumes '!U156)</f>
        <v/>
      </c>
      <c r="M6" s="555" t="str">
        <f>IF('360 GRP volumes '!V156=0,"",'360 GRP volumes '!V156)</f>
        <v/>
      </c>
      <c r="N6" s="555" t="str">
        <f>IF('360 GRP volumes '!W156=0,"",'360 GRP volumes '!W156)</f>
        <v/>
      </c>
      <c r="O6" s="555" t="str">
        <f>IF('360 GRP volumes '!X156=0,"",'360 GRP volumes '!X156)</f>
        <v/>
      </c>
      <c r="P6" s="590">
        <f t="shared" ref="P6:P234" si="2">SUM(C6:O6)</f>
        <v>0</v>
      </c>
      <c r="Q6" s="221">
        <f>P6*'360 GRP volumes '!H156</f>
        <v>0</v>
      </c>
      <c r="R6" s="221">
        <f>P6*'360 GRP volumes '!AU156</f>
        <v>0</v>
      </c>
      <c r="S6" s="2"/>
      <c r="T6" s="2"/>
      <c r="U6" s="2"/>
      <c r="V6" s="2"/>
      <c r="W6" s="2"/>
      <c r="X6" s="2"/>
      <c r="Y6" s="2"/>
      <c r="Z6" s="2"/>
    </row>
    <row r="7" ht="22.5" customHeight="1">
      <c r="A7" s="589" t="str">
        <f>'360 GRP volumes '!D157</f>
        <v>360-009</v>
      </c>
      <c r="B7" s="457"/>
      <c r="C7" s="555" t="str">
        <f>IF('360 GRP volumes '!L157=0,"",'360 GRP volumes '!L157)</f>
        <v/>
      </c>
      <c r="D7" s="555" t="str">
        <f>IF('360 GRP volumes '!M157=0,"",'360 GRP volumes '!M157)</f>
        <v/>
      </c>
      <c r="E7" s="555" t="str">
        <f>IF('360 GRP volumes '!N157=0,"",'360 GRP volumes '!N157)</f>
        <v/>
      </c>
      <c r="F7" s="555" t="str">
        <f>IF('360 GRP volumes '!O157=0,"",'360 GRP volumes '!O157)</f>
        <v/>
      </c>
      <c r="G7" s="555" t="str">
        <f>IF('360 GRP volumes '!P157=0,"",'360 GRP volumes '!P157)</f>
        <v/>
      </c>
      <c r="H7" s="555" t="str">
        <f>IF('360 GRP volumes '!Q157=0,"",'360 GRP volumes '!Q157)</f>
        <v/>
      </c>
      <c r="I7" s="555" t="str">
        <f>IF('360 GRP volumes '!R157=0,"",'360 GRP volumes '!R157)</f>
        <v/>
      </c>
      <c r="J7" s="555" t="str">
        <f>IF('360 GRP volumes '!S157=0,"",'360 GRP volumes '!S157)</f>
        <v/>
      </c>
      <c r="K7" s="555" t="str">
        <f>IF('360 GRP volumes '!T157=0,"",'360 GRP volumes '!T157)</f>
        <v/>
      </c>
      <c r="L7" s="555" t="str">
        <f>IF('360 GRP volumes '!U157=0,"",'360 GRP volumes '!U157)</f>
        <v/>
      </c>
      <c r="M7" s="555" t="str">
        <f>IF('360 GRP volumes '!V157=0,"",'360 GRP volumes '!V157)</f>
        <v/>
      </c>
      <c r="N7" s="555" t="str">
        <f>IF('360 GRP volumes '!W157=0,"",'360 GRP volumes '!W157)</f>
        <v/>
      </c>
      <c r="O7" s="555" t="str">
        <f>IF('360 GRP volumes '!X157=0,"",'360 GRP volumes '!X157)</f>
        <v/>
      </c>
      <c r="P7" s="590">
        <f t="shared" si="2"/>
        <v>0</v>
      </c>
      <c r="Q7" s="221">
        <f>P7*'360 GRP volumes '!H157</f>
        <v>0</v>
      </c>
      <c r="R7" s="221">
        <f>P7*'360 GRP volumes '!AU157</f>
        <v>0</v>
      </c>
      <c r="S7" s="2"/>
      <c r="T7" s="2"/>
      <c r="U7" s="2"/>
      <c r="V7" s="2"/>
      <c r="W7" s="2"/>
      <c r="X7" s="2"/>
      <c r="Y7" s="2"/>
      <c r="Z7" s="2"/>
    </row>
    <row r="8" ht="22.5" customHeight="1">
      <c r="A8" s="589" t="str">
        <f>'360 GRP volumes '!D158</f>
        <v>360-010</v>
      </c>
      <c r="B8" s="457"/>
      <c r="C8" s="555" t="str">
        <f>IF('360 GRP volumes '!L158=0,"",'360 GRP volumes '!L158)</f>
        <v/>
      </c>
      <c r="D8" s="555" t="str">
        <f>IF('360 GRP volumes '!M158=0,"",'360 GRP volumes '!M158)</f>
        <v/>
      </c>
      <c r="E8" s="555" t="str">
        <f>IF('360 GRP volumes '!N158=0,"",'360 GRP volumes '!N158)</f>
        <v/>
      </c>
      <c r="F8" s="555" t="str">
        <f>IF('360 GRP volumes '!O158=0,"",'360 GRP volumes '!O158)</f>
        <v/>
      </c>
      <c r="G8" s="555" t="str">
        <f>IF('360 GRP volumes '!P158=0,"",'360 GRP volumes '!P158)</f>
        <v/>
      </c>
      <c r="H8" s="555" t="str">
        <f>IF('360 GRP volumes '!Q158=0,"",'360 GRP volumes '!Q158)</f>
        <v/>
      </c>
      <c r="I8" s="555" t="str">
        <f>IF('360 GRP volumes '!R158=0,"",'360 GRP volumes '!R158)</f>
        <v/>
      </c>
      <c r="J8" s="555" t="str">
        <f>IF('360 GRP volumes '!S158=0,"",'360 GRP volumes '!S158)</f>
        <v/>
      </c>
      <c r="K8" s="555" t="str">
        <f>IF('360 GRP volumes '!T158=0,"",'360 GRP volumes '!T158)</f>
        <v/>
      </c>
      <c r="L8" s="555" t="str">
        <f>IF('360 GRP volumes '!U158=0,"",'360 GRP volumes '!U158)</f>
        <v/>
      </c>
      <c r="M8" s="555" t="str">
        <f>IF('360 GRP volumes '!V158=0,"",'360 GRP volumes '!V158)</f>
        <v/>
      </c>
      <c r="N8" s="555" t="str">
        <f>IF('360 GRP volumes '!W158=0,"",'360 GRP volumes '!W158)</f>
        <v/>
      </c>
      <c r="O8" s="555" t="str">
        <f>IF('360 GRP volumes '!X158=0,"",'360 GRP volumes '!X158)</f>
        <v/>
      </c>
      <c r="P8" s="590">
        <f t="shared" si="2"/>
        <v>0</v>
      </c>
      <c r="Q8" s="221">
        <f>P8*'360 GRP volumes '!H158</f>
        <v>0</v>
      </c>
      <c r="R8" s="221">
        <f>P8*'360 GRP volumes '!AU158</f>
        <v>0</v>
      </c>
      <c r="S8" s="2"/>
      <c r="T8" s="2"/>
      <c r="U8" s="2"/>
      <c r="V8" s="2"/>
      <c r="W8" s="2"/>
      <c r="X8" s="2"/>
      <c r="Y8" s="2"/>
      <c r="Z8" s="2"/>
    </row>
    <row r="9" ht="22.5" customHeight="1">
      <c r="A9" s="589" t="str">
        <f>'360 GRP volumes '!D159</f>
        <v>360-011</v>
      </c>
      <c r="B9" s="457"/>
      <c r="C9" s="555" t="str">
        <f>IF('360 GRP volumes '!L159=0,"",'360 GRP volumes '!L159)</f>
        <v/>
      </c>
      <c r="D9" s="555" t="str">
        <f>IF('360 GRP volumes '!M159=0,"",'360 GRP volumes '!M159)</f>
        <v/>
      </c>
      <c r="E9" s="555" t="str">
        <f>IF('360 GRP volumes '!N159=0,"",'360 GRP volumes '!N159)</f>
        <v/>
      </c>
      <c r="F9" s="555" t="str">
        <f>IF('360 GRP volumes '!O159=0,"",'360 GRP volumes '!O159)</f>
        <v/>
      </c>
      <c r="G9" s="555" t="str">
        <f>IF('360 GRP volumes '!P159=0,"",'360 GRP volumes '!P159)</f>
        <v/>
      </c>
      <c r="H9" s="555" t="str">
        <f>IF('360 GRP volumes '!Q159=0,"",'360 GRP volumes '!Q159)</f>
        <v/>
      </c>
      <c r="I9" s="555" t="str">
        <f>IF('360 GRP volumes '!R159=0,"",'360 GRP volumes '!R159)</f>
        <v/>
      </c>
      <c r="J9" s="555" t="str">
        <f>IF('360 GRP volumes '!S159=0,"",'360 GRP volumes '!S159)</f>
        <v/>
      </c>
      <c r="K9" s="555" t="str">
        <f>IF('360 GRP volumes '!T159=0,"",'360 GRP volumes '!T159)</f>
        <v/>
      </c>
      <c r="L9" s="555" t="str">
        <f>IF('360 GRP volumes '!U159=0,"",'360 GRP volumes '!U159)</f>
        <v/>
      </c>
      <c r="M9" s="555" t="str">
        <f>IF('360 GRP volumes '!V159=0,"",'360 GRP volumes '!V159)</f>
        <v/>
      </c>
      <c r="N9" s="555" t="str">
        <f>IF('360 GRP volumes '!W159=0,"",'360 GRP volumes '!W159)</f>
        <v/>
      </c>
      <c r="O9" s="555" t="str">
        <f>IF('360 GRP volumes '!X159=0,"",'360 GRP volumes '!X159)</f>
        <v/>
      </c>
      <c r="P9" s="590">
        <f t="shared" si="2"/>
        <v>0</v>
      </c>
      <c r="Q9" s="221">
        <f>P9*'360 GRP volumes '!H159</f>
        <v>0</v>
      </c>
      <c r="R9" s="221">
        <f>P9*'360 GRP volumes '!AU159</f>
        <v>0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589" t="str">
        <f>'360 GRP volumes '!D160</f>
        <v>360-014</v>
      </c>
      <c r="B10" s="457"/>
      <c r="C10" s="555" t="str">
        <f>IF('360 GRP volumes '!L160=0,"",'360 GRP volumes '!L160)</f>
        <v/>
      </c>
      <c r="D10" s="555" t="str">
        <f>IF('360 GRP volumes '!M160=0,"",'360 GRP volumes '!M160)</f>
        <v/>
      </c>
      <c r="E10" s="555" t="str">
        <f>IF('360 GRP volumes '!N160=0,"",'360 GRP volumes '!N160)</f>
        <v/>
      </c>
      <c r="F10" s="555" t="str">
        <f>IF('360 GRP volumes '!O160=0,"",'360 GRP volumes '!O160)</f>
        <v/>
      </c>
      <c r="G10" s="555" t="str">
        <f>IF('360 GRP volumes '!P160=0,"",'360 GRP volumes '!P160)</f>
        <v/>
      </c>
      <c r="H10" s="555" t="str">
        <f>IF('360 GRP volumes '!Q160=0,"",'360 GRP volumes '!Q160)</f>
        <v/>
      </c>
      <c r="I10" s="555" t="str">
        <f>IF('360 GRP volumes '!R160=0,"",'360 GRP volumes '!R160)</f>
        <v/>
      </c>
      <c r="J10" s="555" t="str">
        <f>IF('360 GRP volumes '!S160=0,"",'360 GRP volumes '!S160)</f>
        <v/>
      </c>
      <c r="K10" s="555" t="str">
        <f>IF('360 GRP volumes '!T160=0,"",'360 GRP volumes '!T160)</f>
        <v/>
      </c>
      <c r="L10" s="555" t="str">
        <f>IF('360 GRP volumes '!U160=0,"",'360 GRP volumes '!U160)</f>
        <v/>
      </c>
      <c r="M10" s="555" t="str">
        <f>IF('360 GRP volumes '!V160=0,"",'360 GRP volumes '!V160)</f>
        <v/>
      </c>
      <c r="N10" s="555" t="str">
        <f>IF('360 GRP volumes '!W160=0,"",'360 GRP volumes '!W160)</f>
        <v/>
      </c>
      <c r="O10" s="555" t="str">
        <f>IF('360 GRP volumes '!X160=0,"",'360 GRP volumes '!X160)</f>
        <v/>
      </c>
      <c r="P10" s="590">
        <f t="shared" si="2"/>
        <v>0</v>
      </c>
      <c r="Q10" s="221">
        <f>P10*'360 GRP volumes '!H160</f>
        <v>0</v>
      </c>
      <c r="R10" s="221">
        <f>P10*'360 GRP volumes '!AU160</f>
        <v>0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589" t="str">
        <f>'360 GRP volumes '!D161</f>
        <v>360-014-DT</v>
      </c>
      <c r="B11" s="457" t="s">
        <v>32</v>
      </c>
      <c r="C11" s="555" t="str">
        <f>IF('360 GRP volumes '!L161=0,"",'360 GRP volumes '!L161)</f>
        <v/>
      </c>
      <c r="D11" s="555" t="str">
        <f>IF('360 GRP volumes '!M161=0,"",'360 GRP volumes '!M161)</f>
        <v/>
      </c>
      <c r="E11" s="555" t="str">
        <f>IF('360 GRP volumes '!N161=0,"",'360 GRP volumes '!N161)</f>
        <v/>
      </c>
      <c r="F11" s="555" t="str">
        <f>IF('360 GRP volumes '!O161=0,"",'360 GRP volumes '!O161)</f>
        <v/>
      </c>
      <c r="G11" s="555" t="str">
        <f>IF('360 GRP volumes '!P161=0,"",'360 GRP volumes '!P161)</f>
        <v/>
      </c>
      <c r="H11" s="555" t="str">
        <f>IF('360 GRP volumes '!Q161=0,"",'360 GRP volumes '!Q161)</f>
        <v/>
      </c>
      <c r="I11" s="555" t="str">
        <f>IF('360 GRP volumes '!R161=0,"",'360 GRP volumes '!R161)</f>
        <v/>
      </c>
      <c r="J11" s="555" t="str">
        <f>IF('360 GRP volumes '!S161=0,"",'360 GRP volumes '!S161)</f>
        <v/>
      </c>
      <c r="K11" s="555" t="str">
        <f>IF('360 GRP volumes '!T161=0,"",'360 GRP volumes '!T161)</f>
        <v/>
      </c>
      <c r="L11" s="555" t="str">
        <f>IF('360 GRP volumes '!U161=0,"",'360 GRP volumes '!U161)</f>
        <v/>
      </c>
      <c r="M11" s="555" t="str">
        <f>IF('360 GRP volumes '!V161=0,"",'360 GRP volumes '!V161)</f>
        <v/>
      </c>
      <c r="N11" s="555" t="str">
        <f>IF('360 GRP volumes '!W161=0,"",'360 GRP volumes '!W161)</f>
        <v/>
      </c>
      <c r="O11" s="555" t="str">
        <f>IF('360 GRP volumes '!X161=0,"",'360 GRP volumes '!X161)</f>
        <v/>
      </c>
      <c r="P11" s="590">
        <f t="shared" si="2"/>
        <v>0</v>
      </c>
      <c r="Q11" s="221">
        <f>P11*'360 GRP volumes '!H161</f>
        <v>0</v>
      </c>
      <c r="R11" s="221">
        <f>P11*'360 GRP volumes '!AU161</f>
        <v>0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589" t="str">
        <f>'360 GRP volumes '!D162</f>
        <v>360-016-DT</v>
      </c>
      <c r="B12" s="457" t="s">
        <v>32</v>
      </c>
      <c r="C12" s="555" t="str">
        <f>IF('360 GRP volumes '!L162=0,"",'360 GRP volumes '!L162)</f>
        <v/>
      </c>
      <c r="D12" s="555" t="str">
        <f>IF('360 GRP volumes '!M162=0,"",'360 GRP volumes '!M162)</f>
        <v/>
      </c>
      <c r="E12" s="555" t="str">
        <f>IF('360 GRP volumes '!N162=0,"",'360 GRP volumes '!N162)</f>
        <v/>
      </c>
      <c r="F12" s="555" t="str">
        <f>IF('360 GRP volumes '!O162=0,"",'360 GRP volumes '!O162)</f>
        <v/>
      </c>
      <c r="G12" s="555" t="str">
        <f>IF('360 GRP volumes '!P162=0,"",'360 GRP volumes '!P162)</f>
        <v/>
      </c>
      <c r="H12" s="555" t="str">
        <f>IF('360 GRP volumes '!Q162=0,"",'360 GRP volumes '!Q162)</f>
        <v/>
      </c>
      <c r="I12" s="555" t="str">
        <f>IF('360 GRP volumes '!R162=0,"",'360 GRP volumes '!R162)</f>
        <v/>
      </c>
      <c r="J12" s="555" t="str">
        <f>IF('360 GRP volumes '!S162=0,"",'360 GRP volumes '!S162)</f>
        <v/>
      </c>
      <c r="K12" s="555" t="str">
        <f>IF('360 GRP volumes '!T162=0,"",'360 GRP volumes '!T162)</f>
        <v/>
      </c>
      <c r="L12" s="555" t="str">
        <f>IF('360 GRP volumes '!U162=0,"",'360 GRP volumes '!U162)</f>
        <v/>
      </c>
      <c r="M12" s="555" t="str">
        <f>IF('360 GRP volumes '!V162=0,"",'360 GRP volumes '!V162)</f>
        <v/>
      </c>
      <c r="N12" s="555" t="str">
        <f>IF('360 GRP volumes '!W162=0,"",'360 GRP volumes '!W162)</f>
        <v/>
      </c>
      <c r="O12" s="555" t="str">
        <f>IF('360 GRP volumes '!X162=0,"",'360 GRP volumes '!X162)</f>
        <v/>
      </c>
      <c r="P12" s="590">
        <f t="shared" si="2"/>
        <v>0</v>
      </c>
      <c r="Q12" s="221">
        <f>P12*'360 GRP volumes '!H162</f>
        <v>0</v>
      </c>
      <c r="R12" s="221">
        <f>P12*'360 GRP volumes '!AU162</f>
        <v>0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589" t="str">
        <f>'360 GRP volumes '!D163</f>
        <v>360-017</v>
      </c>
      <c r="B13" s="457"/>
      <c r="C13" s="555" t="str">
        <f>IF('360 GRP volumes '!L163=0,"",'360 GRP volumes '!L163)</f>
        <v/>
      </c>
      <c r="D13" s="555" t="str">
        <f>IF('360 GRP volumes '!M163=0,"",'360 GRP volumes '!M163)</f>
        <v/>
      </c>
      <c r="E13" s="555" t="str">
        <f>IF('360 GRP volumes '!N163=0,"",'360 GRP volumes '!N163)</f>
        <v/>
      </c>
      <c r="F13" s="555" t="str">
        <f>IF('360 GRP volumes '!O163=0,"",'360 GRP volumes '!O163)</f>
        <v/>
      </c>
      <c r="G13" s="555" t="str">
        <f>IF('360 GRP volumes '!P163=0,"",'360 GRP volumes '!P163)</f>
        <v/>
      </c>
      <c r="H13" s="555" t="str">
        <f>IF('360 GRP volumes '!Q163=0,"",'360 GRP volumes '!Q163)</f>
        <v/>
      </c>
      <c r="I13" s="555" t="str">
        <f>IF('360 GRP volumes '!R163=0,"",'360 GRP volumes '!R163)</f>
        <v/>
      </c>
      <c r="J13" s="555" t="str">
        <f>IF('360 GRP volumes '!S163=0,"",'360 GRP volumes '!S163)</f>
        <v/>
      </c>
      <c r="K13" s="555" t="str">
        <f>IF('360 GRP volumes '!T163=0,"",'360 GRP volumes '!T163)</f>
        <v/>
      </c>
      <c r="L13" s="555" t="str">
        <f>IF('360 GRP volumes '!U163=0,"",'360 GRP volumes '!U163)</f>
        <v/>
      </c>
      <c r="M13" s="555" t="str">
        <f>IF('360 GRP volumes '!V163=0,"",'360 GRP volumes '!V163)</f>
        <v/>
      </c>
      <c r="N13" s="555" t="str">
        <f>IF('360 GRP volumes '!W163=0,"",'360 GRP volumes '!W163)</f>
        <v/>
      </c>
      <c r="O13" s="555" t="str">
        <f>IF('360 GRP volumes '!X163=0,"",'360 GRP volumes '!X163)</f>
        <v/>
      </c>
      <c r="P13" s="590">
        <f t="shared" si="2"/>
        <v>0</v>
      </c>
      <c r="Q13" s="221">
        <f>P13*'360 GRP volumes '!H163</f>
        <v>0</v>
      </c>
      <c r="R13" s="221">
        <f>P13*'360 GRP volumes '!AU163</f>
        <v>0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589" t="str">
        <f>'360 GRP volumes '!D164</f>
        <v>360-018</v>
      </c>
      <c r="B14" s="457"/>
      <c r="C14" s="555" t="str">
        <f>IF('360 GRP volumes '!L164=0,"",'360 GRP volumes '!L164)</f>
        <v/>
      </c>
      <c r="D14" s="555" t="str">
        <f>IF('360 GRP volumes '!M164=0,"",'360 GRP volumes '!M164)</f>
        <v/>
      </c>
      <c r="E14" s="555" t="str">
        <f>IF('360 GRP volumes '!N164=0,"",'360 GRP volumes '!N164)</f>
        <v/>
      </c>
      <c r="F14" s="555" t="str">
        <f>IF('360 GRP volumes '!O164=0,"",'360 GRP volumes '!O164)</f>
        <v/>
      </c>
      <c r="G14" s="555" t="str">
        <f>IF('360 GRP volumes '!P164=0,"",'360 GRP volumes '!P164)</f>
        <v/>
      </c>
      <c r="H14" s="555" t="str">
        <f>IF('360 GRP volumes '!Q164=0,"",'360 GRP volumes '!Q164)</f>
        <v/>
      </c>
      <c r="I14" s="555" t="str">
        <f>IF('360 GRP volumes '!R164=0,"",'360 GRP volumes '!R164)</f>
        <v/>
      </c>
      <c r="J14" s="555" t="str">
        <f>IF('360 GRP volumes '!S164=0,"",'360 GRP volumes '!S164)</f>
        <v/>
      </c>
      <c r="K14" s="555" t="str">
        <f>IF('360 GRP volumes '!T164=0,"",'360 GRP volumes '!T164)</f>
        <v/>
      </c>
      <c r="L14" s="555" t="str">
        <f>IF('360 GRP volumes '!U164=0,"",'360 GRP volumes '!U164)</f>
        <v/>
      </c>
      <c r="M14" s="555" t="str">
        <f>IF('360 GRP volumes '!V164=0,"",'360 GRP volumes '!V164)</f>
        <v/>
      </c>
      <c r="N14" s="555" t="str">
        <f>IF('360 GRP volumes '!W164=0,"",'360 GRP volumes '!W164)</f>
        <v/>
      </c>
      <c r="O14" s="555" t="str">
        <f>IF('360 GRP volumes '!X164=0,"",'360 GRP volumes '!X164)</f>
        <v/>
      </c>
      <c r="P14" s="590">
        <f t="shared" si="2"/>
        <v>0</v>
      </c>
      <c r="Q14" s="221">
        <f>P14*'360 GRP volumes '!H164</f>
        <v>0</v>
      </c>
      <c r="R14" s="221">
        <f>P14*'360 GRP volumes '!AU164</f>
        <v>0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589" t="str">
        <f>'360 GRP volumes '!D206</f>
        <v/>
      </c>
      <c r="B15" s="457"/>
      <c r="C15" s="555" t="str">
        <f>IF('360 GRP volumes '!L206=0,"",'360 GRP volumes '!L206)</f>
        <v/>
      </c>
      <c r="D15" s="555" t="str">
        <f>IF('360 GRP volumes '!M206=0,"",'360 GRP volumes '!M206)</f>
        <v/>
      </c>
      <c r="E15" s="555" t="str">
        <f>IF('360 GRP volumes '!N206=0,"",'360 GRP volumes '!N206)</f>
        <v/>
      </c>
      <c r="F15" s="555" t="str">
        <f>IF('360 GRP volumes '!O206=0,"",'360 GRP volumes '!O206)</f>
        <v/>
      </c>
      <c r="G15" s="555" t="str">
        <f>IF('360 GRP volumes '!P206=0,"",'360 GRP volumes '!P206)</f>
        <v/>
      </c>
      <c r="H15" s="555" t="str">
        <f>IF('360 GRP volumes '!Q206=0,"",'360 GRP volumes '!Q206)</f>
        <v/>
      </c>
      <c r="I15" s="555" t="str">
        <f>IF('360 GRP volumes '!R206=0,"",'360 GRP volumes '!R206)</f>
        <v/>
      </c>
      <c r="J15" s="555" t="str">
        <f>IF('360 GRP volumes '!S206=0,"",'360 GRP volumes '!S206)</f>
        <v/>
      </c>
      <c r="K15" s="555" t="str">
        <f>IF('360 GRP volumes '!T206=0,"",'360 GRP volumes '!T206)</f>
        <v/>
      </c>
      <c r="L15" s="555" t="str">
        <f>IF('360 GRP volumes '!U206=0,"",'360 GRP volumes '!U206)</f>
        <v/>
      </c>
      <c r="M15" s="555" t="str">
        <f>IF('360 GRP volumes '!V206=0,"",'360 GRP volumes '!V206)</f>
        <v/>
      </c>
      <c r="N15" s="555" t="str">
        <f>IF('360 GRP volumes '!W206=0,"",'360 GRP volumes '!W206)</f>
        <v/>
      </c>
      <c r="O15" s="555" t="str">
        <f>IF('360 GRP volumes '!X206=0,"",'360 GRP volumes '!X206)</f>
        <v/>
      </c>
      <c r="P15" s="590">
        <f t="shared" si="2"/>
        <v>0</v>
      </c>
      <c r="Q15" s="221">
        <f>P15*'360 GRP volumes '!H206</f>
        <v>0</v>
      </c>
      <c r="R15" s="221"/>
      <c r="S15" s="2"/>
      <c r="T15" s="2"/>
      <c r="U15" s="2"/>
      <c r="V15" s="2"/>
      <c r="W15" s="2"/>
      <c r="X15" s="2"/>
      <c r="Y15" s="2"/>
      <c r="Z15" s="2"/>
    </row>
    <row r="16" ht="22.5" customHeight="1">
      <c r="A16" s="589" t="str">
        <f>'360 GRP volumes '!D207</f>
        <v>360-021</v>
      </c>
      <c r="B16" s="457"/>
      <c r="C16" s="555" t="str">
        <f>IF('360 GRP volumes '!L207=0,"",'360 GRP volumes '!L207)</f>
        <v/>
      </c>
      <c r="D16" s="555" t="str">
        <f>IF('360 GRP volumes '!M207=0,"",'360 GRP volumes '!M207)</f>
        <v/>
      </c>
      <c r="E16" s="555" t="str">
        <f>IF('360 GRP volumes '!N207=0,"",'360 GRP volumes '!N207)</f>
        <v/>
      </c>
      <c r="F16" s="555" t="str">
        <f>IF('360 GRP volumes '!O207=0,"",'360 GRP volumes '!O207)</f>
        <v/>
      </c>
      <c r="G16" s="555" t="str">
        <f>IF('360 GRP volumes '!P207=0,"",'360 GRP volumes '!P207)</f>
        <v/>
      </c>
      <c r="H16" s="555" t="str">
        <f>IF('360 GRP volumes '!Q207=0,"",'360 GRP volumes '!Q207)</f>
        <v/>
      </c>
      <c r="I16" s="555" t="str">
        <f>IF('360 GRP volumes '!R207=0,"",'360 GRP volumes '!R207)</f>
        <v/>
      </c>
      <c r="J16" s="555" t="str">
        <f>IF('360 GRP volumes '!S207=0,"",'360 GRP volumes '!S207)</f>
        <v/>
      </c>
      <c r="K16" s="555" t="str">
        <f>IF('360 GRP volumes '!T207=0,"",'360 GRP volumes '!T207)</f>
        <v/>
      </c>
      <c r="L16" s="555" t="str">
        <f>IF('360 GRP volumes '!U207=0,"",'360 GRP volumes '!U207)</f>
        <v/>
      </c>
      <c r="M16" s="555" t="str">
        <f>IF('360 GRP volumes '!V207=0,"",'360 GRP volumes '!V207)</f>
        <v/>
      </c>
      <c r="N16" s="555" t="str">
        <f>IF('360 GRP volumes '!W207=0,"",'360 GRP volumes '!W207)</f>
        <v/>
      </c>
      <c r="O16" s="555" t="str">
        <f>IF('360 GRP volumes '!X207=0,"",'360 GRP volumes '!X207)</f>
        <v/>
      </c>
      <c r="P16" s="590">
        <f t="shared" si="2"/>
        <v>0</v>
      </c>
      <c r="Q16" s="221">
        <f>P16*'360 GRP volumes '!H207</f>
        <v>0</v>
      </c>
      <c r="R16" s="221">
        <f>P16*'360 GRP volumes '!AU207</f>
        <v>0</v>
      </c>
      <c r="S16" s="2"/>
      <c r="T16" s="2"/>
      <c r="U16" s="2"/>
      <c r="V16" s="2"/>
      <c r="W16" s="2"/>
      <c r="X16" s="2"/>
      <c r="Y16" s="2"/>
      <c r="Z16" s="2"/>
    </row>
    <row r="17" ht="22.5" customHeight="1">
      <c r="A17" s="589" t="str">
        <f>'360 GRP volumes '!D208</f>
        <v>360-022</v>
      </c>
      <c r="B17" s="457"/>
      <c r="C17" s="555" t="str">
        <f>IF('360 GRP volumes '!L208=0,"",'360 GRP volumes '!L208)</f>
        <v/>
      </c>
      <c r="D17" s="555" t="str">
        <f>IF('360 GRP volumes '!M208=0,"",'360 GRP volumes '!M208)</f>
        <v/>
      </c>
      <c r="E17" s="555" t="str">
        <f>IF('360 GRP volumes '!N208=0,"",'360 GRP volumes '!N208)</f>
        <v/>
      </c>
      <c r="F17" s="555" t="str">
        <f>IF('360 GRP volumes '!O208=0,"",'360 GRP volumes '!O208)</f>
        <v/>
      </c>
      <c r="G17" s="555" t="str">
        <f>IF('360 GRP volumes '!P208=0,"",'360 GRP volumes '!P208)</f>
        <v/>
      </c>
      <c r="H17" s="555" t="str">
        <f>IF('360 GRP volumes '!Q208=0,"",'360 GRP volumes '!Q208)</f>
        <v/>
      </c>
      <c r="I17" s="555" t="str">
        <f>IF('360 GRP volumes '!R208=0,"",'360 GRP volumes '!R208)</f>
        <v/>
      </c>
      <c r="J17" s="555" t="str">
        <f>IF('360 GRP volumes '!S208=0,"",'360 GRP volumes '!S208)</f>
        <v/>
      </c>
      <c r="K17" s="555" t="str">
        <f>IF('360 GRP volumes '!T208=0,"",'360 GRP volumes '!T208)</f>
        <v/>
      </c>
      <c r="L17" s="555" t="str">
        <f>IF('360 GRP volumes '!U208=0,"",'360 GRP volumes '!U208)</f>
        <v/>
      </c>
      <c r="M17" s="555" t="str">
        <f>IF('360 GRP volumes '!V208=0,"",'360 GRP volumes '!V208)</f>
        <v/>
      </c>
      <c r="N17" s="555" t="str">
        <f>IF('360 GRP volumes '!W208=0,"",'360 GRP volumes '!W208)</f>
        <v/>
      </c>
      <c r="O17" s="555" t="str">
        <f>IF('360 GRP volumes '!X208=0,"",'360 GRP volumes '!X208)</f>
        <v/>
      </c>
      <c r="P17" s="590">
        <f t="shared" si="2"/>
        <v>0</v>
      </c>
      <c r="Q17" s="221">
        <f>P17*'360 GRP volumes '!H208</f>
        <v>0</v>
      </c>
      <c r="R17" s="221">
        <f>P17*'360 GRP volumes '!AU208</f>
        <v>0</v>
      </c>
      <c r="S17" s="2"/>
      <c r="T17" s="2"/>
      <c r="U17" s="2"/>
      <c r="V17" s="2"/>
      <c r="W17" s="2"/>
      <c r="X17" s="2"/>
      <c r="Y17" s="2"/>
      <c r="Z17" s="2"/>
    </row>
    <row r="18" ht="22.5" customHeight="1">
      <c r="A18" s="589" t="str">
        <f>'360 GRP volumes '!D209</f>
        <v>360-023</v>
      </c>
      <c r="B18" s="457"/>
      <c r="C18" s="555" t="str">
        <f>IF('360 GRP volumes '!L209=0,"",'360 GRP volumes '!L209)</f>
        <v/>
      </c>
      <c r="D18" s="555" t="str">
        <f>IF('360 GRP volumes '!M209=0,"",'360 GRP volumes '!M209)</f>
        <v/>
      </c>
      <c r="E18" s="555" t="str">
        <f>IF('360 GRP volumes '!N209=0,"",'360 GRP volumes '!N209)</f>
        <v/>
      </c>
      <c r="F18" s="555" t="str">
        <f>IF('360 GRP volumes '!O209=0,"",'360 GRP volumes '!O209)</f>
        <v/>
      </c>
      <c r="G18" s="555" t="str">
        <f>IF('360 GRP volumes '!P209=0,"",'360 GRP volumes '!P209)</f>
        <v/>
      </c>
      <c r="H18" s="555" t="str">
        <f>IF('360 GRP volumes '!Q209=0,"",'360 GRP volumes '!Q209)</f>
        <v/>
      </c>
      <c r="I18" s="555" t="str">
        <f>IF('360 GRP volumes '!R209=0,"",'360 GRP volumes '!R209)</f>
        <v/>
      </c>
      <c r="J18" s="555" t="str">
        <f>IF('360 GRP volumes '!S209=0,"",'360 GRP volumes '!S209)</f>
        <v/>
      </c>
      <c r="K18" s="555" t="str">
        <f>IF('360 GRP volumes '!T209=0,"",'360 GRP volumes '!T209)</f>
        <v/>
      </c>
      <c r="L18" s="555" t="str">
        <f>IF('360 GRP volumes '!U209=0,"",'360 GRP volumes '!U209)</f>
        <v/>
      </c>
      <c r="M18" s="555" t="str">
        <f>IF('360 GRP volumes '!V209=0,"",'360 GRP volumes '!V209)</f>
        <v/>
      </c>
      <c r="N18" s="555" t="str">
        <f>IF('360 GRP volumes '!W209=0,"",'360 GRP volumes '!W209)</f>
        <v/>
      </c>
      <c r="O18" s="555" t="str">
        <f>IF('360 GRP volumes '!X209=0,"",'360 GRP volumes '!X209)</f>
        <v/>
      </c>
      <c r="P18" s="590">
        <f t="shared" si="2"/>
        <v>0</v>
      </c>
      <c r="Q18" s="221">
        <f>P18*'360 GRP volumes '!H209</f>
        <v>0</v>
      </c>
      <c r="R18" s="221">
        <f>P18*'360 GRP volumes '!AU209</f>
        <v>0</v>
      </c>
      <c r="S18" s="2"/>
      <c r="T18" s="2"/>
      <c r="U18" s="2"/>
      <c r="V18" s="2"/>
      <c r="W18" s="2"/>
      <c r="X18" s="2"/>
      <c r="Y18" s="2"/>
      <c r="Z18" s="2"/>
    </row>
    <row r="19" ht="22.5" customHeight="1">
      <c r="A19" s="589" t="str">
        <f>'360 GRP volumes '!D210</f>
        <v>360-025</v>
      </c>
      <c r="B19" s="457"/>
      <c r="C19" s="555" t="str">
        <f>IF('360 GRP volumes '!L210=0,"",'360 GRP volumes '!L210)</f>
        <v/>
      </c>
      <c r="D19" s="555" t="str">
        <f>IF('360 GRP volumes '!M210=0,"",'360 GRP volumes '!M210)</f>
        <v/>
      </c>
      <c r="E19" s="555" t="str">
        <f>IF('360 GRP volumes '!N210=0,"",'360 GRP volumes '!N210)</f>
        <v/>
      </c>
      <c r="F19" s="555" t="str">
        <f>IF('360 GRP volumes '!O210=0,"",'360 GRP volumes '!O210)</f>
        <v/>
      </c>
      <c r="G19" s="555" t="str">
        <f>IF('360 GRP volumes '!P210=0,"",'360 GRP volumes '!P210)</f>
        <v/>
      </c>
      <c r="H19" s="555" t="str">
        <f>IF('360 GRP volumes '!Q210=0,"",'360 GRP volumes '!Q210)</f>
        <v/>
      </c>
      <c r="I19" s="555" t="str">
        <f>IF('360 GRP volumes '!R210=0,"",'360 GRP volumes '!R210)</f>
        <v/>
      </c>
      <c r="J19" s="555" t="str">
        <f>IF('360 GRP volumes '!S210=0,"",'360 GRP volumes '!S210)</f>
        <v/>
      </c>
      <c r="K19" s="555" t="str">
        <f>IF('360 GRP volumes '!T210=0,"",'360 GRP volumes '!T210)</f>
        <v/>
      </c>
      <c r="L19" s="555" t="str">
        <f>IF('360 GRP volumes '!U210=0,"",'360 GRP volumes '!U210)</f>
        <v/>
      </c>
      <c r="M19" s="555" t="str">
        <f>IF('360 GRP volumes '!V210=0,"",'360 GRP volumes '!V210)</f>
        <v/>
      </c>
      <c r="N19" s="555" t="str">
        <f>IF('360 GRP volumes '!W210=0,"",'360 GRP volumes '!W210)</f>
        <v/>
      </c>
      <c r="O19" s="555" t="str">
        <f>IF('360 GRP volumes '!X210=0,"",'360 GRP volumes '!X210)</f>
        <v/>
      </c>
      <c r="P19" s="590">
        <f t="shared" si="2"/>
        <v>0</v>
      </c>
      <c r="Q19" s="221">
        <f>P19*'360 GRP volumes '!H210</f>
        <v>0</v>
      </c>
      <c r="R19" s="221">
        <f>P19*'360 GRP volumes '!AU210</f>
        <v>0</v>
      </c>
      <c r="S19" s="2"/>
      <c r="T19" s="2"/>
      <c r="U19" s="2"/>
      <c r="V19" s="2"/>
      <c r="W19" s="2"/>
      <c r="X19" s="2"/>
      <c r="Y19" s="2"/>
      <c r="Z19" s="2"/>
    </row>
    <row r="20" ht="22.5" customHeight="1">
      <c r="A20" s="589" t="str">
        <f>'360 GRP volumes '!D211</f>
        <v>360-027</v>
      </c>
      <c r="B20" s="457"/>
      <c r="C20" s="555" t="str">
        <f>IF('360 GRP volumes '!L211=0,"",'360 GRP volumes '!L211)</f>
        <v/>
      </c>
      <c r="D20" s="555" t="str">
        <f>IF('360 GRP volumes '!M211=0,"",'360 GRP volumes '!M211)</f>
        <v/>
      </c>
      <c r="E20" s="555" t="str">
        <f>IF('360 GRP volumes '!N211=0,"",'360 GRP volumes '!N211)</f>
        <v/>
      </c>
      <c r="F20" s="555" t="str">
        <f>IF('360 GRP volumes '!O211=0,"",'360 GRP volumes '!O211)</f>
        <v/>
      </c>
      <c r="G20" s="555" t="str">
        <f>IF('360 GRP volumes '!P211=0,"",'360 GRP volumes '!P211)</f>
        <v/>
      </c>
      <c r="H20" s="555" t="str">
        <f>IF('360 GRP volumes '!Q211=0,"",'360 GRP volumes '!Q211)</f>
        <v/>
      </c>
      <c r="I20" s="555" t="str">
        <f>IF('360 GRP volumes '!R211=0,"",'360 GRP volumes '!R211)</f>
        <v/>
      </c>
      <c r="J20" s="555" t="str">
        <f>IF('360 GRP volumes '!S211=0,"",'360 GRP volumes '!S211)</f>
        <v/>
      </c>
      <c r="K20" s="555" t="str">
        <f>IF('360 GRP volumes '!T211=0,"",'360 GRP volumes '!T211)</f>
        <v/>
      </c>
      <c r="L20" s="555" t="str">
        <f>IF('360 GRP volumes '!U211=0,"",'360 GRP volumes '!U211)</f>
        <v/>
      </c>
      <c r="M20" s="555" t="str">
        <f>IF('360 GRP volumes '!V211=0,"",'360 GRP volumes '!V211)</f>
        <v/>
      </c>
      <c r="N20" s="555" t="str">
        <f>IF('360 GRP volumes '!W211=0,"",'360 GRP volumes '!W211)</f>
        <v/>
      </c>
      <c r="O20" s="555" t="str">
        <f>IF('360 GRP volumes '!X211=0,"",'360 GRP volumes '!X211)</f>
        <v/>
      </c>
      <c r="P20" s="590">
        <f t="shared" si="2"/>
        <v>0</v>
      </c>
      <c r="Q20" s="221">
        <f>P20*'360 GRP volumes '!H211</f>
        <v>0</v>
      </c>
      <c r="R20" s="221">
        <f>P20*'360 GRP volumes '!AU211</f>
        <v>0</v>
      </c>
      <c r="S20" s="2"/>
      <c r="T20" s="2"/>
      <c r="U20" s="2"/>
      <c r="V20" s="2"/>
      <c r="W20" s="2"/>
      <c r="X20" s="2"/>
      <c r="Y20" s="2"/>
      <c r="Z20" s="2"/>
    </row>
    <row r="21" ht="22.5" customHeight="1">
      <c r="A21" s="589" t="str">
        <f>'360 GRP volumes '!D212</f>
        <v>360-028</v>
      </c>
      <c r="B21" s="457"/>
      <c r="C21" s="555" t="str">
        <f>IF('360 GRP volumes '!L212=0,"",'360 GRP volumes '!L212)</f>
        <v/>
      </c>
      <c r="D21" s="555" t="str">
        <f>IF('360 GRP volumes '!M212=0,"",'360 GRP volumes '!M212)</f>
        <v/>
      </c>
      <c r="E21" s="555" t="str">
        <f>IF('360 GRP volumes '!N212=0,"",'360 GRP volumes '!N212)</f>
        <v/>
      </c>
      <c r="F21" s="555" t="str">
        <f>IF('360 GRP volumes '!O212=0,"",'360 GRP volumes '!O212)</f>
        <v/>
      </c>
      <c r="G21" s="555" t="str">
        <f>IF('360 GRP volumes '!P212=0,"",'360 GRP volumes '!P212)</f>
        <v/>
      </c>
      <c r="H21" s="555" t="str">
        <f>IF('360 GRP volumes '!Q212=0,"",'360 GRP volumes '!Q212)</f>
        <v/>
      </c>
      <c r="I21" s="555" t="str">
        <f>IF('360 GRP volumes '!R212=0,"",'360 GRP volumes '!R212)</f>
        <v/>
      </c>
      <c r="J21" s="555" t="str">
        <f>IF('360 GRP volumes '!S212=0,"",'360 GRP volumes '!S212)</f>
        <v/>
      </c>
      <c r="K21" s="555" t="str">
        <f>IF('360 GRP volumes '!T212=0,"",'360 GRP volumes '!T212)</f>
        <v/>
      </c>
      <c r="L21" s="555" t="str">
        <f>IF('360 GRP volumes '!U212=0,"",'360 GRP volumes '!U212)</f>
        <v/>
      </c>
      <c r="M21" s="555" t="str">
        <f>IF('360 GRP volumes '!V212=0,"",'360 GRP volumes '!V212)</f>
        <v/>
      </c>
      <c r="N21" s="555" t="str">
        <f>IF('360 GRP volumes '!W212=0,"",'360 GRP volumes '!W212)</f>
        <v/>
      </c>
      <c r="O21" s="555" t="str">
        <f>IF('360 GRP volumes '!X212=0,"",'360 GRP volumes '!X212)</f>
        <v/>
      </c>
      <c r="P21" s="590">
        <f t="shared" si="2"/>
        <v>0</v>
      </c>
      <c r="Q21" s="221">
        <f>P21*'360 GRP volumes '!H212</f>
        <v>0</v>
      </c>
      <c r="R21" s="221">
        <f>P21*'360 GRP volumes '!AU212</f>
        <v>0</v>
      </c>
      <c r="S21" s="2"/>
      <c r="T21" s="2"/>
      <c r="U21" s="2"/>
      <c r="V21" s="2"/>
      <c r="W21" s="2"/>
      <c r="X21" s="2"/>
      <c r="Y21" s="2"/>
      <c r="Z21" s="2"/>
    </row>
    <row r="22" ht="22.5" customHeight="1">
      <c r="A22" s="589" t="str">
        <f>'360 GRP volumes '!D213</f>
        <v>360-029</v>
      </c>
      <c r="B22" s="457"/>
      <c r="C22" s="555" t="str">
        <f>IF('360 GRP volumes '!L213=0,"",'360 GRP volumes '!L213)</f>
        <v/>
      </c>
      <c r="D22" s="555" t="str">
        <f>IF('360 GRP volumes '!M213=0,"",'360 GRP volumes '!M213)</f>
        <v/>
      </c>
      <c r="E22" s="555" t="str">
        <f>IF('360 GRP volumes '!N213=0,"",'360 GRP volumes '!N213)</f>
        <v/>
      </c>
      <c r="F22" s="555" t="str">
        <f>IF('360 GRP volumes '!O213=0,"",'360 GRP volumes '!O213)</f>
        <v/>
      </c>
      <c r="G22" s="555" t="str">
        <f>IF('360 GRP volumes '!P213=0,"",'360 GRP volumes '!P213)</f>
        <v/>
      </c>
      <c r="H22" s="555" t="str">
        <f>IF('360 GRP volumes '!Q213=0,"",'360 GRP volumes '!Q213)</f>
        <v/>
      </c>
      <c r="I22" s="555" t="str">
        <f>IF('360 GRP volumes '!R213=0,"",'360 GRP volumes '!R213)</f>
        <v/>
      </c>
      <c r="J22" s="555" t="str">
        <f>IF('360 GRP volumes '!S213=0,"",'360 GRP volumes '!S213)</f>
        <v/>
      </c>
      <c r="K22" s="555" t="str">
        <f>IF('360 GRP volumes '!T213=0,"",'360 GRP volumes '!T213)</f>
        <v/>
      </c>
      <c r="L22" s="555" t="str">
        <f>IF('360 GRP volumes '!U213=0,"",'360 GRP volumes '!U213)</f>
        <v/>
      </c>
      <c r="M22" s="555" t="str">
        <f>IF('360 GRP volumes '!V213=0,"",'360 GRP volumes '!V213)</f>
        <v/>
      </c>
      <c r="N22" s="555" t="str">
        <f>IF('360 GRP volumes '!W213=0,"",'360 GRP volumes '!W213)</f>
        <v/>
      </c>
      <c r="O22" s="555" t="str">
        <f>IF('360 GRP volumes '!X213=0,"",'360 GRP volumes '!X213)</f>
        <v/>
      </c>
      <c r="P22" s="590">
        <f t="shared" si="2"/>
        <v>0</v>
      </c>
      <c r="Q22" s="221">
        <f>P22*'360 GRP volumes '!H213</f>
        <v>0</v>
      </c>
      <c r="R22" s="221">
        <f>P22*'360 GRP volumes '!AU213</f>
        <v>0</v>
      </c>
      <c r="S22" s="2"/>
      <c r="T22" s="2"/>
      <c r="U22" s="2"/>
      <c r="V22" s="2"/>
      <c r="W22" s="2"/>
      <c r="X22" s="2"/>
      <c r="Y22" s="2"/>
      <c r="Z22" s="2"/>
    </row>
    <row r="23" ht="22.5" customHeight="1">
      <c r="A23" s="589" t="str">
        <f>'360 GRP volumes '!D214</f>
        <v>360-030</v>
      </c>
      <c r="B23" s="457"/>
      <c r="C23" s="555" t="str">
        <f>IF('360 GRP volumes '!L214=0,"",'360 GRP volumes '!L214)</f>
        <v/>
      </c>
      <c r="D23" s="555" t="str">
        <f>IF('360 GRP volumes '!M214=0,"",'360 GRP volumes '!M214)</f>
        <v/>
      </c>
      <c r="E23" s="555" t="str">
        <f>IF('360 GRP volumes '!N214=0,"",'360 GRP volumes '!N214)</f>
        <v/>
      </c>
      <c r="F23" s="555" t="str">
        <f>IF('360 GRP volumes '!O214=0,"",'360 GRP volumes '!O214)</f>
        <v/>
      </c>
      <c r="G23" s="555" t="str">
        <f>IF('360 GRP volumes '!P214=0,"",'360 GRP volumes '!P214)</f>
        <v/>
      </c>
      <c r="H23" s="555" t="str">
        <f>IF('360 GRP volumes '!Q214=0,"",'360 GRP volumes '!Q214)</f>
        <v/>
      </c>
      <c r="I23" s="555" t="str">
        <f>IF('360 GRP volumes '!R214=0,"",'360 GRP volumes '!R214)</f>
        <v/>
      </c>
      <c r="J23" s="555" t="str">
        <f>IF('360 GRP volumes '!S214=0,"",'360 GRP volumes '!S214)</f>
        <v/>
      </c>
      <c r="K23" s="555" t="str">
        <f>IF('360 GRP volumes '!T214=0,"",'360 GRP volumes '!T214)</f>
        <v/>
      </c>
      <c r="L23" s="555" t="str">
        <f>IF('360 GRP volumes '!U214=0,"",'360 GRP volumes '!U214)</f>
        <v/>
      </c>
      <c r="M23" s="555" t="str">
        <f>IF('360 GRP volumes '!V214=0,"",'360 GRP volumes '!V214)</f>
        <v/>
      </c>
      <c r="N23" s="555" t="str">
        <f>IF('360 GRP volumes '!W214=0,"",'360 GRP volumes '!W214)</f>
        <v/>
      </c>
      <c r="O23" s="555" t="str">
        <f>IF('360 GRP volumes '!X214=0,"",'360 GRP volumes '!X214)</f>
        <v/>
      </c>
      <c r="P23" s="590">
        <f t="shared" si="2"/>
        <v>0</v>
      </c>
      <c r="Q23" s="221">
        <f>P23*'360 GRP volumes '!H214</f>
        <v>0</v>
      </c>
      <c r="R23" s="221">
        <f>P23*'360 GRP volumes '!AU214</f>
        <v>0</v>
      </c>
      <c r="S23" s="2"/>
      <c r="T23" s="2"/>
      <c r="U23" s="2"/>
      <c r="V23" s="2"/>
      <c r="W23" s="2"/>
      <c r="X23" s="2"/>
      <c r="Y23" s="2"/>
      <c r="Z23" s="2"/>
    </row>
    <row r="24" ht="22.5" customHeight="1">
      <c r="A24" s="589" t="str">
        <f>'360 GRP volumes '!D215</f>
        <v>360-031</v>
      </c>
      <c r="B24" s="457"/>
      <c r="C24" s="555" t="str">
        <f>IF('360 GRP volumes '!L215=0,"",'360 GRP volumes '!L215)</f>
        <v/>
      </c>
      <c r="D24" s="555" t="str">
        <f>IF('360 GRP volumes '!M215=0,"",'360 GRP volumes '!M215)</f>
        <v/>
      </c>
      <c r="E24" s="555" t="str">
        <f>IF('360 GRP volumes '!N215=0,"",'360 GRP volumes '!N215)</f>
        <v/>
      </c>
      <c r="F24" s="555" t="str">
        <f>IF('360 GRP volumes '!O215=0,"",'360 GRP volumes '!O215)</f>
        <v/>
      </c>
      <c r="G24" s="555" t="str">
        <f>IF('360 GRP volumes '!P215=0,"",'360 GRP volumes '!P215)</f>
        <v/>
      </c>
      <c r="H24" s="555" t="str">
        <f>IF('360 GRP volumes '!Q215=0,"",'360 GRP volumes '!Q215)</f>
        <v/>
      </c>
      <c r="I24" s="555" t="str">
        <f>IF('360 GRP volumes '!R215=0,"",'360 GRP volumes '!R215)</f>
        <v/>
      </c>
      <c r="J24" s="555" t="str">
        <f>IF('360 GRP volumes '!S215=0,"",'360 GRP volumes '!S215)</f>
        <v/>
      </c>
      <c r="K24" s="555" t="str">
        <f>IF('360 GRP volumes '!T215=0,"",'360 GRP volumes '!T215)</f>
        <v/>
      </c>
      <c r="L24" s="555" t="str">
        <f>IF('360 GRP volumes '!U215=0,"",'360 GRP volumes '!U215)</f>
        <v/>
      </c>
      <c r="M24" s="555" t="str">
        <f>IF('360 GRP volumes '!V215=0,"",'360 GRP volumes '!V215)</f>
        <v/>
      </c>
      <c r="N24" s="555" t="str">
        <f>IF('360 GRP volumes '!W215=0,"",'360 GRP volumes '!W215)</f>
        <v/>
      </c>
      <c r="O24" s="555" t="str">
        <f>IF('360 GRP volumes '!X215=0,"",'360 GRP volumes '!X215)</f>
        <v/>
      </c>
      <c r="P24" s="590">
        <f t="shared" si="2"/>
        <v>0</v>
      </c>
      <c r="Q24" s="221">
        <f>P24*'360 GRP volumes '!H215</f>
        <v>0</v>
      </c>
      <c r="R24" s="221">
        <f>P24*'360 GRP volumes '!AU215</f>
        <v>0</v>
      </c>
      <c r="S24" s="2"/>
      <c r="T24" s="2"/>
      <c r="U24" s="2"/>
      <c r="V24" s="2"/>
      <c r="W24" s="2"/>
      <c r="X24" s="2"/>
      <c r="Y24" s="2"/>
      <c r="Z24" s="2"/>
    </row>
    <row r="25" ht="22.5" customHeight="1">
      <c r="A25" s="589" t="str">
        <f>'360 GRP volumes '!D216</f>
        <v>360-034</v>
      </c>
      <c r="B25" s="457"/>
      <c r="C25" s="555" t="str">
        <f>IF('360 GRP volumes '!L216=0,"",'360 GRP volumes '!L216)</f>
        <v/>
      </c>
      <c r="D25" s="555" t="str">
        <f>IF('360 GRP volumes '!M216=0,"",'360 GRP volumes '!M216)</f>
        <v/>
      </c>
      <c r="E25" s="555" t="str">
        <f>IF('360 GRP volumes '!N216=0,"",'360 GRP volumes '!N216)</f>
        <v/>
      </c>
      <c r="F25" s="555" t="str">
        <f>IF('360 GRP volumes '!O216=0,"",'360 GRP volumes '!O216)</f>
        <v/>
      </c>
      <c r="G25" s="555" t="str">
        <f>IF('360 GRP volumes '!P216=0,"",'360 GRP volumes '!P216)</f>
        <v/>
      </c>
      <c r="H25" s="555" t="str">
        <f>IF('360 GRP volumes '!Q216=0,"",'360 GRP volumes '!Q216)</f>
        <v/>
      </c>
      <c r="I25" s="555" t="str">
        <f>IF('360 GRP volumes '!R216=0,"",'360 GRP volumes '!R216)</f>
        <v/>
      </c>
      <c r="J25" s="555" t="str">
        <f>IF('360 GRP volumes '!S216=0,"",'360 GRP volumes '!S216)</f>
        <v/>
      </c>
      <c r="K25" s="555" t="str">
        <f>IF('360 GRP volumes '!T216=0,"",'360 GRP volumes '!T216)</f>
        <v/>
      </c>
      <c r="L25" s="555" t="str">
        <f>IF('360 GRP volumes '!U216=0,"",'360 GRP volumes '!U216)</f>
        <v/>
      </c>
      <c r="M25" s="555" t="str">
        <f>IF('360 GRP volumes '!V216=0,"",'360 GRP volumes '!V216)</f>
        <v/>
      </c>
      <c r="N25" s="555" t="str">
        <f>IF('360 GRP volumes '!W216=0,"",'360 GRP volumes '!W216)</f>
        <v/>
      </c>
      <c r="O25" s="555" t="str">
        <f>IF('360 GRP volumes '!X216=0,"",'360 GRP volumes '!X216)</f>
        <v/>
      </c>
      <c r="P25" s="590">
        <f t="shared" si="2"/>
        <v>0</v>
      </c>
      <c r="Q25" s="221">
        <f>P25*'360 GRP volumes '!H216</f>
        <v>0</v>
      </c>
      <c r="R25" s="221">
        <f>P25*'360 GRP volumes '!AU216</f>
        <v>0</v>
      </c>
      <c r="S25" s="2"/>
      <c r="T25" s="2"/>
      <c r="U25" s="2"/>
      <c r="V25" s="2"/>
      <c r="W25" s="2"/>
      <c r="X25" s="2"/>
      <c r="Y25" s="2"/>
      <c r="Z25" s="2"/>
    </row>
    <row r="26" ht="22.5" customHeight="1">
      <c r="A26" s="589" t="str">
        <f>'360 GRP volumes '!D217</f>
        <v>360-035</v>
      </c>
      <c r="B26" s="457"/>
      <c r="C26" s="555" t="str">
        <f>IF('360 GRP volumes '!L217=0,"",'360 GRP volumes '!L217)</f>
        <v/>
      </c>
      <c r="D26" s="555" t="str">
        <f>IF('360 GRP volumes '!M217=0,"",'360 GRP volumes '!M217)</f>
        <v/>
      </c>
      <c r="E26" s="555" t="str">
        <f>IF('360 GRP volumes '!N217=0,"",'360 GRP volumes '!N217)</f>
        <v/>
      </c>
      <c r="F26" s="555" t="str">
        <f>IF('360 GRP volumes '!O217=0,"",'360 GRP volumes '!O217)</f>
        <v/>
      </c>
      <c r="G26" s="555" t="str">
        <f>IF('360 GRP volumes '!P217=0,"",'360 GRP volumes '!P217)</f>
        <v/>
      </c>
      <c r="H26" s="555" t="str">
        <f>IF('360 GRP volumes '!Q217=0,"",'360 GRP volumes '!Q217)</f>
        <v/>
      </c>
      <c r="I26" s="555" t="str">
        <f>IF('360 GRP volumes '!R217=0,"",'360 GRP volumes '!R217)</f>
        <v/>
      </c>
      <c r="J26" s="555" t="str">
        <f>IF('360 GRP volumes '!S217=0,"",'360 GRP volumes '!S217)</f>
        <v/>
      </c>
      <c r="K26" s="555" t="str">
        <f>IF('360 GRP volumes '!T217=0,"",'360 GRP volumes '!T217)</f>
        <v/>
      </c>
      <c r="L26" s="555" t="str">
        <f>IF('360 GRP volumes '!U217=0,"",'360 GRP volumes '!U217)</f>
        <v/>
      </c>
      <c r="M26" s="555" t="str">
        <f>IF('360 GRP volumes '!V217=0,"",'360 GRP volumes '!V217)</f>
        <v/>
      </c>
      <c r="N26" s="555" t="str">
        <f>IF('360 GRP volumes '!W217=0,"",'360 GRP volumes '!W217)</f>
        <v/>
      </c>
      <c r="O26" s="555" t="str">
        <f>IF('360 GRP volumes '!X217=0,"",'360 GRP volumes '!X217)</f>
        <v/>
      </c>
      <c r="P26" s="590">
        <f t="shared" si="2"/>
        <v>0</v>
      </c>
      <c r="Q26" s="221">
        <f>P26*'360 GRP volumes '!H217</f>
        <v>0</v>
      </c>
      <c r="R26" s="221">
        <f>P26*'360 GRP volumes '!AU217</f>
        <v>0</v>
      </c>
      <c r="S26" s="2"/>
      <c r="T26" s="2"/>
      <c r="U26" s="2"/>
      <c r="V26" s="2"/>
      <c r="W26" s="2"/>
      <c r="X26" s="2"/>
      <c r="Y26" s="2"/>
      <c r="Z26" s="2"/>
    </row>
    <row r="27" ht="22.5" customHeight="1">
      <c r="A27" s="589" t="str">
        <f>'360 GRP volumes '!D218</f>
        <v>360-036</v>
      </c>
      <c r="B27" s="457"/>
      <c r="C27" s="555" t="str">
        <f>IF('360 GRP volumes '!L218=0,"",'360 GRP volumes '!L218)</f>
        <v/>
      </c>
      <c r="D27" s="555" t="str">
        <f>IF('360 GRP volumes '!M218=0,"",'360 GRP volumes '!M218)</f>
        <v/>
      </c>
      <c r="E27" s="555" t="str">
        <f>IF('360 GRP volumes '!N218=0,"",'360 GRP volumes '!N218)</f>
        <v/>
      </c>
      <c r="F27" s="555" t="str">
        <f>IF('360 GRP volumes '!O218=0,"",'360 GRP volumes '!O218)</f>
        <v/>
      </c>
      <c r="G27" s="555" t="str">
        <f>IF('360 GRP volumes '!P218=0,"",'360 GRP volumes '!P218)</f>
        <v/>
      </c>
      <c r="H27" s="555" t="str">
        <f>IF('360 GRP volumes '!Q218=0,"",'360 GRP volumes '!Q218)</f>
        <v/>
      </c>
      <c r="I27" s="555" t="str">
        <f>IF('360 GRP volumes '!R218=0,"",'360 GRP volumes '!R218)</f>
        <v/>
      </c>
      <c r="J27" s="555" t="str">
        <f>IF('360 GRP volumes '!S218=0,"",'360 GRP volumes '!S218)</f>
        <v/>
      </c>
      <c r="K27" s="555" t="str">
        <f>IF('360 GRP volumes '!T218=0,"",'360 GRP volumes '!T218)</f>
        <v/>
      </c>
      <c r="L27" s="555" t="str">
        <f>IF('360 GRP volumes '!U218=0,"",'360 GRP volumes '!U218)</f>
        <v/>
      </c>
      <c r="M27" s="555" t="str">
        <f>IF('360 GRP volumes '!V218=0,"",'360 GRP volumes '!V218)</f>
        <v/>
      </c>
      <c r="N27" s="555" t="str">
        <f>IF('360 GRP volumes '!W218=0,"",'360 GRP volumes '!W218)</f>
        <v/>
      </c>
      <c r="O27" s="555" t="str">
        <f>IF('360 GRP volumes '!X218=0,"",'360 GRP volumes '!X218)</f>
        <v/>
      </c>
      <c r="P27" s="590">
        <f t="shared" si="2"/>
        <v>0</v>
      </c>
      <c r="Q27" s="221">
        <f>P27*'360 GRP volumes '!H218</f>
        <v>0</v>
      </c>
      <c r="R27" s="221">
        <f>P27*'360 GRP volumes '!AU218</f>
        <v>0</v>
      </c>
      <c r="S27" s="2"/>
      <c r="T27" s="2"/>
      <c r="U27" s="2"/>
      <c r="V27" s="2"/>
      <c r="W27" s="2"/>
      <c r="X27" s="2"/>
      <c r="Y27" s="2"/>
      <c r="Z27" s="2"/>
    </row>
    <row r="28" ht="22.5" customHeight="1">
      <c r="A28" s="589" t="str">
        <f>'360 GRP volumes '!D103</f>
        <v/>
      </c>
      <c r="B28" s="457"/>
      <c r="C28" s="555" t="str">
        <f>IF('360 GRP volumes '!L103=0,"",'360 GRP volumes '!L103)</f>
        <v/>
      </c>
      <c r="D28" s="555" t="str">
        <f>IF('360 GRP volumes '!M103=0,"",'360 GRP volumes '!M103)</f>
        <v/>
      </c>
      <c r="E28" s="555" t="str">
        <f>IF('360 GRP volumes '!N103=0,"",'360 GRP volumes '!N103)</f>
        <v/>
      </c>
      <c r="F28" s="555" t="str">
        <f>IF('360 GRP volumes '!O103=0,"",'360 GRP volumes '!O103)</f>
        <v/>
      </c>
      <c r="G28" s="555" t="str">
        <f>IF('360 GRP volumes '!P103=0,"",'360 GRP volumes '!P103)</f>
        <v/>
      </c>
      <c r="H28" s="555" t="str">
        <f>IF('360 GRP volumes '!Q103=0,"",'360 GRP volumes '!Q103)</f>
        <v/>
      </c>
      <c r="I28" s="555" t="str">
        <f>IF('360 GRP volumes '!R103=0,"",'360 GRP volumes '!R103)</f>
        <v/>
      </c>
      <c r="J28" s="555" t="str">
        <f>IF('360 GRP volumes '!S103=0,"",'360 GRP volumes '!S103)</f>
        <v/>
      </c>
      <c r="K28" s="555" t="str">
        <f>IF('360 GRP volumes '!T103=0,"",'360 GRP volumes '!T103)</f>
        <v/>
      </c>
      <c r="L28" s="555" t="str">
        <f>IF('360 GRP volumes '!U103=0,"",'360 GRP volumes '!U103)</f>
        <v/>
      </c>
      <c r="M28" s="555" t="str">
        <f>IF('360 GRP volumes '!V103=0,"",'360 GRP volumes '!V103)</f>
        <v/>
      </c>
      <c r="N28" s="555" t="str">
        <f>IF('360 GRP volumes '!W103=0,"",'360 GRP volumes '!W103)</f>
        <v/>
      </c>
      <c r="O28" s="555" t="str">
        <f>IF('360 GRP volumes '!X103=0,"",'360 GRP volumes '!X103)</f>
        <v/>
      </c>
      <c r="P28" s="590">
        <f t="shared" si="2"/>
        <v>0</v>
      </c>
      <c r="Q28" s="221">
        <f>P28*'360 GRP volumes '!H103</f>
        <v>0</v>
      </c>
      <c r="R28" s="221"/>
      <c r="S28" s="2"/>
      <c r="T28" s="2"/>
      <c r="U28" s="2"/>
      <c r="V28" s="2"/>
      <c r="W28" s="2"/>
      <c r="X28" s="2"/>
      <c r="Y28" s="2"/>
      <c r="Z28" s="2"/>
    </row>
    <row r="29" ht="22.5" customHeight="1">
      <c r="A29" s="589" t="str">
        <f>'360 GRP volumes '!D104</f>
        <v>360-092</v>
      </c>
      <c r="B29" s="457"/>
      <c r="C29" s="555" t="str">
        <f>IF('360 GRP volumes '!L104=0,"",'360 GRP volumes '!L104)</f>
        <v/>
      </c>
      <c r="D29" s="555" t="str">
        <f>IF('360 GRP volumes '!M104=0,"",'360 GRP volumes '!M104)</f>
        <v/>
      </c>
      <c r="E29" s="555" t="str">
        <f>IF('360 GRP volumes '!N104=0,"",'360 GRP volumes '!N104)</f>
        <v/>
      </c>
      <c r="F29" s="555" t="str">
        <f>IF('360 GRP volumes '!O104=0,"",'360 GRP volumes '!O104)</f>
        <v/>
      </c>
      <c r="G29" s="555" t="str">
        <f>IF('360 GRP volumes '!P104=0,"",'360 GRP volumes '!P104)</f>
        <v/>
      </c>
      <c r="H29" s="555" t="str">
        <f>IF('360 GRP volumes '!Q104=0,"",'360 GRP volumes '!Q104)</f>
        <v/>
      </c>
      <c r="I29" s="555" t="str">
        <f>IF('360 GRP volumes '!R104=0,"",'360 GRP volumes '!R104)</f>
        <v/>
      </c>
      <c r="J29" s="555" t="str">
        <f>IF('360 GRP volumes '!S104=0,"",'360 GRP volumes '!S104)</f>
        <v/>
      </c>
      <c r="K29" s="555" t="str">
        <f>IF('360 GRP volumes '!T104=0,"",'360 GRP volumes '!T104)</f>
        <v/>
      </c>
      <c r="L29" s="555" t="str">
        <f>IF('360 GRP volumes '!U104=0,"",'360 GRP volumes '!U104)</f>
        <v/>
      </c>
      <c r="M29" s="555" t="str">
        <f>IF('360 GRP volumes '!V104=0,"",'360 GRP volumes '!V104)</f>
        <v/>
      </c>
      <c r="N29" s="555" t="str">
        <f>IF('360 GRP volumes '!W104=0,"",'360 GRP volumes '!W104)</f>
        <v/>
      </c>
      <c r="O29" s="555" t="str">
        <f>IF('360 GRP volumes '!X104=0,"",'360 GRP volumes '!X104)</f>
        <v/>
      </c>
      <c r="P29" s="590">
        <f t="shared" si="2"/>
        <v>0</v>
      </c>
      <c r="Q29" s="221">
        <f>P29*'360 GRP volumes '!H104</f>
        <v>0</v>
      </c>
      <c r="R29" s="221">
        <f>P29*'360 GRP volumes '!AU104</f>
        <v>0</v>
      </c>
      <c r="S29" s="2"/>
      <c r="T29" s="2"/>
      <c r="U29" s="2"/>
      <c r="V29" s="2"/>
      <c r="W29" s="2"/>
      <c r="X29" s="2"/>
      <c r="Y29" s="2"/>
      <c r="Z29" s="2"/>
    </row>
    <row r="30" ht="22.5" customHeight="1">
      <c r="A30" s="589" t="str">
        <f>'360 GRP volumes '!D105</f>
        <v>360-094</v>
      </c>
      <c r="B30" s="457"/>
      <c r="C30" s="555" t="str">
        <f>IF('360 GRP volumes '!L105=0,"",'360 GRP volumes '!L105)</f>
        <v/>
      </c>
      <c r="D30" s="555" t="str">
        <f>IF('360 GRP volumes '!M105=0,"",'360 GRP volumes '!M105)</f>
        <v/>
      </c>
      <c r="E30" s="555" t="str">
        <f>IF('360 GRP volumes '!N105=0,"",'360 GRP volumes '!N105)</f>
        <v/>
      </c>
      <c r="F30" s="555" t="str">
        <f>IF('360 GRP volumes '!O105=0,"",'360 GRP volumes '!O105)</f>
        <v/>
      </c>
      <c r="G30" s="555" t="str">
        <f>IF('360 GRP volumes '!P105=0,"",'360 GRP volumes '!P105)</f>
        <v/>
      </c>
      <c r="H30" s="555" t="str">
        <f>IF('360 GRP volumes '!Q105=0,"",'360 GRP volumes '!Q105)</f>
        <v/>
      </c>
      <c r="I30" s="555" t="str">
        <f>IF('360 GRP volumes '!R105=0,"",'360 GRP volumes '!R105)</f>
        <v/>
      </c>
      <c r="J30" s="555" t="str">
        <f>IF('360 GRP volumes '!S105=0,"",'360 GRP volumes '!S105)</f>
        <v/>
      </c>
      <c r="K30" s="555" t="str">
        <f>IF('360 GRP volumes '!T105=0,"",'360 GRP volumes '!T105)</f>
        <v/>
      </c>
      <c r="L30" s="555" t="str">
        <f>IF('360 GRP volumes '!U105=0,"",'360 GRP volumes '!U105)</f>
        <v/>
      </c>
      <c r="M30" s="555" t="str">
        <f>IF('360 GRP volumes '!V105=0,"",'360 GRP volumes '!V105)</f>
        <v/>
      </c>
      <c r="N30" s="555" t="str">
        <f>IF('360 GRP volumes '!W105=0,"",'360 GRP volumes '!W105)</f>
        <v/>
      </c>
      <c r="O30" s="555" t="str">
        <f>IF('360 GRP volumes '!X105=0,"",'360 GRP volumes '!X105)</f>
        <v/>
      </c>
      <c r="P30" s="590">
        <f t="shared" si="2"/>
        <v>0</v>
      </c>
      <c r="Q30" s="221">
        <f>P30*'360 GRP volumes '!H105</f>
        <v>0</v>
      </c>
      <c r="R30" s="221">
        <f>P30*'360 GRP volumes '!AU105</f>
        <v>0</v>
      </c>
      <c r="S30" s="2"/>
      <c r="T30" s="2"/>
      <c r="U30" s="2"/>
      <c r="V30" s="2"/>
      <c r="W30" s="2"/>
      <c r="X30" s="2"/>
      <c r="Y30" s="2"/>
      <c r="Z30" s="2"/>
    </row>
    <row r="31" ht="22.5" customHeight="1">
      <c r="A31" s="589" t="str">
        <f>'360 GRP volumes '!D106</f>
        <v>360-096</v>
      </c>
      <c r="B31" s="457"/>
      <c r="C31" s="555" t="str">
        <f>IF('360 GRP volumes '!L106=0,"",'360 GRP volumes '!L106)</f>
        <v/>
      </c>
      <c r="D31" s="555" t="str">
        <f>IF('360 GRP volumes '!M106=0,"",'360 GRP volumes '!M106)</f>
        <v/>
      </c>
      <c r="E31" s="555" t="str">
        <f>IF('360 GRP volumes '!N106=0,"",'360 GRP volumes '!N106)</f>
        <v/>
      </c>
      <c r="F31" s="555" t="str">
        <f>IF('360 GRP volumes '!O106=0,"",'360 GRP volumes '!O106)</f>
        <v/>
      </c>
      <c r="G31" s="555" t="str">
        <f>IF('360 GRP volumes '!P106=0,"",'360 GRP volumes '!P106)</f>
        <v/>
      </c>
      <c r="H31" s="555" t="str">
        <f>IF('360 GRP volumes '!Q106=0,"",'360 GRP volumes '!Q106)</f>
        <v/>
      </c>
      <c r="I31" s="555" t="str">
        <f>IF('360 GRP volumes '!R106=0,"",'360 GRP volumes '!R106)</f>
        <v/>
      </c>
      <c r="J31" s="555" t="str">
        <f>IF('360 GRP volumes '!S106=0,"",'360 GRP volumes '!S106)</f>
        <v/>
      </c>
      <c r="K31" s="555" t="str">
        <f>IF('360 GRP volumes '!T106=0,"",'360 GRP volumes '!T106)</f>
        <v/>
      </c>
      <c r="L31" s="555" t="str">
        <f>IF('360 GRP volumes '!U106=0,"",'360 GRP volumes '!U106)</f>
        <v/>
      </c>
      <c r="M31" s="555" t="str">
        <f>IF('360 GRP volumes '!V106=0,"",'360 GRP volumes '!V106)</f>
        <v/>
      </c>
      <c r="N31" s="555" t="str">
        <f>IF('360 GRP volumes '!W106=0,"",'360 GRP volumes '!W106)</f>
        <v/>
      </c>
      <c r="O31" s="555" t="str">
        <f>IF('360 GRP volumes '!X106=0,"",'360 GRP volumes '!X106)</f>
        <v/>
      </c>
      <c r="P31" s="590">
        <f t="shared" si="2"/>
        <v>0</v>
      </c>
      <c r="Q31" s="221">
        <f>P31*'360 GRP volumes '!H106</f>
        <v>0</v>
      </c>
      <c r="R31" s="221">
        <f>P31*'360 GRP volumes '!AU106</f>
        <v>0</v>
      </c>
      <c r="S31" s="2"/>
      <c r="T31" s="2"/>
      <c r="U31" s="2"/>
      <c r="V31" s="2"/>
      <c r="W31" s="2"/>
      <c r="X31" s="2"/>
      <c r="Y31" s="2"/>
      <c r="Z31" s="2"/>
    </row>
    <row r="32" ht="22.5" customHeight="1">
      <c r="A32" s="589" t="str">
        <f>'360 GRP volumes '!D107</f>
        <v>360-098</v>
      </c>
      <c r="B32" s="457"/>
      <c r="C32" s="555" t="str">
        <f>IF('360 GRP volumes '!L107=0,"",'360 GRP volumes '!L107)</f>
        <v/>
      </c>
      <c r="D32" s="555" t="str">
        <f>IF('360 GRP volumes '!M107=0,"",'360 GRP volumes '!M107)</f>
        <v/>
      </c>
      <c r="E32" s="555" t="str">
        <f>IF('360 GRP volumes '!N107=0,"",'360 GRP volumes '!N107)</f>
        <v/>
      </c>
      <c r="F32" s="555" t="str">
        <f>IF('360 GRP volumes '!O107=0,"",'360 GRP volumes '!O107)</f>
        <v/>
      </c>
      <c r="G32" s="555" t="str">
        <f>IF('360 GRP volumes '!P107=0,"",'360 GRP volumes '!P107)</f>
        <v/>
      </c>
      <c r="H32" s="555" t="str">
        <f>IF('360 GRP volumes '!Q107=0,"",'360 GRP volumes '!Q107)</f>
        <v/>
      </c>
      <c r="I32" s="555" t="str">
        <f>IF('360 GRP volumes '!R107=0,"",'360 GRP volumes '!R107)</f>
        <v/>
      </c>
      <c r="J32" s="555" t="str">
        <f>IF('360 GRP volumes '!S107=0,"",'360 GRP volumes '!S107)</f>
        <v/>
      </c>
      <c r="K32" s="555" t="str">
        <f>IF('360 GRP volumes '!T107=0,"",'360 GRP volumes '!T107)</f>
        <v/>
      </c>
      <c r="L32" s="555" t="str">
        <f>IF('360 GRP volumes '!U107=0,"",'360 GRP volumes '!U107)</f>
        <v/>
      </c>
      <c r="M32" s="555" t="str">
        <f>IF('360 GRP volumes '!V107=0,"",'360 GRP volumes '!V107)</f>
        <v/>
      </c>
      <c r="N32" s="555" t="str">
        <f>IF('360 GRP volumes '!W107=0,"",'360 GRP volumes '!W107)</f>
        <v/>
      </c>
      <c r="O32" s="555" t="str">
        <f>IF('360 GRP volumes '!X107=0,"",'360 GRP volumes '!X107)</f>
        <v/>
      </c>
      <c r="P32" s="590">
        <f t="shared" si="2"/>
        <v>0</v>
      </c>
      <c r="Q32" s="221">
        <f>P32*'360 GRP volumes '!H107</f>
        <v>0</v>
      </c>
      <c r="R32" s="221">
        <f>P32*'360 GRP volumes '!AU107</f>
        <v>0</v>
      </c>
      <c r="S32" s="2"/>
      <c r="T32" s="2"/>
      <c r="U32" s="2"/>
      <c r="V32" s="2"/>
      <c r="W32" s="2"/>
      <c r="X32" s="2"/>
      <c r="Y32" s="2"/>
      <c r="Z32" s="2"/>
    </row>
    <row r="33" ht="22.5" customHeight="1">
      <c r="A33" s="589" t="str">
        <f>'360 GRP volumes '!D108</f>
        <v>360-100</v>
      </c>
      <c r="B33" s="457"/>
      <c r="C33" s="555" t="str">
        <f>IF('360 GRP volumes '!L108=0,"",'360 GRP volumes '!L108)</f>
        <v/>
      </c>
      <c r="D33" s="555" t="str">
        <f>IF('360 GRP volumes '!M108=0,"",'360 GRP volumes '!M108)</f>
        <v/>
      </c>
      <c r="E33" s="555" t="str">
        <f>IF('360 GRP volumes '!N108=0,"",'360 GRP volumes '!N108)</f>
        <v/>
      </c>
      <c r="F33" s="555" t="str">
        <f>IF('360 GRP volumes '!O108=0,"",'360 GRP volumes '!O108)</f>
        <v/>
      </c>
      <c r="G33" s="555" t="str">
        <f>IF('360 GRP volumes '!P108=0,"",'360 GRP volumes '!P108)</f>
        <v/>
      </c>
      <c r="H33" s="555" t="str">
        <f>IF('360 GRP volumes '!Q108=0,"",'360 GRP volumes '!Q108)</f>
        <v/>
      </c>
      <c r="I33" s="555" t="str">
        <f>IF('360 GRP volumes '!R108=0,"",'360 GRP volumes '!R108)</f>
        <v/>
      </c>
      <c r="J33" s="555" t="str">
        <f>IF('360 GRP volumes '!S108=0,"",'360 GRP volumes '!S108)</f>
        <v/>
      </c>
      <c r="K33" s="555" t="str">
        <f>IF('360 GRP volumes '!T108=0,"",'360 GRP volumes '!T108)</f>
        <v/>
      </c>
      <c r="L33" s="555" t="str">
        <f>IF('360 GRP volumes '!U108=0,"",'360 GRP volumes '!U108)</f>
        <v/>
      </c>
      <c r="M33" s="555" t="str">
        <f>IF('360 GRP volumes '!V108=0,"",'360 GRP volumes '!V108)</f>
        <v/>
      </c>
      <c r="N33" s="555" t="str">
        <f>IF('360 GRP volumes '!W108=0,"",'360 GRP volumes '!W108)</f>
        <v/>
      </c>
      <c r="O33" s="555" t="str">
        <f>IF('360 GRP volumes '!X108=0,"",'360 GRP volumes '!X108)</f>
        <v/>
      </c>
      <c r="P33" s="590">
        <f t="shared" si="2"/>
        <v>0</v>
      </c>
      <c r="Q33" s="221">
        <f>P33*'360 GRP volumes '!H108</f>
        <v>0</v>
      </c>
      <c r="R33" s="221">
        <f>P33*'360 GRP volumes '!AU108</f>
        <v>0</v>
      </c>
      <c r="S33" s="2"/>
      <c r="T33" s="2"/>
      <c r="U33" s="2"/>
      <c r="V33" s="2"/>
      <c r="W33" s="2"/>
      <c r="X33" s="2"/>
      <c r="Y33" s="2"/>
      <c r="Z33" s="2"/>
    </row>
    <row r="34" ht="22.5" customHeight="1">
      <c r="A34" s="589" t="str">
        <f>'360 GRP volumes '!D137</f>
        <v/>
      </c>
      <c r="B34" s="457"/>
      <c r="C34" s="555" t="str">
        <f>IF('360 GRP volumes '!L137=0,"",'360 GRP volumes '!L137)</f>
        <v/>
      </c>
      <c r="D34" s="555" t="str">
        <f>IF('360 GRP volumes '!M137=0,"",'360 GRP volumes '!M137)</f>
        <v/>
      </c>
      <c r="E34" s="555" t="str">
        <f>IF('360 GRP volumes '!N137=0,"",'360 GRP volumes '!N137)</f>
        <v/>
      </c>
      <c r="F34" s="555" t="str">
        <f>IF('360 GRP volumes '!O137=0,"",'360 GRP volumes '!O137)</f>
        <v/>
      </c>
      <c r="G34" s="555" t="str">
        <f>IF('360 GRP volumes '!P137=0,"",'360 GRP volumes '!P137)</f>
        <v/>
      </c>
      <c r="H34" s="555" t="str">
        <f>IF('360 GRP volumes '!Q137=0,"",'360 GRP volumes '!Q137)</f>
        <v/>
      </c>
      <c r="I34" s="555" t="str">
        <f>IF('360 GRP volumes '!R137=0,"",'360 GRP volumes '!R137)</f>
        <v/>
      </c>
      <c r="J34" s="555" t="str">
        <f>IF('360 GRP volumes '!S137=0,"",'360 GRP volumes '!S137)</f>
        <v/>
      </c>
      <c r="K34" s="555" t="str">
        <f>IF('360 GRP volumes '!T137=0,"",'360 GRP volumes '!T137)</f>
        <v/>
      </c>
      <c r="L34" s="555" t="str">
        <f>IF('360 GRP volumes '!U137=0,"",'360 GRP volumes '!U137)</f>
        <v/>
      </c>
      <c r="M34" s="555" t="str">
        <f>IF('360 GRP volumes '!V137=0,"",'360 GRP volumes '!V137)</f>
        <v/>
      </c>
      <c r="N34" s="555" t="str">
        <f>IF('360 GRP volumes '!W137=0,"",'360 GRP volumes '!W137)</f>
        <v/>
      </c>
      <c r="O34" s="555" t="str">
        <f>IF('360 GRP volumes '!X137=0,"",'360 GRP volumes '!X137)</f>
        <v/>
      </c>
      <c r="P34" s="590">
        <f t="shared" si="2"/>
        <v>0</v>
      </c>
      <c r="Q34" s="221">
        <f>P34*'360 GRP volumes '!H137</f>
        <v>0</v>
      </c>
      <c r="R34" s="221"/>
      <c r="S34" s="2"/>
      <c r="T34" s="2"/>
      <c r="U34" s="2"/>
      <c r="V34" s="2"/>
      <c r="W34" s="2"/>
      <c r="X34" s="2"/>
      <c r="Y34" s="2"/>
      <c r="Z34" s="2"/>
    </row>
    <row r="35" ht="22.5" customHeight="1">
      <c r="A35" s="589" t="str">
        <f>'360 GRP volumes '!D138</f>
        <v>360-121</v>
      </c>
      <c r="B35" s="457"/>
      <c r="C35" s="555" t="str">
        <f>IF('360 GRP volumes '!L138=0,"",'360 GRP volumes '!L138)</f>
        <v/>
      </c>
      <c r="D35" s="555" t="str">
        <f>IF('360 GRP volumes '!M138=0,"",'360 GRP volumes '!M138)</f>
        <v/>
      </c>
      <c r="E35" s="555" t="str">
        <f>IF('360 GRP volumes '!N138=0,"",'360 GRP volumes '!N138)</f>
        <v/>
      </c>
      <c r="F35" s="555" t="str">
        <f>IF('360 GRP volumes '!O138=0,"",'360 GRP volumes '!O138)</f>
        <v/>
      </c>
      <c r="G35" s="555" t="str">
        <f>IF('360 GRP volumes '!P138=0,"",'360 GRP volumes '!P138)</f>
        <v/>
      </c>
      <c r="H35" s="555" t="str">
        <f>IF('360 GRP volumes '!Q138=0,"",'360 GRP volumes '!Q138)</f>
        <v/>
      </c>
      <c r="I35" s="555" t="str">
        <f>IF('360 GRP volumes '!R138=0,"",'360 GRP volumes '!R138)</f>
        <v/>
      </c>
      <c r="J35" s="555" t="str">
        <f>IF('360 GRP volumes '!S138=0,"",'360 GRP volumes '!S138)</f>
        <v/>
      </c>
      <c r="K35" s="555" t="str">
        <f>IF('360 GRP volumes '!T138=0,"",'360 GRP volumes '!T138)</f>
        <v/>
      </c>
      <c r="L35" s="555" t="str">
        <f>IF('360 GRP volumes '!U138=0,"",'360 GRP volumes '!U138)</f>
        <v/>
      </c>
      <c r="M35" s="555" t="str">
        <f>IF('360 GRP volumes '!V138=0,"",'360 GRP volumes '!V138)</f>
        <v/>
      </c>
      <c r="N35" s="555" t="str">
        <f>IF('360 GRP volumes '!W138=0,"",'360 GRP volumes '!W138)</f>
        <v/>
      </c>
      <c r="O35" s="555" t="str">
        <f>IF('360 GRP volumes '!X138=0,"",'360 GRP volumes '!X138)</f>
        <v/>
      </c>
      <c r="P35" s="590">
        <f t="shared" si="2"/>
        <v>0</v>
      </c>
      <c r="Q35" s="221">
        <f>P35*'360 GRP volumes '!H138</f>
        <v>0</v>
      </c>
      <c r="R35" s="221">
        <f>P35*'360 GRP volumes '!AU138</f>
        <v>0</v>
      </c>
      <c r="S35" s="2"/>
      <c r="T35" s="2"/>
      <c r="U35" s="2"/>
      <c r="V35" s="2"/>
      <c r="W35" s="2"/>
      <c r="X35" s="2"/>
      <c r="Y35" s="2"/>
      <c r="Z35" s="2"/>
    </row>
    <row r="36" ht="22.5" customHeight="1">
      <c r="A36" s="589" t="str">
        <f>'360 GRP volumes '!D139</f>
        <v>360-121-DT</v>
      </c>
      <c r="B36" s="457" t="s">
        <v>32</v>
      </c>
      <c r="C36" s="555" t="str">
        <f>IF('360 GRP volumes '!L139=0,"",'360 GRP volumes '!L139)</f>
        <v/>
      </c>
      <c r="D36" s="555" t="str">
        <f>IF('360 GRP volumes '!M139=0,"",'360 GRP volumes '!M139)</f>
        <v/>
      </c>
      <c r="E36" s="555" t="str">
        <f>IF('360 GRP volumes '!N139=0,"",'360 GRP volumes '!N139)</f>
        <v/>
      </c>
      <c r="F36" s="555" t="str">
        <f>IF('360 GRP volumes '!O139=0,"",'360 GRP volumes '!O139)</f>
        <v/>
      </c>
      <c r="G36" s="555" t="str">
        <f>IF('360 GRP volumes '!P139=0,"",'360 GRP volumes '!P139)</f>
        <v/>
      </c>
      <c r="H36" s="555" t="str">
        <f>IF('360 GRP volumes '!Q139=0,"",'360 GRP volumes '!Q139)</f>
        <v/>
      </c>
      <c r="I36" s="555" t="str">
        <f>IF('360 GRP volumes '!R139=0,"",'360 GRP volumes '!R139)</f>
        <v/>
      </c>
      <c r="J36" s="555" t="str">
        <f>IF('360 GRP volumes '!S139=0,"",'360 GRP volumes '!S139)</f>
        <v/>
      </c>
      <c r="K36" s="555" t="str">
        <f>IF('360 GRP volumes '!T139=0,"",'360 GRP volumes '!T139)</f>
        <v/>
      </c>
      <c r="L36" s="555" t="str">
        <f>IF('360 GRP volumes '!U139=0,"",'360 GRP volumes '!U139)</f>
        <v/>
      </c>
      <c r="M36" s="555" t="str">
        <f>IF('360 GRP volumes '!V139=0,"",'360 GRP volumes '!V139)</f>
        <v/>
      </c>
      <c r="N36" s="555" t="str">
        <f>IF('360 GRP volumes '!W139=0,"",'360 GRP volumes '!W139)</f>
        <v/>
      </c>
      <c r="O36" s="555" t="str">
        <f>IF('360 GRP volumes '!X139=0,"",'360 GRP volumes '!X139)</f>
        <v/>
      </c>
      <c r="P36" s="590">
        <f t="shared" si="2"/>
        <v>0</v>
      </c>
      <c r="Q36" s="221">
        <f>P36*'360 GRP volumes '!H139</f>
        <v>0</v>
      </c>
      <c r="R36" s="221">
        <f>P36*'360 GRP volumes '!AU139</f>
        <v>0</v>
      </c>
      <c r="S36" s="2"/>
      <c r="T36" s="2"/>
      <c r="U36" s="2"/>
      <c r="V36" s="2"/>
      <c r="W36" s="2"/>
      <c r="X36" s="2"/>
      <c r="Y36" s="2"/>
      <c r="Z36" s="2"/>
    </row>
    <row r="37" ht="22.5" customHeight="1">
      <c r="A37" s="589" t="str">
        <f>'360 GRP volumes '!D140</f>
        <v>360-122</v>
      </c>
      <c r="B37" s="457"/>
      <c r="C37" s="555" t="str">
        <f>IF('360 GRP volumes '!L140=0,"",'360 GRP volumes '!L140)</f>
        <v/>
      </c>
      <c r="D37" s="555" t="str">
        <f>IF('360 GRP volumes '!M140=0,"",'360 GRP volumes '!M140)</f>
        <v/>
      </c>
      <c r="E37" s="555" t="str">
        <f>IF('360 GRP volumes '!N140=0,"",'360 GRP volumes '!N140)</f>
        <v/>
      </c>
      <c r="F37" s="555" t="str">
        <f>IF('360 GRP volumes '!O140=0,"",'360 GRP volumes '!O140)</f>
        <v/>
      </c>
      <c r="G37" s="555" t="str">
        <f>IF('360 GRP volumes '!P140=0,"",'360 GRP volumes '!P140)</f>
        <v/>
      </c>
      <c r="H37" s="555" t="str">
        <f>IF('360 GRP volumes '!Q140=0,"",'360 GRP volumes '!Q140)</f>
        <v/>
      </c>
      <c r="I37" s="555" t="str">
        <f>IF('360 GRP volumes '!R140=0,"",'360 GRP volumes '!R140)</f>
        <v/>
      </c>
      <c r="J37" s="555" t="str">
        <f>IF('360 GRP volumes '!S140=0,"",'360 GRP volumes '!S140)</f>
        <v/>
      </c>
      <c r="K37" s="555" t="str">
        <f>IF('360 GRP volumes '!T140=0,"",'360 GRP volumes '!T140)</f>
        <v/>
      </c>
      <c r="L37" s="555" t="str">
        <f>IF('360 GRP volumes '!U140=0,"",'360 GRP volumes '!U140)</f>
        <v/>
      </c>
      <c r="M37" s="555" t="str">
        <f>IF('360 GRP volumes '!V140=0,"",'360 GRP volumes '!V140)</f>
        <v/>
      </c>
      <c r="N37" s="555" t="str">
        <f>IF('360 GRP volumes '!W140=0,"",'360 GRP volumes '!W140)</f>
        <v/>
      </c>
      <c r="O37" s="555" t="str">
        <f>IF('360 GRP volumes '!X140=0,"",'360 GRP volumes '!X140)</f>
        <v/>
      </c>
      <c r="P37" s="590">
        <f t="shared" si="2"/>
        <v>0</v>
      </c>
      <c r="Q37" s="221">
        <f>P37*'360 GRP volumes '!H140</f>
        <v>0</v>
      </c>
      <c r="R37" s="221">
        <f>P37*'360 GRP volumes '!AU140</f>
        <v>0</v>
      </c>
      <c r="S37" s="2"/>
      <c r="T37" s="2"/>
      <c r="U37" s="2"/>
      <c r="V37" s="2"/>
      <c r="W37" s="2"/>
      <c r="X37" s="2"/>
      <c r="Y37" s="2"/>
      <c r="Z37" s="2"/>
    </row>
    <row r="38" ht="22.5" customHeight="1">
      <c r="A38" s="589" t="str">
        <f>'360 GRP volumes '!D141</f>
        <v>360-122-DT</v>
      </c>
      <c r="B38" s="457" t="s">
        <v>32</v>
      </c>
      <c r="C38" s="555" t="str">
        <f>IF('360 GRP volumes '!L141=0,"",'360 GRP volumes '!L141)</f>
        <v/>
      </c>
      <c r="D38" s="555" t="str">
        <f>IF('360 GRP volumes '!M141=0,"",'360 GRP volumes '!M141)</f>
        <v/>
      </c>
      <c r="E38" s="555" t="str">
        <f>IF('360 GRP volumes '!N141=0,"",'360 GRP volumes '!N141)</f>
        <v/>
      </c>
      <c r="F38" s="555" t="str">
        <f>IF('360 GRP volumes '!O141=0,"",'360 GRP volumes '!O141)</f>
        <v/>
      </c>
      <c r="G38" s="555" t="str">
        <f>IF('360 GRP volumes '!P141=0,"",'360 GRP volumes '!P141)</f>
        <v/>
      </c>
      <c r="H38" s="555" t="str">
        <f>IF('360 GRP volumes '!Q141=0,"",'360 GRP volumes '!Q141)</f>
        <v/>
      </c>
      <c r="I38" s="555" t="str">
        <f>IF('360 GRP volumes '!R141=0,"",'360 GRP volumes '!R141)</f>
        <v/>
      </c>
      <c r="J38" s="555" t="str">
        <f>IF('360 GRP volumes '!S141=0,"",'360 GRP volumes '!S141)</f>
        <v/>
      </c>
      <c r="K38" s="555" t="str">
        <f>IF('360 GRP volumes '!T141=0,"",'360 GRP volumes '!T141)</f>
        <v/>
      </c>
      <c r="L38" s="555" t="str">
        <f>IF('360 GRP volumes '!U141=0,"",'360 GRP volumes '!U141)</f>
        <v/>
      </c>
      <c r="M38" s="555" t="str">
        <f>IF('360 GRP volumes '!V141=0,"",'360 GRP volumes '!V141)</f>
        <v/>
      </c>
      <c r="N38" s="555" t="str">
        <f>IF('360 GRP volumes '!W141=0,"",'360 GRP volumes '!W141)</f>
        <v/>
      </c>
      <c r="O38" s="555" t="str">
        <f>IF('360 GRP volumes '!X141=0,"",'360 GRP volumes '!X141)</f>
        <v/>
      </c>
      <c r="P38" s="590">
        <f t="shared" si="2"/>
        <v>0</v>
      </c>
      <c r="Q38" s="221">
        <f>P38*'360 GRP volumes '!H141</f>
        <v>0</v>
      </c>
      <c r="R38" s="221">
        <f>P38*'360 GRP volumes '!AU141</f>
        <v>0</v>
      </c>
      <c r="S38" s="2"/>
      <c r="T38" s="2"/>
      <c r="U38" s="2"/>
      <c r="V38" s="2"/>
      <c r="W38" s="2"/>
      <c r="X38" s="2"/>
      <c r="Y38" s="2"/>
      <c r="Z38" s="2"/>
    </row>
    <row r="39" ht="22.5" customHeight="1">
      <c r="A39" s="589" t="str">
        <f>'360 GRP volumes '!D142</f>
        <v>360-123</v>
      </c>
      <c r="B39" s="457"/>
      <c r="C39" s="555" t="str">
        <f>IF('360 GRP volumes '!L142=0,"",'360 GRP volumes '!L142)</f>
        <v/>
      </c>
      <c r="D39" s="555" t="str">
        <f>IF('360 GRP volumes '!M142=0,"",'360 GRP volumes '!M142)</f>
        <v/>
      </c>
      <c r="E39" s="555" t="str">
        <f>IF('360 GRP volumes '!N142=0,"",'360 GRP volumes '!N142)</f>
        <v/>
      </c>
      <c r="F39" s="555" t="str">
        <f>IF('360 GRP volumes '!O142=0,"",'360 GRP volumes '!O142)</f>
        <v/>
      </c>
      <c r="G39" s="555" t="str">
        <f>IF('360 GRP volumes '!P142=0,"",'360 GRP volumes '!P142)</f>
        <v/>
      </c>
      <c r="H39" s="555" t="str">
        <f>IF('360 GRP volumes '!Q142=0,"",'360 GRP volumes '!Q142)</f>
        <v/>
      </c>
      <c r="I39" s="555" t="str">
        <f>IF('360 GRP volumes '!R142=0,"",'360 GRP volumes '!R142)</f>
        <v/>
      </c>
      <c r="J39" s="555" t="str">
        <f>IF('360 GRP volumes '!S142=0,"",'360 GRP volumes '!S142)</f>
        <v/>
      </c>
      <c r="K39" s="555" t="str">
        <f>IF('360 GRP volumes '!T142=0,"",'360 GRP volumes '!T142)</f>
        <v/>
      </c>
      <c r="L39" s="555" t="str">
        <f>IF('360 GRP volumes '!U142=0,"",'360 GRP volumes '!U142)</f>
        <v/>
      </c>
      <c r="M39" s="555" t="str">
        <f>IF('360 GRP volumes '!V142=0,"",'360 GRP volumes '!V142)</f>
        <v/>
      </c>
      <c r="N39" s="555" t="str">
        <f>IF('360 GRP volumes '!W142=0,"",'360 GRP volumes '!W142)</f>
        <v/>
      </c>
      <c r="O39" s="555" t="str">
        <f>IF('360 GRP volumes '!X142=0,"",'360 GRP volumes '!X142)</f>
        <v/>
      </c>
      <c r="P39" s="590">
        <f t="shared" si="2"/>
        <v>0</v>
      </c>
      <c r="Q39" s="221">
        <f>P39*'360 GRP volumes '!H142</f>
        <v>0</v>
      </c>
      <c r="R39" s="221">
        <f>P39*'360 GRP volumes '!AU142</f>
        <v>0</v>
      </c>
      <c r="S39" s="2"/>
      <c r="T39" s="2"/>
      <c r="U39" s="2"/>
      <c r="V39" s="2"/>
      <c r="W39" s="2"/>
      <c r="X39" s="2"/>
      <c r="Y39" s="2"/>
      <c r="Z39" s="2"/>
    </row>
    <row r="40" ht="22.5" customHeight="1">
      <c r="A40" s="589" t="str">
        <f>'360 GRP volumes '!D143</f>
        <v>360-123-DT</v>
      </c>
      <c r="B40" s="457" t="s">
        <v>32</v>
      </c>
      <c r="C40" s="555" t="str">
        <f>IF('360 GRP volumes '!L143=0,"",'360 GRP volumes '!L143)</f>
        <v/>
      </c>
      <c r="D40" s="555" t="str">
        <f>IF('360 GRP volumes '!M143=0,"",'360 GRP volumes '!M143)</f>
        <v/>
      </c>
      <c r="E40" s="555" t="str">
        <f>IF('360 GRP volumes '!N143=0,"",'360 GRP volumes '!N143)</f>
        <v/>
      </c>
      <c r="F40" s="555" t="str">
        <f>IF('360 GRP volumes '!O143=0,"",'360 GRP volumes '!O143)</f>
        <v/>
      </c>
      <c r="G40" s="555" t="str">
        <f>IF('360 GRP volumes '!P143=0,"",'360 GRP volumes '!P143)</f>
        <v/>
      </c>
      <c r="H40" s="555" t="str">
        <f>IF('360 GRP volumes '!Q143=0,"",'360 GRP volumes '!Q143)</f>
        <v/>
      </c>
      <c r="I40" s="555" t="str">
        <f>IF('360 GRP volumes '!R143=0,"",'360 GRP volumes '!R143)</f>
        <v/>
      </c>
      <c r="J40" s="555" t="str">
        <f>IF('360 GRP volumes '!S143=0,"",'360 GRP volumes '!S143)</f>
        <v/>
      </c>
      <c r="K40" s="555" t="str">
        <f>IF('360 GRP volumes '!T143=0,"",'360 GRP volumes '!T143)</f>
        <v/>
      </c>
      <c r="L40" s="555" t="str">
        <f>IF('360 GRP volumes '!U143=0,"",'360 GRP volumes '!U143)</f>
        <v/>
      </c>
      <c r="M40" s="555" t="str">
        <f>IF('360 GRP volumes '!V143=0,"",'360 GRP volumes '!V143)</f>
        <v/>
      </c>
      <c r="N40" s="555" t="str">
        <f>IF('360 GRP volumes '!W143=0,"",'360 GRP volumes '!W143)</f>
        <v/>
      </c>
      <c r="O40" s="555" t="str">
        <f>IF('360 GRP volumes '!X143=0,"",'360 GRP volumes '!X143)</f>
        <v/>
      </c>
      <c r="P40" s="590">
        <f t="shared" si="2"/>
        <v>0</v>
      </c>
      <c r="Q40" s="221">
        <f>P40*'360 GRP volumes '!H143</f>
        <v>0</v>
      </c>
      <c r="R40" s="221">
        <f>P40*'360 GRP volumes '!AU143</f>
        <v>0</v>
      </c>
      <c r="S40" s="2"/>
      <c r="T40" s="2"/>
      <c r="U40" s="2"/>
      <c r="V40" s="2"/>
      <c r="W40" s="2"/>
      <c r="X40" s="2"/>
      <c r="Y40" s="2"/>
      <c r="Z40" s="2"/>
    </row>
    <row r="41" ht="22.5" customHeight="1">
      <c r="A41" s="589" t="str">
        <f>'360 GRP volumes '!D144</f>
        <v>360-124</v>
      </c>
      <c r="B41" s="457"/>
      <c r="C41" s="555" t="str">
        <f>IF('360 GRP volumes '!L144=0,"",'360 GRP volumes '!L144)</f>
        <v/>
      </c>
      <c r="D41" s="555" t="str">
        <f>IF('360 GRP volumes '!M144=0,"",'360 GRP volumes '!M144)</f>
        <v/>
      </c>
      <c r="E41" s="555" t="str">
        <f>IF('360 GRP volumes '!N144=0,"",'360 GRP volumes '!N144)</f>
        <v/>
      </c>
      <c r="F41" s="555" t="str">
        <f>IF('360 GRP volumes '!O144=0,"",'360 GRP volumes '!O144)</f>
        <v/>
      </c>
      <c r="G41" s="555" t="str">
        <f>IF('360 GRP volumes '!P144=0,"",'360 GRP volumes '!P144)</f>
        <v/>
      </c>
      <c r="H41" s="555" t="str">
        <f>IF('360 GRP volumes '!Q144=0,"",'360 GRP volumes '!Q144)</f>
        <v/>
      </c>
      <c r="I41" s="555" t="str">
        <f>IF('360 GRP volumes '!R144=0,"",'360 GRP volumes '!R144)</f>
        <v/>
      </c>
      <c r="J41" s="555" t="str">
        <f>IF('360 GRP volumes '!S144=0,"",'360 GRP volumes '!S144)</f>
        <v/>
      </c>
      <c r="K41" s="555" t="str">
        <f>IF('360 GRP volumes '!T144=0,"",'360 GRP volumes '!T144)</f>
        <v/>
      </c>
      <c r="L41" s="555" t="str">
        <f>IF('360 GRP volumes '!U144=0,"",'360 GRP volumes '!U144)</f>
        <v/>
      </c>
      <c r="M41" s="555" t="str">
        <f>IF('360 GRP volumes '!V144=0,"",'360 GRP volumes '!V144)</f>
        <v/>
      </c>
      <c r="N41" s="555" t="str">
        <f>IF('360 GRP volumes '!W144=0,"",'360 GRP volumes '!W144)</f>
        <v/>
      </c>
      <c r="O41" s="555" t="str">
        <f>IF('360 GRP volumes '!X144=0,"",'360 GRP volumes '!X144)</f>
        <v/>
      </c>
      <c r="P41" s="590">
        <f t="shared" si="2"/>
        <v>0</v>
      </c>
      <c r="Q41" s="221">
        <f>P41*'360 GRP volumes '!H144</f>
        <v>0</v>
      </c>
      <c r="R41" s="221">
        <f>P41*'360 GRP volumes '!AU144</f>
        <v>0</v>
      </c>
      <c r="S41" s="2"/>
      <c r="T41" s="2"/>
      <c r="U41" s="2"/>
      <c r="V41" s="2"/>
      <c r="W41" s="2"/>
      <c r="X41" s="2"/>
      <c r="Y41" s="2"/>
      <c r="Z41" s="2"/>
    </row>
    <row r="42" ht="22.5" customHeight="1">
      <c r="A42" s="589" t="str">
        <f>'360 GRP volumes '!D145</f>
        <v>360-125</v>
      </c>
      <c r="B42" s="457"/>
      <c r="C42" s="555" t="str">
        <f>IF('360 GRP volumes '!L145=0,"",'360 GRP volumes '!L145)</f>
        <v/>
      </c>
      <c r="D42" s="555" t="str">
        <f>IF('360 GRP volumes '!M145=0,"",'360 GRP volumes '!M145)</f>
        <v/>
      </c>
      <c r="E42" s="555" t="str">
        <f>IF('360 GRP volumes '!N145=0,"",'360 GRP volumes '!N145)</f>
        <v/>
      </c>
      <c r="F42" s="555" t="str">
        <f>IF('360 GRP volumes '!O145=0,"",'360 GRP volumes '!O145)</f>
        <v/>
      </c>
      <c r="G42" s="555" t="str">
        <f>IF('360 GRP volumes '!P145=0,"",'360 GRP volumes '!P145)</f>
        <v/>
      </c>
      <c r="H42" s="555" t="str">
        <f>IF('360 GRP volumes '!Q145=0,"",'360 GRP volumes '!Q145)</f>
        <v/>
      </c>
      <c r="I42" s="555" t="str">
        <f>IF('360 GRP volumes '!R145=0,"",'360 GRP volumes '!R145)</f>
        <v/>
      </c>
      <c r="J42" s="555" t="str">
        <f>IF('360 GRP volumes '!S145=0,"",'360 GRP volumes '!S145)</f>
        <v/>
      </c>
      <c r="K42" s="555" t="str">
        <f>IF('360 GRP volumes '!T145=0,"",'360 GRP volumes '!T145)</f>
        <v/>
      </c>
      <c r="L42" s="555" t="str">
        <f>IF('360 GRP volumes '!U145=0,"",'360 GRP volumes '!U145)</f>
        <v/>
      </c>
      <c r="M42" s="555" t="str">
        <f>IF('360 GRP volumes '!V145=0,"",'360 GRP volumes '!V145)</f>
        <v/>
      </c>
      <c r="N42" s="555" t="str">
        <f>IF('360 GRP volumes '!W145=0,"",'360 GRP volumes '!W145)</f>
        <v/>
      </c>
      <c r="O42" s="555" t="str">
        <f>IF('360 GRP volumes '!X145=0,"",'360 GRP volumes '!X145)</f>
        <v/>
      </c>
      <c r="P42" s="590">
        <f t="shared" si="2"/>
        <v>0</v>
      </c>
      <c r="Q42" s="221">
        <f>P42*'360 GRP volumes '!H145</f>
        <v>0</v>
      </c>
      <c r="R42" s="221">
        <f>P42*'360 GRP volumes '!AU145</f>
        <v>0</v>
      </c>
      <c r="S42" s="2"/>
      <c r="T42" s="2"/>
      <c r="U42" s="2"/>
      <c r="V42" s="2"/>
      <c r="W42" s="2"/>
      <c r="X42" s="2"/>
      <c r="Y42" s="2"/>
      <c r="Z42" s="2"/>
    </row>
    <row r="43" ht="22.5" customHeight="1">
      <c r="A43" s="589" t="str">
        <f>'360 GRP volumes '!D146</f>
        <v>360-125-W</v>
      </c>
      <c r="B43" s="457"/>
      <c r="C43" s="555" t="str">
        <f>IF('360 GRP volumes '!L146=0,"",'360 GRP volumes '!L146)</f>
        <v/>
      </c>
      <c r="D43" s="555" t="str">
        <f>IF('360 GRP volumes '!M146=0,"",'360 GRP volumes '!M146)</f>
        <v/>
      </c>
      <c r="E43" s="555" t="str">
        <f>IF('360 GRP volumes '!N146=0,"",'360 GRP volumes '!N146)</f>
        <v/>
      </c>
      <c r="F43" s="555" t="str">
        <f>IF('360 GRP volumes '!O146=0,"",'360 GRP volumes '!O146)</f>
        <v/>
      </c>
      <c r="G43" s="555" t="str">
        <f>IF('360 GRP volumes '!P146=0,"",'360 GRP volumes '!P146)</f>
        <v/>
      </c>
      <c r="H43" s="555" t="str">
        <f>IF('360 GRP volumes '!Q146=0,"",'360 GRP volumes '!Q146)</f>
        <v/>
      </c>
      <c r="I43" s="555" t="str">
        <f>IF('360 GRP volumes '!R146=0,"",'360 GRP volumes '!R146)</f>
        <v/>
      </c>
      <c r="J43" s="555" t="str">
        <f>IF('360 GRP volumes '!S146=0,"",'360 GRP volumes '!S146)</f>
        <v/>
      </c>
      <c r="K43" s="555" t="str">
        <f>IF('360 GRP volumes '!T146=0,"",'360 GRP volumes '!T146)</f>
        <v/>
      </c>
      <c r="L43" s="555" t="str">
        <f>IF('360 GRP volumes '!U146=0,"",'360 GRP volumes '!U146)</f>
        <v/>
      </c>
      <c r="M43" s="555" t="str">
        <f>IF('360 GRP volumes '!V146=0,"",'360 GRP volumes '!V146)</f>
        <v/>
      </c>
      <c r="N43" s="555" t="str">
        <f>IF('360 GRP volumes '!W146=0,"",'360 GRP volumes '!W146)</f>
        <v/>
      </c>
      <c r="O43" s="555" t="str">
        <f>IF('360 GRP volumes '!X146=0,"",'360 GRP volumes '!X146)</f>
        <v/>
      </c>
      <c r="P43" s="590">
        <f t="shared" si="2"/>
        <v>0</v>
      </c>
      <c r="Q43" s="221">
        <f>P43*'360 GRP volumes '!H146</f>
        <v>0</v>
      </c>
      <c r="R43" s="221">
        <f>P43*'360 GRP volumes '!AU146</f>
        <v>0</v>
      </c>
      <c r="S43" s="2"/>
      <c r="T43" s="2"/>
      <c r="U43" s="2"/>
      <c r="V43" s="2"/>
      <c r="W43" s="2"/>
      <c r="X43" s="2"/>
      <c r="Y43" s="2"/>
      <c r="Z43" s="2"/>
    </row>
    <row r="44" ht="22.5" customHeight="1">
      <c r="A44" s="589" t="str">
        <f>'360 GRP volumes '!D147</f>
        <v>360-127</v>
      </c>
      <c r="B44" s="457"/>
      <c r="C44" s="555" t="str">
        <f>IF('360 GRP volumes '!L147=0,"",'360 GRP volumes '!L147)</f>
        <v/>
      </c>
      <c r="D44" s="555" t="str">
        <f>IF('360 GRP volumes '!M147=0,"",'360 GRP volumes '!M147)</f>
        <v/>
      </c>
      <c r="E44" s="555" t="str">
        <f>IF('360 GRP volumes '!N147=0,"",'360 GRP volumes '!N147)</f>
        <v/>
      </c>
      <c r="F44" s="555" t="str">
        <f>IF('360 GRP volumes '!O147=0,"",'360 GRP volumes '!O147)</f>
        <v/>
      </c>
      <c r="G44" s="555" t="str">
        <f>IF('360 GRP volumes '!P147=0,"",'360 GRP volumes '!P147)</f>
        <v/>
      </c>
      <c r="H44" s="555" t="str">
        <f>IF('360 GRP volumes '!Q147=0,"",'360 GRP volumes '!Q147)</f>
        <v/>
      </c>
      <c r="I44" s="555" t="str">
        <f>IF('360 GRP volumes '!R147=0,"",'360 GRP volumes '!R147)</f>
        <v/>
      </c>
      <c r="J44" s="555" t="str">
        <f>IF('360 GRP volumes '!S147=0,"",'360 GRP volumes '!S147)</f>
        <v/>
      </c>
      <c r="K44" s="555" t="str">
        <f>IF('360 GRP volumes '!T147=0,"",'360 GRP volumes '!T147)</f>
        <v/>
      </c>
      <c r="L44" s="555" t="str">
        <f>IF('360 GRP volumes '!U147=0,"",'360 GRP volumes '!U147)</f>
        <v/>
      </c>
      <c r="M44" s="555" t="str">
        <f>IF('360 GRP volumes '!V147=0,"",'360 GRP volumes '!V147)</f>
        <v/>
      </c>
      <c r="N44" s="555" t="str">
        <f>IF('360 GRP volumes '!W147=0,"",'360 GRP volumes '!W147)</f>
        <v/>
      </c>
      <c r="O44" s="555" t="str">
        <f>IF('360 GRP volumes '!X147=0,"",'360 GRP volumes '!X147)</f>
        <v/>
      </c>
      <c r="P44" s="590">
        <f t="shared" si="2"/>
        <v>0</v>
      </c>
      <c r="Q44" s="221">
        <f>P44*'360 GRP volumes '!H147</f>
        <v>0</v>
      </c>
      <c r="R44" s="221">
        <f>P44*'360 GRP volumes '!AU147</f>
        <v>0</v>
      </c>
      <c r="S44" s="2"/>
      <c r="T44" s="2"/>
      <c r="U44" s="2"/>
      <c r="V44" s="2"/>
      <c r="W44" s="2"/>
      <c r="X44" s="2"/>
      <c r="Y44" s="2"/>
      <c r="Z44" s="2"/>
    </row>
    <row r="45" ht="22.5" customHeight="1">
      <c r="A45" s="589" t="str">
        <f>'360 GRP volumes '!D148</f>
        <v>360-127-W</v>
      </c>
      <c r="B45" s="457" t="s">
        <v>873</v>
      </c>
      <c r="C45" s="555" t="str">
        <f>IF('360 GRP volumes '!L148=0,"",'360 GRP volumes '!L148)</f>
        <v/>
      </c>
      <c r="D45" s="555" t="str">
        <f>IF('360 GRP volumes '!M148=0,"",'360 GRP volumes '!M148)</f>
        <v/>
      </c>
      <c r="E45" s="555" t="str">
        <f>IF('360 GRP volumes '!N148=0,"",'360 GRP volumes '!N148)</f>
        <v/>
      </c>
      <c r="F45" s="555" t="str">
        <f>IF('360 GRP volumes '!O148=0,"",'360 GRP volumes '!O148)</f>
        <v/>
      </c>
      <c r="G45" s="555" t="str">
        <f>IF('360 GRP volumes '!P148=0,"",'360 GRP volumes '!P148)</f>
        <v/>
      </c>
      <c r="H45" s="555" t="str">
        <f>IF('360 GRP volumes '!Q148=0,"",'360 GRP volumes '!Q148)</f>
        <v/>
      </c>
      <c r="I45" s="555" t="str">
        <f>IF('360 GRP volumes '!R148=0,"",'360 GRP volumes '!R148)</f>
        <v/>
      </c>
      <c r="J45" s="555" t="str">
        <f>IF('360 GRP volumes '!S148=0,"",'360 GRP volumes '!S148)</f>
        <v/>
      </c>
      <c r="K45" s="555" t="str">
        <f>IF('360 GRP volumes '!T148=0,"",'360 GRP volumes '!T148)</f>
        <v/>
      </c>
      <c r="L45" s="555" t="str">
        <f>IF('360 GRP volumes '!U148=0,"",'360 GRP volumes '!U148)</f>
        <v/>
      </c>
      <c r="M45" s="555" t="str">
        <f>IF('360 GRP volumes '!V148=0,"",'360 GRP volumes '!V148)</f>
        <v/>
      </c>
      <c r="N45" s="555" t="str">
        <f>IF('360 GRP volumes '!W148=0,"",'360 GRP volumes '!W148)</f>
        <v/>
      </c>
      <c r="O45" s="555" t="str">
        <f>IF('360 GRP volumes '!X148=0,"",'360 GRP volumes '!X148)</f>
        <v/>
      </c>
      <c r="P45" s="590">
        <f t="shared" si="2"/>
        <v>0</v>
      </c>
      <c r="Q45" s="221">
        <f>P45*'360 GRP volumes '!H148</f>
        <v>0</v>
      </c>
      <c r="R45" s="221">
        <f>P45*'360 GRP volumes '!AU148</f>
        <v>0</v>
      </c>
      <c r="S45" s="2"/>
      <c r="T45" s="2"/>
      <c r="U45" s="2"/>
      <c r="V45" s="2"/>
      <c r="W45" s="2"/>
      <c r="X45" s="2"/>
      <c r="Y45" s="2"/>
      <c r="Z45" s="2"/>
    </row>
    <row r="46" ht="22.5" customHeight="1">
      <c r="A46" s="589" t="str">
        <f>'360 GRP volumes '!D149</f>
        <v>360-128</v>
      </c>
      <c r="B46" s="457"/>
      <c r="C46" s="555" t="str">
        <f>IF('360 GRP volumes '!L149=0,"",'360 GRP volumes '!L149)</f>
        <v/>
      </c>
      <c r="D46" s="555" t="str">
        <f>IF('360 GRP volumes '!M149=0,"",'360 GRP volumes '!M149)</f>
        <v/>
      </c>
      <c r="E46" s="555" t="str">
        <f>IF('360 GRP volumes '!N149=0,"",'360 GRP volumes '!N149)</f>
        <v/>
      </c>
      <c r="F46" s="555" t="str">
        <f>IF('360 GRP volumes '!O149=0,"",'360 GRP volumes '!O149)</f>
        <v/>
      </c>
      <c r="G46" s="555" t="str">
        <f>IF('360 GRP volumes '!P149=0,"",'360 GRP volumes '!P149)</f>
        <v/>
      </c>
      <c r="H46" s="555" t="str">
        <f>IF('360 GRP volumes '!Q149=0,"",'360 GRP volumes '!Q149)</f>
        <v/>
      </c>
      <c r="I46" s="555" t="str">
        <f>IF('360 GRP volumes '!R149=0,"",'360 GRP volumes '!R149)</f>
        <v/>
      </c>
      <c r="J46" s="555" t="str">
        <f>IF('360 GRP volumes '!S149=0,"",'360 GRP volumes '!S149)</f>
        <v/>
      </c>
      <c r="K46" s="555" t="str">
        <f>IF('360 GRP volumes '!T149=0,"",'360 GRP volumes '!T149)</f>
        <v/>
      </c>
      <c r="L46" s="555" t="str">
        <f>IF('360 GRP volumes '!U149=0,"",'360 GRP volumes '!U149)</f>
        <v/>
      </c>
      <c r="M46" s="555" t="str">
        <f>IF('360 GRP volumes '!V149=0,"",'360 GRP volumes '!V149)</f>
        <v/>
      </c>
      <c r="N46" s="555" t="str">
        <f>IF('360 GRP volumes '!W149=0,"",'360 GRP volumes '!W149)</f>
        <v/>
      </c>
      <c r="O46" s="555" t="str">
        <f>IF('360 GRP volumes '!X149=0,"",'360 GRP volumes '!X149)</f>
        <v/>
      </c>
      <c r="P46" s="590">
        <f t="shared" si="2"/>
        <v>0</v>
      </c>
      <c r="Q46" s="221">
        <f>P46*'360 GRP volumes '!H149</f>
        <v>0</v>
      </c>
      <c r="R46" s="221">
        <f>P46*'360 GRP volumes '!AU149</f>
        <v>0</v>
      </c>
      <c r="S46" s="2"/>
      <c r="T46" s="2"/>
      <c r="U46" s="2"/>
      <c r="V46" s="2"/>
      <c r="W46" s="2"/>
      <c r="X46" s="2"/>
      <c r="Y46" s="2"/>
      <c r="Z46" s="2"/>
    </row>
    <row r="47" ht="22.5" customHeight="1">
      <c r="A47" s="589" t="str">
        <f>'360 GRP volumes '!D150</f>
        <v>360-128-W</v>
      </c>
      <c r="B47" s="457" t="s">
        <v>873</v>
      </c>
      <c r="C47" s="555" t="str">
        <f>IF('360 GRP volumes '!L150=0,"",'360 GRP volumes '!L150)</f>
        <v/>
      </c>
      <c r="D47" s="555" t="str">
        <f>IF('360 GRP volumes '!M150=0,"",'360 GRP volumes '!M150)</f>
        <v/>
      </c>
      <c r="E47" s="555" t="str">
        <f>IF('360 GRP volumes '!N150=0,"",'360 GRP volumes '!N150)</f>
        <v/>
      </c>
      <c r="F47" s="555" t="str">
        <f>IF('360 GRP volumes '!O150=0,"",'360 GRP volumes '!O150)</f>
        <v/>
      </c>
      <c r="G47" s="555" t="str">
        <f>IF('360 GRP volumes '!P150=0,"",'360 GRP volumes '!P150)</f>
        <v/>
      </c>
      <c r="H47" s="555" t="str">
        <f>IF('360 GRP volumes '!Q150=0,"",'360 GRP volumes '!Q150)</f>
        <v/>
      </c>
      <c r="I47" s="555" t="str">
        <f>IF('360 GRP volumes '!R150=0,"",'360 GRP volumes '!R150)</f>
        <v/>
      </c>
      <c r="J47" s="555" t="str">
        <f>IF('360 GRP volumes '!S150=0,"",'360 GRP volumes '!S150)</f>
        <v/>
      </c>
      <c r="K47" s="555" t="str">
        <f>IF('360 GRP volumes '!T150=0,"",'360 GRP volumes '!T150)</f>
        <v/>
      </c>
      <c r="L47" s="555" t="str">
        <f>IF('360 GRP volumes '!U150=0,"",'360 GRP volumes '!U150)</f>
        <v/>
      </c>
      <c r="M47" s="555" t="str">
        <f>IF('360 GRP volumes '!V150=0,"",'360 GRP volumes '!V150)</f>
        <v/>
      </c>
      <c r="N47" s="555" t="str">
        <f>IF('360 GRP volumes '!W150=0,"",'360 GRP volumes '!W150)</f>
        <v/>
      </c>
      <c r="O47" s="555" t="str">
        <f>IF('360 GRP volumes '!X150=0,"",'360 GRP volumes '!X150)</f>
        <v/>
      </c>
      <c r="P47" s="590">
        <f t="shared" si="2"/>
        <v>0</v>
      </c>
      <c r="Q47" s="221">
        <f>P47*'360 GRP volumes '!H150</f>
        <v>0</v>
      </c>
      <c r="R47" s="221">
        <f>P47*'360 GRP volumes '!AU150</f>
        <v>0</v>
      </c>
      <c r="S47" s="2"/>
      <c r="T47" s="2"/>
      <c r="U47" s="2"/>
      <c r="V47" s="2"/>
      <c r="W47" s="2"/>
      <c r="X47" s="2"/>
      <c r="Y47" s="2"/>
      <c r="Z47" s="2"/>
    </row>
    <row r="48" ht="22.5" customHeight="1">
      <c r="A48" s="589" t="str">
        <f>'360 GRP volumes '!D151</f>
        <v>360-129</v>
      </c>
      <c r="B48" s="457"/>
      <c r="C48" s="555" t="str">
        <f>IF('360 GRP volumes '!L151=0,"",'360 GRP volumes '!L151)</f>
        <v/>
      </c>
      <c r="D48" s="555" t="str">
        <f>IF('360 GRP volumes '!M151=0,"",'360 GRP volumes '!M151)</f>
        <v/>
      </c>
      <c r="E48" s="555" t="str">
        <f>IF('360 GRP volumes '!N151=0,"",'360 GRP volumes '!N151)</f>
        <v/>
      </c>
      <c r="F48" s="555" t="str">
        <f>IF('360 GRP volumes '!O151=0,"",'360 GRP volumes '!O151)</f>
        <v/>
      </c>
      <c r="G48" s="555" t="str">
        <f>IF('360 GRP volumes '!P151=0,"",'360 GRP volumes '!P151)</f>
        <v/>
      </c>
      <c r="H48" s="555" t="str">
        <f>IF('360 GRP volumes '!Q151=0,"",'360 GRP volumes '!Q151)</f>
        <v/>
      </c>
      <c r="I48" s="555" t="str">
        <f>IF('360 GRP volumes '!R151=0,"",'360 GRP volumes '!R151)</f>
        <v/>
      </c>
      <c r="J48" s="555" t="str">
        <f>IF('360 GRP volumes '!S151=0,"",'360 GRP volumes '!S151)</f>
        <v/>
      </c>
      <c r="K48" s="555" t="str">
        <f>IF('360 GRP volumes '!T151=0,"",'360 GRP volumes '!T151)</f>
        <v/>
      </c>
      <c r="L48" s="555" t="str">
        <f>IF('360 GRP volumes '!U151=0,"",'360 GRP volumes '!U151)</f>
        <v/>
      </c>
      <c r="M48" s="555" t="str">
        <f>IF('360 GRP volumes '!V151=0,"",'360 GRP volumes '!V151)</f>
        <v/>
      </c>
      <c r="N48" s="555" t="str">
        <f>IF('360 GRP volumes '!W151=0,"",'360 GRP volumes '!W151)</f>
        <v/>
      </c>
      <c r="O48" s="555" t="str">
        <f>IF('360 GRP volumes '!X151=0,"",'360 GRP volumes '!X151)</f>
        <v/>
      </c>
      <c r="P48" s="590">
        <f t="shared" si="2"/>
        <v>0</v>
      </c>
      <c r="Q48" s="221">
        <f>P48*'360 GRP volumes '!H151</f>
        <v>0</v>
      </c>
      <c r="R48" s="221">
        <f>P48*'360 GRP volumes '!AU151</f>
        <v>0</v>
      </c>
      <c r="S48" s="2"/>
      <c r="T48" s="2"/>
      <c r="U48" s="2"/>
      <c r="V48" s="2"/>
      <c r="W48" s="2"/>
      <c r="X48" s="2"/>
      <c r="Y48" s="2"/>
      <c r="Z48" s="2"/>
    </row>
    <row r="49" ht="21.0" customHeight="1">
      <c r="A49" s="589" t="str">
        <f>'360 GRP volumes '!D152</f>
        <v>360-129-W</v>
      </c>
      <c r="B49" s="457" t="s">
        <v>873</v>
      </c>
      <c r="C49" s="555" t="str">
        <f>IF('360 GRP volumes '!L152=0,"",'360 GRP volumes '!L152)</f>
        <v/>
      </c>
      <c r="D49" s="555" t="str">
        <f>IF('360 GRP volumes '!M152=0,"",'360 GRP volumes '!M152)</f>
        <v/>
      </c>
      <c r="E49" s="555" t="str">
        <f>IF('360 GRP volumes '!N152=0,"",'360 GRP volumes '!N152)</f>
        <v/>
      </c>
      <c r="F49" s="555" t="str">
        <f>IF('360 GRP volumes '!O152=0,"",'360 GRP volumes '!O152)</f>
        <v/>
      </c>
      <c r="G49" s="555" t="str">
        <f>IF('360 GRP volumes '!P152=0,"",'360 GRP volumes '!P152)</f>
        <v/>
      </c>
      <c r="H49" s="555" t="str">
        <f>IF('360 GRP volumes '!Q152=0,"",'360 GRP volumes '!Q152)</f>
        <v/>
      </c>
      <c r="I49" s="555" t="str">
        <f>IF('360 GRP volumes '!R152=0,"",'360 GRP volumes '!R152)</f>
        <v/>
      </c>
      <c r="J49" s="555" t="str">
        <f>IF('360 GRP volumes '!S152=0,"",'360 GRP volumes '!S152)</f>
        <v/>
      </c>
      <c r="K49" s="555" t="str">
        <f>IF('360 GRP volumes '!T152=0,"",'360 GRP volumes '!T152)</f>
        <v/>
      </c>
      <c r="L49" s="555" t="str">
        <f>IF('360 GRP volumes '!U152=0,"",'360 GRP volumes '!U152)</f>
        <v/>
      </c>
      <c r="M49" s="555" t="str">
        <f>IF('360 GRP volumes '!V152=0,"",'360 GRP volumes '!V152)</f>
        <v/>
      </c>
      <c r="N49" s="555" t="str">
        <f>IF('360 GRP volumes '!W152=0,"",'360 GRP volumes '!W152)</f>
        <v/>
      </c>
      <c r="O49" s="555" t="str">
        <f>IF('360 GRP volumes '!X152=0,"",'360 GRP volumes '!X152)</f>
        <v/>
      </c>
      <c r="P49" s="590">
        <f t="shared" si="2"/>
        <v>0</v>
      </c>
      <c r="Q49" s="221">
        <f>P49*'360 GRP volumes '!H152</f>
        <v>0</v>
      </c>
      <c r="R49" s="221">
        <f>P49*'360 GRP volumes '!AU152</f>
        <v>0</v>
      </c>
      <c r="S49" s="2"/>
      <c r="T49" s="2"/>
      <c r="U49" s="2"/>
      <c r="V49" s="2"/>
      <c r="W49" s="2"/>
      <c r="X49" s="2"/>
      <c r="Y49" s="2"/>
      <c r="Z49" s="2"/>
    </row>
    <row r="50" ht="21.0" customHeight="1">
      <c r="A50" s="589" t="str">
        <f>'360 GRP volumes '!D153</f>
        <v>360-132</v>
      </c>
      <c r="B50" s="457"/>
      <c r="C50" s="555" t="str">
        <f>IF('360 GRP volumes '!L153=0,"",'360 GRP volumes '!L153)</f>
        <v/>
      </c>
      <c r="D50" s="555" t="str">
        <f>IF('360 GRP volumes '!M153=0,"",'360 GRP volumes '!M153)</f>
        <v/>
      </c>
      <c r="E50" s="555" t="str">
        <f>IF('360 GRP volumes '!N153=0,"",'360 GRP volumes '!N153)</f>
        <v/>
      </c>
      <c r="F50" s="555" t="str">
        <f>IF('360 GRP volumes '!O153=0,"",'360 GRP volumes '!O153)</f>
        <v/>
      </c>
      <c r="G50" s="555" t="str">
        <f>IF('360 GRP volumes '!P153=0,"",'360 GRP volumes '!P153)</f>
        <v/>
      </c>
      <c r="H50" s="555" t="str">
        <f>IF('360 GRP volumes '!Q153=0,"",'360 GRP volumes '!Q153)</f>
        <v/>
      </c>
      <c r="I50" s="555" t="str">
        <f>IF('360 GRP volumes '!R153=0,"",'360 GRP volumes '!R153)</f>
        <v/>
      </c>
      <c r="J50" s="555" t="str">
        <f>IF('360 GRP volumes '!S153=0,"",'360 GRP volumes '!S153)</f>
        <v/>
      </c>
      <c r="K50" s="555" t="str">
        <f>IF('360 GRP volumes '!T153=0,"",'360 GRP volumes '!T153)</f>
        <v/>
      </c>
      <c r="L50" s="555" t="str">
        <f>IF('360 GRP volumes '!U153=0,"",'360 GRP volumes '!U153)</f>
        <v/>
      </c>
      <c r="M50" s="555" t="str">
        <f>IF('360 GRP volumes '!V153=0,"",'360 GRP volumes '!V153)</f>
        <v/>
      </c>
      <c r="N50" s="555" t="str">
        <f>IF('360 GRP volumes '!W153=0,"",'360 GRP volumes '!W153)</f>
        <v/>
      </c>
      <c r="O50" s="555" t="str">
        <f>IF('360 GRP volumes '!X153=0,"",'360 GRP volumes '!X153)</f>
        <v/>
      </c>
      <c r="P50" s="590">
        <f t="shared" si="2"/>
        <v>0</v>
      </c>
      <c r="Q50" s="221">
        <f>P50*'360 GRP volumes '!H153</f>
        <v>0</v>
      </c>
      <c r="R50" s="221">
        <f>P50*'360 GRP volumes '!AU153</f>
        <v>0</v>
      </c>
      <c r="S50" s="2"/>
      <c r="T50" s="2"/>
      <c r="U50" s="2"/>
      <c r="V50" s="2"/>
      <c r="W50" s="2"/>
      <c r="X50" s="2"/>
      <c r="Y50" s="2"/>
      <c r="Z50" s="2"/>
    </row>
    <row r="51" ht="21.0" customHeight="1">
      <c r="A51" s="589" t="str">
        <f>'360 GRP volumes '!D154</f>
        <v>360-132-W</v>
      </c>
      <c r="B51" s="457" t="s">
        <v>873</v>
      </c>
      <c r="C51" s="555" t="str">
        <f>IF('360 GRP volumes '!L154=0,"",'360 GRP volumes '!L154)</f>
        <v/>
      </c>
      <c r="D51" s="555" t="str">
        <f>IF('360 GRP volumes '!M154=0,"",'360 GRP volumes '!M154)</f>
        <v/>
      </c>
      <c r="E51" s="555" t="str">
        <f>IF('360 GRP volumes '!N154=0,"",'360 GRP volumes '!N154)</f>
        <v/>
      </c>
      <c r="F51" s="555" t="str">
        <f>IF('360 GRP volumes '!O154=0,"",'360 GRP volumes '!O154)</f>
        <v/>
      </c>
      <c r="G51" s="555" t="str">
        <f>IF('360 GRP volumes '!P154=0,"",'360 GRP volumes '!P154)</f>
        <v/>
      </c>
      <c r="H51" s="555" t="str">
        <f>IF('360 GRP volumes '!Q154=0,"",'360 GRP volumes '!Q154)</f>
        <v/>
      </c>
      <c r="I51" s="555" t="str">
        <f>IF('360 GRP volumes '!R154=0,"",'360 GRP volumes '!R154)</f>
        <v/>
      </c>
      <c r="J51" s="555" t="str">
        <f>IF('360 GRP volumes '!S154=0,"",'360 GRP volumes '!S154)</f>
        <v/>
      </c>
      <c r="K51" s="555" t="str">
        <f>IF('360 GRP volumes '!T154=0,"",'360 GRP volumes '!T154)</f>
        <v/>
      </c>
      <c r="L51" s="555" t="str">
        <f>IF('360 GRP volumes '!U154=0,"",'360 GRP volumes '!U154)</f>
        <v/>
      </c>
      <c r="M51" s="555" t="str">
        <f>IF('360 GRP volumes '!V154=0,"",'360 GRP volumes '!V154)</f>
        <v/>
      </c>
      <c r="N51" s="555" t="str">
        <f>IF('360 GRP volumes '!W154=0,"",'360 GRP volumes '!W154)</f>
        <v/>
      </c>
      <c r="O51" s="555" t="str">
        <f>IF('360 GRP volumes '!X154=0,"",'360 GRP volumes '!X154)</f>
        <v/>
      </c>
      <c r="P51" s="590">
        <f t="shared" si="2"/>
        <v>0</v>
      </c>
      <c r="Q51" s="221">
        <f>P51*'360 GRP volumes '!H154</f>
        <v>0</v>
      </c>
      <c r="R51" s="221">
        <f>P51*'360 GRP volumes '!AU154</f>
        <v>0</v>
      </c>
      <c r="S51" s="2"/>
      <c r="T51" s="2"/>
      <c r="U51" s="2"/>
      <c r="V51" s="2"/>
      <c r="W51" s="2"/>
      <c r="X51" s="2"/>
      <c r="Y51" s="2"/>
      <c r="Z51" s="2"/>
    </row>
    <row r="52" ht="22.5" customHeight="1">
      <c r="A52" s="589" t="str">
        <f>'360 GRP volumes '!D71</f>
        <v/>
      </c>
      <c r="B52" s="457"/>
      <c r="C52" s="555" t="str">
        <f>IF('360 GRP volumes '!L71=0,"",'360 GRP volumes '!L71)</f>
        <v/>
      </c>
      <c r="D52" s="555" t="str">
        <f>IF('360 GRP volumes '!M71=0,"",'360 GRP volumes '!M71)</f>
        <v/>
      </c>
      <c r="E52" s="555" t="str">
        <f>IF('360 GRP volumes '!N71=0,"",'360 GRP volumes '!N71)</f>
        <v/>
      </c>
      <c r="F52" s="555" t="str">
        <f>IF('360 GRP volumes '!O71=0,"",'360 GRP volumes '!O71)</f>
        <v/>
      </c>
      <c r="G52" s="555" t="str">
        <f>IF('360 GRP volumes '!P71=0,"",'360 GRP volumes '!P71)</f>
        <v/>
      </c>
      <c r="H52" s="555" t="str">
        <f>IF('360 GRP volumes '!Q71=0,"",'360 GRP volumes '!Q71)</f>
        <v/>
      </c>
      <c r="I52" s="555" t="str">
        <f>IF('360 GRP volumes '!R71=0,"",'360 GRP volumes '!R71)</f>
        <v/>
      </c>
      <c r="J52" s="555" t="str">
        <f>IF('360 GRP volumes '!S71=0,"",'360 GRP volumes '!S71)</f>
        <v/>
      </c>
      <c r="K52" s="555" t="str">
        <f>IF('360 GRP volumes '!T71=0,"",'360 GRP volumes '!T71)</f>
        <v/>
      </c>
      <c r="L52" s="555" t="str">
        <f>IF('360 GRP volumes '!U71=0,"",'360 GRP volumes '!U71)</f>
        <v/>
      </c>
      <c r="M52" s="555" t="str">
        <f>IF('360 GRP volumes '!V71=0,"",'360 GRP volumes '!V71)</f>
        <v/>
      </c>
      <c r="N52" s="555" t="str">
        <f>IF('360 GRP volumes '!W71=0,"",'360 GRP volumes '!W71)</f>
        <v/>
      </c>
      <c r="O52" s="555" t="str">
        <f>IF('360 GRP volumes '!X71=0,"",'360 GRP volumes '!X71)</f>
        <v/>
      </c>
      <c r="P52" s="590">
        <f t="shared" si="2"/>
        <v>0</v>
      </c>
      <c r="Q52" s="221">
        <f>P52*'360 GRP volumes '!H71</f>
        <v>0</v>
      </c>
      <c r="R52" s="221"/>
      <c r="S52" s="2"/>
      <c r="T52" s="2"/>
      <c r="U52" s="2"/>
      <c r="V52" s="2"/>
      <c r="W52" s="2"/>
      <c r="X52" s="2"/>
      <c r="Y52" s="2"/>
      <c r="Z52" s="2"/>
    </row>
    <row r="53" ht="22.5" customHeight="1">
      <c r="A53" s="591" t="str">
        <f>'360 GRP volumes '!D72</f>
        <v>360-141</v>
      </c>
      <c r="B53" s="457"/>
      <c r="C53" s="555" t="str">
        <f>IF('360 GRP volumes '!L72=0,"",'360 GRP volumes '!L72)</f>
        <v/>
      </c>
      <c r="D53" s="555" t="str">
        <f>IF('360 GRP volumes '!M72=0,"",'360 GRP volumes '!M72)</f>
        <v/>
      </c>
      <c r="E53" s="555" t="str">
        <f>IF('360 GRP volumes '!N72=0,"",'360 GRP volumes '!N72)</f>
        <v/>
      </c>
      <c r="F53" s="555" t="str">
        <f>IF('360 GRP volumes '!O72=0,"",'360 GRP volumes '!O72)</f>
        <v/>
      </c>
      <c r="G53" s="555" t="str">
        <f>IF('360 GRP volumes '!P72=0,"",'360 GRP volumes '!P72)</f>
        <v/>
      </c>
      <c r="H53" s="555" t="str">
        <f>IF('360 GRP volumes '!Q72=0,"",'360 GRP volumes '!Q72)</f>
        <v/>
      </c>
      <c r="I53" s="555" t="str">
        <f>IF('360 GRP volumes '!R72=0,"",'360 GRP volumes '!R72)</f>
        <v/>
      </c>
      <c r="J53" s="555" t="str">
        <f>IF('360 GRP volumes '!S72=0,"",'360 GRP volumes '!S72)</f>
        <v/>
      </c>
      <c r="K53" s="555" t="str">
        <f>IF('360 GRP volumes '!T72=0,"",'360 GRP volumes '!T72)</f>
        <v/>
      </c>
      <c r="L53" s="555" t="str">
        <f>IF('360 GRP volumes '!U72=0,"",'360 GRP volumes '!U72)</f>
        <v/>
      </c>
      <c r="M53" s="555" t="str">
        <f>IF('360 GRP volumes '!V72=0,"",'360 GRP volumes '!V72)</f>
        <v/>
      </c>
      <c r="N53" s="555" t="str">
        <f>IF('360 GRP volumes '!W72=0,"",'360 GRP volumes '!W72)</f>
        <v/>
      </c>
      <c r="O53" s="555" t="str">
        <f>IF('360 GRP volumes '!X72=0,"",'360 GRP volumes '!X72)</f>
        <v/>
      </c>
      <c r="P53" s="590">
        <f t="shared" si="2"/>
        <v>0</v>
      </c>
      <c r="Q53" s="221">
        <f>P53*'360 GRP volumes '!H72</f>
        <v>0</v>
      </c>
      <c r="R53" s="221">
        <f>P53*'360 GRP volumes '!AU72</f>
        <v>0</v>
      </c>
      <c r="S53" s="2"/>
      <c r="T53" s="2"/>
      <c r="U53" s="2"/>
      <c r="V53" s="2"/>
      <c r="W53" s="2"/>
      <c r="X53" s="2"/>
      <c r="Y53" s="2"/>
      <c r="Z53" s="2"/>
    </row>
    <row r="54" ht="22.5" customHeight="1">
      <c r="A54" s="591" t="str">
        <f>'360 GRP volumes '!D73</f>
        <v>360-142</v>
      </c>
      <c r="B54" s="457"/>
      <c r="C54" s="555" t="str">
        <f>IF('360 GRP volumes '!L73=0,"",'360 GRP volumes '!L73)</f>
        <v/>
      </c>
      <c r="D54" s="555" t="str">
        <f>IF('360 GRP volumes '!M73=0,"",'360 GRP volumes '!M73)</f>
        <v/>
      </c>
      <c r="E54" s="555" t="str">
        <f>IF('360 GRP volumes '!N73=0,"",'360 GRP volumes '!N73)</f>
        <v/>
      </c>
      <c r="F54" s="555" t="str">
        <f>IF('360 GRP volumes '!O73=0,"",'360 GRP volumes '!O73)</f>
        <v/>
      </c>
      <c r="G54" s="555" t="str">
        <f>IF('360 GRP volumes '!P73=0,"",'360 GRP volumes '!P73)</f>
        <v/>
      </c>
      <c r="H54" s="555" t="str">
        <f>IF('360 GRP volumes '!Q73=0,"",'360 GRP volumes '!Q73)</f>
        <v/>
      </c>
      <c r="I54" s="555" t="str">
        <f>IF('360 GRP volumes '!R73=0,"",'360 GRP volumes '!R73)</f>
        <v/>
      </c>
      <c r="J54" s="555" t="str">
        <f>IF('360 GRP volumes '!S73=0,"",'360 GRP volumes '!S73)</f>
        <v/>
      </c>
      <c r="K54" s="555" t="str">
        <f>IF('360 GRP volumes '!T73=0,"",'360 GRP volumes '!T73)</f>
        <v/>
      </c>
      <c r="L54" s="555" t="str">
        <f>IF('360 GRP volumes '!U73=0,"",'360 GRP volumes '!U73)</f>
        <v/>
      </c>
      <c r="M54" s="555" t="str">
        <f>IF('360 GRP volumes '!V73=0,"",'360 GRP volumes '!V73)</f>
        <v/>
      </c>
      <c r="N54" s="555" t="str">
        <f>IF('360 GRP volumes '!W73=0,"",'360 GRP volumes '!W73)</f>
        <v/>
      </c>
      <c r="O54" s="555" t="str">
        <f>IF('360 GRP volumes '!X73=0,"",'360 GRP volumes '!X73)</f>
        <v/>
      </c>
      <c r="P54" s="590">
        <f t="shared" si="2"/>
        <v>0</v>
      </c>
      <c r="Q54" s="221">
        <f>P54*'360 GRP volumes '!H73</f>
        <v>0</v>
      </c>
      <c r="R54" s="221">
        <f>P54*'360 GRP volumes '!AU73</f>
        <v>0</v>
      </c>
      <c r="S54" s="2"/>
      <c r="T54" s="2"/>
      <c r="U54" s="2"/>
      <c r="V54" s="2"/>
      <c r="W54" s="2"/>
      <c r="X54" s="2"/>
      <c r="Y54" s="2"/>
      <c r="Z54" s="2"/>
    </row>
    <row r="55" ht="22.5" customHeight="1">
      <c r="A55" s="591" t="str">
        <f>'360 GRP volumes '!D74</f>
        <v>360-142-B</v>
      </c>
      <c r="B55" s="457"/>
      <c r="C55" s="555" t="str">
        <f>IF('360 GRP volumes '!L74=0,"",'360 GRP volumes '!L74)</f>
        <v/>
      </c>
      <c r="D55" s="555" t="str">
        <f>IF('360 GRP volumes '!M74=0,"",'360 GRP volumes '!M74)</f>
        <v/>
      </c>
      <c r="E55" s="555" t="str">
        <f>IF('360 GRP volumes '!N74=0,"",'360 GRP volumes '!N74)</f>
        <v/>
      </c>
      <c r="F55" s="555" t="str">
        <f>IF('360 GRP volumes '!O74=0,"",'360 GRP volumes '!O74)</f>
        <v/>
      </c>
      <c r="G55" s="555" t="str">
        <f>IF('360 GRP volumes '!P74=0,"",'360 GRP volumes '!P74)</f>
        <v/>
      </c>
      <c r="H55" s="555" t="str">
        <f>IF('360 GRP volumes '!Q74=0,"",'360 GRP volumes '!Q74)</f>
        <v/>
      </c>
      <c r="I55" s="555" t="str">
        <f>IF('360 GRP volumes '!R74=0,"",'360 GRP volumes '!R74)</f>
        <v/>
      </c>
      <c r="J55" s="555" t="str">
        <f>IF('360 GRP volumes '!S74=0,"",'360 GRP volumes '!S74)</f>
        <v/>
      </c>
      <c r="K55" s="555" t="str">
        <f>IF('360 GRP volumes '!T74=0,"",'360 GRP volumes '!T74)</f>
        <v/>
      </c>
      <c r="L55" s="555" t="str">
        <f>IF('360 GRP volumes '!U74=0,"",'360 GRP volumes '!U74)</f>
        <v/>
      </c>
      <c r="M55" s="555" t="str">
        <f>IF('360 GRP volumes '!V74=0,"",'360 GRP volumes '!V74)</f>
        <v/>
      </c>
      <c r="N55" s="555" t="str">
        <f>IF('360 GRP volumes '!W74=0,"",'360 GRP volumes '!W74)</f>
        <v/>
      </c>
      <c r="O55" s="555" t="str">
        <f>IF('360 GRP volumes '!X74=0,"",'360 GRP volumes '!X74)</f>
        <v/>
      </c>
      <c r="P55" s="590">
        <f t="shared" si="2"/>
        <v>0</v>
      </c>
      <c r="Q55" s="221">
        <f>P55*'360 GRP volumes '!H74</f>
        <v>0</v>
      </c>
      <c r="R55" s="221">
        <f>P55*'360 GRP volumes '!AU74</f>
        <v>0</v>
      </c>
      <c r="S55" s="2"/>
      <c r="T55" s="2"/>
      <c r="U55" s="2"/>
      <c r="V55" s="2"/>
      <c r="W55" s="2"/>
      <c r="X55" s="2"/>
      <c r="Y55" s="2"/>
      <c r="Z55" s="2"/>
    </row>
    <row r="56" ht="22.5" customHeight="1">
      <c r="A56" s="591" t="str">
        <f>'360 GRP volumes '!D75</f>
        <v>360-143</v>
      </c>
      <c r="B56" s="457"/>
      <c r="C56" s="555" t="str">
        <f>IF('360 GRP volumes '!L75=0,"",'360 GRP volumes '!L75)</f>
        <v/>
      </c>
      <c r="D56" s="555" t="str">
        <f>IF('360 GRP volumes '!M75=0,"",'360 GRP volumes '!M75)</f>
        <v/>
      </c>
      <c r="E56" s="555" t="str">
        <f>IF('360 GRP volumes '!N75=0,"",'360 GRP volumes '!N75)</f>
        <v/>
      </c>
      <c r="F56" s="555" t="str">
        <f>IF('360 GRP volumes '!O75=0,"",'360 GRP volumes '!O75)</f>
        <v/>
      </c>
      <c r="G56" s="555" t="str">
        <f>IF('360 GRP volumes '!P75=0,"",'360 GRP volumes '!P75)</f>
        <v/>
      </c>
      <c r="H56" s="555" t="str">
        <f>IF('360 GRP volumes '!Q75=0,"",'360 GRP volumes '!Q75)</f>
        <v/>
      </c>
      <c r="I56" s="555" t="str">
        <f>IF('360 GRP volumes '!R75=0,"",'360 GRP volumes '!R75)</f>
        <v/>
      </c>
      <c r="J56" s="555" t="str">
        <f>IF('360 GRP volumes '!S75=0,"",'360 GRP volumes '!S75)</f>
        <v/>
      </c>
      <c r="K56" s="555" t="str">
        <f>IF('360 GRP volumes '!T75=0,"",'360 GRP volumes '!T75)</f>
        <v/>
      </c>
      <c r="L56" s="555" t="str">
        <f>IF('360 GRP volumes '!U75=0,"",'360 GRP volumes '!U75)</f>
        <v/>
      </c>
      <c r="M56" s="555" t="str">
        <f>IF('360 GRP volumes '!V75=0,"",'360 GRP volumes '!V75)</f>
        <v/>
      </c>
      <c r="N56" s="555" t="str">
        <f>IF('360 GRP volumes '!W75=0,"",'360 GRP volumes '!W75)</f>
        <v/>
      </c>
      <c r="O56" s="555" t="str">
        <f>IF('360 GRP volumes '!X75=0,"",'360 GRP volumes '!X75)</f>
        <v/>
      </c>
      <c r="P56" s="590">
        <f t="shared" si="2"/>
        <v>0</v>
      </c>
      <c r="Q56" s="221">
        <f>P56*'360 GRP volumes '!H75</f>
        <v>0</v>
      </c>
      <c r="R56" s="221">
        <f>P56*'360 GRP volumes '!AU75</f>
        <v>0</v>
      </c>
      <c r="S56" s="2"/>
      <c r="T56" s="2"/>
      <c r="U56" s="2"/>
      <c r="V56" s="2"/>
      <c r="W56" s="2"/>
      <c r="X56" s="2"/>
      <c r="Y56" s="2"/>
      <c r="Z56" s="2"/>
    </row>
    <row r="57" ht="22.5" customHeight="1">
      <c r="A57" s="591" t="str">
        <f>'360 GRP volumes '!D76</f>
        <v>360-144</v>
      </c>
      <c r="B57" s="457"/>
      <c r="C57" s="555" t="str">
        <f>IF('360 GRP volumes '!L76=0,"",'360 GRP volumes '!L76)</f>
        <v/>
      </c>
      <c r="D57" s="555" t="str">
        <f>IF('360 GRP volumes '!M76=0,"",'360 GRP volumes '!M76)</f>
        <v/>
      </c>
      <c r="E57" s="555" t="str">
        <f>IF('360 GRP volumes '!N76=0,"",'360 GRP volumes '!N76)</f>
        <v/>
      </c>
      <c r="F57" s="555" t="str">
        <f>IF('360 GRP volumes '!O76=0,"",'360 GRP volumes '!O76)</f>
        <v/>
      </c>
      <c r="G57" s="555" t="str">
        <f>IF('360 GRP volumes '!P76=0,"",'360 GRP volumes '!P76)</f>
        <v/>
      </c>
      <c r="H57" s="555" t="str">
        <f>IF('360 GRP volumes '!Q76=0,"",'360 GRP volumes '!Q76)</f>
        <v/>
      </c>
      <c r="I57" s="555" t="str">
        <f>IF('360 GRP volumes '!R76=0,"",'360 GRP volumes '!R76)</f>
        <v/>
      </c>
      <c r="J57" s="555" t="str">
        <f>IF('360 GRP volumes '!S76=0,"",'360 GRP volumes '!S76)</f>
        <v/>
      </c>
      <c r="K57" s="555" t="str">
        <f>IF('360 GRP volumes '!T76=0,"",'360 GRP volumes '!T76)</f>
        <v/>
      </c>
      <c r="L57" s="555" t="str">
        <f>IF('360 GRP volumes '!U76=0,"",'360 GRP volumes '!U76)</f>
        <v/>
      </c>
      <c r="M57" s="555" t="str">
        <f>IF('360 GRP volumes '!V76=0,"",'360 GRP volumes '!V76)</f>
        <v/>
      </c>
      <c r="N57" s="555" t="str">
        <f>IF('360 GRP volumes '!W76=0,"",'360 GRP volumes '!W76)</f>
        <v/>
      </c>
      <c r="O57" s="555" t="str">
        <f>IF('360 GRP volumes '!X76=0,"",'360 GRP volumes '!X76)</f>
        <v/>
      </c>
      <c r="P57" s="590">
        <f t="shared" si="2"/>
        <v>0</v>
      </c>
      <c r="Q57" s="221">
        <f>P57*'360 GRP volumes '!H76</f>
        <v>0</v>
      </c>
      <c r="R57" s="221">
        <f>P57*'360 GRP volumes '!AU76</f>
        <v>0</v>
      </c>
      <c r="S57" s="2"/>
      <c r="T57" s="2"/>
      <c r="U57" s="2"/>
      <c r="V57" s="2"/>
      <c r="W57" s="2"/>
      <c r="X57" s="2"/>
      <c r="Y57" s="2"/>
      <c r="Z57" s="2"/>
    </row>
    <row r="58" ht="22.5" customHeight="1">
      <c r="A58" s="591" t="str">
        <f>'360 GRP volumes '!D77</f>
        <v>360-145</v>
      </c>
      <c r="B58" s="457"/>
      <c r="C58" s="555" t="str">
        <f>IF('360 GRP volumes '!L77=0,"",'360 GRP volumes '!L77)</f>
        <v/>
      </c>
      <c r="D58" s="555" t="str">
        <f>IF('360 GRP volumes '!M77=0,"",'360 GRP volumes '!M77)</f>
        <v/>
      </c>
      <c r="E58" s="555" t="str">
        <f>IF('360 GRP volumes '!N77=0,"",'360 GRP volumes '!N77)</f>
        <v/>
      </c>
      <c r="F58" s="555" t="str">
        <f>IF('360 GRP volumes '!O77=0,"",'360 GRP volumes '!O77)</f>
        <v/>
      </c>
      <c r="G58" s="555" t="str">
        <f>IF('360 GRP volumes '!P77=0,"",'360 GRP volumes '!P77)</f>
        <v/>
      </c>
      <c r="H58" s="555" t="str">
        <f>IF('360 GRP volumes '!Q77=0,"",'360 GRP volumes '!Q77)</f>
        <v/>
      </c>
      <c r="I58" s="555" t="str">
        <f>IF('360 GRP volumes '!R77=0,"",'360 GRP volumes '!R77)</f>
        <v/>
      </c>
      <c r="J58" s="555" t="str">
        <f>IF('360 GRP volumes '!S77=0,"",'360 GRP volumes '!S77)</f>
        <v/>
      </c>
      <c r="K58" s="555" t="str">
        <f>IF('360 GRP volumes '!T77=0,"",'360 GRP volumes '!T77)</f>
        <v/>
      </c>
      <c r="L58" s="555" t="str">
        <f>IF('360 GRP volumes '!U77=0,"",'360 GRP volumes '!U77)</f>
        <v/>
      </c>
      <c r="M58" s="555" t="str">
        <f>IF('360 GRP volumes '!V77=0,"",'360 GRP volumes '!V77)</f>
        <v/>
      </c>
      <c r="N58" s="555" t="str">
        <f>IF('360 GRP volumes '!W77=0,"",'360 GRP volumes '!W77)</f>
        <v/>
      </c>
      <c r="O58" s="555" t="str">
        <f>IF('360 GRP volumes '!X77=0,"",'360 GRP volumes '!X77)</f>
        <v/>
      </c>
      <c r="P58" s="590">
        <f t="shared" si="2"/>
        <v>0</v>
      </c>
      <c r="Q58" s="221">
        <f>P58*'360 GRP volumes '!H77</f>
        <v>0</v>
      </c>
      <c r="R58" s="221">
        <f>P58*'360 GRP volumes '!AU77</f>
        <v>0</v>
      </c>
      <c r="S58" s="2"/>
      <c r="T58" s="2"/>
      <c r="U58" s="2"/>
      <c r="V58" s="2"/>
      <c r="W58" s="2"/>
      <c r="X58" s="2"/>
      <c r="Y58" s="2"/>
      <c r="Z58" s="2"/>
    </row>
    <row r="59" ht="22.5" customHeight="1">
      <c r="A59" s="591" t="str">
        <f>'360 GRP volumes '!D78</f>
        <v>360-145-B</v>
      </c>
      <c r="B59" s="457"/>
      <c r="C59" s="555" t="str">
        <f>IF('360 GRP volumes '!L78=0,"",'360 GRP volumes '!L78)</f>
        <v/>
      </c>
      <c r="D59" s="555" t="str">
        <f>IF('360 GRP volumes '!M78=0,"",'360 GRP volumes '!M78)</f>
        <v/>
      </c>
      <c r="E59" s="555" t="str">
        <f>IF('360 GRP volumes '!N78=0,"",'360 GRP volumes '!N78)</f>
        <v/>
      </c>
      <c r="F59" s="555" t="str">
        <f>IF('360 GRP volumes '!O78=0,"",'360 GRP volumes '!O78)</f>
        <v/>
      </c>
      <c r="G59" s="555" t="str">
        <f>IF('360 GRP volumes '!P78=0,"",'360 GRP volumes '!P78)</f>
        <v/>
      </c>
      <c r="H59" s="555" t="str">
        <f>IF('360 GRP volumes '!Q78=0,"",'360 GRP volumes '!Q78)</f>
        <v/>
      </c>
      <c r="I59" s="555" t="str">
        <f>IF('360 GRP volumes '!R78=0,"",'360 GRP volumes '!R78)</f>
        <v/>
      </c>
      <c r="J59" s="555" t="str">
        <f>IF('360 GRP volumes '!S78=0,"",'360 GRP volumes '!S78)</f>
        <v/>
      </c>
      <c r="K59" s="555" t="str">
        <f>IF('360 GRP volumes '!T78=0,"",'360 GRP volumes '!T78)</f>
        <v/>
      </c>
      <c r="L59" s="555" t="str">
        <f>IF('360 GRP volumes '!U78=0,"",'360 GRP volumes '!U78)</f>
        <v/>
      </c>
      <c r="M59" s="555" t="str">
        <f>IF('360 GRP volumes '!V78=0,"",'360 GRP volumes '!V78)</f>
        <v/>
      </c>
      <c r="N59" s="555" t="str">
        <f>IF('360 GRP volumes '!W78=0,"",'360 GRP volumes '!W78)</f>
        <v/>
      </c>
      <c r="O59" s="555" t="str">
        <f>IF('360 GRP volumes '!X78=0,"",'360 GRP volumes '!X78)</f>
        <v/>
      </c>
      <c r="P59" s="590">
        <f t="shared" si="2"/>
        <v>0</v>
      </c>
      <c r="Q59" s="221">
        <f>P59*'360 GRP volumes '!H78</f>
        <v>0</v>
      </c>
      <c r="R59" s="221">
        <f>P59*'360 GRP volumes '!AU78</f>
        <v>0</v>
      </c>
      <c r="S59" s="2"/>
      <c r="T59" s="2"/>
      <c r="U59" s="2"/>
      <c r="V59" s="2"/>
      <c r="W59" s="2"/>
      <c r="X59" s="2"/>
      <c r="Y59" s="2"/>
      <c r="Z59" s="2"/>
    </row>
    <row r="60" ht="22.5" customHeight="1">
      <c r="A60" s="591" t="str">
        <f>'360 GRP volumes '!D79</f>
        <v>360-146</v>
      </c>
      <c r="B60" s="457"/>
      <c r="C60" s="555" t="str">
        <f>IF('360 GRP volumes '!L79=0,"",'360 GRP volumes '!L79)</f>
        <v/>
      </c>
      <c r="D60" s="555" t="str">
        <f>IF('360 GRP volumes '!M79=0,"",'360 GRP volumes '!M79)</f>
        <v/>
      </c>
      <c r="E60" s="555" t="str">
        <f>IF('360 GRP volumes '!N79=0,"",'360 GRP volumes '!N79)</f>
        <v/>
      </c>
      <c r="F60" s="555" t="str">
        <f>IF('360 GRP volumes '!O79=0,"",'360 GRP volumes '!O79)</f>
        <v/>
      </c>
      <c r="G60" s="555" t="str">
        <f>IF('360 GRP volumes '!P79=0,"",'360 GRP volumes '!P79)</f>
        <v/>
      </c>
      <c r="H60" s="555" t="str">
        <f>IF('360 GRP volumes '!Q79=0,"",'360 GRP volumes '!Q79)</f>
        <v/>
      </c>
      <c r="I60" s="555" t="str">
        <f>IF('360 GRP volumes '!R79=0,"",'360 GRP volumes '!R79)</f>
        <v/>
      </c>
      <c r="J60" s="555" t="str">
        <f>IF('360 GRP volumes '!S79=0,"",'360 GRP volumes '!S79)</f>
        <v/>
      </c>
      <c r="K60" s="555" t="str">
        <f>IF('360 GRP volumes '!T79=0,"",'360 GRP volumes '!T79)</f>
        <v/>
      </c>
      <c r="L60" s="555" t="str">
        <f>IF('360 GRP volumes '!U79=0,"",'360 GRP volumes '!U79)</f>
        <v/>
      </c>
      <c r="M60" s="555" t="str">
        <f>IF('360 GRP volumes '!V79=0,"",'360 GRP volumes '!V79)</f>
        <v/>
      </c>
      <c r="N60" s="555" t="str">
        <f>IF('360 GRP volumes '!W79=0,"",'360 GRP volumes '!W79)</f>
        <v/>
      </c>
      <c r="O60" s="555" t="str">
        <f>IF('360 GRP volumes '!X79=0,"",'360 GRP volumes '!X79)</f>
        <v/>
      </c>
      <c r="P60" s="590">
        <f t="shared" si="2"/>
        <v>0</v>
      </c>
      <c r="Q60" s="221">
        <f>P60*'360 GRP volumes '!H79</f>
        <v>0</v>
      </c>
      <c r="R60" s="221">
        <f>P60*'360 GRP volumes '!AU79</f>
        <v>0</v>
      </c>
      <c r="S60" s="2"/>
      <c r="T60" s="2"/>
      <c r="U60" s="2"/>
      <c r="V60" s="2"/>
      <c r="W60" s="2"/>
      <c r="X60" s="2"/>
      <c r="Y60" s="2"/>
      <c r="Z60" s="2"/>
    </row>
    <row r="61" ht="22.5" customHeight="1">
      <c r="A61" s="591" t="str">
        <f>'360 GRP volumes '!D80</f>
        <v>360-146-B</v>
      </c>
      <c r="B61" s="457"/>
      <c r="C61" s="555" t="str">
        <f>IF('360 GRP volumes '!L80=0,"",'360 GRP volumes '!L80)</f>
        <v/>
      </c>
      <c r="D61" s="555" t="str">
        <f>IF('360 GRP volumes '!M80=0,"",'360 GRP volumes '!M80)</f>
        <v/>
      </c>
      <c r="E61" s="555" t="str">
        <f>IF('360 GRP volumes '!N80=0,"",'360 GRP volumes '!N80)</f>
        <v/>
      </c>
      <c r="F61" s="555" t="str">
        <f>IF('360 GRP volumes '!O80=0,"",'360 GRP volumes '!O80)</f>
        <v/>
      </c>
      <c r="G61" s="555" t="str">
        <f>IF('360 GRP volumes '!P80=0,"",'360 GRP volumes '!P80)</f>
        <v/>
      </c>
      <c r="H61" s="555" t="str">
        <f>IF('360 GRP volumes '!Q80=0,"",'360 GRP volumes '!Q80)</f>
        <v/>
      </c>
      <c r="I61" s="555" t="str">
        <f>IF('360 GRP volumes '!R80=0,"",'360 GRP volumes '!R80)</f>
        <v/>
      </c>
      <c r="J61" s="555" t="str">
        <f>IF('360 GRP volumes '!S80=0,"",'360 GRP volumes '!S80)</f>
        <v/>
      </c>
      <c r="K61" s="555" t="str">
        <f>IF('360 GRP volumes '!T80=0,"",'360 GRP volumes '!T80)</f>
        <v/>
      </c>
      <c r="L61" s="555" t="str">
        <f>IF('360 GRP volumes '!U80=0,"",'360 GRP volumes '!U80)</f>
        <v/>
      </c>
      <c r="M61" s="555" t="str">
        <f>IF('360 GRP volumes '!V80=0,"",'360 GRP volumes '!V80)</f>
        <v/>
      </c>
      <c r="N61" s="555" t="str">
        <f>IF('360 GRP volumes '!W80=0,"",'360 GRP volumes '!W80)</f>
        <v/>
      </c>
      <c r="O61" s="555" t="str">
        <f>IF('360 GRP volumes '!X80=0,"",'360 GRP volumes '!X80)</f>
        <v/>
      </c>
      <c r="P61" s="590">
        <f t="shared" si="2"/>
        <v>0</v>
      </c>
      <c r="Q61" s="221">
        <f>P61*'360 GRP volumes '!H80</f>
        <v>0</v>
      </c>
      <c r="R61" s="221">
        <f>P61*'360 GRP volumes '!AU80</f>
        <v>0</v>
      </c>
      <c r="S61" s="2"/>
      <c r="T61" s="2"/>
      <c r="U61" s="2"/>
      <c r="V61" s="2"/>
      <c r="W61" s="2"/>
      <c r="X61" s="2"/>
      <c r="Y61" s="2"/>
      <c r="Z61" s="2"/>
    </row>
    <row r="62" ht="22.5" customHeight="1">
      <c r="A62" s="591" t="str">
        <f>'360 GRP volumes '!D81</f>
        <v>360-147</v>
      </c>
      <c r="B62" s="457"/>
      <c r="C62" s="555" t="str">
        <f>IF('360 GRP volumes '!L81=0,"",'360 GRP volumes '!L81)</f>
        <v/>
      </c>
      <c r="D62" s="555" t="str">
        <f>IF('360 GRP volumes '!M81=0,"",'360 GRP volumes '!M81)</f>
        <v/>
      </c>
      <c r="E62" s="555" t="str">
        <f>IF('360 GRP volumes '!N81=0,"",'360 GRP volumes '!N81)</f>
        <v/>
      </c>
      <c r="F62" s="555" t="str">
        <f>IF('360 GRP volumes '!O81=0,"",'360 GRP volumes '!O81)</f>
        <v/>
      </c>
      <c r="G62" s="555" t="str">
        <f>IF('360 GRP volumes '!P81=0,"",'360 GRP volumes '!P81)</f>
        <v/>
      </c>
      <c r="H62" s="555" t="str">
        <f>IF('360 GRP volumes '!Q81=0,"",'360 GRP volumes '!Q81)</f>
        <v/>
      </c>
      <c r="I62" s="555" t="str">
        <f>IF('360 GRP volumes '!R81=0,"",'360 GRP volumes '!R81)</f>
        <v/>
      </c>
      <c r="J62" s="555" t="str">
        <f>IF('360 GRP volumes '!S81=0,"",'360 GRP volumes '!S81)</f>
        <v/>
      </c>
      <c r="K62" s="555" t="str">
        <f>IF('360 GRP volumes '!T81=0,"",'360 GRP volumes '!T81)</f>
        <v/>
      </c>
      <c r="L62" s="555" t="str">
        <f>IF('360 GRP volumes '!U81=0,"",'360 GRP volumes '!U81)</f>
        <v/>
      </c>
      <c r="M62" s="555" t="str">
        <f>IF('360 GRP volumes '!V81=0,"",'360 GRP volumes '!V81)</f>
        <v/>
      </c>
      <c r="N62" s="555" t="str">
        <f>IF('360 GRP volumes '!W81=0,"",'360 GRP volumes '!W81)</f>
        <v/>
      </c>
      <c r="O62" s="555" t="str">
        <f>IF('360 GRP volumes '!X81=0,"",'360 GRP volumes '!X81)</f>
        <v/>
      </c>
      <c r="P62" s="590">
        <f t="shared" si="2"/>
        <v>0</v>
      </c>
      <c r="Q62" s="221">
        <f>P62*'360 GRP volumes '!H81</f>
        <v>0</v>
      </c>
      <c r="R62" s="221">
        <f>P62*'360 GRP volumes '!AU81</f>
        <v>0</v>
      </c>
      <c r="S62" s="2"/>
      <c r="T62" s="2"/>
      <c r="U62" s="2"/>
      <c r="V62" s="2"/>
      <c r="W62" s="2"/>
      <c r="X62" s="2"/>
      <c r="Y62" s="2"/>
      <c r="Z62" s="2"/>
    </row>
    <row r="63" ht="22.5" customHeight="1">
      <c r="A63" s="591" t="str">
        <f>'360 GRP volumes '!D82</f>
        <v>360-147-B</v>
      </c>
      <c r="B63" s="457"/>
      <c r="C63" s="555" t="str">
        <f>IF('360 GRP volumes '!L82=0,"",'360 GRP volumes '!L82)</f>
        <v/>
      </c>
      <c r="D63" s="555" t="str">
        <f>IF('360 GRP volumes '!M82=0,"",'360 GRP volumes '!M82)</f>
        <v/>
      </c>
      <c r="E63" s="555" t="str">
        <f>IF('360 GRP volumes '!N82=0,"",'360 GRP volumes '!N82)</f>
        <v/>
      </c>
      <c r="F63" s="555" t="str">
        <f>IF('360 GRP volumes '!O82=0,"",'360 GRP volumes '!O82)</f>
        <v/>
      </c>
      <c r="G63" s="555" t="str">
        <f>IF('360 GRP volumes '!P82=0,"",'360 GRP volumes '!P82)</f>
        <v/>
      </c>
      <c r="H63" s="555" t="str">
        <f>IF('360 GRP volumes '!Q82=0,"",'360 GRP volumes '!Q82)</f>
        <v/>
      </c>
      <c r="I63" s="555" t="str">
        <f>IF('360 GRP volumes '!R82=0,"",'360 GRP volumes '!R82)</f>
        <v/>
      </c>
      <c r="J63" s="555" t="str">
        <f>IF('360 GRP volumes '!S82=0,"",'360 GRP volumes '!S82)</f>
        <v/>
      </c>
      <c r="K63" s="555" t="str">
        <f>IF('360 GRP volumes '!T82=0,"",'360 GRP volumes '!T82)</f>
        <v/>
      </c>
      <c r="L63" s="555" t="str">
        <f>IF('360 GRP volumes '!U82=0,"",'360 GRP volumes '!U82)</f>
        <v/>
      </c>
      <c r="M63" s="555" t="str">
        <f>IF('360 GRP volumes '!V82=0,"",'360 GRP volumes '!V82)</f>
        <v/>
      </c>
      <c r="N63" s="555" t="str">
        <f>IF('360 GRP volumes '!W82=0,"",'360 GRP volumes '!W82)</f>
        <v/>
      </c>
      <c r="O63" s="555" t="str">
        <f>IF('360 GRP volumes '!X82=0,"",'360 GRP volumes '!X82)</f>
        <v/>
      </c>
      <c r="P63" s="590">
        <f t="shared" si="2"/>
        <v>0</v>
      </c>
      <c r="Q63" s="221">
        <f>P63*'360 GRP volumes '!H82</f>
        <v>0</v>
      </c>
      <c r="R63" s="221">
        <f>P63*'360 GRP volumes '!AU82</f>
        <v>0</v>
      </c>
      <c r="S63" s="2"/>
      <c r="T63" s="2"/>
      <c r="U63" s="2"/>
      <c r="V63" s="2"/>
      <c r="W63" s="2"/>
      <c r="X63" s="2"/>
      <c r="Y63" s="2"/>
      <c r="Z63" s="2"/>
    </row>
    <row r="64" ht="22.5" customHeight="1">
      <c r="A64" s="591" t="str">
        <f>'360 GRP volumes '!D83</f>
        <v>360-148</v>
      </c>
      <c r="B64" s="457"/>
      <c r="C64" s="555" t="str">
        <f>IF('360 GRP volumes '!L83=0,"",'360 GRP volumes '!L83)</f>
        <v/>
      </c>
      <c r="D64" s="555" t="str">
        <f>IF('360 GRP volumes '!M83=0,"",'360 GRP volumes '!M83)</f>
        <v/>
      </c>
      <c r="E64" s="555" t="str">
        <f>IF('360 GRP volumes '!N83=0,"",'360 GRP volumes '!N83)</f>
        <v/>
      </c>
      <c r="F64" s="555" t="str">
        <f>IF('360 GRP volumes '!O83=0,"",'360 GRP volumes '!O83)</f>
        <v/>
      </c>
      <c r="G64" s="555" t="str">
        <f>IF('360 GRP volumes '!P83=0,"",'360 GRP volumes '!P83)</f>
        <v/>
      </c>
      <c r="H64" s="555" t="str">
        <f>IF('360 GRP volumes '!Q83=0,"",'360 GRP volumes '!Q83)</f>
        <v/>
      </c>
      <c r="I64" s="555" t="str">
        <f>IF('360 GRP volumes '!R83=0,"",'360 GRP volumes '!R83)</f>
        <v/>
      </c>
      <c r="J64" s="555" t="str">
        <f>IF('360 GRP volumes '!S83=0,"",'360 GRP volumes '!S83)</f>
        <v/>
      </c>
      <c r="K64" s="555" t="str">
        <f>IF('360 GRP volumes '!T83=0,"",'360 GRP volumes '!T83)</f>
        <v/>
      </c>
      <c r="L64" s="555" t="str">
        <f>IF('360 GRP volumes '!U83=0,"",'360 GRP volumes '!U83)</f>
        <v/>
      </c>
      <c r="M64" s="555" t="str">
        <f>IF('360 GRP volumes '!V83=0,"",'360 GRP volumes '!V83)</f>
        <v/>
      </c>
      <c r="N64" s="555" t="str">
        <f>IF('360 GRP volumes '!W83=0,"",'360 GRP volumes '!W83)</f>
        <v/>
      </c>
      <c r="O64" s="555" t="str">
        <f>IF('360 GRP volumes '!X83=0,"",'360 GRP volumes '!X83)</f>
        <v/>
      </c>
      <c r="P64" s="590">
        <f t="shared" si="2"/>
        <v>0</v>
      </c>
      <c r="Q64" s="221">
        <f>P64*'360 GRP volumes '!H83</f>
        <v>0</v>
      </c>
      <c r="R64" s="221">
        <f>P64*'360 GRP volumes '!AU83</f>
        <v>0</v>
      </c>
      <c r="S64" s="2"/>
      <c r="T64" s="2"/>
      <c r="U64" s="2"/>
      <c r="V64" s="2"/>
      <c r="W64" s="2"/>
      <c r="X64" s="2"/>
      <c r="Y64" s="2"/>
      <c r="Z64" s="2"/>
    </row>
    <row r="65" ht="22.5" customHeight="1">
      <c r="A65" s="591" t="str">
        <f>'360 GRP volumes '!D84</f>
        <v>360-148-B</v>
      </c>
      <c r="B65" s="457"/>
      <c r="C65" s="555" t="str">
        <f>IF('360 GRP volumes '!L84=0,"",'360 GRP volumes '!L84)</f>
        <v/>
      </c>
      <c r="D65" s="555" t="str">
        <f>IF('360 GRP volumes '!M84=0,"",'360 GRP volumes '!M84)</f>
        <v/>
      </c>
      <c r="E65" s="555" t="str">
        <f>IF('360 GRP volumes '!N84=0,"",'360 GRP volumes '!N84)</f>
        <v/>
      </c>
      <c r="F65" s="555" t="str">
        <f>IF('360 GRP volumes '!O84=0,"",'360 GRP volumes '!O84)</f>
        <v/>
      </c>
      <c r="G65" s="555" t="str">
        <f>IF('360 GRP volumes '!P84=0,"",'360 GRP volumes '!P84)</f>
        <v/>
      </c>
      <c r="H65" s="555" t="str">
        <f>IF('360 GRP volumes '!Q84=0,"",'360 GRP volumes '!Q84)</f>
        <v/>
      </c>
      <c r="I65" s="555" t="str">
        <f>IF('360 GRP volumes '!R84=0,"",'360 GRP volumes '!R84)</f>
        <v/>
      </c>
      <c r="J65" s="555" t="str">
        <f>IF('360 GRP volumes '!S84=0,"",'360 GRP volumes '!S84)</f>
        <v/>
      </c>
      <c r="K65" s="555" t="str">
        <f>IF('360 GRP volumes '!T84=0,"",'360 GRP volumes '!T84)</f>
        <v/>
      </c>
      <c r="L65" s="555" t="str">
        <f>IF('360 GRP volumes '!U84=0,"",'360 GRP volumes '!U84)</f>
        <v/>
      </c>
      <c r="M65" s="555" t="str">
        <f>IF('360 GRP volumes '!V84=0,"",'360 GRP volumes '!V84)</f>
        <v/>
      </c>
      <c r="N65" s="555" t="str">
        <f>IF('360 GRP volumes '!W84=0,"",'360 GRP volumes '!W84)</f>
        <v/>
      </c>
      <c r="O65" s="555" t="str">
        <f>IF('360 GRP volumes '!X84=0,"",'360 GRP volumes '!X84)</f>
        <v/>
      </c>
      <c r="P65" s="590">
        <f t="shared" si="2"/>
        <v>0</v>
      </c>
      <c r="Q65" s="221">
        <f>P65*'360 GRP volumes '!H84</f>
        <v>0</v>
      </c>
      <c r="R65" s="221">
        <f>P65*'360 GRP volumes '!AU84</f>
        <v>0</v>
      </c>
      <c r="S65" s="2"/>
      <c r="T65" s="2"/>
      <c r="U65" s="2"/>
      <c r="V65" s="2"/>
      <c r="W65" s="2"/>
      <c r="X65" s="2"/>
      <c r="Y65" s="2"/>
      <c r="Z65" s="2"/>
    </row>
    <row r="66" ht="22.5" customHeight="1">
      <c r="A66" s="591" t="str">
        <f>'360 GRP volumes '!D85</f>
        <v>360-149</v>
      </c>
      <c r="B66" s="457"/>
      <c r="C66" s="555" t="str">
        <f>IF('360 GRP volumes '!L85=0,"",'360 GRP volumes '!L85)</f>
        <v/>
      </c>
      <c r="D66" s="555" t="str">
        <f>IF('360 GRP volumes '!M85=0,"",'360 GRP volumes '!M85)</f>
        <v/>
      </c>
      <c r="E66" s="555" t="str">
        <f>IF('360 GRP volumes '!N85=0,"",'360 GRP volumes '!N85)</f>
        <v/>
      </c>
      <c r="F66" s="555" t="str">
        <f>IF('360 GRP volumes '!O85=0,"",'360 GRP volumes '!O85)</f>
        <v/>
      </c>
      <c r="G66" s="555" t="str">
        <f>IF('360 GRP volumes '!P85=0,"",'360 GRP volumes '!P85)</f>
        <v/>
      </c>
      <c r="H66" s="555" t="str">
        <f>IF('360 GRP volumes '!Q85=0,"",'360 GRP volumes '!Q85)</f>
        <v/>
      </c>
      <c r="I66" s="555" t="str">
        <f>IF('360 GRP volumes '!R85=0,"",'360 GRP volumes '!R85)</f>
        <v/>
      </c>
      <c r="J66" s="555" t="str">
        <f>IF('360 GRP volumes '!S85=0,"",'360 GRP volumes '!S85)</f>
        <v/>
      </c>
      <c r="K66" s="555" t="str">
        <f>IF('360 GRP volumes '!T85=0,"",'360 GRP volumes '!T85)</f>
        <v/>
      </c>
      <c r="L66" s="555" t="str">
        <f>IF('360 GRP volumes '!U85=0,"",'360 GRP volumes '!U85)</f>
        <v/>
      </c>
      <c r="M66" s="555" t="str">
        <f>IF('360 GRP volumes '!V85=0,"",'360 GRP volumes '!V85)</f>
        <v/>
      </c>
      <c r="N66" s="555" t="str">
        <f>IF('360 GRP volumes '!W85=0,"",'360 GRP volumes '!W85)</f>
        <v/>
      </c>
      <c r="O66" s="555" t="str">
        <f>IF('360 GRP volumes '!X85=0,"",'360 GRP volumes '!X85)</f>
        <v/>
      </c>
      <c r="P66" s="590">
        <f t="shared" si="2"/>
        <v>0</v>
      </c>
      <c r="Q66" s="221">
        <f>P66*'360 GRP volumes '!H85</f>
        <v>0</v>
      </c>
      <c r="R66" s="221">
        <f>P66*'360 GRP volumes '!AU85</f>
        <v>0</v>
      </c>
      <c r="S66" s="2"/>
      <c r="T66" s="2"/>
      <c r="U66" s="2"/>
      <c r="V66" s="2"/>
      <c r="W66" s="2"/>
      <c r="X66" s="2"/>
      <c r="Y66" s="2"/>
      <c r="Z66" s="2"/>
    </row>
    <row r="67" ht="22.5" customHeight="1">
      <c r="A67" s="591" t="str">
        <f>'360 GRP volumes '!D86</f>
        <v>360-149-B</v>
      </c>
      <c r="B67" s="457"/>
      <c r="C67" s="555" t="str">
        <f>IF('360 GRP volumes '!L86=0,"",'360 GRP volumes '!L86)</f>
        <v/>
      </c>
      <c r="D67" s="555" t="str">
        <f>IF('360 GRP volumes '!M86=0,"",'360 GRP volumes '!M86)</f>
        <v/>
      </c>
      <c r="E67" s="555" t="str">
        <f>IF('360 GRP volumes '!N86=0,"",'360 GRP volumes '!N86)</f>
        <v/>
      </c>
      <c r="F67" s="555" t="str">
        <f>IF('360 GRP volumes '!O86=0,"",'360 GRP volumes '!O86)</f>
        <v/>
      </c>
      <c r="G67" s="555" t="str">
        <f>IF('360 GRP volumes '!P86=0,"",'360 GRP volumes '!P86)</f>
        <v/>
      </c>
      <c r="H67" s="555" t="str">
        <f>IF('360 GRP volumes '!Q86=0,"",'360 GRP volumes '!Q86)</f>
        <v/>
      </c>
      <c r="I67" s="555" t="str">
        <f>IF('360 GRP volumes '!R86=0,"",'360 GRP volumes '!R86)</f>
        <v/>
      </c>
      <c r="J67" s="555" t="str">
        <f>IF('360 GRP volumes '!S86=0,"",'360 GRP volumes '!S86)</f>
        <v/>
      </c>
      <c r="K67" s="555" t="str">
        <f>IF('360 GRP volumes '!T86=0,"",'360 GRP volumes '!T86)</f>
        <v/>
      </c>
      <c r="L67" s="555" t="str">
        <f>IF('360 GRP volumes '!U86=0,"",'360 GRP volumes '!U86)</f>
        <v/>
      </c>
      <c r="M67" s="555" t="str">
        <f>IF('360 GRP volumes '!V86=0,"",'360 GRP volumes '!V86)</f>
        <v/>
      </c>
      <c r="N67" s="555" t="str">
        <f>IF('360 GRP volumes '!W86=0,"",'360 GRP volumes '!W86)</f>
        <v/>
      </c>
      <c r="O67" s="555" t="str">
        <f>IF('360 GRP volumes '!X86=0,"",'360 GRP volumes '!X86)</f>
        <v/>
      </c>
      <c r="P67" s="590">
        <f t="shared" si="2"/>
        <v>0</v>
      </c>
      <c r="Q67" s="221">
        <f>P67*'360 GRP volumes '!H86</f>
        <v>0</v>
      </c>
      <c r="R67" s="221">
        <f>P67*'360 GRP volumes '!AU86</f>
        <v>0</v>
      </c>
      <c r="S67" s="2"/>
      <c r="T67" s="2"/>
      <c r="U67" s="2"/>
      <c r="V67" s="2"/>
      <c r="W67" s="2"/>
      <c r="X67" s="2"/>
      <c r="Y67" s="2"/>
      <c r="Z67" s="2"/>
    </row>
    <row r="68" ht="22.5" customHeight="1">
      <c r="A68" s="591" t="str">
        <f>'360 GRP volumes '!D87</f>
        <v>360-150</v>
      </c>
      <c r="B68" s="457"/>
      <c r="C68" s="555" t="str">
        <f>IF('360 GRP volumes '!L87=0,"",'360 GRP volumes '!L87)</f>
        <v/>
      </c>
      <c r="D68" s="555" t="str">
        <f>IF('360 GRP volumes '!M87=0,"",'360 GRP volumes '!M87)</f>
        <v/>
      </c>
      <c r="E68" s="555" t="str">
        <f>IF('360 GRP volumes '!N87=0,"",'360 GRP volumes '!N87)</f>
        <v/>
      </c>
      <c r="F68" s="555" t="str">
        <f>IF('360 GRP volumes '!O87=0,"",'360 GRP volumes '!O87)</f>
        <v/>
      </c>
      <c r="G68" s="555" t="str">
        <f>IF('360 GRP volumes '!P87=0,"",'360 GRP volumes '!P87)</f>
        <v/>
      </c>
      <c r="H68" s="555" t="str">
        <f>IF('360 GRP volumes '!Q87=0,"",'360 GRP volumes '!Q87)</f>
        <v/>
      </c>
      <c r="I68" s="555" t="str">
        <f>IF('360 GRP volumes '!R87=0,"",'360 GRP volumes '!R87)</f>
        <v/>
      </c>
      <c r="J68" s="555" t="str">
        <f>IF('360 GRP volumes '!S87=0,"",'360 GRP volumes '!S87)</f>
        <v/>
      </c>
      <c r="K68" s="555" t="str">
        <f>IF('360 GRP volumes '!T87=0,"",'360 GRP volumes '!T87)</f>
        <v/>
      </c>
      <c r="L68" s="555" t="str">
        <f>IF('360 GRP volumes '!U87=0,"",'360 GRP volumes '!U87)</f>
        <v/>
      </c>
      <c r="M68" s="555" t="str">
        <f>IF('360 GRP volumes '!V87=0,"",'360 GRP volumes '!V87)</f>
        <v/>
      </c>
      <c r="N68" s="555" t="str">
        <f>IF('360 GRP volumes '!W87=0,"",'360 GRP volumes '!W87)</f>
        <v/>
      </c>
      <c r="O68" s="555" t="str">
        <f>IF('360 GRP volumes '!X87=0,"",'360 GRP volumes '!X87)</f>
        <v/>
      </c>
      <c r="P68" s="590">
        <f t="shared" si="2"/>
        <v>0</v>
      </c>
      <c r="Q68" s="221">
        <f>P68*'360 GRP volumes '!H87</f>
        <v>0</v>
      </c>
      <c r="R68" s="221">
        <f>P68*'360 GRP volumes '!AU87</f>
        <v>0</v>
      </c>
      <c r="S68" s="2"/>
      <c r="T68" s="2"/>
      <c r="U68" s="2"/>
      <c r="V68" s="2"/>
      <c r="W68" s="2"/>
      <c r="X68" s="2"/>
      <c r="Y68" s="2"/>
      <c r="Z68" s="2"/>
    </row>
    <row r="69" ht="22.5" customHeight="1">
      <c r="A69" s="591" t="str">
        <f>'360 GRP volumes '!D88</f>
        <v>360-150-B</v>
      </c>
      <c r="B69" s="457"/>
      <c r="C69" s="555" t="str">
        <f>IF('360 GRP volumes '!L88=0,"",'360 GRP volumes '!L88)</f>
        <v/>
      </c>
      <c r="D69" s="555" t="str">
        <f>IF('360 GRP volumes '!M88=0,"",'360 GRP volumes '!M88)</f>
        <v/>
      </c>
      <c r="E69" s="555" t="str">
        <f>IF('360 GRP volumes '!N88=0,"",'360 GRP volumes '!N88)</f>
        <v/>
      </c>
      <c r="F69" s="555" t="str">
        <f>IF('360 GRP volumes '!O88=0,"",'360 GRP volumes '!O88)</f>
        <v/>
      </c>
      <c r="G69" s="555" t="str">
        <f>IF('360 GRP volumes '!P88=0,"",'360 GRP volumes '!P88)</f>
        <v/>
      </c>
      <c r="H69" s="555" t="str">
        <f>IF('360 GRP volumes '!Q88=0,"",'360 GRP volumes '!Q88)</f>
        <v/>
      </c>
      <c r="I69" s="555" t="str">
        <f>IF('360 GRP volumes '!R88=0,"",'360 GRP volumes '!R88)</f>
        <v/>
      </c>
      <c r="J69" s="555" t="str">
        <f>IF('360 GRP volumes '!S88=0,"",'360 GRP volumes '!S88)</f>
        <v/>
      </c>
      <c r="K69" s="555" t="str">
        <f>IF('360 GRP volumes '!T88=0,"",'360 GRP volumes '!T88)</f>
        <v/>
      </c>
      <c r="L69" s="555" t="str">
        <f>IF('360 GRP volumes '!U88=0,"",'360 GRP volumes '!U88)</f>
        <v/>
      </c>
      <c r="M69" s="555" t="str">
        <f>IF('360 GRP volumes '!V88=0,"",'360 GRP volumes '!V88)</f>
        <v/>
      </c>
      <c r="N69" s="555" t="str">
        <f>IF('360 GRP volumes '!W88=0,"",'360 GRP volumes '!W88)</f>
        <v/>
      </c>
      <c r="O69" s="555" t="str">
        <f>IF('360 GRP volumes '!X88=0,"",'360 GRP volumes '!X88)</f>
        <v/>
      </c>
      <c r="P69" s="590">
        <f t="shared" si="2"/>
        <v>0</v>
      </c>
      <c r="Q69" s="221">
        <f>P69*'360 GRP volumes '!H88</f>
        <v>0</v>
      </c>
      <c r="R69" s="221">
        <f>P69*'360 GRP volumes '!AU88</f>
        <v>0</v>
      </c>
      <c r="S69" s="2"/>
      <c r="T69" s="2"/>
      <c r="U69" s="2"/>
      <c r="V69" s="2"/>
      <c r="W69" s="2"/>
      <c r="X69" s="2"/>
      <c r="Y69" s="2"/>
      <c r="Z69" s="2"/>
    </row>
    <row r="70" ht="22.5" customHeight="1">
      <c r="A70" s="589" t="str">
        <f>'360 GRP volumes '!D9</f>
        <v/>
      </c>
      <c r="B70" s="457"/>
      <c r="C70" s="555" t="str">
        <f>IF('360 GRP volumes '!L9=0,"",'360 GRP volumes '!L9)</f>
        <v/>
      </c>
      <c r="D70" s="555" t="str">
        <f>IF('360 GRP volumes '!M9=0,"",'360 GRP volumes '!M9)</f>
        <v/>
      </c>
      <c r="E70" s="555" t="str">
        <f>IF('360 GRP volumes '!N9=0,"",'360 GRP volumes '!N9)</f>
        <v/>
      </c>
      <c r="F70" s="555" t="str">
        <f>IF('360 GRP volumes '!O9=0,"",'360 GRP volumes '!O9)</f>
        <v/>
      </c>
      <c r="G70" s="555" t="str">
        <f>IF('360 GRP volumes '!P9=0,"",'360 GRP volumes '!P9)</f>
        <v/>
      </c>
      <c r="H70" s="555" t="str">
        <f>IF('360 GRP volumes '!Q9=0,"",'360 GRP volumes '!Q9)</f>
        <v/>
      </c>
      <c r="I70" s="555" t="str">
        <f>IF('360 GRP volumes '!R9=0,"",'360 GRP volumes '!R9)</f>
        <v/>
      </c>
      <c r="J70" s="555" t="str">
        <f>IF('360 GRP volumes '!S9=0,"",'360 GRP volumes '!S9)</f>
        <v/>
      </c>
      <c r="K70" s="555" t="str">
        <f>IF('360 GRP volumes '!T9=0,"",'360 GRP volumes '!T9)</f>
        <v/>
      </c>
      <c r="L70" s="555" t="str">
        <f>IF('360 GRP volumes '!U9=0,"",'360 GRP volumes '!U9)</f>
        <v/>
      </c>
      <c r="M70" s="555" t="str">
        <f>IF('360 GRP volumes '!V9=0,"",'360 GRP volumes '!V9)</f>
        <v/>
      </c>
      <c r="N70" s="555" t="str">
        <f>IF('360 GRP volumes '!W9=0,"",'360 GRP volumes '!W9)</f>
        <v/>
      </c>
      <c r="O70" s="555" t="str">
        <f>IF('360 GRP volumes '!X9=0,"",'360 GRP volumes '!X9)</f>
        <v/>
      </c>
      <c r="P70" s="590">
        <f t="shared" si="2"/>
        <v>0</v>
      </c>
      <c r="Q70" s="221">
        <f>P70*'360 GRP volumes '!H9</f>
        <v>0</v>
      </c>
      <c r="R70" s="221"/>
      <c r="S70" s="2"/>
      <c r="T70" s="2"/>
      <c r="U70" s="2"/>
      <c r="V70" s="2"/>
      <c r="W70" s="2"/>
      <c r="X70" s="2"/>
      <c r="Y70" s="2"/>
      <c r="Z70" s="2"/>
    </row>
    <row r="71" ht="22.5" customHeight="1">
      <c r="A71" s="589" t="str">
        <f>'360 GRP volumes '!D10</f>
        <v>360-221-DT</v>
      </c>
      <c r="B71" s="457" t="s">
        <v>32</v>
      </c>
      <c r="C71" s="555" t="str">
        <f>IF('360 GRP volumes '!L10=0,"",'360 GRP volumes '!L10)</f>
        <v/>
      </c>
      <c r="D71" s="555" t="str">
        <f>IF('360 GRP volumes '!M10=0,"",'360 GRP volumes '!M10)</f>
        <v/>
      </c>
      <c r="E71" s="555" t="str">
        <f>IF('360 GRP volumes '!N10=0,"",'360 GRP volumes '!N10)</f>
        <v/>
      </c>
      <c r="F71" s="555" t="str">
        <f>IF('360 GRP volumes '!O10=0,"",'360 GRP volumes '!O10)</f>
        <v/>
      </c>
      <c r="G71" s="555" t="str">
        <f>IF('360 GRP volumes '!P10=0,"",'360 GRP volumes '!P10)</f>
        <v/>
      </c>
      <c r="H71" s="555" t="str">
        <f>IF('360 GRP volumes '!Q10=0,"",'360 GRP volumes '!Q10)</f>
        <v/>
      </c>
      <c r="I71" s="555" t="str">
        <f>IF('360 GRP volumes '!R10=0,"",'360 GRP volumes '!R10)</f>
        <v/>
      </c>
      <c r="J71" s="555" t="str">
        <f>IF('360 GRP volumes '!S10=0,"",'360 GRP volumes '!S10)</f>
        <v/>
      </c>
      <c r="K71" s="555" t="str">
        <f>IF('360 GRP volumes '!T10=0,"",'360 GRP volumes '!T10)</f>
        <v/>
      </c>
      <c r="L71" s="555" t="str">
        <f>IF('360 GRP volumes '!U10=0,"",'360 GRP volumes '!U10)</f>
        <v/>
      </c>
      <c r="M71" s="555" t="str">
        <f>IF('360 GRP volumes '!V10=0,"",'360 GRP volumes '!V10)</f>
        <v/>
      </c>
      <c r="N71" s="555" t="str">
        <f>IF('360 GRP volumes '!W10=0,"",'360 GRP volumes '!W10)</f>
        <v/>
      </c>
      <c r="O71" s="555" t="str">
        <f>IF('360 GRP volumes '!X10=0,"",'360 GRP volumes '!X10)</f>
        <v/>
      </c>
      <c r="P71" s="590">
        <f t="shared" si="2"/>
        <v>0</v>
      </c>
      <c r="Q71" s="221">
        <f>P71*'360 GRP volumes '!H10</f>
        <v>0</v>
      </c>
      <c r="R71" s="221">
        <f>P71*'360 GRP volumes '!AU10</f>
        <v>0</v>
      </c>
      <c r="S71" s="2"/>
      <c r="T71" s="2"/>
      <c r="U71" s="2"/>
      <c r="V71" s="2"/>
      <c r="W71" s="2"/>
      <c r="X71" s="2"/>
      <c r="Y71" s="2"/>
      <c r="Z71" s="2"/>
    </row>
    <row r="72" ht="22.5" customHeight="1">
      <c r="A72" s="589" t="str">
        <f>'360 GRP volumes '!D11</f>
        <v>360-222-DT</v>
      </c>
      <c r="B72" s="457" t="s">
        <v>32</v>
      </c>
      <c r="C72" s="555" t="str">
        <f>IF('360 GRP volumes '!L11=0,"",'360 GRP volumes '!L11)</f>
        <v/>
      </c>
      <c r="D72" s="555" t="str">
        <f>IF('360 GRP volumes '!M11=0,"",'360 GRP volumes '!M11)</f>
        <v/>
      </c>
      <c r="E72" s="555" t="str">
        <f>IF('360 GRP volumes '!N11=0,"",'360 GRP volumes '!N11)</f>
        <v/>
      </c>
      <c r="F72" s="555" t="str">
        <f>IF('360 GRP volumes '!O11=0,"",'360 GRP volumes '!O11)</f>
        <v/>
      </c>
      <c r="G72" s="555" t="str">
        <f>IF('360 GRP volumes '!P11=0,"",'360 GRP volumes '!P11)</f>
        <v/>
      </c>
      <c r="H72" s="555" t="str">
        <f>IF('360 GRP volumes '!Q11=0,"",'360 GRP volumes '!Q11)</f>
        <v/>
      </c>
      <c r="I72" s="555" t="str">
        <f>IF('360 GRP volumes '!R11=0,"",'360 GRP volumes '!R11)</f>
        <v/>
      </c>
      <c r="J72" s="555" t="str">
        <f>IF('360 GRP volumes '!S11=0,"",'360 GRP volumes '!S11)</f>
        <v/>
      </c>
      <c r="K72" s="555" t="str">
        <f>IF('360 GRP volumes '!T11=0,"",'360 GRP volumes '!T11)</f>
        <v/>
      </c>
      <c r="L72" s="555" t="str">
        <f>IF('360 GRP volumes '!U11=0,"",'360 GRP volumes '!U11)</f>
        <v/>
      </c>
      <c r="M72" s="555" t="str">
        <f>IF('360 GRP volumes '!V11=0,"",'360 GRP volumes '!V11)</f>
        <v/>
      </c>
      <c r="N72" s="555" t="str">
        <f>IF('360 GRP volumes '!W11=0,"",'360 GRP volumes '!W11)</f>
        <v/>
      </c>
      <c r="O72" s="555" t="str">
        <f>IF('360 GRP volumes '!X11=0,"",'360 GRP volumes '!X11)</f>
        <v/>
      </c>
      <c r="P72" s="590">
        <f t="shared" si="2"/>
        <v>0</v>
      </c>
      <c r="Q72" s="221">
        <f>P72*'360 GRP volumes '!H11</f>
        <v>0</v>
      </c>
      <c r="R72" s="221">
        <f>P72*'360 GRP volumes '!AU11</f>
        <v>0</v>
      </c>
      <c r="S72" s="2"/>
      <c r="T72" s="2"/>
      <c r="U72" s="2"/>
      <c r="V72" s="2"/>
      <c r="W72" s="2"/>
      <c r="X72" s="2"/>
      <c r="Y72" s="2"/>
      <c r="Z72" s="2"/>
    </row>
    <row r="73" ht="22.5" customHeight="1">
      <c r="A73" s="589" t="str">
        <f>'360 GRP volumes '!D12</f>
        <v>360-223-DT</v>
      </c>
      <c r="B73" s="457" t="s">
        <v>32</v>
      </c>
      <c r="C73" s="555" t="str">
        <f>IF('360 GRP volumes '!L12=0,"",'360 GRP volumes '!L12)</f>
        <v/>
      </c>
      <c r="D73" s="555" t="str">
        <f>IF('360 GRP volumes '!M12=0,"",'360 GRP volumes '!M12)</f>
        <v/>
      </c>
      <c r="E73" s="555" t="str">
        <f>IF('360 GRP volumes '!N12=0,"",'360 GRP volumes '!N12)</f>
        <v/>
      </c>
      <c r="F73" s="555" t="str">
        <f>IF('360 GRP volumes '!O12=0,"",'360 GRP volumes '!O12)</f>
        <v/>
      </c>
      <c r="G73" s="555" t="str">
        <f>IF('360 GRP volumes '!P12=0,"",'360 GRP volumes '!P12)</f>
        <v/>
      </c>
      <c r="H73" s="555" t="str">
        <f>IF('360 GRP volumes '!Q12=0,"",'360 GRP volumes '!Q12)</f>
        <v/>
      </c>
      <c r="I73" s="555" t="str">
        <f>IF('360 GRP volumes '!R12=0,"",'360 GRP volumes '!R12)</f>
        <v/>
      </c>
      <c r="J73" s="555" t="str">
        <f>IF('360 GRP volumes '!S12=0,"",'360 GRP volumes '!S12)</f>
        <v/>
      </c>
      <c r="K73" s="555" t="str">
        <f>IF('360 GRP volumes '!T12=0,"",'360 GRP volumes '!T12)</f>
        <v/>
      </c>
      <c r="L73" s="555" t="str">
        <f>IF('360 GRP volumes '!U12=0,"",'360 GRP volumes '!U12)</f>
        <v/>
      </c>
      <c r="M73" s="555" t="str">
        <f>IF('360 GRP volumes '!V12=0,"",'360 GRP volumes '!V12)</f>
        <v/>
      </c>
      <c r="N73" s="555" t="str">
        <f>IF('360 GRP volumes '!W12=0,"",'360 GRP volumes '!W12)</f>
        <v/>
      </c>
      <c r="O73" s="555" t="str">
        <f>IF('360 GRP volumes '!X12=0,"",'360 GRP volumes '!X12)</f>
        <v/>
      </c>
      <c r="P73" s="590">
        <f t="shared" si="2"/>
        <v>0</v>
      </c>
      <c r="Q73" s="221">
        <f>P73*'360 GRP volumes '!H12</f>
        <v>0</v>
      </c>
      <c r="R73" s="221">
        <f>P73*'360 GRP volumes '!AU12</f>
        <v>0</v>
      </c>
      <c r="S73" s="2"/>
      <c r="T73" s="2"/>
      <c r="U73" s="2"/>
      <c r="V73" s="2"/>
      <c r="W73" s="2"/>
      <c r="X73" s="2"/>
      <c r="Y73" s="2"/>
      <c r="Z73" s="2"/>
    </row>
    <row r="74" ht="22.5" customHeight="1">
      <c r="A74" s="589" t="str">
        <f>'360 GRP volumes '!D13</f>
        <v>360-224-DT</v>
      </c>
      <c r="B74" s="457" t="s">
        <v>32</v>
      </c>
      <c r="C74" s="555" t="str">
        <f>IF('360 GRP volumes '!L13=0,"",'360 GRP volumes '!L13)</f>
        <v/>
      </c>
      <c r="D74" s="555" t="str">
        <f>IF('360 GRP volumes '!M13=0,"",'360 GRP volumes '!M13)</f>
        <v/>
      </c>
      <c r="E74" s="555" t="str">
        <f>IF('360 GRP volumes '!N13=0,"",'360 GRP volumes '!N13)</f>
        <v/>
      </c>
      <c r="F74" s="555" t="str">
        <f>IF('360 GRP volumes '!O13=0,"",'360 GRP volumes '!O13)</f>
        <v/>
      </c>
      <c r="G74" s="555" t="str">
        <f>IF('360 GRP volumes '!P13=0,"",'360 GRP volumes '!P13)</f>
        <v/>
      </c>
      <c r="H74" s="555" t="str">
        <f>IF('360 GRP volumes '!Q13=0,"",'360 GRP volumes '!Q13)</f>
        <v/>
      </c>
      <c r="I74" s="555" t="str">
        <f>IF('360 GRP volumes '!R13=0,"",'360 GRP volumes '!R13)</f>
        <v/>
      </c>
      <c r="J74" s="555" t="str">
        <f>IF('360 GRP volumes '!S13=0,"",'360 GRP volumes '!S13)</f>
        <v/>
      </c>
      <c r="K74" s="555" t="str">
        <f>IF('360 GRP volumes '!T13=0,"",'360 GRP volumes '!T13)</f>
        <v/>
      </c>
      <c r="L74" s="555" t="str">
        <f>IF('360 GRP volumes '!U13=0,"",'360 GRP volumes '!U13)</f>
        <v/>
      </c>
      <c r="M74" s="555" t="str">
        <f>IF('360 GRP volumes '!V13=0,"",'360 GRP volumes '!V13)</f>
        <v/>
      </c>
      <c r="N74" s="555" t="str">
        <f>IF('360 GRP volumes '!W13=0,"",'360 GRP volumes '!W13)</f>
        <v/>
      </c>
      <c r="O74" s="555" t="str">
        <f>IF('360 GRP volumes '!X13=0,"",'360 GRP volumes '!X13)</f>
        <v/>
      </c>
      <c r="P74" s="590">
        <f t="shared" si="2"/>
        <v>0</v>
      </c>
      <c r="Q74" s="221">
        <f>P74*'360 GRP volumes '!H13</f>
        <v>0</v>
      </c>
      <c r="R74" s="221">
        <f>P74*'360 GRP volumes '!AU13</f>
        <v>0</v>
      </c>
      <c r="S74" s="2"/>
      <c r="T74" s="2"/>
      <c r="U74" s="2"/>
      <c r="V74" s="2"/>
      <c r="W74" s="2"/>
      <c r="X74" s="2"/>
      <c r="Y74" s="2"/>
      <c r="Z74" s="2"/>
    </row>
    <row r="75" ht="22.5" customHeight="1">
      <c r="A75" s="589" t="str">
        <f>'360 GRP volumes '!D14</f>
        <v>360-225-DT</v>
      </c>
      <c r="B75" s="457" t="s">
        <v>32</v>
      </c>
      <c r="C75" s="555" t="str">
        <f>IF('360 GRP volumes '!L14=0,"",'360 GRP volumes '!L14)</f>
        <v/>
      </c>
      <c r="D75" s="555" t="str">
        <f>IF('360 GRP volumes '!M14=0,"",'360 GRP volumes '!M14)</f>
        <v/>
      </c>
      <c r="E75" s="555" t="str">
        <f>IF('360 GRP volumes '!N14=0,"",'360 GRP volumes '!N14)</f>
        <v/>
      </c>
      <c r="F75" s="555" t="str">
        <f>IF('360 GRP volumes '!O14=0,"",'360 GRP volumes '!O14)</f>
        <v/>
      </c>
      <c r="G75" s="555" t="str">
        <f>IF('360 GRP volumes '!P14=0,"",'360 GRP volumes '!P14)</f>
        <v/>
      </c>
      <c r="H75" s="555" t="str">
        <f>IF('360 GRP volumes '!Q14=0,"",'360 GRP volumes '!Q14)</f>
        <v/>
      </c>
      <c r="I75" s="555" t="str">
        <f>IF('360 GRP volumes '!R14=0,"",'360 GRP volumes '!R14)</f>
        <v/>
      </c>
      <c r="J75" s="555" t="str">
        <f>IF('360 GRP volumes '!S14=0,"",'360 GRP volumes '!S14)</f>
        <v/>
      </c>
      <c r="K75" s="555" t="str">
        <f>IF('360 GRP volumes '!T14=0,"",'360 GRP volumes '!T14)</f>
        <v/>
      </c>
      <c r="L75" s="555" t="str">
        <f>IF('360 GRP volumes '!U14=0,"",'360 GRP volumes '!U14)</f>
        <v/>
      </c>
      <c r="M75" s="555" t="str">
        <f>IF('360 GRP volumes '!V14=0,"",'360 GRP volumes '!V14)</f>
        <v/>
      </c>
      <c r="N75" s="555" t="str">
        <f>IF('360 GRP volumes '!W14=0,"",'360 GRP volumes '!W14)</f>
        <v/>
      </c>
      <c r="O75" s="555" t="str">
        <f>IF('360 GRP volumes '!X14=0,"",'360 GRP volumes '!X14)</f>
        <v/>
      </c>
      <c r="P75" s="590">
        <f t="shared" si="2"/>
        <v>0</v>
      </c>
      <c r="Q75" s="221">
        <f>P75*'360 GRP volumes '!H14</f>
        <v>0</v>
      </c>
      <c r="R75" s="221">
        <f>P75*'360 GRP volumes '!AU14</f>
        <v>0</v>
      </c>
      <c r="S75" s="2"/>
      <c r="T75" s="2"/>
      <c r="U75" s="2"/>
      <c r="V75" s="2"/>
      <c r="W75" s="2"/>
      <c r="X75" s="2"/>
      <c r="Y75" s="2"/>
      <c r="Z75" s="2"/>
    </row>
    <row r="76" ht="22.5" customHeight="1">
      <c r="A76" s="589" t="str">
        <f>'360 GRP volumes '!D15</f>
        <v>360-226-DT</v>
      </c>
      <c r="B76" s="457" t="s">
        <v>32</v>
      </c>
      <c r="C76" s="555" t="str">
        <f>IF('360 GRP volumes '!L15=0,"",'360 GRP volumes '!L15)</f>
        <v/>
      </c>
      <c r="D76" s="555" t="str">
        <f>IF('360 GRP volumes '!M15=0,"",'360 GRP volumes '!M15)</f>
        <v/>
      </c>
      <c r="E76" s="555" t="str">
        <f>IF('360 GRP volumes '!N15=0,"",'360 GRP volumes '!N15)</f>
        <v/>
      </c>
      <c r="F76" s="555" t="str">
        <f>IF('360 GRP volumes '!O15=0,"",'360 GRP volumes '!O15)</f>
        <v/>
      </c>
      <c r="G76" s="555" t="str">
        <f>IF('360 GRP volumes '!P15=0,"",'360 GRP volumes '!P15)</f>
        <v/>
      </c>
      <c r="H76" s="555" t="str">
        <f>IF('360 GRP volumes '!Q15=0,"",'360 GRP volumes '!Q15)</f>
        <v/>
      </c>
      <c r="I76" s="555" t="str">
        <f>IF('360 GRP volumes '!R15=0,"",'360 GRP volumes '!R15)</f>
        <v/>
      </c>
      <c r="J76" s="555" t="str">
        <f>IF('360 GRP volumes '!S15=0,"",'360 GRP volumes '!S15)</f>
        <v/>
      </c>
      <c r="K76" s="555" t="str">
        <f>IF('360 GRP volumes '!T15=0,"",'360 GRP volumes '!T15)</f>
        <v/>
      </c>
      <c r="L76" s="555" t="str">
        <f>IF('360 GRP volumes '!U15=0,"",'360 GRP volumes '!U15)</f>
        <v/>
      </c>
      <c r="M76" s="555" t="str">
        <f>IF('360 GRP volumes '!V15=0,"",'360 GRP volumes '!V15)</f>
        <v/>
      </c>
      <c r="N76" s="555" t="str">
        <f>IF('360 GRP volumes '!W15=0,"",'360 GRP volumes '!W15)</f>
        <v/>
      </c>
      <c r="O76" s="555" t="str">
        <f>IF('360 GRP volumes '!X15=0,"",'360 GRP volumes '!X15)</f>
        <v/>
      </c>
      <c r="P76" s="590">
        <f t="shared" si="2"/>
        <v>0</v>
      </c>
      <c r="Q76" s="221">
        <f>P76*'360 GRP volumes '!H15</f>
        <v>0</v>
      </c>
      <c r="R76" s="221">
        <f>P76*'360 GRP volumes '!AU15</f>
        <v>0</v>
      </c>
      <c r="S76" s="2"/>
      <c r="T76" s="2"/>
      <c r="U76" s="2"/>
      <c r="V76" s="2"/>
      <c r="W76" s="2"/>
      <c r="X76" s="2"/>
      <c r="Y76" s="2"/>
      <c r="Z76" s="2"/>
    </row>
    <row r="77" ht="22.5" customHeight="1">
      <c r="A77" s="589" t="str">
        <f>'360 GRP volumes '!D16</f>
        <v>360-227-DT</v>
      </c>
      <c r="B77" s="457" t="s">
        <v>32</v>
      </c>
      <c r="C77" s="555" t="str">
        <f>IF('360 GRP volumes '!L16=0,"",'360 GRP volumes '!L16)</f>
        <v/>
      </c>
      <c r="D77" s="555" t="str">
        <f>IF('360 GRP volumes '!M16=0,"",'360 GRP volumes '!M16)</f>
        <v/>
      </c>
      <c r="E77" s="555" t="str">
        <f>IF('360 GRP volumes '!N16=0,"",'360 GRP volumes '!N16)</f>
        <v/>
      </c>
      <c r="F77" s="555" t="str">
        <f>IF('360 GRP volumes '!O16=0,"",'360 GRP volumes '!O16)</f>
        <v/>
      </c>
      <c r="G77" s="555" t="str">
        <f>IF('360 GRP volumes '!P16=0,"",'360 GRP volumes '!P16)</f>
        <v/>
      </c>
      <c r="H77" s="555" t="str">
        <f>IF('360 GRP volumes '!Q16=0,"",'360 GRP volumes '!Q16)</f>
        <v/>
      </c>
      <c r="I77" s="555" t="str">
        <f>IF('360 GRP volumes '!R16=0,"",'360 GRP volumes '!R16)</f>
        <v/>
      </c>
      <c r="J77" s="555" t="str">
        <f>IF('360 GRP volumes '!S16=0,"",'360 GRP volumes '!S16)</f>
        <v/>
      </c>
      <c r="K77" s="555" t="str">
        <f>IF('360 GRP volumes '!T16=0,"",'360 GRP volumes '!T16)</f>
        <v/>
      </c>
      <c r="L77" s="555" t="str">
        <f>IF('360 GRP volumes '!U16=0,"",'360 GRP volumes '!U16)</f>
        <v/>
      </c>
      <c r="M77" s="555" t="str">
        <f>IF('360 GRP volumes '!V16=0,"",'360 GRP volumes '!V16)</f>
        <v/>
      </c>
      <c r="N77" s="555" t="str">
        <f>IF('360 GRP volumes '!W16=0,"",'360 GRP volumes '!W16)</f>
        <v/>
      </c>
      <c r="O77" s="555" t="str">
        <f>IF('360 GRP volumes '!X16=0,"",'360 GRP volumes '!X16)</f>
        <v/>
      </c>
      <c r="P77" s="590">
        <f t="shared" si="2"/>
        <v>0</v>
      </c>
      <c r="Q77" s="221">
        <f>P77*'360 GRP volumes '!H16</f>
        <v>0</v>
      </c>
      <c r="R77" s="221">
        <f>P77*'360 GRP volumes '!AU16</f>
        <v>0</v>
      </c>
      <c r="S77" s="2"/>
      <c r="T77" s="2"/>
      <c r="U77" s="2"/>
      <c r="V77" s="2"/>
      <c r="W77" s="2"/>
      <c r="X77" s="2"/>
      <c r="Y77" s="2"/>
      <c r="Z77" s="2"/>
    </row>
    <row r="78" ht="22.5" customHeight="1">
      <c r="A78" s="589" t="str">
        <f>'360 GRP volumes '!D17</f>
        <v>360-228-DT</v>
      </c>
      <c r="B78" s="457" t="s">
        <v>32</v>
      </c>
      <c r="C78" s="555" t="str">
        <f>IF('360 GRP volumes '!L17=0,"",'360 GRP volumes '!L17)</f>
        <v/>
      </c>
      <c r="D78" s="555" t="str">
        <f>IF('360 GRP volumes '!M17=0,"",'360 GRP volumes '!M17)</f>
        <v/>
      </c>
      <c r="E78" s="555" t="str">
        <f>IF('360 GRP volumes '!N17=0,"",'360 GRP volumes '!N17)</f>
        <v/>
      </c>
      <c r="F78" s="555" t="str">
        <f>IF('360 GRP volumes '!O17=0,"",'360 GRP volumes '!O17)</f>
        <v/>
      </c>
      <c r="G78" s="555" t="str">
        <f>IF('360 GRP volumes '!P17=0,"",'360 GRP volumes '!P17)</f>
        <v/>
      </c>
      <c r="H78" s="555" t="str">
        <f>IF('360 GRP volumes '!Q17=0,"",'360 GRP volumes '!Q17)</f>
        <v/>
      </c>
      <c r="I78" s="555" t="str">
        <f>IF('360 GRP volumes '!R17=0,"",'360 GRP volumes '!R17)</f>
        <v/>
      </c>
      <c r="J78" s="555" t="str">
        <f>IF('360 GRP volumes '!S17=0,"",'360 GRP volumes '!S17)</f>
        <v/>
      </c>
      <c r="K78" s="555" t="str">
        <f>IF('360 GRP volumes '!T17=0,"",'360 GRP volumes '!T17)</f>
        <v/>
      </c>
      <c r="L78" s="555" t="str">
        <f>IF('360 GRP volumes '!U17=0,"",'360 GRP volumes '!U17)</f>
        <v/>
      </c>
      <c r="M78" s="555" t="str">
        <f>IF('360 GRP volumes '!V17=0,"",'360 GRP volumes '!V17)</f>
        <v/>
      </c>
      <c r="N78" s="555" t="str">
        <f>IF('360 GRP volumes '!W17=0,"",'360 GRP volumes '!W17)</f>
        <v/>
      </c>
      <c r="O78" s="555" t="str">
        <f>IF('360 GRP volumes '!X17=0,"",'360 GRP volumes '!X17)</f>
        <v/>
      </c>
      <c r="P78" s="590">
        <f t="shared" si="2"/>
        <v>0</v>
      </c>
      <c r="Q78" s="221">
        <f>P78*'360 GRP volumes '!H17</f>
        <v>0</v>
      </c>
      <c r="R78" s="221">
        <f>P78*'360 GRP volumes '!AU17</f>
        <v>0</v>
      </c>
      <c r="S78" s="2"/>
      <c r="T78" s="2"/>
      <c r="U78" s="2"/>
      <c r="V78" s="2"/>
      <c r="W78" s="2"/>
      <c r="X78" s="2"/>
      <c r="Y78" s="2"/>
      <c r="Z78" s="2"/>
    </row>
    <row r="79" ht="22.5" customHeight="1">
      <c r="A79" s="589" t="str">
        <f>'360 GRP volumes '!D18</f>
        <v>360-229-DT</v>
      </c>
      <c r="B79" s="457" t="s">
        <v>32</v>
      </c>
      <c r="C79" s="555" t="str">
        <f>IF('360 GRP volumes '!L18=0,"",'360 GRP volumes '!L18)</f>
        <v/>
      </c>
      <c r="D79" s="555" t="str">
        <f>IF('360 GRP volumes '!M18=0,"",'360 GRP volumes '!M18)</f>
        <v/>
      </c>
      <c r="E79" s="555" t="str">
        <f>IF('360 GRP volumes '!N18=0,"",'360 GRP volumes '!N18)</f>
        <v/>
      </c>
      <c r="F79" s="555" t="str">
        <f>IF('360 GRP volumes '!O18=0,"",'360 GRP volumes '!O18)</f>
        <v/>
      </c>
      <c r="G79" s="555" t="str">
        <f>IF('360 GRP volumes '!P18=0,"",'360 GRP volumes '!P18)</f>
        <v/>
      </c>
      <c r="H79" s="555" t="str">
        <f>IF('360 GRP volumes '!Q18=0,"",'360 GRP volumes '!Q18)</f>
        <v/>
      </c>
      <c r="I79" s="555" t="str">
        <f>IF('360 GRP volumes '!R18=0,"",'360 GRP volumes '!R18)</f>
        <v/>
      </c>
      <c r="J79" s="555" t="str">
        <f>IF('360 GRP volumes '!S18=0,"",'360 GRP volumes '!S18)</f>
        <v/>
      </c>
      <c r="K79" s="555" t="str">
        <f>IF('360 GRP volumes '!T18=0,"",'360 GRP volumes '!T18)</f>
        <v/>
      </c>
      <c r="L79" s="555" t="str">
        <f>IF('360 GRP volumes '!U18=0,"",'360 GRP volumes '!U18)</f>
        <v/>
      </c>
      <c r="M79" s="555" t="str">
        <f>IF('360 GRP volumes '!V18=0,"",'360 GRP volumes '!V18)</f>
        <v/>
      </c>
      <c r="N79" s="555" t="str">
        <f>IF('360 GRP volumes '!W18=0,"",'360 GRP volumes '!W18)</f>
        <v/>
      </c>
      <c r="O79" s="555" t="str">
        <f>IF('360 GRP volumes '!X18=0,"",'360 GRP volumes '!X18)</f>
        <v/>
      </c>
      <c r="P79" s="590">
        <f t="shared" si="2"/>
        <v>0</v>
      </c>
      <c r="Q79" s="221">
        <f>P79*'360 GRP volumes '!H18</f>
        <v>0</v>
      </c>
      <c r="R79" s="221">
        <f>P79*'360 GRP volumes '!AU18</f>
        <v>0</v>
      </c>
      <c r="S79" s="2"/>
      <c r="T79" s="2"/>
      <c r="U79" s="2"/>
      <c r="V79" s="2"/>
      <c r="W79" s="2"/>
      <c r="X79" s="2"/>
      <c r="Y79" s="2"/>
      <c r="Z79" s="2"/>
    </row>
    <row r="80" ht="22.5" customHeight="1">
      <c r="A80" s="589" t="str">
        <f>'360 GRP volumes '!D19</f>
        <v>360-230-DT</v>
      </c>
      <c r="B80" s="457" t="s">
        <v>32</v>
      </c>
      <c r="C80" s="555" t="str">
        <f>IF('360 GRP volumes '!L19=0,"",'360 GRP volumes '!L19)</f>
        <v/>
      </c>
      <c r="D80" s="555" t="str">
        <f>IF('360 GRP volumes '!M19=0,"",'360 GRP volumes '!M19)</f>
        <v/>
      </c>
      <c r="E80" s="555" t="str">
        <f>IF('360 GRP volumes '!N19=0,"",'360 GRP volumes '!N19)</f>
        <v/>
      </c>
      <c r="F80" s="555" t="str">
        <f>IF('360 GRP volumes '!O19=0,"",'360 GRP volumes '!O19)</f>
        <v/>
      </c>
      <c r="G80" s="555" t="str">
        <f>IF('360 GRP volumes '!P19=0,"",'360 GRP volumes '!P19)</f>
        <v/>
      </c>
      <c r="H80" s="555" t="str">
        <f>IF('360 GRP volumes '!Q19=0,"",'360 GRP volumes '!Q19)</f>
        <v/>
      </c>
      <c r="I80" s="555" t="str">
        <f>IF('360 GRP volumes '!R19=0,"",'360 GRP volumes '!R19)</f>
        <v/>
      </c>
      <c r="J80" s="555" t="str">
        <f>IF('360 GRP volumes '!S19=0,"",'360 GRP volumes '!S19)</f>
        <v/>
      </c>
      <c r="K80" s="555" t="str">
        <f>IF('360 GRP volumes '!T19=0,"",'360 GRP volumes '!T19)</f>
        <v/>
      </c>
      <c r="L80" s="555" t="str">
        <f>IF('360 GRP volumes '!U19=0,"",'360 GRP volumes '!U19)</f>
        <v/>
      </c>
      <c r="M80" s="555" t="str">
        <f>IF('360 GRP volumes '!V19=0,"",'360 GRP volumes '!V19)</f>
        <v/>
      </c>
      <c r="N80" s="555" t="str">
        <f>IF('360 GRP volumes '!W19=0,"",'360 GRP volumes '!W19)</f>
        <v/>
      </c>
      <c r="O80" s="555" t="str">
        <f>IF('360 GRP volumes '!X19=0,"",'360 GRP volumes '!X19)</f>
        <v/>
      </c>
      <c r="P80" s="590">
        <f t="shared" si="2"/>
        <v>0</v>
      </c>
      <c r="Q80" s="221">
        <f>P80*'360 GRP volumes '!H19</f>
        <v>0</v>
      </c>
      <c r="R80" s="221">
        <f>P80*'360 GRP volumes '!AU19</f>
        <v>0</v>
      </c>
      <c r="S80" s="2"/>
      <c r="T80" s="2"/>
      <c r="U80" s="2"/>
      <c r="V80" s="2"/>
      <c r="W80" s="2"/>
      <c r="X80" s="2"/>
      <c r="Y80" s="2"/>
      <c r="Z80" s="2"/>
    </row>
    <row r="81" ht="22.5" customHeight="1">
      <c r="A81" s="589" t="str">
        <f>'360 GRP volumes '!D20</f>
        <v>360-231</v>
      </c>
      <c r="B81" s="457"/>
      <c r="C81" s="555" t="str">
        <f>IF('360 GRP volumes '!L20=0,"",'360 GRP volumes '!L20)</f>
        <v/>
      </c>
      <c r="D81" s="555" t="str">
        <f>IF('360 GRP volumes '!M20=0,"",'360 GRP volumes '!M20)</f>
        <v/>
      </c>
      <c r="E81" s="555" t="str">
        <f>IF('360 GRP volumes '!N20=0,"",'360 GRP volumes '!N20)</f>
        <v/>
      </c>
      <c r="F81" s="555" t="str">
        <f>IF('360 GRP volumes '!O20=0,"",'360 GRP volumes '!O20)</f>
        <v/>
      </c>
      <c r="G81" s="555" t="str">
        <f>IF('360 GRP volumes '!P20=0,"",'360 GRP volumes '!P20)</f>
        <v/>
      </c>
      <c r="H81" s="555" t="str">
        <f>IF('360 GRP volumes '!Q20=0,"",'360 GRP volumes '!Q20)</f>
        <v/>
      </c>
      <c r="I81" s="555" t="str">
        <f>IF('360 GRP volumes '!R20=0,"",'360 GRP volumes '!R20)</f>
        <v/>
      </c>
      <c r="J81" s="555" t="str">
        <f>IF('360 GRP volumes '!S20=0,"",'360 GRP volumes '!S20)</f>
        <v/>
      </c>
      <c r="K81" s="555" t="str">
        <f>IF('360 GRP volumes '!T20=0,"",'360 GRP volumes '!T20)</f>
        <v/>
      </c>
      <c r="L81" s="555" t="str">
        <f>IF('360 GRP volumes '!U20=0,"",'360 GRP volumes '!U20)</f>
        <v/>
      </c>
      <c r="M81" s="555" t="str">
        <f>IF('360 GRP volumes '!V20=0,"",'360 GRP volumes '!V20)</f>
        <v/>
      </c>
      <c r="N81" s="555" t="str">
        <f>IF('360 GRP volumes '!W20=0,"",'360 GRP volumes '!W20)</f>
        <v/>
      </c>
      <c r="O81" s="555" t="str">
        <f>IF('360 GRP volumes '!X20=0,"",'360 GRP volumes '!X20)</f>
        <v/>
      </c>
      <c r="P81" s="590">
        <f t="shared" si="2"/>
        <v>0</v>
      </c>
      <c r="Q81" s="221">
        <f>P81*'360 GRP volumes '!H20</f>
        <v>0</v>
      </c>
      <c r="R81" s="221">
        <f>P81*'360 GRP volumes '!AU20</f>
        <v>0</v>
      </c>
      <c r="S81" s="2"/>
      <c r="T81" s="2"/>
      <c r="U81" s="2"/>
      <c r="V81" s="2"/>
      <c r="W81" s="2"/>
      <c r="X81" s="2"/>
      <c r="Y81" s="2"/>
      <c r="Z81" s="2"/>
    </row>
    <row r="82" ht="22.5" customHeight="1">
      <c r="A82" s="589" t="str">
        <f>'360 GRP volumes '!D21</f>
        <v>360-232</v>
      </c>
      <c r="B82" s="457"/>
      <c r="C82" s="555" t="str">
        <f>IF('360 GRP volumes '!L21=0,"",'360 GRP volumes '!L21)</f>
        <v/>
      </c>
      <c r="D82" s="555" t="str">
        <f>IF('360 GRP volumes '!M21=0,"",'360 GRP volumes '!M21)</f>
        <v/>
      </c>
      <c r="E82" s="555" t="str">
        <f>IF('360 GRP volumes '!N21=0,"",'360 GRP volumes '!N21)</f>
        <v/>
      </c>
      <c r="F82" s="555" t="str">
        <f>IF('360 GRP volumes '!O21=0,"",'360 GRP volumes '!O21)</f>
        <v/>
      </c>
      <c r="G82" s="555" t="str">
        <f>IF('360 GRP volumes '!P21=0,"",'360 GRP volumes '!P21)</f>
        <v/>
      </c>
      <c r="H82" s="555" t="str">
        <f>IF('360 GRP volumes '!Q21=0,"",'360 GRP volumes '!Q21)</f>
        <v/>
      </c>
      <c r="I82" s="555" t="str">
        <f>IF('360 GRP volumes '!R21=0,"",'360 GRP volumes '!R21)</f>
        <v/>
      </c>
      <c r="J82" s="555" t="str">
        <f>IF('360 GRP volumes '!S21=0,"",'360 GRP volumes '!S21)</f>
        <v/>
      </c>
      <c r="K82" s="555" t="str">
        <f>IF('360 GRP volumes '!T21=0,"",'360 GRP volumes '!T21)</f>
        <v/>
      </c>
      <c r="L82" s="555" t="str">
        <f>IF('360 GRP volumes '!U21=0,"",'360 GRP volumes '!U21)</f>
        <v/>
      </c>
      <c r="M82" s="555" t="str">
        <f>IF('360 GRP volumes '!V21=0,"",'360 GRP volumes '!V21)</f>
        <v/>
      </c>
      <c r="N82" s="555" t="str">
        <f>IF('360 GRP volumes '!W21=0,"",'360 GRP volumes '!W21)</f>
        <v/>
      </c>
      <c r="O82" s="555" t="str">
        <f>IF('360 GRP volumes '!X21=0,"",'360 GRP volumes '!X21)</f>
        <v/>
      </c>
      <c r="P82" s="590">
        <f t="shared" si="2"/>
        <v>0</v>
      </c>
      <c r="Q82" s="221">
        <f>P82*'360 GRP volumes '!H21</f>
        <v>0</v>
      </c>
      <c r="R82" s="221">
        <f>P82*'360 GRP volumes '!AU21</f>
        <v>0</v>
      </c>
      <c r="S82" s="2"/>
      <c r="T82" s="2"/>
      <c r="U82" s="2"/>
      <c r="V82" s="2"/>
      <c r="W82" s="2"/>
      <c r="X82" s="2"/>
      <c r="Y82" s="2"/>
      <c r="Z82" s="2"/>
    </row>
    <row r="83" ht="22.5" customHeight="1">
      <c r="A83" s="589" t="str">
        <f>'360 GRP volumes '!D22</f>
        <v>360-233</v>
      </c>
      <c r="B83" s="457"/>
      <c r="C83" s="555" t="str">
        <f>IF('360 GRP volumes '!L22=0,"",'360 GRP volumes '!L22)</f>
        <v/>
      </c>
      <c r="D83" s="555" t="str">
        <f>IF('360 GRP volumes '!M22=0,"",'360 GRP volumes '!M22)</f>
        <v/>
      </c>
      <c r="E83" s="555" t="str">
        <f>IF('360 GRP volumes '!N22=0,"",'360 GRP volumes '!N22)</f>
        <v/>
      </c>
      <c r="F83" s="555" t="str">
        <f>IF('360 GRP volumes '!O22=0,"",'360 GRP volumes '!O22)</f>
        <v/>
      </c>
      <c r="G83" s="555" t="str">
        <f>IF('360 GRP volumes '!P22=0,"",'360 GRP volumes '!P22)</f>
        <v/>
      </c>
      <c r="H83" s="555" t="str">
        <f>IF('360 GRP volumes '!Q22=0,"",'360 GRP volumes '!Q22)</f>
        <v/>
      </c>
      <c r="I83" s="555" t="str">
        <f>IF('360 GRP volumes '!R22=0,"",'360 GRP volumes '!R22)</f>
        <v/>
      </c>
      <c r="J83" s="555" t="str">
        <f>IF('360 GRP volumes '!S22=0,"",'360 GRP volumes '!S22)</f>
        <v/>
      </c>
      <c r="K83" s="555" t="str">
        <f>IF('360 GRP volumes '!T22=0,"",'360 GRP volumes '!T22)</f>
        <v/>
      </c>
      <c r="L83" s="555" t="str">
        <f>IF('360 GRP volumes '!U22=0,"",'360 GRP volumes '!U22)</f>
        <v/>
      </c>
      <c r="M83" s="555" t="str">
        <f>IF('360 GRP volumes '!V22=0,"",'360 GRP volumes '!V22)</f>
        <v/>
      </c>
      <c r="N83" s="555" t="str">
        <f>IF('360 GRP volumes '!W22=0,"",'360 GRP volumes '!W22)</f>
        <v/>
      </c>
      <c r="O83" s="555" t="str">
        <f>IF('360 GRP volumes '!X22=0,"",'360 GRP volumes '!X22)</f>
        <v/>
      </c>
      <c r="P83" s="590">
        <f t="shared" si="2"/>
        <v>0</v>
      </c>
      <c r="Q83" s="221">
        <f>P83*'360 GRP volumes '!H22</f>
        <v>0</v>
      </c>
      <c r="R83" s="221">
        <f>P83*'360 GRP volumes '!AU22</f>
        <v>0</v>
      </c>
      <c r="S83" s="2"/>
      <c r="T83" s="2"/>
      <c r="U83" s="2"/>
      <c r="V83" s="2"/>
      <c r="W83" s="2"/>
      <c r="X83" s="2"/>
      <c r="Y83" s="2"/>
      <c r="Z83" s="2"/>
    </row>
    <row r="84" ht="22.5" customHeight="1">
      <c r="A84" s="589" t="str">
        <f>'360 GRP volumes '!D23</f>
        <v>360-234</v>
      </c>
      <c r="B84" s="457"/>
      <c r="C84" s="555" t="str">
        <f>IF('360 GRP volumes '!L23=0,"",'360 GRP volumes '!L23)</f>
        <v/>
      </c>
      <c r="D84" s="555" t="str">
        <f>IF('360 GRP volumes '!M23=0,"",'360 GRP volumes '!M23)</f>
        <v/>
      </c>
      <c r="E84" s="555" t="str">
        <f>IF('360 GRP volumes '!N23=0,"",'360 GRP volumes '!N23)</f>
        <v/>
      </c>
      <c r="F84" s="555" t="str">
        <f>IF('360 GRP volumes '!O23=0,"",'360 GRP volumes '!O23)</f>
        <v/>
      </c>
      <c r="G84" s="555" t="str">
        <f>IF('360 GRP volumes '!P23=0,"",'360 GRP volumes '!P23)</f>
        <v/>
      </c>
      <c r="H84" s="555" t="str">
        <f>IF('360 GRP volumes '!Q23=0,"",'360 GRP volumes '!Q23)</f>
        <v/>
      </c>
      <c r="I84" s="555" t="str">
        <f>IF('360 GRP volumes '!R23=0,"",'360 GRP volumes '!R23)</f>
        <v/>
      </c>
      <c r="J84" s="555" t="str">
        <f>IF('360 GRP volumes '!S23=0,"",'360 GRP volumes '!S23)</f>
        <v/>
      </c>
      <c r="K84" s="555" t="str">
        <f>IF('360 GRP volumes '!T23=0,"",'360 GRP volumes '!T23)</f>
        <v/>
      </c>
      <c r="L84" s="555" t="str">
        <f>IF('360 GRP volumes '!U23=0,"",'360 GRP volumes '!U23)</f>
        <v/>
      </c>
      <c r="M84" s="555" t="str">
        <f>IF('360 GRP volumes '!V23=0,"",'360 GRP volumes '!V23)</f>
        <v/>
      </c>
      <c r="N84" s="555" t="str">
        <f>IF('360 GRP volumes '!W23=0,"",'360 GRP volumes '!W23)</f>
        <v/>
      </c>
      <c r="O84" s="555" t="str">
        <f>IF('360 GRP volumes '!X23=0,"",'360 GRP volumes '!X23)</f>
        <v/>
      </c>
      <c r="P84" s="590">
        <f t="shared" si="2"/>
        <v>0</v>
      </c>
      <c r="Q84" s="221">
        <f>P84*'360 GRP volumes '!H23</f>
        <v>0</v>
      </c>
      <c r="R84" s="221">
        <f>P84*'360 GRP volumes '!AU23</f>
        <v>0</v>
      </c>
      <c r="S84" s="2"/>
      <c r="T84" s="2"/>
      <c r="U84" s="2"/>
      <c r="V84" s="2"/>
      <c r="W84" s="2"/>
      <c r="X84" s="2"/>
      <c r="Y84" s="2"/>
      <c r="Z84" s="2"/>
    </row>
    <row r="85" ht="22.5" customHeight="1">
      <c r="A85" s="589" t="str">
        <f>'360 GRP volumes '!D24</f>
        <v>360-235</v>
      </c>
      <c r="B85" s="457"/>
      <c r="C85" s="555" t="str">
        <f>IF('360 GRP volumes '!L24=0,"",'360 GRP volumes '!L24)</f>
        <v/>
      </c>
      <c r="D85" s="555" t="str">
        <f>IF('360 GRP volumes '!M24=0,"",'360 GRP volumes '!M24)</f>
        <v/>
      </c>
      <c r="E85" s="555" t="str">
        <f>IF('360 GRP volumes '!N24=0,"",'360 GRP volumes '!N24)</f>
        <v/>
      </c>
      <c r="F85" s="555" t="str">
        <f>IF('360 GRP volumes '!O24=0,"",'360 GRP volumes '!O24)</f>
        <v/>
      </c>
      <c r="G85" s="555" t="str">
        <f>IF('360 GRP volumes '!P24=0,"",'360 GRP volumes '!P24)</f>
        <v/>
      </c>
      <c r="H85" s="555" t="str">
        <f>IF('360 GRP volumes '!Q24=0,"",'360 GRP volumes '!Q24)</f>
        <v/>
      </c>
      <c r="I85" s="555" t="str">
        <f>IF('360 GRP volumes '!R24=0,"",'360 GRP volumes '!R24)</f>
        <v/>
      </c>
      <c r="J85" s="555" t="str">
        <f>IF('360 GRP volumes '!S24=0,"",'360 GRP volumes '!S24)</f>
        <v/>
      </c>
      <c r="K85" s="555" t="str">
        <f>IF('360 GRP volumes '!T24=0,"",'360 GRP volumes '!T24)</f>
        <v/>
      </c>
      <c r="L85" s="555" t="str">
        <f>IF('360 GRP volumes '!U24=0,"",'360 GRP volumes '!U24)</f>
        <v/>
      </c>
      <c r="M85" s="555" t="str">
        <f>IF('360 GRP volumes '!V24=0,"",'360 GRP volumes '!V24)</f>
        <v/>
      </c>
      <c r="N85" s="555" t="str">
        <f>IF('360 GRP volumes '!W24=0,"",'360 GRP volumes '!W24)</f>
        <v/>
      </c>
      <c r="O85" s="555" t="str">
        <f>IF('360 GRP volumes '!X24=0,"",'360 GRP volumes '!X24)</f>
        <v/>
      </c>
      <c r="P85" s="590">
        <f t="shared" si="2"/>
        <v>0</v>
      </c>
      <c r="Q85" s="221">
        <f>P85*'360 GRP volumes '!H24</f>
        <v>0</v>
      </c>
      <c r="R85" s="221">
        <f>P85*'360 GRP volumes '!AU24</f>
        <v>0</v>
      </c>
      <c r="S85" s="2"/>
      <c r="T85" s="2"/>
      <c r="U85" s="2"/>
      <c r="V85" s="2"/>
      <c r="W85" s="2"/>
      <c r="X85" s="2"/>
      <c r="Y85" s="2"/>
      <c r="Z85" s="2"/>
    </row>
    <row r="86" ht="22.5" customHeight="1">
      <c r="A86" s="589" t="str">
        <f>'360 GRP volumes '!D25</f>
        <v>360-236</v>
      </c>
      <c r="B86" s="457"/>
      <c r="C86" s="555" t="str">
        <f>IF('360 GRP volumes '!L25=0,"",'360 GRP volumes '!L25)</f>
        <v/>
      </c>
      <c r="D86" s="555" t="str">
        <f>IF('360 GRP volumes '!M25=0,"",'360 GRP volumes '!M25)</f>
        <v/>
      </c>
      <c r="E86" s="555" t="str">
        <f>IF('360 GRP volumes '!N25=0,"",'360 GRP volumes '!N25)</f>
        <v/>
      </c>
      <c r="F86" s="555" t="str">
        <f>IF('360 GRP volumes '!O25=0,"",'360 GRP volumes '!O25)</f>
        <v/>
      </c>
      <c r="G86" s="555" t="str">
        <f>IF('360 GRP volumes '!P25=0,"",'360 GRP volumes '!P25)</f>
        <v/>
      </c>
      <c r="H86" s="555" t="str">
        <f>IF('360 GRP volumes '!Q25=0,"",'360 GRP volumes '!Q25)</f>
        <v/>
      </c>
      <c r="I86" s="555" t="str">
        <f>IF('360 GRP volumes '!R25=0,"",'360 GRP volumes '!R25)</f>
        <v/>
      </c>
      <c r="J86" s="555" t="str">
        <f>IF('360 GRP volumes '!S25=0,"",'360 GRP volumes '!S25)</f>
        <v/>
      </c>
      <c r="K86" s="555" t="str">
        <f>IF('360 GRP volumes '!T25=0,"",'360 GRP volumes '!T25)</f>
        <v/>
      </c>
      <c r="L86" s="555" t="str">
        <f>IF('360 GRP volumes '!U25=0,"",'360 GRP volumes '!U25)</f>
        <v/>
      </c>
      <c r="M86" s="555" t="str">
        <f>IF('360 GRP volumes '!V25=0,"",'360 GRP volumes '!V25)</f>
        <v/>
      </c>
      <c r="N86" s="555" t="str">
        <f>IF('360 GRP volumes '!W25=0,"",'360 GRP volumes '!W25)</f>
        <v/>
      </c>
      <c r="O86" s="555" t="str">
        <f>IF('360 GRP volumes '!X25=0,"",'360 GRP volumes '!X25)</f>
        <v/>
      </c>
      <c r="P86" s="590">
        <f t="shared" si="2"/>
        <v>0</v>
      </c>
      <c r="Q86" s="221">
        <f>P86*'360 GRP volumes '!H25</f>
        <v>0</v>
      </c>
      <c r="R86" s="221">
        <f>P86*'360 GRP volumes '!AU25</f>
        <v>0</v>
      </c>
      <c r="S86" s="2"/>
      <c r="T86" s="2"/>
      <c r="U86" s="2"/>
      <c r="V86" s="2"/>
      <c r="W86" s="2"/>
      <c r="X86" s="2"/>
      <c r="Y86" s="2"/>
      <c r="Z86" s="2"/>
    </row>
    <row r="87" ht="22.5" customHeight="1">
      <c r="A87" s="589" t="str">
        <f>'360 GRP volumes '!D26</f>
        <v>360-237</v>
      </c>
      <c r="B87" s="457"/>
      <c r="C87" s="555" t="str">
        <f>IF('360 GRP volumes '!L26=0,"",'360 GRP volumes '!L26)</f>
        <v/>
      </c>
      <c r="D87" s="555" t="str">
        <f>IF('360 GRP volumes '!M26=0,"",'360 GRP volumes '!M26)</f>
        <v/>
      </c>
      <c r="E87" s="555" t="str">
        <f>IF('360 GRP volumes '!N26=0,"",'360 GRP volumes '!N26)</f>
        <v/>
      </c>
      <c r="F87" s="555" t="str">
        <f>IF('360 GRP volumes '!O26=0,"",'360 GRP volumes '!O26)</f>
        <v/>
      </c>
      <c r="G87" s="555" t="str">
        <f>IF('360 GRP volumes '!P26=0,"",'360 GRP volumes '!P26)</f>
        <v/>
      </c>
      <c r="H87" s="555" t="str">
        <f>IF('360 GRP volumes '!Q26=0,"",'360 GRP volumes '!Q26)</f>
        <v/>
      </c>
      <c r="I87" s="555" t="str">
        <f>IF('360 GRP volumes '!R26=0,"",'360 GRP volumes '!R26)</f>
        <v/>
      </c>
      <c r="J87" s="555" t="str">
        <f>IF('360 GRP volumes '!S26=0,"",'360 GRP volumes '!S26)</f>
        <v/>
      </c>
      <c r="K87" s="555" t="str">
        <f>IF('360 GRP volumes '!T26=0,"",'360 GRP volumes '!T26)</f>
        <v/>
      </c>
      <c r="L87" s="555" t="str">
        <f>IF('360 GRP volumes '!U26=0,"",'360 GRP volumes '!U26)</f>
        <v/>
      </c>
      <c r="M87" s="555" t="str">
        <f>IF('360 GRP volumes '!V26=0,"",'360 GRP volumes '!V26)</f>
        <v/>
      </c>
      <c r="N87" s="555" t="str">
        <f>IF('360 GRP volumes '!W26=0,"",'360 GRP volumes '!W26)</f>
        <v/>
      </c>
      <c r="O87" s="555" t="str">
        <f>IF('360 GRP volumes '!X26=0,"",'360 GRP volumes '!X26)</f>
        <v/>
      </c>
      <c r="P87" s="590">
        <f t="shared" si="2"/>
        <v>0</v>
      </c>
      <c r="Q87" s="221">
        <f>P87*'360 GRP volumes '!H26</f>
        <v>0</v>
      </c>
      <c r="R87" s="221">
        <f>P87*'360 GRP volumes '!AU26</f>
        <v>0</v>
      </c>
      <c r="S87" s="2"/>
      <c r="T87" s="2"/>
      <c r="U87" s="2"/>
      <c r="V87" s="2"/>
      <c r="W87" s="2"/>
      <c r="X87" s="2"/>
      <c r="Y87" s="2"/>
      <c r="Z87" s="2"/>
    </row>
    <row r="88" ht="22.5" customHeight="1">
      <c r="A88" s="589" t="str">
        <f>'360 GRP volumes '!D27</f>
        <v>360-238</v>
      </c>
      <c r="B88" s="457"/>
      <c r="C88" s="555" t="str">
        <f>IF('360 GRP volumes '!L27=0,"",'360 GRP volumes '!L27)</f>
        <v/>
      </c>
      <c r="D88" s="555" t="str">
        <f>IF('360 GRP volumes '!M27=0,"",'360 GRP volumes '!M27)</f>
        <v/>
      </c>
      <c r="E88" s="555" t="str">
        <f>IF('360 GRP volumes '!N27=0,"",'360 GRP volumes '!N27)</f>
        <v/>
      </c>
      <c r="F88" s="555" t="str">
        <f>IF('360 GRP volumes '!O27=0,"",'360 GRP volumes '!O27)</f>
        <v/>
      </c>
      <c r="G88" s="555" t="str">
        <f>IF('360 GRP volumes '!P27=0,"",'360 GRP volumes '!P27)</f>
        <v/>
      </c>
      <c r="H88" s="555" t="str">
        <f>IF('360 GRP volumes '!Q27=0,"",'360 GRP volumes '!Q27)</f>
        <v/>
      </c>
      <c r="I88" s="555" t="str">
        <f>IF('360 GRP volumes '!R27=0,"",'360 GRP volumes '!R27)</f>
        <v/>
      </c>
      <c r="J88" s="555" t="str">
        <f>IF('360 GRP volumes '!S27=0,"",'360 GRP volumes '!S27)</f>
        <v/>
      </c>
      <c r="K88" s="555" t="str">
        <f>IF('360 GRP volumes '!T27=0,"",'360 GRP volumes '!T27)</f>
        <v/>
      </c>
      <c r="L88" s="555" t="str">
        <f>IF('360 GRP volumes '!U27=0,"",'360 GRP volumes '!U27)</f>
        <v/>
      </c>
      <c r="M88" s="555" t="str">
        <f>IF('360 GRP volumes '!V27=0,"",'360 GRP volumes '!V27)</f>
        <v/>
      </c>
      <c r="N88" s="555" t="str">
        <f>IF('360 GRP volumes '!W27=0,"",'360 GRP volumes '!W27)</f>
        <v/>
      </c>
      <c r="O88" s="555" t="str">
        <f>IF('360 GRP volumes '!X27=0,"",'360 GRP volumes '!X27)</f>
        <v/>
      </c>
      <c r="P88" s="590">
        <f t="shared" si="2"/>
        <v>0</v>
      </c>
      <c r="Q88" s="221">
        <f>P88*'360 GRP volumes '!H27</f>
        <v>0</v>
      </c>
      <c r="R88" s="221">
        <f>P88*'360 GRP volumes '!AU27</f>
        <v>0</v>
      </c>
      <c r="S88" s="2"/>
      <c r="T88" s="2"/>
      <c r="U88" s="2"/>
      <c r="V88" s="2"/>
      <c r="W88" s="2"/>
      <c r="X88" s="2"/>
      <c r="Y88" s="2"/>
      <c r="Z88" s="2"/>
    </row>
    <row r="89" ht="22.5" customHeight="1">
      <c r="A89" s="589" t="str">
        <f>'360 GRP volumes '!D28</f>
        <v>360-239</v>
      </c>
      <c r="B89" s="457"/>
      <c r="C89" s="555" t="str">
        <f>IF('360 GRP volumes '!L28=0,"",'360 GRP volumes '!L28)</f>
        <v/>
      </c>
      <c r="D89" s="555" t="str">
        <f>IF('360 GRP volumes '!M28=0,"",'360 GRP volumes '!M28)</f>
        <v/>
      </c>
      <c r="E89" s="555" t="str">
        <f>IF('360 GRP volumes '!N28=0,"",'360 GRP volumes '!N28)</f>
        <v/>
      </c>
      <c r="F89" s="555" t="str">
        <f>IF('360 GRP volumes '!O28=0,"",'360 GRP volumes '!O28)</f>
        <v/>
      </c>
      <c r="G89" s="555" t="str">
        <f>IF('360 GRP volumes '!P28=0,"",'360 GRP volumes '!P28)</f>
        <v/>
      </c>
      <c r="H89" s="555" t="str">
        <f>IF('360 GRP volumes '!Q28=0,"",'360 GRP volumes '!Q28)</f>
        <v/>
      </c>
      <c r="I89" s="555" t="str">
        <f>IF('360 GRP volumes '!R28=0,"",'360 GRP volumes '!R28)</f>
        <v/>
      </c>
      <c r="J89" s="555" t="str">
        <f>IF('360 GRP volumes '!S28=0,"",'360 GRP volumes '!S28)</f>
        <v/>
      </c>
      <c r="K89" s="555" t="str">
        <f>IF('360 GRP volumes '!T28=0,"",'360 GRP volumes '!T28)</f>
        <v/>
      </c>
      <c r="L89" s="555" t="str">
        <f>IF('360 GRP volumes '!U28=0,"",'360 GRP volumes '!U28)</f>
        <v/>
      </c>
      <c r="M89" s="555" t="str">
        <f>IF('360 GRP volumes '!V28=0,"",'360 GRP volumes '!V28)</f>
        <v/>
      </c>
      <c r="N89" s="555" t="str">
        <f>IF('360 GRP volumes '!W28=0,"",'360 GRP volumes '!W28)</f>
        <v/>
      </c>
      <c r="O89" s="555" t="str">
        <f>IF('360 GRP volumes '!X28=0,"",'360 GRP volumes '!X28)</f>
        <v/>
      </c>
      <c r="P89" s="590">
        <f t="shared" si="2"/>
        <v>0</v>
      </c>
      <c r="Q89" s="221">
        <f>P89*'360 GRP volumes '!H28</f>
        <v>0</v>
      </c>
      <c r="R89" s="221">
        <f>P89*'360 GRP volumes '!AU28</f>
        <v>0</v>
      </c>
      <c r="S89" s="2"/>
      <c r="T89" s="2"/>
      <c r="U89" s="2"/>
      <c r="V89" s="2"/>
      <c r="W89" s="2"/>
      <c r="X89" s="2"/>
      <c r="Y89" s="2"/>
      <c r="Z89" s="2"/>
    </row>
    <row r="90" ht="22.5" customHeight="1">
      <c r="A90" s="589" t="str">
        <f>'360 GRP volumes '!D29</f>
        <v>360-240</v>
      </c>
      <c r="B90" s="457"/>
      <c r="C90" s="555" t="str">
        <f>IF('360 GRP volumes '!L29=0,"",'360 GRP volumes '!L29)</f>
        <v/>
      </c>
      <c r="D90" s="555" t="str">
        <f>IF('360 GRP volumes '!M29=0,"",'360 GRP volumes '!M29)</f>
        <v/>
      </c>
      <c r="E90" s="555" t="str">
        <f>IF('360 GRP volumes '!N29=0,"",'360 GRP volumes '!N29)</f>
        <v/>
      </c>
      <c r="F90" s="555" t="str">
        <f>IF('360 GRP volumes '!O29=0,"",'360 GRP volumes '!O29)</f>
        <v/>
      </c>
      <c r="G90" s="555" t="str">
        <f>IF('360 GRP volumes '!P29=0,"",'360 GRP volumes '!P29)</f>
        <v/>
      </c>
      <c r="H90" s="555" t="str">
        <f>IF('360 GRP volumes '!Q29=0,"",'360 GRP volumes '!Q29)</f>
        <v/>
      </c>
      <c r="I90" s="555" t="str">
        <f>IF('360 GRP volumes '!R29=0,"",'360 GRP volumes '!R29)</f>
        <v/>
      </c>
      <c r="J90" s="555" t="str">
        <f>IF('360 GRP volumes '!S29=0,"",'360 GRP volumes '!S29)</f>
        <v/>
      </c>
      <c r="K90" s="555" t="str">
        <f>IF('360 GRP volumes '!T29=0,"",'360 GRP volumes '!T29)</f>
        <v/>
      </c>
      <c r="L90" s="555" t="str">
        <f>IF('360 GRP volumes '!U29=0,"",'360 GRP volumes '!U29)</f>
        <v/>
      </c>
      <c r="M90" s="555" t="str">
        <f>IF('360 GRP volumes '!V29=0,"",'360 GRP volumes '!V29)</f>
        <v/>
      </c>
      <c r="N90" s="555" t="str">
        <f>IF('360 GRP volumes '!W29=0,"",'360 GRP volumes '!W29)</f>
        <v/>
      </c>
      <c r="O90" s="555" t="str">
        <f>IF('360 GRP volumes '!X29=0,"",'360 GRP volumes '!X29)</f>
        <v/>
      </c>
      <c r="P90" s="590">
        <f t="shared" si="2"/>
        <v>0</v>
      </c>
      <c r="Q90" s="221">
        <f>P90*'360 GRP volumes '!H29</f>
        <v>0</v>
      </c>
      <c r="R90" s="221">
        <f>P90*'360 GRP volumes '!AU29</f>
        <v>0</v>
      </c>
      <c r="S90" s="2"/>
      <c r="T90" s="2"/>
      <c r="U90" s="2"/>
      <c r="V90" s="2"/>
      <c r="W90" s="2"/>
      <c r="X90" s="2"/>
      <c r="Y90" s="2"/>
      <c r="Z90" s="2"/>
    </row>
    <row r="91" ht="22.5" customHeight="1">
      <c r="A91" s="589" t="str">
        <f>'360 GRP volumes '!D126</f>
        <v/>
      </c>
      <c r="B91" s="457"/>
      <c r="C91" s="555" t="str">
        <f>IF('360 GRP volumes '!L126=0,"",'360 GRP volumes '!L126)</f>
        <v/>
      </c>
      <c r="D91" s="555" t="str">
        <f>IF('360 GRP volumes '!M126=0,"",'360 GRP volumes '!M126)</f>
        <v/>
      </c>
      <c r="E91" s="555" t="str">
        <f>IF('360 GRP volumes '!N126=0,"",'360 GRP volumes '!N126)</f>
        <v/>
      </c>
      <c r="F91" s="555" t="str">
        <f>IF('360 GRP volumes '!O126=0,"",'360 GRP volumes '!O126)</f>
        <v/>
      </c>
      <c r="G91" s="555" t="str">
        <f>IF('360 GRP volumes '!P126=0,"",'360 GRP volumes '!P126)</f>
        <v/>
      </c>
      <c r="H91" s="555" t="str">
        <f>IF('360 GRP volumes '!Q126=0,"",'360 GRP volumes '!Q126)</f>
        <v/>
      </c>
      <c r="I91" s="555" t="str">
        <f>IF('360 GRP volumes '!R126=0,"",'360 GRP volumes '!R126)</f>
        <v/>
      </c>
      <c r="J91" s="555" t="str">
        <f>IF('360 GRP volumes '!S126=0,"",'360 GRP volumes '!S126)</f>
        <v/>
      </c>
      <c r="K91" s="555" t="str">
        <f>IF('360 GRP volumes '!T126=0,"",'360 GRP volumes '!T126)</f>
        <v/>
      </c>
      <c r="L91" s="555" t="str">
        <f>IF('360 GRP volumes '!U126=0,"",'360 GRP volumes '!U126)</f>
        <v/>
      </c>
      <c r="M91" s="555" t="str">
        <f>IF('360 GRP volumes '!V126=0,"",'360 GRP volumes '!V126)</f>
        <v/>
      </c>
      <c r="N91" s="555" t="str">
        <f>IF('360 GRP volumes '!W126=0,"",'360 GRP volumes '!W126)</f>
        <v/>
      </c>
      <c r="O91" s="555" t="str">
        <f>IF('360 GRP volumes '!X126=0,"",'360 GRP volumes '!X126)</f>
        <v/>
      </c>
      <c r="P91" s="590">
        <f t="shared" si="2"/>
        <v>0</v>
      </c>
      <c r="Q91" s="221">
        <f>P91*'360 GRP volumes '!H126</f>
        <v>0</v>
      </c>
      <c r="R91" s="221"/>
      <c r="S91" s="2"/>
      <c r="T91" s="2"/>
      <c r="U91" s="2"/>
      <c r="V91" s="2"/>
      <c r="W91" s="2"/>
      <c r="X91" s="2"/>
      <c r="Y91" s="2"/>
      <c r="Z91" s="2"/>
    </row>
    <row r="92" ht="22.5" customHeight="1">
      <c r="A92" s="589" t="str">
        <f>'360 GRP volumes '!D127</f>
        <v>360-281</v>
      </c>
      <c r="B92" s="457"/>
      <c r="C92" s="555" t="str">
        <f>IF('360 GRP volumes '!L127=0,"",'360 GRP volumes '!L127)</f>
        <v/>
      </c>
      <c r="D92" s="555" t="str">
        <f>IF('360 GRP volumes '!M127=0,"",'360 GRP volumes '!M127)</f>
        <v/>
      </c>
      <c r="E92" s="555" t="str">
        <f>IF('360 GRP volumes '!N127=0,"",'360 GRP volumes '!N127)</f>
        <v/>
      </c>
      <c r="F92" s="555" t="str">
        <f>IF('360 GRP volumes '!O127=0,"",'360 GRP volumes '!O127)</f>
        <v/>
      </c>
      <c r="G92" s="555" t="str">
        <f>IF('360 GRP volumes '!P127=0,"",'360 GRP volumes '!P127)</f>
        <v/>
      </c>
      <c r="H92" s="555" t="str">
        <f>IF('360 GRP volumes '!Q127=0,"",'360 GRP volumes '!Q127)</f>
        <v/>
      </c>
      <c r="I92" s="555" t="str">
        <f>IF('360 GRP volumes '!R127=0,"",'360 GRP volumes '!R127)</f>
        <v/>
      </c>
      <c r="J92" s="555" t="str">
        <f>IF('360 GRP volumes '!S127=0,"",'360 GRP volumes '!S127)</f>
        <v/>
      </c>
      <c r="K92" s="555" t="str">
        <f>IF('360 GRP volumes '!T127=0,"",'360 GRP volumes '!T127)</f>
        <v/>
      </c>
      <c r="L92" s="555" t="str">
        <f>IF('360 GRP volumes '!U127=0,"",'360 GRP volumes '!U127)</f>
        <v/>
      </c>
      <c r="M92" s="555" t="str">
        <f>IF('360 GRP volumes '!V127=0,"",'360 GRP volumes '!V127)</f>
        <v/>
      </c>
      <c r="N92" s="555" t="str">
        <f>IF('360 GRP volumes '!W127=0,"",'360 GRP volumes '!W127)</f>
        <v/>
      </c>
      <c r="O92" s="555" t="str">
        <f>IF('360 GRP volumes '!X127=0,"",'360 GRP volumes '!X127)</f>
        <v/>
      </c>
      <c r="P92" s="590">
        <f t="shared" si="2"/>
        <v>0</v>
      </c>
      <c r="Q92" s="221">
        <f>P92*'360 GRP volumes '!H127</f>
        <v>0</v>
      </c>
      <c r="R92" s="221">
        <f>P92*'360 GRP volumes '!AU127</f>
        <v>0</v>
      </c>
      <c r="S92" s="2"/>
      <c r="T92" s="2"/>
      <c r="U92" s="2"/>
      <c r="V92" s="2"/>
      <c r="W92" s="2"/>
      <c r="X92" s="2"/>
      <c r="Y92" s="2"/>
      <c r="Z92" s="2"/>
    </row>
    <row r="93" ht="22.5" customHeight="1">
      <c r="A93" s="589" t="str">
        <f>'360 GRP volumes '!D128</f>
        <v>360-289</v>
      </c>
      <c r="B93" s="457"/>
      <c r="C93" s="555" t="str">
        <f>IF('360 GRP volumes '!L128=0,"",'360 GRP volumes '!L128)</f>
        <v/>
      </c>
      <c r="D93" s="555" t="str">
        <f>IF('360 GRP volumes '!M128=0,"",'360 GRP volumes '!M128)</f>
        <v/>
      </c>
      <c r="E93" s="555" t="str">
        <f>IF('360 GRP volumes '!N128=0,"",'360 GRP volumes '!N128)</f>
        <v/>
      </c>
      <c r="F93" s="555" t="str">
        <f>IF('360 GRP volumes '!O128=0,"",'360 GRP volumes '!O128)</f>
        <v/>
      </c>
      <c r="G93" s="555" t="str">
        <f>IF('360 GRP volumes '!P128=0,"",'360 GRP volumes '!P128)</f>
        <v/>
      </c>
      <c r="H93" s="555" t="str">
        <f>IF('360 GRP volumes '!Q128=0,"",'360 GRP volumes '!Q128)</f>
        <v/>
      </c>
      <c r="I93" s="555" t="str">
        <f>IF('360 GRP volumes '!R128=0,"",'360 GRP volumes '!R128)</f>
        <v/>
      </c>
      <c r="J93" s="555" t="str">
        <f>IF('360 GRP volumes '!S128=0,"",'360 GRP volumes '!S128)</f>
        <v/>
      </c>
      <c r="K93" s="555" t="str">
        <f>IF('360 GRP volumes '!T128=0,"",'360 GRP volumes '!T128)</f>
        <v/>
      </c>
      <c r="L93" s="555" t="str">
        <f>IF('360 GRP volumes '!U128=0,"",'360 GRP volumes '!U128)</f>
        <v/>
      </c>
      <c r="M93" s="555" t="str">
        <f>IF('360 GRP volumes '!V128=0,"",'360 GRP volumes '!V128)</f>
        <v/>
      </c>
      <c r="N93" s="555" t="str">
        <f>IF('360 GRP volumes '!W128=0,"",'360 GRP volumes '!W128)</f>
        <v/>
      </c>
      <c r="O93" s="555" t="str">
        <f>IF('360 GRP volumes '!X128=0,"",'360 GRP volumes '!X128)</f>
        <v/>
      </c>
      <c r="P93" s="590">
        <f t="shared" si="2"/>
        <v>0</v>
      </c>
      <c r="Q93" s="221">
        <f>P93*'360 GRP volumes '!H128</f>
        <v>0</v>
      </c>
      <c r="R93" s="221">
        <f>P93*'360 GRP volumes '!AU128</f>
        <v>0</v>
      </c>
      <c r="S93" s="2"/>
      <c r="T93" s="2"/>
      <c r="U93" s="2"/>
      <c r="V93" s="2"/>
      <c r="W93" s="2"/>
      <c r="X93" s="2"/>
      <c r="Y93" s="2"/>
      <c r="Z93" s="2"/>
    </row>
    <row r="94" ht="22.5" customHeight="1">
      <c r="A94" s="589" t="str">
        <f>'360 GRP volumes '!D129</f>
        <v>360-289-DT</v>
      </c>
      <c r="B94" s="457" t="s">
        <v>32</v>
      </c>
      <c r="C94" s="555" t="str">
        <f>IF('360 GRP volumes '!L129=0,"",'360 GRP volumes '!L129)</f>
        <v/>
      </c>
      <c r="D94" s="555" t="str">
        <f>IF('360 GRP volumes '!M129=0,"",'360 GRP volumes '!M129)</f>
        <v/>
      </c>
      <c r="E94" s="555" t="str">
        <f>IF('360 GRP volumes '!N129=0,"",'360 GRP volumes '!N129)</f>
        <v/>
      </c>
      <c r="F94" s="555" t="str">
        <f>IF('360 GRP volumes '!O129=0,"",'360 GRP volumes '!O129)</f>
        <v/>
      </c>
      <c r="G94" s="555" t="str">
        <f>IF('360 GRP volumes '!P129=0,"",'360 GRP volumes '!P129)</f>
        <v/>
      </c>
      <c r="H94" s="555" t="str">
        <f>IF('360 GRP volumes '!Q129=0,"",'360 GRP volumes '!Q129)</f>
        <v/>
      </c>
      <c r="I94" s="555" t="str">
        <f>IF('360 GRP volumes '!R129=0,"",'360 GRP volumes '!R129)</f>
        <v/>
      </c>
      <c r="J94" s="555" t="str">
        <f>IF('360 GRP volumes '!S129=0,"",'360 GRP volumes '!S129)</f>
        <v/>
      </c>
      <c r="K94" s="555" t="str">
        <f>IF('360 GRP volumes '!T129=0,"",'360 GRP volumes '!T129)</f>
        <v/>
      </c>
      <c r="L94" s="555" t="str">
        <f>IF('360 GRP volumes '!U129=0,"",'360 GRP volumes '!U129)</f>
        <v/>
      </c>
      <c r="M94" s="555" t="str">
        <f>IF('360 GRP volumes '!V129=0,"",'360 GRP volumes '!V129)</f>
        <v/>
      </c>
      <c r="N94" s="555" t="str">
        <f>IF('360 GRP volumes '!W129=0,"",'360 GRP volumes '!W129)</f>
        <v/>
      </c>
      <c r="O94" s="555" t="str">
        <f>IF('360 GRP volumes '!X129=0,"",'360 GRP volumes '!X129)</f>
        <v/>
      </c>
      <c r="P94" s="590">
        <f t="shared" si="2"/>
        <v>0</v>
      </c>
      <c r="Q94" s="221">
        <f>P94*'360 GRP volumes '!H129</f>
        <v>0</v>
      </c>
      <c r="R94" s="221">
        <f>P94*'360 GRP volumes '!AU129</f>
        <v>0</v>
      </c>
      <c r="S94" s="2"/>
      <c r="T94" s="2"/>
      <c r="U94" s="2"/>
      <c r="V94" s="2"/>
      <c r="W94" s="2"/>
      <c r="X94" s="2"/>
      <c r="Y94" s="2"/>
      <c r="Z94" s="2"/>
    </row>
    <row r="95" ht="22.5" customHeight="1">
      <c r="A95" s="589" t="str">
        <f>'360 GRP volumes '!D130</f>
        <v>360-290</v>
      </c>
      <c r="B95" s="457"/>
      <c r="C95" s="555" t="str">
        <f>IF('360 GRP volumes '!L130=0,"",'360 GRP volumes '!L130)</f>
        <v/>
      </c>
      <c r="D95" s="555" t="str">
        <f>IF('360 GRP volumes '!M130=0,"",'360 GRP volumes '!M130)</f>
        <v/>
      </c>
      <c r="E95" s="555" t="str">
        <f>IF('360 GRP volumes '!N130=0,"",'360 GRP volumes '!N130)</f>
        <v/>
      </c>
      <c r="F95" s="555" t="str">
        <f>IF('360 GRP volumes '!O130=0,"",'360 GRP volumes '!O130)</f>
        <v/>
      </c>
      <c r="G95" s="555" t="str">
        <f>IF('360 GRP volumes '!P130=0,"",'360 GRP volumes '!P130)</f>
        <v/>
      </c>
      <c r="H95" s="555" t="str">
        <f>IF('360 GRP volumes '!Q130=0,"",'360 GRP volumes '!Q130)</f>
        <v/>
      </c>
      <c r="I95" s="555" t="str">
        <f>IF('360 GRP volumes '!R130=0,"",'360 GRP volumes '!R130)</f>
        <v/>
      </c>
      <c r="J95" s="555" t="str">
        <f>IF('360 GRP volumes '!S130=0,"",'360 GRP volumes '!S130)</f>
        <v/>
      </c>
      <c r="K95" s="555" t="str">
        <f>IF('360 GRP volumes '!T130=0,"",'360 GRP volumes '!T130)</f>
        <v/>
      </c>
      <c r="L95" s="555" t="str">
        <f>IF('360 GRP volumes '!U130=0,"",'360 GRP volumes '!U130)</f>
        <v/>
      </c>
      <c r="M95" s="555" t="str">
        <f>IF('360 GRP volumes '!V130=0,"",'360 GRP volumes '!V130)</f>
        <v/>
      </c>
      <c r="N95" s="555" t="str">
        <f>IF('360 GRP volumes '!W130=0,"",'360 GRP volumes '!W130)</f>
        <v/>
      </c>
      <c r="O95" s="555" t="str">
        <f>IF('360 GRP volumes '!X130=0,"",'360 GRP volumes '!X130)</f>
        <v/>
      </c>
      <c r="P95" s="590">
        <f t="shared" si="2"/>
        <v>0</v>
      </c>
      <c r="Q95" s="221">
        <f>P95*'360 GRP volumes '!H130</f>
        <v>0</v>
      </c>
      <c r="R95" s="221">
        <f>P95*'360 GRP volumes '!AU130</f>
        <v>0</v>
      </c>
      <c r="S95" s="2"/>
      <c r="T95" s="2"/>
      <c r="U95" s="2"/>
      <c r="V95" s="2"/>
      <c r="W95" s="2"/>
      <c r="X95" s="2"/>
      <c r="Y95" s="2"/>
      <c r="Z95" s="2"/>
    </row>
    <row r="96" ht="22.5" customHeight="1">
      <c r="A96" s="589" t="str">
        <f>'360 GRP volumes '!D131</f>
        <v>360-290-DT</v>
      </c>
      <c r="B96" s="457" t="s">
        <v>32</v>
      </c>
      <c r="C96" s="555" t="str">
        <f>IF('360 GRP volumes '!L131=0,"",'360 GRP volumes '!L131)</f>
        <v/>
      </c>
      <c r="D96" s="555" t="str">
        <f>IF('360 GRP volumes '!M131=0,"",'360 GRP volumes '!M131)</f>
        <v/>
      </c>
      <c r="E96" s="555" t="str">
        <f>IF('360 GRP volumes '!N131=0,"",'360 GRP volumes '!N131)</f>
        <v/>
      </c>
      <c r="F96" s="555" t="str">
        <f>IF('360 GRP volumes '!O131=0,"",'360 GRP volumes '!O131)</f>
        <v/>
      </c>
      <c r="G96" s="555" t="str">
        <f>IF('360 GRP volumes '!P131=0,"",'360 GRP volumes '!P131)</f>
        <v/>
      </c>
      <c r="H96" s="555" t="str">
        <f>IF('360 GRP volumes '!Q131=0,"",'360 GRP volumes '!Q131)</f>
        <v/>
      </c>
      <c r="I96" s="555" t="str">
        <f>IF('360 GRP volumes '!R131=0,"",'360 GRP volumes '!R131)</f>
        <v/>
      </c>
      <c r="J96" s="555" t="str">
        <f>IF('360 GRP volumes '!S131=0,"",'360 GRP volumes '!S131)</f>
        <v/>
      </c>
      <c r="K96" s="555" t="str">
        <f>IF('360 GRP volumes '!T131=0,"",'360 GRP volumes '!T131)</f>
        <v/>
      </c>
      <c r="L96" s="555" t="str">
        <f>IF('360 GRP volumes '!U131=0,"",'360 GRP volumes '!U131)</f>
        <v/>
      </c>
      <c r="M96" s="555" t="str">
        <f>IF('360 GRP volumes '!V131=0,"",'360 GRP volumes '!V131)</f>
        <v/>
      </c>
      <c r="N96" s="555" t="str">
        <f>IF('360 GRP volumes '!W131=0,"",'360 GRP volumes '!W131)</f>
        <v/>
      </c>
      <c r="O96" s="555" t="str">
        <f>IF('360 GRP volumes '!X131=0,"",'360 GRP volumes '!X131)</f>
        <v/>
      </c>
      <c r="P96" s="590">
        <f t="shared" si="2"/>
        <v>0</v>
      </c>
      <c r="Q96" s="221">
        <f>P96*'360 GRP volumes '!H131</f>
        <v>0</v>
      </c>
      <c r="R96" s="221">
        <f>P96*'360 GRP volumes '!AU131</f>
        <v>0</v>
      </c>
      <c r="S96" s="2"/>
      <c r="T96" s="2"/>
      <c r="U96" s="2"/>
      <c r="V96" s="2"/>
      <c r="W96" s="2"/>
      <c r="X96" s="2"/>
      <c r="Y96" s="2"/>
      <c r="Z96" s="2"/>
    </row>
    <row r="97" ht="22.5" customHeight="1">
      <c r="A97" s="589" t="str">
        <f>'360 GRP volumes '!D132</f>
        <v>360-291</v>
      </c>
      <c r="B97" s="457"/>
      <c r="C97" s="555" t="str">
        <f>IF('360 GRP volumes '!L132=0,"",'360 GRP volumes '!L132)</f>
        <v/>
      </c>
      <c r="D97" s="555" t="str">
        <f>IF('360 GRP volumes '!M132=0,"",'360 GRP volumes '!M132)</f>
        <v/>
      </c>
      <c r="E97" s="555" t="str">
        <f>IF('360 GRP volumes '!N132=0,"",'360 GRP volumes '!N132)</f>
        <v/>
      </c>
      <c r="F97" s="555" t="str">
        <f>IF('360 GRP volumes '!O132=0,"",'360 GRP volumes '!O132)</f>
        <v/>
      </c>
      <c r="G97" s="555" t="str">
        <f>IF('360 GRP volumes '!P132=0,"",'360 GRP volumes '!P132)</f>
        <v/>
      </c>
      <c r="H97" s="555" t="str">
        <f>IF('360 GRP volumes '!Q132=0,"",'360 GRP volumes '!Q132)</f>
        <v/>
      </c>
      <c r="I97" s="555" t="str">
        <f>IF('360 GRP volumes '!R132=0,"",'360 GRP volumes '!R132)</f>
        <v/>
      </c>
      <c r="J97" s="555" t="str">
        <f>IF('360 GRP volumes '!S132=0,"",'360 GRP volumes '!S132)</f>
        <v/>
      </c>
      <c r="K97" s="555" t="str">
        <f>IF('360 GRP volumes '!T132=0,"",'360 GRP volumes '!T132)</f>
        <v/>
      </c>
      <c r="L97" s="555" t="str">
        <f>IF('360 GRP volumes '!U132=0,"",'360 GRP volumes '!U132)</f>
        <v/>
      </c>
      <c r="M97" s="555" t="str">
        <f>IF('360 GRP volumes '!V132=0,"",'360 GRP volumes '!V132)</f>
        <v/>
      </c>
      <c r="N97" s="555" t="str">
        <f>IF('360 GRP volumes '!W132=0,"",'360 GRP volumes '!W132)</f>
        <v/>
      </c>
      <c r="O97" s="555" t="str">
        <f>IF('360 GRP volumes '!X132=0,"",'360 GRP volumes '!X132)</f>
        <v/>
      </c>
      <c r="P97" s="590">
        <f t="shared" si="2"/>
        <v>0</v>
      </c>
      <c r="Q97" s="221">
        <f>P97*'360 GRP volumes '!H132</f>
        <v>0</v>
      </c>
      <c r="R97" s="221">
        <f>P97*'360 GRP volumes '!AU132</f>
        <v>0</v>
      </c>
      <c r="S97" s="2"/>
      <c r="T97" s="2"/>
      <c r="U97" s="2"/>
      <c r="V97" s="2"/>
      <c r="W97" s="2"/>
      <c r="X97" s="2"/>
      <c r="Y97" s="2"/>
      <c r="Z97" s="2"/>
    </row>
    <row r="98" ht="22.5" customHeight="1">
      <c r="A98" s="589" t="str">
        <f>'360 GRP volumes '!D133</f>
        <v>360-292</v>
      </c>
      <c r="B98" s="457"/>
      <c r="C98" s="555" t="str">
        <f>IF('360 GRP volumes '!L133=0,"",'360 GRP volumes '!L133)</f>
        <v/>
      </c>
      <c r="D98" s="555" t="str">
        <f>IF('360 GRP volumes '!M133=0,"",'360 GRP volumes '!M133)</f>
        <v/>
      </c>
      <c r="E98" s="555" t="str">
        <f>IF('360 GRP volumes '!N133=0,"",'360 GRP volumes '!N133)</f>
        <v/>
      </c>
      <c r="F98" s="555" t="str">
        <f>IF('360 GRP volumes '!O133=0,"",'360 GRP volumes '!O133)</f>
        <v/>
      </c>
      <c r="G98" s="555" t="str">
        <f>IF('360 GRP volumes '!P133=0,"",'360 GRP volumes '!P133)</f>
        <v/>
      </c>
      <c r="H98" s="555" t="str">
        <f>IF('360 GRP volumes '!Q133=0,"",'360 GRP volumes '!Q133)</f>
        <v/>
      </c>
      <c r="I98" s="555" t="str">
        <f>IF('360 GRP volumes '!R133=0,"",'360 GRP volumes '!R133)</f>
        <v/>
      </c>
      <c r="J98" s="555" t="str">
        <f>IF('360 GRP volumes '!S133=0,"",'360 GRP volumes '!S133)</f>
        <v/>
      </c>
      <c r="K98" s="555" t="str">
        <f>IF('360 GRP volumes '!T133=0,"",'360 GRP volumes '!T133)</f>
        <v/>
      </c>
      <c r="L98" s="555" t="str">
        <f>IF('360 GRP volumes '!U133=0,"",'360 GRP volumes '!U133)</f>
        <v/>
      </c>
      <c r="M98" s="555" t="str">
        <f>IF('360 GRP volumes '!V133=0,"",'360 GRP volumes '!V133)</f>
        <v/>
      </c>
      <c r="N98" s="555" t="str">
        <f>IF('360 GRP volumes '!W133=0,"",'360 GRP volumes '!W133)</f>
        <v/>
      </c>
      <c r="O98" s="555" t="str">
        <f>IF('360 GRP volumes '!X133=0,"",'360 GRP volumes '!X133)</f>
        <v/>
      </c>
      <c r="P98" s="590">
        <f t="shared" si="2"/>
        <v>0</v>
      </c>
      <c r="Q98" s="221">
        <f>P98*'360 GRP volumes '!H133</f>
        <v>0</v>
      </c>
      <c r="R98" s="221">
        <f>P98*'360 GRP volumes '!AU133</f>
        <v>0</v>
      </c>
      <c r="S98" s="2"/>
      <c r="T98" s="2"/>
      <c r="U98" s="2"/>
      <c r="V98" s="2"/>
      <c r="W98" s="2"/>
      <c r="X98" s="2"/>
      <c r="Y98" s="2"/>
      <c r="Z98" s="2"/>
    </row>
    <row r="99" ht="22.5" customHeight="1">
      <c r="A99" s="589" t="str">
        <f>'360 GRP volumes '!D134</f>
        <v>360-293</v>
      </c>
      <c r="B99" s="457"/>
      <c r="C99" s="555" t="str">
        <f>IF('360 GRP volumes '!L134=0,"",'360 GRP volumes '!L134)</f>
        <v/>
      </c>
      <c r="D99" s="555" t="str">
        <f>IF('360 GRP volumes '!M134=0,"",'360 GRP volumes '!M134)</f>
        <v/>
      </c>
      <c r="E99" s="555" t="str">
        <f>IF('360 GRP volumes '!N134=0,"",'360 GRP volumes '!N134)</f>
        <v/>
      </c>
      <c r="F99" s="555" t="str">
        <f>IF('360 GRP volumes '!O134=0,"",'360 GRP volumes '!O134)</f>
        <v/>
      </c>
      <c r="G99" s="555" t="str">
        <f>IF('360 GRP volumes '!P134=0,"",'360 GRP volumes '!P134)</f>
        <v/>
      </c>
      <c r="H99" s="555" t="str">
        <f>IF('360 GRP volumes '!Q134=0,"",'360 GRP volumes '!Q134)</f>
        <v/>
      </c>
      <c r="I99" s="555" t="str">
        <f>IF('360 GRP volumes '!R134=0,"",'360 GRP volumes '!R134)</f>
        <v/>
      </c>
      <c r="J99" s="555" t="str">
        <f>IF('360 GRP volumes '!S134=0,"",'360 GRP volumes '!S134)</f>
        <v/>
      </c>
      <c r="K99" s="555" t="str">
        <f>IF('360 GRP volumes '!T134=0,"",'360 GRP volumes '!T134)</f>
        <v/>
      </c>
      <c r="L99" s="555" t="str">
        <f>IF('360 GRP volumes '!U134=0,"",'360 GRP volumes '!U134)</f>
        <v/>
      </c>
      <c r="M99" s="555" t="str">
        <f>IF('360 GRP volumes '!V134=0,"",'360 GRP volumes '!V134)</f>
        <v/>
      </c>
      <c r="N99" s="555" t="str">
        <f>IF('360 GRP volumes '!W134=0,"",'360 GRP volumes '!W134)</f>
        <v/>
      </c>
      <c r="O99" s="555" t="str">
        <f>IF('360 GRP volumes '!X134=0,"",'360 GRP volumes '!X134)</f>
        <v/>
      </c>
      <c r="P99" s="590">
        <f t="shared" si="2"/>
        <v>0</v>
      </c>
      <c r="Q99" s="221">
        <f>P99*'360 GRP volumes '!H134</f>
        <v>0</v>
      </c>
      <c r="R99" s="221">
        <f>P99*'360 GRP volumes '!AU134</f>
        <v>0</v>
      </c>
      <c r="S99" s="2"/>
      <c r="T99" s="2"/>
      <c r="U99" s="2"/>
      <c r="V99" s="2"/>
      <c r="W99" s="2"/>
      <c r="X99" s="2"/>
      <c r="Y99" s="2"/>
      <c r="Z99" s="2"/>
    </row>
    <row r="100" ht="22.5" customHeight="1">
      <c r="A100" s="589" t="str">
        <f>'360 GRP volumes '!D135</f>
        <v>360-294</v>
      </c>
      <c r="B100" s="457"/>
      <c r="C100" s="555" t="str">
        <f>IF('360 GRP volumes '!L135=0,"",'360 GRP volumes '!L135)</f>
        <v/>
      </c>
      <c r="D100" s="555" t="str">
        <f>IF('360 GRP volumes '!M135=0,"",'360 GRP volumes '!M135)</f>
        <v/>
      </c>
      <c r="E100" s="555" t="str">
        <f>IF('360 GRP volumes '!N135=0,"",'360 GRP volumes '!N135)</f>
        <v/>
      </c>
      <c r="F100" s="555" t="str">
        <f>IF('360 GRP volumes '!O135=0,"",'360 GRP volumes '!O135)</f>
        <v/>
      </c>
      <c r="G100" s="555" t="str">
        <f>IF('360 GRP volumes '!P135=0,"",'360 GRP volumes '!P135)</f>
        <v/>
      </c>
      <c r="H100" s="555" t="str">
        <f>IF('360 GRP volumes '!Q135=0,"",'360 GRP volumes '!Q135)</f>
        <v/>
      </c>
      <c r="I100" s="555" t="str">
        <f>IF('360 GRP volumes '!R135=0,"",'360 GRP volumes '!R135)</f>
        <v/>
      </c>
      <c r="J100" s="555" t="str">
        <f>IF('360 GRP volumes '!S135=0,"",'360 GRP volumes '!S135)</f>
        <v/>
      </c>
      <c r="K100" s="555" t="str">
        <f>IF('360 GRP volumes '!T135=0,"",'360 GRP volumes '!T135)</f>
        <v/>
      </c>
      <c r="L100" s="555" t="str">
        <f>IF('360 GRP volumes '!U135=0,"",'360 GRP volumes '!U135)</f>
        <v/>
      </c>
      <c r="M100" s="555" t="str">
        <f>IF('360 GRP volumes '!V135=0,"",'360 GRP volumes '!V135)</f>
        <v/>
      </c>
      <c r="N100" s="555" t="str">
        <f>IF('360 GRP volumes '!W135=0,"",'360 GRP volumes '!W135)</f>
        <v/>
      </c>
      <c r="O100" s="555" t="str">
        <f>IF('360 GRP volumes '!X135=0,"",'360 GRP volumes '!X135)</f>
        <v/>
      </c>
      <c r="P100" s="590">
        <f t="shared" si="2"/>
        <v>0</v>
      </c>
      <c r="Q100" s="221">
        <f>P100*'360 GRP volumes '!H135</f>
        <v>0</v>
      </c>
      <c r="R100" s="221">
        <f>P100*'360 GRP volumes '!AU135</f>
        <v>0</v>
      </c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589" t="str">
        <f>'360 GRP volumes '!D136</f>
        <v>360-295</v>
      </c>
      <c r="B101" s="457"/>
      <c r="C101" s="555" t="str">
        <f>IF('360 GRP volumes '!L136=0,"",'360 GRP volumes '!L136)</f>
        <v/>
      </c>
      <c r="D101" s="555" t="str">
        <f>IF('360 GRP volumes '!M136=0,"",'360 GRP volumes '!M136)</f>
        <v/>
      </c>
      <c r="E101" s="555" t="str">
        <f>IF('360 GRP volumes '!N136=0,"",'360 GRP volumes '!N136)</f>
        <v/>
      </c>
      <c r="F101" s="555" t="str">
        <f>IF('360 GRP volumes '!O136=0,"",'360 GRP volumes '!O136)</f>
        <v/>
      </c>
      <c r="G101" s="555" t="str">
        <f>IF('360 GRP volumes '!P136=0,"",'360 GRP volumes '!P136)</f>
        <v/>
      </c>
      <c r="H101" s="555" t="str">
        <f>IF('360 GRP volumes '!Q136=0,"",'360 GRP volumes '!Q136)</f>
        <v/>
      </c>
      <c r="I101" s="555" t="str">
        <f>IF('360 GRP volumes '!R136=0,"",'360 GRP volumes '!R136)</f>
        <v/>
      </c>
      <c r="J101" s="555" t="str">
        <f>IF('360 GRP volumes '!S136=0,"",'360 GRP volumes '!S136)</f>
        <v/>
      </c>
      <c r="K101" s="555" t="str">
        <f>IF('360 GRP volumes '!T136=0,"",'360 GRP volumes '!T136)</f>
        <v/>
      </c>
      <c r="L101" s="555" t="str">
        <f>IF('360 GRP volumes '!U136=0,"",'360 GRP volumes '!U136)</f>
        <v/>
      </c>
      <c r="M101" s="555" t="str">
        <f>IF('360 GRP volumes '!V136=0,"",'360 GRP volumes '!V136)</f>
        <v/>
      </c>
      <c r="N101" s="555" t="str">
        <f>IF('360 GRP volumes '!W136=0,"",'360 GRP volumes '!W136)</f>
        <v/>
      </c>
      <c r="O101" s="555" t="str">
        <f>IF('360 GRP volumes '!X136=0,"",'360 GRP volumes '!X136)</f>
        <v/>
      </c>
      <c r="P101" s="590">
        <f t="shared" si="2"/>
        <v>0</v>
      </c>
      <c r="Q101" s="221">
        <f>P101*'360 GRP volumes '!H136</f>
        <v>0</v>
      </c>
      <c r="R101" s="221">
        <f>P101*'360 GRP volumes '!AU136</f>
        <v>0</v>
      </c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589" t="str">
        <f>'360 GRP volumes '!D30</f>
        <v/>
      </c>
      <c r="B102" s="457"/>
      <c r="C102" s="555" t="str">
        <f>IF('360 GRP volumes '!L30=0,"",'360 GRP volumes '!L30)</f>
        <v/>
      </c>
      <c r="D102" s="555" t="str">
        <f>IF('360 GRP volumes '!M30=0,"",'360 GRP volumes '!M30)</f>
        <v/>
      </c>
      <c r="E102" s="555" t="str">
        <f>IF('360 GRP volumes '!N30=0,"",'360 GRP volumes '!N30)</f>
        <v/>
      </c>
      <c r="F102" s="555" t="str">
        <f>IF('360 GRP volumes '!O30=0,"",'360 GRP volumes '!O30)</f>
        <v/>
      </c>
      <c r="G102" s="555" t="str">
        <f>IF('360 GRP volumes '!P30=0,"",'360 GRP volumes '!P30)</f>
        <v/>
      </c>
      <c r="H102" s="555" t="str">
        <f>IF('360 GRP volumes '!Q30=0,"",'360 GRP volumes '!Q30)</f>
        <v/>
      </c>
      <c r="I102" s="555" t="str">
        <f>IF('360 GRP volumes '!R30=0,"",'360 GRP volumes '!R30)</f>
        <v/>
      </c>
      <c r="J102" s="555" t="str">
        <f>IF('360 GRP volumes '!S30=0,"",'360 GRP volumes '!S30)</f>
        <v/>
      </c>
      <c r="K102" s="555" t="str">
        <f>IF('360 GRP volumes '!T30=0,"",'360 GRP volumes '!T30)</f>
        <v/>
      </c>
      <c r="L102" s="555" t="str">
        <f>IF('360 GRP volumes '!U30=0,"",'360 GRP volumes '!U30)</f>
        <v/>
      </c>
      <c r="M102" s="555" t="str">
        <f>IF('360 GRP volumes '!V30=0,"",'360 GRP volumes '!V30)</f>
        <v/>
      </c>
      <c r="N102" s="555" t="str">
        <f>IF('360 GRP volumes '!W30=0,"",'360 GRP volumes '!W30)</f>
        <v/>
      </c>
      <c r="O102" s="555" t="str">
        <f>IF('360 GRP volumes '!X30=0,"",'360 GRP volumes '!X30)</f>
        <v/>
      </c>
      <c r="P102" s="590">
        <f t="shared" si="2"/>
        <v>0</v>
      </c>
      <c r="Q102" s="221">
        <f>P102*'360 GRP volumes '!H30</f>
        <v>0</v>
      </c>
      <c r="R102" s="221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589" t="str">
        <f>'360 GRP volumes '!D31</f>
        <v>360-301</v>
      </c>
      <c r="B103" s="457"/>
      <c r="C103" s="555" t="str">
        <f>IF('360 GRP volumes '!L31=0,"",'360 GRP volumes '!L31)</f>
        <v/>
      </c>
      <c r="D103" s="555" t="str">
        <f>IF('360 GRP volumes '!M31=0,"",'360 GRP volumes '!M31)</f>
        <v/>
      </c>
      <c r="E103" s="555" t="str">
        <f>IF('360 GRP volumes '!N31=0,"",'360 GRP volumes '!N31)</f>
        <v/>
      </c>
      <c r="F103" s="555" t="str">
        <f>IF('360 GRP volumes '!O31=0,"",'360 GRP volumes '!O31)</f>
        <v/>
      </c>
      <c r="G103" s="555" t="str">
        <f>IF('360 GRP volumes '!P31=0,"",'360 GRP volumes '!P31)</f>
        <v/>
      </c>
      <c r="H103" s="555" t="str">
        <f>IF('360 GRP volumes '!Q31=0,"",'360 GRP volumes '!Q31)</f>
        <v/>
      </c>
      <c r="I103" s="555" t="str">
        <f>IF('360 GRP volumes '!R31=0,"",'360 GRP volumes '!R31)</f>
        <v/>
      </c>
      <c r="J103" s="555" t="str">
        <f>IF('360 GRP volumes '!S31=0,"",'360 GRP volumes '!S31)</f>
        <v/>
      </c>
      <c r="K103" s="555" t="str">
        <f>IF('360 GRP volumes '!T31=0,"",'360 GRP volumes '!T31)</f>
        <v/>
      </c>
      <c r="L103" s="555" t="str">
        <f>IF('360 GRP volumes '!U31=0,"",'360 GRP volumes '!U31)</f>
        <v/>
      </c>
      <c r="M103" s="555" t="str">
        <f>IF('360 GRP volumes '!V31=0,"",'360 GRP volumes '!V31)</f>
        <v/>
      </c>
      <c r="N103" s="555" t="str">
        <f>IF('360 GRP volumes '!W31=0,"",'360 GRP volumes '!W31)</f>
        <v/>
      </c>
      <c r="O103" s="555" t="str">
        <f>IF('360 GRP volumes '!X31=0,"",'360 GRP volumes '!X31)</f>
        <v/>
      </c>
      <c r="P103" s="590">
        <f t="shared" si="2"/>
        <v>0</v>
      </c>
      <c r="Q103" s="221">
        <f>P103*'360 GRP volumes '!H31</f>
        <v>0</v>
      </c>
      <c r="R103" s="221">
        <f>P103*'360 GRP volumes '!AU31</f>
        <v>0</v>
      </c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589" t="str">
        <f>'360 GRP volumes '!D32</f>
        <v>360-301-DT</v>
      </c>
      <c r="B104" s="457" t="s">
        <v>32</v>
      </c>
      <c r="C104" s="555" t="str">
        <f>IF('360 GRP volumes '!L32=0,"",'360 GRP volumes '!L32)</f>
        <v/>
      </c>
      <c r="D104" s="555" t="str">
        <f>IF('360 GRP volumes '!M32=0,"",'360 GRP volumes '!M32)</f>
        <v/>
      </c>
      <c r="E104" s="555" t="str">
        <f>IF('360 GRP volumes '!N32=0,"",'360 GRP volumes '!N32)</f>
        <v/>
      </c>
      <c r="F104" s="555" t="str">
        <f>IF('360 GRP volumes '!O32=0,"",'360 GRP volumes '!O32)</f>
        <v/>
      </c>
      <c r="G104" s="555" t="str">
        <f>IF('360 GRP volumes '!P32=0,"",'360 GRP volumes '!P32)</f>
        <v/>
      </c>
      <c r="H104" s="555" t="str">
        <f>IF('360 GRP volumes '!Q32=0,"",'360 GRP volumes '!Q32)</f>
        <v/>
      </c>
      <c r="I104" s="555" t="str">
        <f>IF('360 GRP volumes '!R32=0,"",'360 GRP volumes '!R32)</f>
        <v/>
      </c>
      <c r="J104" s="555" t="str">
        <f>IF('360 GRP volumes '!S32=0,"",'360 GRP volumes '!S32)</f>
        <v/>
      </c>
      <c r="K104" s="555" t="str">
        <f>IF('360 GRP volumes '!T32=0,"",'360 GRP volumes '!T32)</f>
        <v/>
      </c>
      <c r="L104" s="555" t="str">
        <f>IF('360 GRP volumes '!U32=0,"",'360 GRP volumes '!U32)</f>
        <v/>
      </c>
      <c r="M104" s="555" t="str">
        <f>IF('360 GRP volumes '!V32=0,"",'360 GRP volumes '!V32)</f>
        <v/>
      </c>
      <c r="N104" s="555" t="str">
        <f>IF('360 GRP volumes '!W32=0,"",'360 GRP volumes '!W32)</f>
        <v/>
      </c>
      <c r="O104" s="555" t="str">
        <f>IF('360 GRP volumes '!X32=0,"",'360 GRP volumes '!X32)</f>
        <v/>
      </c>
      <c r="P104" s="590">
        <f t="shared" si="2"/>
        <v>0</v>
      </c>
      <c r="Q104" s="221">
        <f>P104*'360 GRP volumes '!H32</f>
        <v>0</v>
      </c>
      <c r="R104" s="221">
        <f>P104*'360 GRP volumes '!AU32</f>
        <v>0</v>
      </c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589" t="str">
        <f>'360 GRP volumes '!D33</f>
        <v>360-302</v>
      </c>
      <c r="B105" s="457"/>
      <c r="C105" s="555" t="str">
        <f>IF('360 GRP volumes '!L33=0,"",'360 GRP volumes '!L33)</f>
        <v/>
      </c>
      <c r="D105" s="555" t="str">
        <f>IF('360 GRP volumes '!M33=0,"",'360 GRP volumes '!M33)</f>
        <v/>
      </c>
      <c r="E105" s="555" t="str">
        <f>IF('360 GRP volumes '!N33=0,"",'360 GRP volumes '!N33)</f>
        <v/>
      </c>
      <c r="F105" s="555" t="str">
        <f>IF('360 GRP volumes '!O33=0,"",'360 GRP volumes '!O33)</f>
        <v/>
      </c>
      <c r="G105" s="555" t="str">
        <f>IF('360 GRP volumes '!P33=0,"",'360 GRP volumes '!P33)</f>
        <v/>
      </c>
      <c r="H105" s="555" t="str">
        <f>IF('360 GRP volumes '!Q33=0,"",'360 GRP volumes '!Q33)</f>
        <v/>
      </c>
      <c r="I105" s="555" t="str">
        <f>IF('360 GRP volumes '!R33=0,"",'360 GRP volumes '!R33)</f>
        <v/>
      </c>
      <c r="J105" s="555" t="str">
        <f>IF('360 GRP volumes '!S33=0,"",'360 GRP volumes '!S33)</f>
        <v/>
      </c>
      <c r="K105" s="555" t="str">
        <f>IF('360 GRP volumes '!T33=0,"",'360 GRP volumes '!T33)</f>
        <v/>
      </c>
      <c r="L105" s="555" t="str">
        <f>IF('360 GRP volumes '!U33=0,"",'360 GRP volumes '!U33)</f>
        <v/>
      </c>
      <c r="M105" s="555" t="str">
        <f>IF('360 GRP volumes '!V33=0,"",'360 GRP volumes '!V33)</f>
        <v/>
      </c>
      <c r="N105" s="555" t="str">
        <f>IF('360 GRP volumes '!W33=0,"",'360 GRP volumes '!W33)</f>
        <v/>
      </c>
      <c r="O105" s="555" t="str">
        <f>IF('360 GRP volumes '!X33=0,"",'360 GRP volumes '!X33)</f>
        <v/>
      </c>
      <c r="P105" s="590">
        <f t="shared" si="2"/>
        <v>0</v>
      </c>
      <c r="Q105" s="221">
        <f>P105*'360 GRP volumes '!H33</f>
        <v>0</v>
      </c>
      <c r="R105" s="221">
        <f>P105*'360 GRP volumes '!AU33</f>
        <v>0</v>
      </c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589" t="str">
        <f>'360 GRP volumes '!D34</f>
        <v>360-302-DT</v>
      </c>
      <c r="B106" s="457" t="s">
        <v>32</v>
      </c>
      <c r="C106" s="555" t="str">
        <f>IF('360 GRP volumes '!L34=0,"",'360 GRP volumes '!L34)</f>
        <v/>
      </c>
      <c r="D106" s="555" t="str">
        <f>IF('360 GRP volumes '!M34=0,"",'360 GRP volumes '!M34)</f>
        <v/>
      </c>
      <c r="E106" s="555" t="str">
        <f>IF('360 GRP volumes '!N34=0,"",'360 GRP volumes '!N34)</f>
        <v/>
      </c>
      <c r="F106" s="555" t="str">
        <f>IF('360 GRP volumes '!O34=0,"",'360 GRP volumes '!O34)</f>
        <v/>
      </c>
      <c r="G106" s="555" t="str">
        <f>IF('360 GRP volumes '!P34=0,"",'360 GRP volumes '!P34)</f>
        <v/>
      </c>
      <c r="H106" s="555" t="str">
        <f>IF('360 GRP volumes '!Q34=0,"",'360 GRP volumes '!Q34)</f>
        <v/>
      </c>
      <c r="I106" s="555" t="str">
        <f>IF('360 GRP volumes '!R34=0,"",'360 GRP volumes '!R34)</f>
        <v/>
      </c>
      <c r="J106" s="555" t="str">
        <f>IF('360 GRP volumes '!S34=0,"",'360 GRP volumes '!S34)</f>
        <v/>
      </c>
      <c r="K106" s="555" t="str">
        <f>IF('360 GRP volumes '!T34=0,"",'360 GRP volumes '!T34)</f>
        <v/>
      </c>
      <c r="L106" s="555" t="str">
        <f>IF('360 GRP volumes '!U34=0,"",'360 GRP volumes '!U34)</f>
        <v/>
      </c>
      <c r="M106" s="555" t="str">
        <f>IF('360 GRP volumes '!V34=0,"",'360 GRP volumes '!V34)</f>
        <v/>
      </c>
      <c r="N106" s="555" t="str">
        <f>IF('360 GRP volumes '!W34=0,"",'360 GRP volumes '!W34)</f>
        <v/>
      </c>
      <c r="O106" s="555" t="str">
        <f>IF('360 GRP volumes '!X34=0,"",'360 GRP volumes '!X34)</f>
        <v/>
      </c>
      <c r="P106" s="590">
        <f t="shared" si="2"/>
        <v>0</v>
      </c>
      <c r="Q106" s="221">
        <f>P106*'360 GRP volumes '!H34</f>
        <v>0</v>
      </c>
      <c r="R106" s="221">
        <f>P106*'360 GRP volumes '!AU34</f>
        <v>0</v>
      </c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589" t="str">
        <f>'360 GRP volumes '!D35</f>
        <v>360-303</v>
      </c>
      <c r="B107" s="457"/>
      <c r="C107" s="555" t="str">
        <f>IF('360 GRP volumes '!L35=0,"",'360 GRP volumes '!L35)</f>
        <v/>
      </c>
      <c r="D107" s="555" t="str">
        <f>IF('360 GRP volumes '!M35=0,"",'360 GRP volumes '!M35)</f>
        <v/>
      </c>
      <c r="E107" s="555" t="str">
        <f>IF('360 GRP volumes '!N35=0,"",'360 GRP volumes '!N35)</f>
        <v/>
      </c>
      <c r="F107" s="555" t="str">
        <f>IF('360 GRP volumes '!O35=0,"",'360 GRP volumes '!O35)</f>
        <v/>
      </c>
      <c r="G107" s="555" t="str">
        <f>IF('360 GRP volumes '!P35=0,"",'360 GRP volumes '!P35)</f>
        <v/>
      </c>
      <c r="H107" s="555" t="str">
        <f>IF('360 GRP volumes '!Q35=0,"",'360 GRP volumes '!Q35)</f>
        <v/>
      </c>
      <c r="I107" s="555" t="str">
        <f>IF('360 GRP volumes '!R35=0,"",'360 GRP volumes '!R35)</f>
        <v/>
      </c>
      <c r="J107" s="555" t="str">
        <f>IF('360 GRP volumes '!S35=0,"",'360 GRP volumes '!S35)</f>
        <v/>
      </c>
      <c r="K107" s="555" t="str">
        <f>IF('360 GRP volumes '!T35=0,"",'360 GRP volumes '!T35)</f>
        <v/>
      </c>
      <c r="L107" s="555" t="str">
        <f>IF('360 GRP volumes '!U35=0,"",'360 GRP volumes '!U35)</f>
        <v/>
      </c>
      <c r="M107" s="555" t="str">
        <f>IF('360 GRP volumes '!V35=0,"",'360 GRP volumes '!V35)</f>
        <v/>
      </c>
      <c r="N107" s="555" t="str">
        <f>IF('360 GRP volumes '!W35=0,"",'360 GRP volumes '!W35)</f>
        <v/>
      </c>
      <c r="O107" s="555" t="str">
        <f>IF('360 GRP volumes '!X35=0,"",'360 GRP volumes '!X35)</f>
        <v/>
      </c>
      <c r="P107" s="590">
        <f t="shared" si="2"/>
        <v>0</v>
      </c>
      <c r="Q107" s="221">
        <f>P107*'360 GRP volumes '!H35</f>
        <v>0</v>
      </c>
      <c r="R107" s="221">
        <f>P107*'360 GRP volumes '!AU35</f>
        <v>0</v>
      </c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589" t="str">
        <f>'360 GRP volumes '!D36</f>
        <v>360-303-DT</v>
      </c>
      <c r="B108" s="457" t="s">
        <v>32</v>
      </c>
      <c r="C108" s="555" t="str">
        <f>IF('360 GRP volumes '!L36=0,"",'360 GRP volumes '!L36)</f>
        <v/>
      </c>
      <c r="D108" s="555" t="str">
        <f>IF('360 GRP volumes '!M36=0,"",'360 GRP volumes '!M36)</f>
        <v/>
      </c>
      <c r="E108" s="555" t="str">
        <f>IF('360 GRP volumes '!N36=0,"",'360 GRP volumes '!N36)</f>
        <v/>
      </c>
      <c r="F108" s="555" t="str">
        <f>IF('360 GRP volumes '!O36=0,"",'360 GRP volumes '!O36)</f>
        <v/>
      </c>
      <c r="G108" s="555" t="str">
        <f>IF('360 GRP volumes '!P36=0,"",'360 GRP volumes '!P36)</f>
        <v/>
      </c>
      <c r="H108" s="555" t="str">
        <f>IF('360 GRP volumes '!Q36=0,"",'360 GRP volumes '!Q36)</f>
        <v/>
      </c>
      <c r="I108" s="555" t="str">
        <f>IF('360 GRP volumes '!R36=0,"",'360 GRP volumes '!R36)</f>
        <v/>
      </c>
      <c r="J108" s="555" t="str">
        <f>IF('360 GRP volumes '!S36=0,"",'360 GRP volumes '!S36)</f>
        <v/>
      </c>
      <c r="K108" s="555" t="str">
        <f>IF('360 GRP volumes '!T36=0,"",'360 GRP volumes '!T36)</f>
        <v/>
      </c>
      <c r="L108" s="555" t="str">
        <f>IF('360 GRP volumes '!U36=0,"",'360 GRP volumes '!U36)</f>
        <v/>
      </c>
      <c r="M108" s="555" t="str">
        <f>IF('360 GRP volumes '!V36=0,"",'360 GRP volumes '!V36)</f>
        <v/>
      </c>
      <c r="N108" s="555" t="str">
        <f>IF('360 GRP volumes '!W36=0,"",'360 GRP volumes '!W36)</f>
        <v/>
      </c>
      <c r="O108" s="555" t="str">
        <f>IF('360 GRP volumes '!X36=0,"",'360 GRP volumes '!X36)</f>
        <v/>
      </c>
      <c r="P108" s="590">
        <f t="shared" si="2"/>
        <v>0</v>
      </c>
      <c r="Q108" s="221">
        <f>P108*'360 GRP volumes '!H36</f>
        <v>0</v>
      </c>
      <c r="R108" s="221">
        <f>P108*'360 GRP volumes '!AU36</f>
        <v>0</v>
      </c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589" t="str">
        <f>'360 GRP volumes '!D37</f>
        <v>360-304</v>
      </c>
      <c r="B109" s="457"/>
      <c r="C109" s="555" t="str">
        <f>IF('360 GRP volumes '!L37=0,"",'360 GRP volumes '!L37)</f>
        <v/>
      </c>
      <c r="D109" s="555" t="str">
        <f>IF('360 GRP volumes '!M37=0,"",'360 GRP volumes '!M37)</f>
        <v/>
      </c>
      <c r="E109" s="555" t="str">
        <f>IF('360 GRP volumes '!N37=0,"",'360 GRP volumes '!N37)</f>
        <v/>
      </c>
      <c r="F109" s="555" t="str">
        <f>IF('360 GRP volumes '!O37=0,"",'360 GRP volumes '!O37)</f>
        <v/>
      </c>
      <c r="G109" s="555" t="str">
        <f>IF('360 GRP volumes '!P37=0,"",'360 GRP volumes '!P37)</f>
        <v/>
      </c>
      <c r="H109" s="555" t="str">
        <f>IF('360 GRP volumes '!Q37=0,"",'360 GRP volumes '!Q37)</f>
        <v/>
      </c>
      <c r="I109" s="555" t="str">
        <f>IF('360 GRP volumes '!R37=0,"",'360 GRP volumes '!R37)</f>
        <v/>
      </c>
      <c r="J109" s="555" t="str">
        <f>IF('360 GRP volumes '!S37=0,"",'360 GRP volumes '!S37)</f>
        <v/>
      </c>
      <c r="K109" s="555" t="str">
        <f>IF('360 GRP volumes '!T37=0,"",'360 GRP volumes '!T37)</f>
        <v/>
      </c>
      <c r="L109" s="555" t="str">
        <f>IF('360 GRP volumes '!U37=0,"",'360 GRP volumes '!U37)</f>
        <v/>
      </c>
      <c r="M109" s="555" t="str">
        <f>IF('360 GRP volumes '!V37=0,"",'360 GRP volumes '!V37)</f>
        <v/>
      </c>
      <c r="N109" s="555" t="str">
        <f>IF('360 GRP volumes '!W37=0,"",'360 GRP volumes '!W37)</f>
        <v/>
      </c>
      <c r="O109" s="555" t="str">
        <f>IF('360 GRP volumes '!X37=0,"",'360 GRP volumes '!X37)</f>
        <v/>
      </c>
      <c r="P109" s="590">
        <f t="shared" si="2"/>
        <v>0</v>
      </c>
      <c r="Q109" s="221">
        <f>P109*'360 GRP volumes '!H37</f>
        <v>0</v>
      </c>
      <c r="R109" s="221">
        <f>P109*'360 GRP volumes '!AU37</f>
        <v>0</v>
      </c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589" t="str">
        <f>'360 GRP volumes '!D38</f>
        <v>360-304-DT</v>
      </c>
      <c r="B110" s="457" t="s">
        <v>32</v>
      </c>
      <c r="C110" s="555" t="str">
        <f>IF('360 GRP volumes '!L38=0,"",'360 GRP volumes '!L38)</f>
        <v/>
      </c>
      <c r="D110" s="555" t="str">
        <f>IF('360 GRP volumes '!M38=0,"",'360 GRP volumes '!M38)</f>
        <v/>
      </c>
      <c r="E110" s="555" t="str">
        <f>IF('360 GRP volumes '!N38=0,"",'360 GRP volumes '!N38)</f>
        <v/>
      </c>
      <c r="F110" s="555" t="str">
        <f>IF('360 GRP volumes '!O38=0,"",'360 GRP volumes '!O38)</f>
        <v/>
      </c>
      <c r="G110" s="555" t="str">
        <f>IF('360 GRP volumes '!P38=0,"",'360 GRP volumes '!P38)</f>
        <v/>
      </c>
      <c r="H110" s="555" t="str">
        <f>IF('360 GRP volumes '!Q38=0,"",'360 GRP volumes '!Q38)</f>
        <v/>
      </c>
      <c r="I110" s="555" t="str">
        <f>IF('360 GRP volumes '!R38=0,"",'360 GRP volumes '!R38)</f>
        <v/>
      </c>
      <c r="J110" s="555" t="str">
        <f>IF('360 GRP volumes '!S38=0,"",'360 GRP volumes '!S38)</f>
        <v/>
      </c>
      <c r="K110" s="555" t="str">
        <f>IF('360 GRP volumes '!T38=0,"",'360 GRP volumes '!T38)</f>
        <v/>
      </c>
      <c r="L110" s="555" t="str">
        <f>IF('360 GRP volumes '!U38=0,"",'360 GRP volumes '!U38)</f>
        <v/>
      </c>
      <c r="M110" s="555" t="str">
        <f>IF('360 GRP volumes '!V38=0,"",'360 GRP volumes '!V38)</f>
        <v/>
      </c>
      <c r="N110" s="555" t="str">
        <f>IF('360 GRP volumes '!W38=0,"",'360 GRP volumes '!W38)</f>
        <v/>
      </c>
      <c r="O110" s="555" t="str">
        <f>IF('360 GRP volumes '!X38=0,"",'360 GRP volumes '!X38)</f>
        <v/>
      </c>
      <c r="P110" s="590">
        <f t="shared" si="2"/>
        <v>0</v>
      </c>
      <c r="Q110" s="221">
        <f>P110*'360 GRP volumes '!H38</f>
        <v>0</v>
      </c>
      <c r="R110" s="221">
        <f>P110*'360 GRP volumes '!AU38</f>
        <v>0</v>
      </c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589" t="str">
        <f>'360 GRP volumes '!D39</f>
        <v>360-305</v>
      </c>
      <c r="B111" s="457"/>
      <c r="C111" s="555" t="str">
        <f>IF('360 GRP volumes '!L39=0,"",'360 GRP volumes '!L39)</f>
        <v/>
      </c>
      <c r="D111" s="555" t="str">
        <f>IF('360 GRP volumes '!M39=0,"",'360 GRP volumes '!M39)</f>
        <v/>
      </c>
      <c r="E111" s="555" t="str">
        <f>IF('360 GRP volumes '!N39=0,"",'360 GRP volumes '!N39)</f>
        <v/>
      </c>
      <c r="F111" s="555" t="str">
        <f>IF('360 GRP volumes '!O39=0,"",'360 GRP volumes '!O39)</f>
        <v/>
      </c>
      <c r="G111" s="555" t="str">
        <f>IF('360 GRP volumes '!P39=0,"",'360 GRP volumes '!P39)</f>
        <v/>
      </c>
      <c r="H111" s="555" t="str">
        <f>IF('360 GRP volumes '!Q39=0,"",'360 GRP volumes '!Q39)</f>
        <v/>
      </c>
      <c r="I111" s="555" t="str">
        <f>IF('360 GRP volumes '!R39=0,"",'360 GRP volumes '!R39)</f>
        <v/>
      </c>
      <c r="J111" s="555" t="str">
        <f>IF('360 GRP volumes '!S39=0,"",'360 GRP volumes '!S39)</f>
        <v/>
      </c>
      <c r="K111" s="555" t="str">
        <f>IF('360 GRP volumes '!T39=0,"",'360 GRP volumes '!T39)</f>
        <v/>
      </c>
      <c r="L111" s="555" t="str">
        <f>IF('360 GRP volumes '!U39=0,"",'360 GRP volumes '!U39)</f>
        <v/>
      </c>
      <c r="M111" s="555" t="str">
        <f>IF('360 GRP volumes '!V39=0,"",'360 GRP volumes '!V39)</f>
        <v/>
      </c>
      <c r="N111" s="555" t="str">
        <f>IF('360 GRP volumes '!W39=0,"",'360 GRP volumes '!W39)</f>
        <v/>
      </c>
      <c r="O111" s="555" t="str">
        <f>IF('360 GRP volumes '!X39=0,"",'360 GRP volumes '!X39)</f>
        <v/>
      </c>
      <c r="P111" s="590">
        <f t="shared" si="2"/>
        <v>0</v>
      </c>
      <c r="Q111" s="221">
        <f>P111*'360 GRP volumes '!H39</f>
        <v>0</v>
      </c>
      <c r="R111" s="221">
        <f>P111*'360 GRP volumes '!AU39</f>
        <v>0</v>
      </c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589" t="str">
        <f>'360 GRP volumes '!D40</f>
        <v>360-305-DT</v>
      </c>
      <c r="B112" s="457" t="s">
        <v>32</v>
      </c>
      <c r="C112" s="555" t="str">
        <f>IF('360 GRP volumes '!L40=0,"",'360 GRP volumes '!L40)</f>
        <v/>
      </c>
      <c r="D112" s="555" t="str">
        <f>IF('360 GRP volumes '!M40=0,"",'360 GRP volumes '!M40)</f>
        <v/>
      </c>
      <c r="E112" s="555" t="str">
        <f>IF('360 GRP volumes '!N40=0,"",'360 GRP volumes '!N40)</f>
        <v/>
      </c>
      <c r="F112" s="555" t="str">
        <f>IF('360 GRP volumes '!O40=0,"",'360 GRP volumes '!O40)</f>
        <v/>
      </c>
      <c r="G112" s="555" t="str">
        <f>IF('360 GRP volumes '!P40=0,"",'360 GRP volumes '!P40)</f>
        <v/>
      </c>
      <c r="H112" s="555" t="str">
        <f>IF('360 GRP volumes '!Q40=0,"",'360 GRP volumes '!Q40)</f>
        <v/>
      </c>
      <c r="I112" s="555" t="str">
        <f>IF('360 GRP volumes '!R40=0,"",'360 GRP volumes '!R40)</f>
        <v/>
      </c>
      <c r="J112" s="555" t="str">
        <f>IF('360 GRP volumes '!S40=0,"",'360 GRP volumes '!S40)</f>
        <v/>
      </c>
      <c r="K112" s="555" t="str">
        <f>IF('360 GRP volumes '!T40=0,"",'360 GRP volumes '!T40)</f>
        <v/>
      </c>
      <c r="L112" s="555" t="str">
        <f>IF('360 GRP volumes '!U40=0,"",'360 GRP volumes '!U40)</f>
        <v/>
      </c>
      <c r="M112" s="555" t="str">
        <f>IF('360 GRP volumes '!V40=0,"",'360 GRP volumes '!V40)</f>
        <v/>
      </c>
      <c r="N112" s="555" t="str">
        <f>IF('360 GRP volumes '!W40=0,"",'360 GRP volumes '!W40)</f>
        <v/>
      </c>
      <c r="O112" s="555" t="str">
        <f>IF('360 GRP volumes '!X40=0,"",'360 GRP volumes '!X40)</f>
        <v/>
      </c>
      <c r="P112" s="590">
        <f t="shared" si="2"/>
        <v>0</v>
      </c>
      <c r="Q112" s="221">
        <f>P112*'360 GRP volumes '!H40</f>
        <v>0</v>
      </c>
      <c r="R112" s="221">
        <f>P112*'360 GRP volumes '!AU40</f>
        <v>0</v>
      </c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589" t="str">
        <f>'360 GRP volumes '!D41</f>
        <v>360-306</v>
      </c>
      <c r="B113" s="457"/>
      <c r="C113" s="555" t="str">
        <f>IF('360 GRP volumes '!L41=0,"",'360 GRP volumes '!L41)</f>
        <v/>
      </c>
      <c r="D113" s="555" t="str">
        <f>IF('360 GRP volumes '!M41=0,"",'360 GRP volumes '!M41)</f>
        <v/>
      </c>
      <c r="E113" s="555" t="str">
        <f>IF('360 GRP volumes '!N41=0,"",'360 GRP volumes '!N41)</f>
        <v/>
      </c>
      <c r="F113" s="555" t="str">
        <f>IF('360 GRP volumes '!O41=0,"",'360 GRP volumes '!O41)</f>
        <v/>
      </c>
      <c r="G113" s="555" t="str">
        <f>IF('360 GRP volumes '!P41=0,"",'360 GRP volumes '!P41)</f>
        <v/>
      </c>
      <c r="H113" s="555" t="str">
        <f>IF('360 GRP volumes '!Q41=0,"",'360 GRP volumes '!Q41)</f>
        <v/>
      </c>
      <c r="I113" s="555" t="str">
        <f>IF('360 GRP volumes '!R41=0,"",'360 GRP volumes '!R41)</f>
        <v/>
      </c>
      <c r="J113" s="555" t="str">
        <f>IF('360 GRP volumes '!S41=0,"",'360 GRP volumes '!S41)</f>
        <v/>
      </c>
      <c r="K113" s="555" t="str">
        <f>IF('360 GRP volumes '!T41=0,"",'360 GRP volumes '!T41)</f>
        <v/>
      </c>
      <c r="L113" s="555" t="str">
        <f>IF('360 GRP volumes '!U41=0,"",'360 GRP volumes '!U41)</f>
        <v/>
      </c>
      <c r="M113" s="555" t="str">
        <f>IF('360 GRP volumes '!V41=0,"",'360 GRP volumes '!V41)</f>
        <v/>
      </c>
      <c r="N113" s="555" t="str">
        <f>IF('360 GRP volumes '!W41=0,"",'360 GRP volumes '!W41)</f>
        <v/>
      </c>
      <c r="O113" s="555" t="str">
        <f>IF('360 GRP volumes '!X41=0,"",'360 GRP volumes '!X41)</f>
        <v/>
      </c>
      <c r="P113" s="590">
        <f t="shared" si="2"/>
        <v>0</v>
      </c>
      <c r="Q113" s="221">
        <f>P113*'360 GRP volumes '!H41</f>
        <v>0</v>
      </c>
      <c r="R113" s="221">
        <f>P113*'360 GRP volumes '!AU41</f>
        <v>0</v>
      </c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589" t="str">
        <f>'360 GRP volumes '!D42</f>
        <v>360-306-DT</v>
      </c>
      <c r="B114" s="457" t="s">
        <v>32</v>
      </c>
      <c r="C114" s="555" t="str">
        <f>IF('360 GRP volumes '!L42=0,"",'360 GRP volumes '!L42)</f>
        <v/>
      </c>
      <c r="D114" s="555" t="str">
        <f>IF('360 GRP volumes '!M42=0,"",'360 GRP volumes '!M42)</f>
        <v/>
      </c>
      <c r="E114" s="555" t="str">
        <f>IF('360 GRP volumes '!N42=0,"",'360 GRP volumes '!N42)</f>
        <v/>
      </c>
      <c r="F114" s="555" t="str">
        <f>IF('360 GRP volumes '!O42=0,"",'360 GRP volumes '!O42)</f>
        <v/>
      </c>
      <c r="G114" s="555" t="str">
        <f>IF('360 GRP volumes '!P42=0,"",'360 GRP volumes '!P42)</f>
        <v/>
      </c>
      <c r="H114" s="555" t="str">
        <f>IF('360 GRP volumes '!Q42=0,"",'360 GRP volumes '!Q42)</f>
        <v/>
      </c>
      <c r="I114" s="555" t="str">
        <f>IF('360 GRP volumes '!R42=0,"",'360 GRP volumes '!R42)</f>
        <v/>
      </c>
      <c r="J114" s="555" t="str">
        <f>IF('360 GRP volumes '!S42=0,"",'360 GRP volumes '!S42)</f>
        <v/>
      </c>
      <c r="K114" s="555" t="str">
        <f>IF('360 GRP volumes '!T42=0,"",'360 GRP volumes '!T42)</f>
        <v/>
      </c>
      <c r="L114" s="555" t="str">
        <f>IF('360 GRP volumes '!U42=0,"",'360 GRP volumes '!U42)</f>
        <v/>
      </c>
      <c r="M114" s="555" t="str">
        <f>IF('360 GRP volumes '!V42=0,"",'360 GRP volumes '!V42)</f>
        <v/>
      </c>
      <c r="N114" s="555" t="str">
        <f>IF('360 GRP volumes '!W42=0,"",'360 GRP volumes '!W42)</f>
        <v/>
      </c>
      <c r="O114" s="555" t="str">
        <f>IF('360 GRP volumes '!X42=0,"",'360 GRP volumes '!X42)</f>
        <v/>
      </c>
      <c r="P114" s="590">
        <f t="shared" si="2"/>
        <v>0</v>
      </c>
      <c r="Q114" s="221">
        <f>P114*'360 GRP volumes '!H42</f>
        <v>0</v>
      </c>
      <c r="R114" s="221">
        <f>P114*'360 GRP volumes '!AU42</f>
        <v>0</v>
      </c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589" t="str">
        <f>'360 GRP volumes '!D43</f>
        <v>360-307</v>
      </c>
      <c r="B115" s="457"/>
      <c r="C115" s="555" t="str">
        <f>IF('360 GRP volumes '!L43=0,"",'360 GRP volumes '!L43)</f>
        <v/>
      </c>
      <c r="D115" s="555" t="str">
        <f>IF('360 GRP volumes '!M43=0,"",'360 GRP volumes '!M43)</f>
        <v/>
      </c>
      <c r="E115" s="555" t="str">
        <f>IF('360 GRP volumes '!N43=0,"",'360 GRP volumes '!N43)</f>
        <v/>
      </c>
      <c r="F115" s="555" t="str">
        <f>IF('360 GRP volumes '!O43=0,"",'360 GRP volumes '!O43)</f>
        <v/>
      </c>
      <c r="G115" s="555" t="str">
        <f>IF('360 GRP volumes '!P43=0,"",'360 GRP volumes '!P43)</f>
        <v/>
      </c>
      <c r="H115" s="555" t="str">
        <f>IF('360 GRP volumes '!Q43=0,"",'360 GRP volumes '!Q43)</f>
        <v/>
      </c>
      <c r="I115" s="555" t="str">
        <f>IF('360 GRP volumes '!R43=0,"",'360 GRP volumes '!R43)</f>
        <v/>
      </c>
      <c r="J115" s="555" t="str">
        <f>IF('360 GRP volumes '!S43=0,"",'360 GRP volumes '!S43)</f>
        <v/>
      </c>
      <c r="K115" s="555" t="str">
        <f>IF('360 GRP volumes '!T43=0,"",'360 GRP volumes '!T43)</f>
        <v/>
      </c>
      <c r="L115" s="555" t="str">
        <f>IF('360 GRP volumes '!U43=0,"",'360 GRP volumes '!U43)</f>
        <v/>
      </c>
      <c r="M115" s="555" t="str">
        <f>IF('360 GRP volumes '!V43=0,"",'360 GRP volumes '!V43)</f>
        <v/>
      </c>
      <c r="N115" s="555" t="str">
        <f>IF('360 GRP volumes '!W43=0,"",'360 GRP volumes '!W43)</f>
        <v/>
      </c>
      <c r="O115" s="555" t="str">
        <f>IF('360 GRP volumes '!X43=0,"",'360 GRP volumes '!X43)</f>
        <v/>
      </c>
      <c r="P115" s="590">
        <f t="shared" si="2"/>
        <v>0</v>
      </c>
      <c r="Q115" s="221">
        <f>P115*'360 GRP volumes '!H43</f>
        <v>0</v>
      </c>
      <c r="R115" s="221">
        <f>P115*'360 GRP volumes '!AU43</f>
        <v>0</v>
      </c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589" t="str">
        <f>'360 GRP volumes '!D44</f>
        <v>360-307-DT</v>
      </c>
      <c r="B116" s="457" t="s">
        <v>32</v>
      </c>
      <c r="C116" s="555" t="str">
        <f>IF('360 GRP volumes '!L44=0,"",'360 GRP volumes '!L44)</f>
        <v/>
      </c>
      <c r="D116" s="555" t="str">
        <f>IF('360 GRP volumes '!M44=0,"",'360 GRP volumes '!M44)</f>
        <v/>
      </c>
      <c r="E116" s="555" t="str">
        <f>IF('360 GRP volumes '!N44=0,"",'360 GRP volumes '!N44)</f>
        <v/>
      </c>
      <c r="F116" s="555" t="str">
        <f>IF('360 GRP volumes '!O44=0,"",'360 GRP volumes '!O44)</f>
        <v/>
      </c>
      <c r="G116" s="555" t="str">
        <f>IF('360 GRP volumes '!P44=0,"",'360 GRP volumes '!P44)</f>
        <v/>
      </c>
      <c r="H116" s="555" t="str">
        <f>IF('360 GRP volumes '!Q44=0,"",'360 GRP volumes '!Q44)</f>
        <v/>
      </c>
      <c r="I116" s="555" t="str">
        <f>IF('360 GRP volumes '!R44=0,"",'360 GRP volumes '!R44)</f>
        <v/>
      </c>
      <c r="J116" s="555" t="str">
        <f>IF('360 GRP volumes '!S44=0,"",'360 GRP volumes '!S44)</f>
        <v/>
      </c>
      <c r="K116" s="555" t="str">
        <f>IF('360 GRP volumes '!T44=0,"",'360 GRP volumes '!T44)</f>
        <v/>
      </c>
      <c r="L116" s="555" t="str">
        <f>IF('360 GRP volumes '!U44=0,"",'360 GRP volumes '!U44)</f>
        <v/>
      </c>
      <c r="M116" s="555" t="str">
        <f>IF('360 GRP volumes '!V44=0,"",'360 GRP volumes '!V44)</f>
        <v/>
      </c>
      <c r="N116" s="555" t="str">
        <f>IF('360 GRP volumes '!W44=0,"",'360 GRP volumes '!W44)</f>
        <v/>
      </c>
      <c r="O116" s="555" t="str">
        <f>IF('360 GRP volumes '!X44=0,"",'360 GRP volumes '!X44)</f>
        <v/>
      </c>
      <c r="P116" s="590">
        <f t="shared" si="2"/>
        <v>0</v>
      </c>
      <c r="Q116" s="221">
        <f>P116*'360 GRP volumes '!H44</f>
        <v>0</v>
      </c>
      <c r="R116" s="221">
        <f>P116*'360 GRP volumes '!AU44</f>
        <v>0</v>
      </c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589" t="str">
        <f>'360 GRP volumes '!D45</f>
        <v>360-308</v>
      </c>
      <c r="B117" s="457"/>
      <c r="C117" s="555" t="str">
        <f>IF('360 GRP volumes '!L45=0,"",'360 GRP volumes '!L45)</f>
        <v/>
      </c>
      <c r="D117" s="555" t="str">
        <f>IF('360 GRP volumes '!M45=0,"",'360 GRP volumes '!M45)</f>
        <v/>
      </c>
      <c r="E117" s="555" t="str">
        <f>IF('360 GRP volumes '!N45=0,"",'360 GRP volumes '!N45)</f>
        <v/>
      </c>
      <c r="F117" s="555" t="str">
        <f>IF('360 GRP volumes '!O45=0,"",'360 GRP volumes '!O45)</f>
        <v/>
      </c>
      <c r="G117" s="555" t="str">
        <f>IF('360 GRP volumes '!P45=0,"",'360 GRP volumes '!P45)</f>
        <v/>
      </c>
      <c r="H117" s="555" t="str">
        <f>IF('360 GRP volumes '!Q45=0,"",'360 GRP volumes '!Q45)</f>
        <v/>
      </c>
      <c r="I117" s="555" t="str">
        <f>IF('360 GRP volumes '!R45=0,"",'360 GRP volumes '!R45)</f>
        <v/>
      </c>
      <c r="J117" s="555" t="str">
        <f>IF('360 GRP volumes '!S45=0,"",'360 GRP volumes '!S45)</f>
        <v/>
      </c>
      <c r="K117" s="555" t="str">
        <f>IF('360 GRP volumes '!T45=0,"",'360 GRP volumes '!T45)</f>
        <v/>
      </c>
      <c r="L117" s="555" t="str">
        <f>IF('360 GRP volumes '!U45=0,"",'360 GRP volumes '!U45)</f>
        <v/>
      </c>
      <c r="M117" s="555" t="str">
        <f>IF('360 GRP volumes '!V45=0,"",'360 GRP volumes '!V45)</f>
        <v/>
      </c>
      <c r="N117" s="555" t="str">
        <f>IF('360 GRP volumes '!W45=0,"",'360 GRP volumes '!W45)</f>
        <v/>
      </c>
      <c r="O117" s="555" t="str">
        <f>IF('360 GRP volumes '!X45=0,"",'360 GRP volumes '!X45)</f>
        <v/>
      </c>
      <c r="P117" s="590">
        <f t="shared" si="2"/>
        <v>0</v>
      </c>
      <c r="Q117" s="221">
        <f>P117*'360 GRP volumes '!H45</f>
        <v>0</v>
      </c>
      <c r="R117" s="221">
        <f>P117*'360 GRP volumes '!AU45</f>
        <v>0</v>
      </c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589" t="str">
        <f>'360 GRP volumes '!D46</f>
        <v>360-308-DT</v>
      </c>
      <c r="B118" s="457" t="s">
        <v>32</v>
      </c>
      <c r="C118" s="555" t="str">
        <f>IF('360 GRP volumes '!L46=0,"",'360 GRP volumes '!L46)</f>
        <v/>
      </c>
      <c r="D118" s="555" t="str">
        <f>IF('360 GRP volumes '!M46=0,"",'360 GRP volumes '!M46)</f>
        <v/>
      </c>
      <c r="E118" s="555" t="str">
        <f>IF('360 GRP volumes '!N46=0,"",'360 GRP volumes '!N46)</f>
        <v/>
      </c>
      <c r="F118" s="555" t="str">
        <f>IF('360 GRP volumes '!O46=0,"",'360 GRP volumes '!O46)</f>
        <v/>
      </c>
      <c r="G118" s="555" t="str">
        <f>IF('360 GRP volumes '!P46=0,"",'360 GRP volumes '!P46)</f>
        <v/>
      </c>
      <c r="H118" s="555" t="str">
        <f>IF('360 GRP volumes '!Q46=0,"",'360 GRP volumes '!Q46)</f>
        <v/>
      </c>
      <c r="I118" s="555" t="str">
        <f>IF('360 GRP volumes '!R46=0,"",'360 GRP volumes '!R46)</f>
        <v/>
      </c>
      <c r="J118" s="555" t="str">
        <f>IF('360 GRP volumes '!S46=0,"",'360 GRP volumes '!S46)</f>
        <v/>
      </c>
      <c r="K118" s="555" t="str">
        <f>IF('360 GRP volumes '!T46=0,"",'360 GRP volumes '!T46)</f>
        <v/>
      </c>
      <c r="L118" s="555" t="str">
        <f>IF('360 GRP volumes '!U46=0,"",'360 GRP volumes '!U46)</f>
        <v/>
      </c>
      <c r="M118" s="555" t="str">
        <f>IF('360 GRP volumes '!V46=0,"",'360 GRP volumes '!V46)</f>
        <v/>
      </c>
      <c r="N118" s="555" t="str">
        <f>IF('360 GRP volumes '!W46=0,"",'360 GRP volumes '!W46)</f>
        <v/>
      </c>
      <c r="O118" s="555" t="str">
        <f>IF('360 GRP volumes '!X46=0,"",'360 GRP volumes '!X46)</f>
        <v/>
      </c>
      <c r="P118" s="590">
        <f t="shared" si="2"/>
        <v>0</v>
      </c>
      <c r="Q118" s="221">
        <f>P118*'360 GRP volumes '!H46</f>
        <v>0</v>
      </c>
      <c r="R118" s="221">
        <f>P118*'360 GRP volumes '!AU46</f>
        <v>0</v>
      </c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589" t="str">
        <f>'360 GRP volumes '!D47</f>
        <v>360-309</v>
      </c>
      <c r="B119" s="457"/>
      <c r="C119" s="555" t="str">
        <f>IF('360 GRP volumes '!L47=0,"",'360 GRP volumes '!L47)</f>
        <v/>
      </c>
      <c r="D119" s="555" t="str">
        <f>IF('360 GRP volumes '!M47=0,"",'360 GRP volumes '!M47)</f>
        <v/>
      </c>
      <c r="E119" s="555" t="str">
        <f>IF('360 GRP volumes '!N47=0,"",'360 GRP volumes '!N47)</f>
        <v/>
      </c>
      <c r="F119" s="555" t="str">
        <f>IF('360 GRP volumes '!O47=0,"",'360 GRP volumes '!O47)</f>
        <v/>
      </c>
      <c r="G119" s="555" t="str">
        <f>IF('360 GRP volumes '!P47=0,"",'360 GRP volumes '!P47)</f>
        <v/>
      </c>
      <c r="H119" s="555" t="str">
        <f>IF('360 GRP volumes '!Q47=0,"",'360 GRP volumes '!Q47)</f>
        <v/>
      </c>
      <c r="I119" s="555" t="str">
        <f>IF('360 GRP volumes '!R47=0,"",'360 GRP volumes '!R47)</f>
        <v/>
      </c>
      <c r="J119" s="555" t="str">
        <f>IF('360 GRP volumes '!S47=0,"",'360 GRP volumes '!S47)</f>
        <v/>
      </c>
      <c r="K119" s="555" t="str">
        <f>IF('360 GRP volumes '!T47=0,"",'360 GRP volumes '!T47)</f>
        <v/>
      </c>
      <c r="L119" s="555" t="str">
        <f>IF('360 GRP volumes '!U47=0,"",'360 GRP volumes '!U47)</f>
        <v/>
      </c>
      <c r="M119" s="555" t="str">
        <f>IF('360 GRP volumes '!V47=0,"",'360 GRP volumes '!V47)</f>
        <v/>
      </c>
      <c r="N119" s="555" t="str">
        <f>IF('360 GRP volumes '!W47=0,"",'360 GRP volumes '!W47)</f>
        <v/>
      </c>
      <c r="O119" s="555" t="str">
        <f>IF('360 GRP volumes '!X47=0,"",'360 GRP volumes '!X47)</f>
        <v/>
      </c>
      <c r="P119" s="590">
        <f t="shared" si="2"/>
        <v>0</v>
      </c>
      <c r="Q119" s="221">
        <f>P119*'360 GRP volumes '!H47</f>
        <v>0</v>
      </c>
      <c r="R119" s="221">
        <f>P119*'360 GRP volumes '!AU47</f>
        <v>0</v>
      </c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589" t="str">
        <f>'360 GRP volumes '!D48</f>
        <v>360-309-DT</v>
      </c>
      <c r="B120" s="457" t="s">
        <v>32</v>
      </c>
      <c r="C120" s="555" t="str">
        <f>IF('360 GRP volumes '!L48=0,"",'360 GRP volumes '!L48)</f>
        <v/>
      </c>
      <c r="D120" s="555" t="str">
        <f>IF('360 GRP volumes '!M48=0,"",'360 GRP volumes '!M48)</f>
        <v/>
      </c>
      <c r="E120" s="555" t="str">
        <f>IF('360 GRP volumes '!N48=0,"",'360 GRP volumes '!N48)</f>
        <v/>
      </c>
      <c r="F120" s="555" t="str">
        <f>IF('360 GRP volumes '!O48=0,"",'360 GRP volumes '!O48)</f>
        <v/>
      </c>
      <c r="G120" s="555" t="str">
        <f>IF('360 GRP volumes '!P48=0,"",'360 GRP volumes '!P48)</f>
        <v/>
      </c>
      <c r="H120" s="555" t="str">
        <f>IF('360 GRP volumes '!Q48=0,"",'360 GRP volumes '!Q48)</f>
        <v/>
      </c>
      <c r="I120" s="555" t="str">
        <f>IF('360 GRP volumes '!R48=0,"",'360 GRP volumes '!R48)</f>
        <v/>
      </c>
      <c r="J120" s="555" t="str">
        <f>IF('360 GRP volumes '!S48=0,"",'360 GRP volumes '!S48)</f>
        <v/>
      </c>
      <c r="K120" s="555" t="str">
        <f>IF('360 GRP volumes '!T48=0,"",'360 GRP volumes '!T48)</f>
        <v/>
      </c>
      <c r="L120" s="555" t="str">
        <f>IF('360 GRP volumes '!U48=0,"",'360 GRP volumes '!U48)</f>
        <v/>
      </c>
      <c r="M120" s="555" t="str">
        <f>IF('360 GRP volumes '!V48=0,"",'360 GRP volumes '!V48)</f>
        <v/>
      </c>
      <c r="N120" s="555" t="str">
        <f>IF('360 GRP volumes '!W48=0,"",'360 GRP volumes '!W48)</f>
        <v/>
      </c>
      <c r="O120" s="555" t="str">
        <f>IF('360 GRP volumes '!X48=0,"",'360 GRP volumes '!X48)</f>
        <v/>
      </c>
      <c r="P120" s="590">
        <f t="shared" si="2"/>
        <v>0</v>
      </c>
      <c r="Q120" s="221">
        <f>P120*'360 GRP volumes '!H48</f>
        <v>0</v>
      </c>
      <c r="R120" s="221">
        <f>P120*'360 GRP volumes '!AU48</f>
        <v>0</v>
      </c>
      <c r="S120" s="2"/>
      <c r="T120" s="2"/>
      <c r="U120" s="2"/>
      <c r="V120" s="2"/>
      <c r="W120" s="2"/>
      <c r="X120" s="2"/>
      <c r="Y120" s="2"/>
      <c r="Z120" s="2"/>
    </row>
    <row r="121" ht="21.0" customHeight="1">
      <c r="A121" s="589" t="str">
        <f>'360 GRP volumes '!D49</f>
        <v>360-310</v>
      </c>
      <c r="B121" s="457"/>
      <c r="C121" s="555" t="str">
        <f>IF('360 GRP volumes '!L49=0,"",'360 GRP volumes '!L49)</f>
        <v/>
      </c>
      <c r="D121" s="555" t="str">
        <f>IF('360 GRP volumes '!M49=0,"",'360 GRP volumes '!M49)</f>
        <v/>
      </c>
      <c r="E121" s="555" t="str">
        <f>IF('360 GRP volumes '!N49=0,"",'360 GRP volumes '!N49)</f>
        <v/>
      </c>
      <c r="F121" s="555" t="str">
        <f>IF('360 GRP volumes '!O49=0,"",'360 GRP volumes '!O49)</f>
        <v/>
      </c>
      <c r="G121" s="555" t="str">
        <f>IF('360 GRP volumes '!P49=0,"",'360 GRP volumes '!P49)</f>
        <v/>
      </c>
      <c r="H121" s="555" t="str">
        <f>IF('360 GRP volumes '!Q49=0,"",'360 GRP volumes '!Q49)</f>
        <v/>
      </c>
      <c r="I121" s="555" t="str">
        <f>IF('360 GRP volumes '!R49=0,"",'360 GRP volumes '!R49)</f>
        <v/>
      </c>
      <c r="J121" s="555" t="str">
        <f>IF('360 GRP volumes '!S49=0,"",'360 GRP volumes '!S49)</f>
        <v/>
      </c>
      <c r="K121" s="555" t="str">
        <f>IF('360 GRP volumes '!T49=0,"",'360 GRP volumes '!T49)</f>
        <v/>
      </c>
      <c r="L121" s="555" t="str">
        <f>IF('360 GRP volumes '!U49=0,"",'360 GRP volumes '!U49)</f>
        <v/>
      </c>
      <c r="M121" s="555" t="str">
        <f>IF('360 GRP volumes '!V49=0,"",'360 GRP volumes '!V49)</f>
        <v/>
      </c>
      <c r="N121" s="555" t="str">
        <f>IF('360 GRP volumes '!W49=0,"",'360 GRP volumes '!W49)</f>
        <v/>
      </c>
      <c r="O121" s="555" t="str">
        <f>IF('360 GRP volumes '!X49=0,"",'360 GRP volumes '!X49)</f>
        <v/>
      </c>
      <c r="P121" s="590">
        <f t="shared" si="2"/>
        <v>0</v>
      </c>
      <c r="Q121" s="221">
        <f>P121*'360 GRP volumes '!H49</f>
        <v>0</v>
      </c>
      <c r="R121" s="221">
        <f>P121*'360 GRP volumes '!AU49</f>
        <v>0</v>
      </c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589" t="str">
        <f>'360 GRP volumes '!D50</f>
        <v>360-310-DT</v>
      </c>
      <c r="B122" s="457" t="s">
        <v>32</v>
      </c>
      <c r="C122" s="555" t="str">
        <f>IF('360 GRP volumes '!L50=0,"",'360 GRP volumes '!L50)</f>
        <v/>
      </c>
      <c r="D122" s="555" t="str">
        <f>IF('360 GRP volumes '!M50=0,"",'360 GRP volumes '!M50)</f>
        <v/>
      </c>
      <c r="E122" s="555" t="str">
        <f>IF('360 GRP volumes '!N50=0,"",'360 GRP volumes '!N50)</f>
        <v/>
      </c>
      <c r="F122" s="555" t="str">
        <f>IF('360 GRP volumes '!O50=0,"",'360 GRP volumes '!O50)</f>
        <v/>
      </c>
      <c r="G122" s="555" t="str">
        <f>IF('360 GRP volumes '!P50=0,"",'360 GRP volumes '!P50)</f>
        <v/>
      </c>
      <c r="H122" s="555" t="str">
        <f>IF('360 GRP volumes '!Q50=0,"",'360 GRP volumes '!Q50)</f>
        <v/>
      </c>
      <c r="I122" s="555" t="str">
        <f>IF('360 GRP volumes '!R50=0,"",'360 GRP volumes '!R50)</f>
        <v/>
      </c>
      <c r="J122" s="555" t="str">
        <f>IF('360 GRP volumes '!S50=0,"",'360 GRP volumes '!S50)</f>
        <v/>
      </c>
      <c r="K122" s="555" t="str">
        <f>IF('360 GRP volumes '!T50=0,"",'360 GRP volumes '!T50)</f>
        <v/>
      </c>
      <c r="L122" s="555" t="str">
        <f>IF('360 GRP volumes '!U50=0,"",'360 GRP volumes '!U50)</f>
        <v/>
      </c>
      <c r="M122" s="555" t="str">
        <f>IF('360 GRP volumes '!V50=0,"",'360 GRP volumes '!V50)</f>
        <v/>
      </c>
      <c r="N122" s="555" t="str">
        <f>IF('360 GRP volumes '!W50=0,"",'360 GRP volumes '!W50)</f>
        <v/>
      </c>
      <c r="O122" s="555" t="str">
        <f>IF('360 GRP volumes '!X50=0,"",'360 GRP volumes '!X50)</f>
        <v/>
      </c>
      <c r="P122" s="590">
        <f t="shared" si="2"/>
        <v>0</v>
      </c>
      <c r="Q122" s="221">
        <f>P122*'360 GRP volumes '!H50</f>
        <v>0</v>
      </c>
      <c r="R122" s="221">
        <f>P122*'360 GRP volumes '!AU50</f>
        <v>0</v>
      </c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589" t="str">
        <f>'360 GRP volumes '!D51</f>
        <v>360-311</v>
      </c>
      <c r="B123" s="457"/>
      <c r="C123" s="555" t="str">
        <f>IF('360 GRP volumes '!L51=0,"",'360 GRP volumes '!L51)</f>
        <v/>
      </c>
      <c r="D123" s="555" t="str">
        <f>IF('360 GRP volumes '!M51=0,"",'360 GRP volumes '!M51)</f>
        <v/>
      </c>
      <c r="E123" s="555" t="str">
        <f>IF('360 GRP volumes '!N51=0,"",'360 GRP volumes '!N51)</f>
        <v/>
      </c>
      <c r="F123" s="555" t="str">
        <f>IF('360 GRP volumes '!O51=0,"",'360 GRP volumes '!O51)</f>
        <v/>
      </c>
      <c r="G123" s="555" t="str">
        <f>IF('360 GRP volumes '!P51=0,"",'360 GRP volumes '!P51)</f>
        <v/>
      </c>
      <c r="H123" s="555" t="str">
        <f>IF('360 GRP volumes '!Q51=0,"",'360 GRP volumes '!Q51)</f>
        <v/>
      </c>
      <c r="I123" s="555" t="str">
        <f>IF('360 GRP volumes '!R51=0,"",'360 GRP volumes '!R51)</f>
        <v/>
      </c>
      <c r="J123" s="555" t="str">
        <f>IF('360 GRP volumes '!S51=0,"",'360 GRP volumes '!S51)</f>
        <v/>
      </c>
      <c r="K123" s="555" t="str">
        <f>IF('360 GRP volumes '!T51=0,"",'360 GRP volumes '!T51)</f>
        <v/>
      </c>
      <c r="L123" s="555" t="str">
        <f>IF('360 GRP volumes '!U51=0,"",'360 GRP volumes '!U51)</f>
        <v/>
      </c>
      <c r="M123" s="555" t="str">
        <f>IF('360 GRP volumes '!V51=0,"",'360 GRP volumes '!V51)</f>
        <v/>
      </c>
      <c r="N123" s="555" t="str">
        <f>IF('360 GRP volumes '!W51=0,"",'360 GRP volumes '!W51)</f>
        <v/>
      </c>
      <c r="O123" s="555" t="str">
        <f>IF('360 GRP volumes '!X51=0,"",'360 GRP volumes '!X51)</f>
        <v/>
      </c>
      <c r="P123" s="590">
        <f t="shared" si="2"/>
        <v>0</v>
      </c>
      <c r="Q123" s="221">
        <f>P123*'360 GRP volumes '!H51</f>
        <v>0</v>
      </c>
      <c r="R123" s="221">
        <f>P123*'360 GRP volumes '!AU51</f>
        <v>0</v>
      </c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589" t="str">
        <f>'360 GRP volumes '!D52</f>
        <v>360-311-DT</v>
      </c>
      <c r="B124" s="457" t="s">
        <v>32</v>
      </c>
      <c r="C124" s="555" t="str">
        <f>IF('360 GRP volumes '!L52=0,"",'360 GRP volumes '!L52)</f>
        <v/>
      </c>
      <c r="D124" s="555" t="str">
        <f>IF('360 GRP volumes '!M52=0,"",'360 GRP volumes '!M52)</f>
        <v/>
      </c>
      <c r="E124" s="555" t="str">
        <f>IF('360 GRP volumes '!N52=0,"",'360 GRP volumes '!N52)</f>
        <v/>
      </c>
      <c r="F124" s="555" t="str">
        <f>IF('360 GRP volumes '!O52=0,"",'360 GRP volumes '!O52)</f>
        <v/>
      </c>
      <c r="G124" s="555" t="str">
        <f>IF('360 GRP volumes '!P52=0,"",'360 GRP volumes '!P52)</f>
        <v/>
      </c>
      <c r="H124" s="555" t="str">
        <f>IF('360 GRP volumes '!Q52=0,"",'360 GRP volumes '!Q52)</f>
        <v/>
      </c>
      <c r="I124" s="555" t="str">
        <f>IF('360 GRP volumes '!R52=0,"",'360 GRP volumes '!R52)</f>
        <v/>
      </c>
      <c r="J124" s="555" t="str">
        <f>IF('360 GRP volumes '!S52=0,"",'360 GRP volumes '!S52)</f>
        <v/>
      </c>
      <c r="K124" s="555" t="str">
        <f>IF('360 GRP volumes '!T52=0,"",'360 GRP volumes '!T52)</f>
        <v/>
      </c>
      <c r="L124" s="555" t="str">
        <f>IF('360 GRP volumes '!U52=0,"",'360 GRP volumes '!U52)</f>
        <v/>
      </c>
      <c r="M124" s="555" t="str">
        <f>IF('360 GRP volumes '!V52=0,"",'360 GRP volumes '!V52)</f>
        <v/>
      </c>
      <c r="N124" s="555" t="str">
        <f>IF('360 GRP volumes '!W52=0,"",'360 GRP volumes '!W52)</f>
        <v/>
      </c>
      <c r="O124" s="555" t="str">
        <f>IF('360 GRP volumes '!X52=0,"",'360 GRP volumes '!X52)</f>
        <v/>
      </c>
      <c r="P124" s="590">
        <f t="shared" si="2"/>
        <v>0</v>
      </c>
      <c r="Q124" s="221">
        <f>P124*'360 GRP volumes '!H52</f>
        <v>0</v>
      </c>
      <c r="R124" s="221">
        <f>P124*'360 GRP volumes '!AU52</f>
        <v>0</v>
      </c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589" t="str">
        <f>'360 GRP volumes '!D53</f>
        <v>360-312</v>
      </c>
      <c r="B125" s="457"/>
      <c r="C125" s="555" t="str">
        <f>IF('360 GRP volumes '!L53=0,"",'360 GRP volumes '!L53)</f>
        <v/>
      </c>
      <c r="D125" s="555" t="str">
        <f>IF('360 GRP volumes '!M53=0,"",'360 GRP volumes '!M53)</f>
        <v/>
      </c>
      <c r="E125" s="555" t="str">
        <f>IF('360 GRP volumes '!N53=0,"",'360 GRP volumes '!N53)</f>
        <v/>
      </c>
      <c r="F125" s="555" t="str">
        <f>IF('360 GRP volumes '!O53=0,"",'360 GRP volumes '!O53)</f>
        <v/>
      </c>
      <c r="G125" s="555" t="str">
        <f>IF('360 GRP volumes '!P53=0,"",'360 GRP volumes '!P53)</f>
        <v/>
      </c>
      <c r="H125" s="555" t="str">
        <f>IF('360 GRP volumes '!Q53=0,"",'360 GRP volumes '!Q53)</f>
        <v/>
      </c>
      <c r="I125" s="555" t="str">
        <f>IF('360 GRP volumes '!R53=0,"",'360 GRP volumes '!R53)</f>
        <v/>
      </c>
      <c r="J125" s="555" t="str">
        <f>IF('360 GRP volumes '!S53=0,"",'360 GRP volumes '!S53)</f>
        <v/>
      </c>
      <c r="K125" s="555" t="str">
        <f>IF('360 GRP volumes '!T53=0,"",'360 GRP volumes '!T53)</f>
        <v/>
      </c>
      <c r="L125" s="555" t="str">
        <f>IF('360 GRP volumes '!U53=0,"",'360 GRP volumes '!U53)</f>
        <v/>
      </c>
      <c r="M125" s="555" t="str">
        <f>IF('360 GRP volumes '!V53=0,"",'360 GRP volumes '!V53)</f>
        <v/>
      </c>
      <c r="N125" s="555" t="str">
        <f>IF('360 GRP volumes '!W53=0,"",'360 GRP volumes '!W53)</f>
        <v/>
      </c>
      <c r="O125" s="555" t="str">
        <f>IF('360 GRP volumes '!X53=0,"",'360 GRP volumes '!X53)</f>
        <v/>
      </c>
      <c r="P125" s="590">
        <f t="shared" si="2"/>
        <v>0</v>
      </c>
      <c r="Q125" s="221">
        <f>P125*'360 GRP volumes '!H53</f>
        <v>0</v>
      </c>
      <c r="R125" s="221">
        <f>P125*'360 GRP volumes '!AU53</f>
        <v>0</v>
      </c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589" t="str">
        <f>'360 GRP volumes '!D54</f>
        <v>360-312-DT</v>
      </c>
      <c r="B126" s="457" t="s">
        <v>32</v>
      </c>
      <c r="C126" s="555" t="str">
        <f>IF('360 GRP volumes '!L54=0,"",'360 GRP volumes '!L54)</f>
        <v/>
      </c>
      <c r="D126" s="555" t="str">
        <f>IF('360 GRP volumes '!M54=0,"",'360 GRP volumes '!M54)</f>
        <v/>
      </c>
      <c r="E126" s="555" t="str">
        <f>IF('360 GRP volumes '!N54=0,"",'360 GRP volumes '!N54)</f>
        <v/>
      </c>
      <c r="F126" s="555" t="str">
        <f>IF('360 GRP volumes '!O54=0,"",'360 GRP volumes '!O54)</f>
        <v/>
      </c>
      <c r="G126" s="555" t="str">
        <f>IF('360 GRP volumes '!P54=0,"",'360 GRP volumes '!P54)</f>
        <v/>
      </c>
      <c r="H126" s="555" t="str">
        <f>IF('360 GRP volumes '!Q54=0,"",'360 GRP volumes '!Q54)</f>
        <v/>
      </c>
      <c r="I126" s="555" t="str">
        <f>IF('360 GRP volumes '!R54=0,"",'360 GRP volumes '!R54)</f>
        <v/>
      </c>
      <c r="J126" s="555" t="str">
        <f>IF('360 GRP volumes '!S54=0,"",'360 GRP volumes '!S54)</f>
        <v/>
      </c>
      <c r="K126" s="555" t="str">
        <f>IF('360 GRP volumes '!T54=0,"",'360 GRP volumes '!T54)</f>
        <v/>
      </c>
      <c r="L126" s="555" t="str">
        <f>IF('360 GRP volumes '!U54=0,"",'360 GRP volumes '!U54)</f>
        <v/>
      </c>
      <c r="M126" s="555" t="str">
        <f>IF('360 GRP volumes '!V54=0,"",'360 GRP volumes '!V54)</f>
        <v/>
      </c>
      <c r="N126" s="555" t="str">
        <f>IF('360 GRP volumes '!W54=0,"",'360 GRP volumes '!W54)</f>
        <v/>
      </c>
      <c r="O126" s="555" t="str">
        <f>IF('360 GRP volumes '!X54=0,"",'360 GRP volumes '!X54)</f>
        <v/>
      </c>
      <c r="P126" s="590">
        <f t="shared" si="2"/>
        <v>0</v>
      </c>
      <c r="Q126" s="221">
        <f>P126*'360 GRP volumes '!H54</f>
        <v>0</v>
      </c>
      <c r="R126" s="221">
        <f>P126*'360 GRP volumes '!AU54</f>
        <v>0</v>
      </c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589" t="str">
        <f>'360 GRP volumes '!D55</f>
        <v>360-313</v>
      </c>
      <c r="B127" s="457"/>
      <c r="C127" s="555" t="str">
        <f>IF('360 GRP volumes '!L55=0,"",'360 GRP volumes '!L55)</f>
        <v/>
      </c>
      <c r="D127" s="555" t="str">
        <f>IF('360 GRP volumes '!M55=0,"",'360 GRP volumes '!M55)</f>
        <v/>
      </c>
      <c r="E127" s="555" t="str">
        <f>IF('360 GRP volumes '!N55=0,"",'360 GRP volumes '!N55)</f>
        <v/>
      </c>
      <c r="F127" s="555" t="str">
        <f>IF('360 GRP volumes '!O55=0,"",'360 GRP volumes '!O55)</f>
        <v/>
      </c>
      <c r="G127" s="555" t="str">
        <f>IF('360 GRP volumes '!P55=0,"",'360 GRP volumes '!P55)</f>
        <v/>
      </c>
      <c r="H127" s="555" t="str">
        <f>IF('360 GRP volumes '!Q55=0,"",'360 GRP volumes '!Q55)</f>
        <v/>
      </c>
      <c r="I127" s="555" t="str">
        <f>IF('360 GRP volumes '!R55=0,"",'360 GRP volumes '!R55)</f>
        <v/>
      </c>
      <c r="J127" s="555" t="str">
        <f>IF('360 GRP volumes '!S55=0,"",'360 GRP volumes '!S55)</f>
        <v/>
      </c>
      <c r="K127" s="555" t="str">
        <f>IF('360 GRP volumes '!T55=0,"",'360 GRP volumes '!T55)</f>
        <v/>
      </c>
      <c r="L127" s="555" t="str">
        <f>IF('360 GRP volumes '!U55=0,"",'360 GRP volumes '!U55)</f>
        <v/>
      </c>
      <c r="M127" s="555" t="str">
        <f>IF('360 GRP volumes '!V55=0,"",'360 GRP volumes '!V55)</f>
        <v/>
      </c>
      <c r="N127" s="555" t="str">
        <f>IF('360 GRP volumes '!W55=0,"",'360 GRP volumes '!W55)</f>
        <v/>
      </c>
      <c r="O127" s="555" t="str">
        <f>IF('360 GRP volumes '!X55=0,"",'360 GRP volumes '!X55)</f>
        <v/>
      </c>
      <c r="P127" s="590">
        <f t="shared" si="2"/>
        <v>0</v>
      </c>
      <c r="Q127" s="221">
        <f>P127*'360 GRP volumes '!H55</f>
        <v>0</v>
      </c>
      <c r="R127" s="221">
        <f>P127*'360 GRP volumes '!AU55</f>
        <v>0</v>
      </c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589" t="str">
        <f>'360 GRP volumes '!D56</f>
        <v>360-313-DT</v>
      </c>
      <c r="B128" s="457" t="s">
        <v>32</v>
      </c>
      <c r="C128" s="555" t="str">
        <f>IF('360 GRP volumes '!L56=0,"",'360 GRP volumes '!L56)</f>
        <v/>
      </c>
      <c r="D128" s="555" t="str">
        <f>IF('360 GRP volumes '!M56=0,"",'360 GRP volumes '!M56)</f>
        <v/>
      </c>
      <c r="E128" s="555" t="str">
        <f>IF('360 GRP volumes '!N56=0,"",'360 GRP volumes '!N56)</f>
        <v/>
      </c>
      <c r="F128" s="555" t="str">
        <f>IF('360 GRP volumes '!O56=0,"",'360 GRP volumes '!O56)</f>
        <v/>
      </c>
      <c r="G128" s="555" t="str">
        <f>IF('360 GRP volumes '!P56=0,"",'360 GRP volumes '!P56)</f>
        <v/>
      </c>
      <c r="H128" s="555" t="str">
        <f>IF('360 GRP volumes '!Q56=0,"",'360 GRP volumes '!Q56)</f>
        <v/>
      </c>
      <c r="I128" s="555" t="str">
        <f>IF('360 GRP volumes '!R56=0,"",'360 GRP volumes '!R56)</f>
        <v/>
      </c>
      <c r="J128" s="555" t="str">
        <f>IF('360 GRP volumes '!S56=0,"",'360 GRP volumes '!S56)</f>
        <v/>
      </c>
      <c r="K128" s="555" t="str">
        <f>IF('360 GRP volumes '!T56=0,"",'360 GRP volumes '!T56)</f>
        <v/>
      </c>
      <c r="L128" s="555" t="str">
        <f>IF('360 GRP volumes '!U56=0,"",'360 GRP volumes '!U56)</f>
        <v/>
      </c>
      <c r="M128" s="555" t="str">
        <f>IF('360 GRP volumes '!V56=0,"",'360 GRP volumes '!V56)</f>
        <v/>
      </c>
      <c r="N128" s="555" t="str">
        <f>IF('360 GRP volumes '!W56=0,"",'360 GRP volumes '!W56)</f>
        <v/>
      </c>
      <c r="O128" s="555" t="str">
        <f>IF('360 GRP volumes '!X56=0,"",'360 GRP volumes '!X56)</f>
        <v/>
      </c>
      <c r="P128" s="590">
        <f t="shared" si="2"/>
        <v>0</v>
      </c>
      <c r="Q128" s="221">
        <f>P128*'360 GRP volumes '!H56</f>
        <v>0</v>
      </c>
      <c r="R128" s="221">
        <f>P128*'360 GRP volumes '!AU56</f>
        <v>0</v>
      </c>
      <c r="S128" s="2"/>
      <c r="T128" s="2"/>
      <c r="U128" s="2"/>
      <c r="V128" s="2"/>
      <c r="W128" s="2"/>
      <c r="X128" s="2"/>
      <c r="Y128" s="2"/>
      <c r="Z128" s="2"/>
    </row>
    <row r="129" ht="21.0" customHeight="1">
      <c r="A129" s="589" t="str">
        <f>'360 GRP volumes '!D57</f>
        <v>360-314</v>
      </c>
      <c r="B129" s="457"/>
      <c r="C129" s="555" t="str">
        <f>IF('360 GRP volumes '!L57=0,"",'360 GRP volumes '!L57)</f>
        <v/>
      </c>
      <c r="D129" s="555" t="str">
        <f>IF('360 GRP volumes '!M57=0,"",'360 GRP volumes '!M57)</f>
        <v/>
      </c>
      <c r="E129" s="555" t="str">
        <f>IF('360 GRP volumes '!N57=0,"",'360 GRP volumes '!N57)</f>
        <v/>
      </c>
      <c r="F129" s="555" t="str">
        <f>IF('360 GRP volumes '!O57=0,"",'360 GRP volumes '!O57)</f>
        <v/>
      </c>
      <c r="G129" s="555" t="str">
        <f>IF('360 GRP volumes '!P57=0,"",'360 GRP volumes '!P57)</f>
        <v/>
      </c>
      <c r="H129" s="555" t="str">
        <f>IF('360 GRP volumes '!Q57=0,"",'360 GRP volumes '!Q57)</f>
        <v/>
      </c>
      <c r="I129" s="555" t="str">
        <f>IF('360 GRP volumes '!R57=0,"",'360 GRP volumes '!R57)</f>
        <v/>
      </c>
      <c r="J129" s="555" t="str">
        <f>IF('360 GRP volumes '!S57=0,"",'360 GRP volumes '!S57)</f>
        <v/>
      </c>
      <c r="K129" s="555" t="str">
        <f>IF('360 GRP volumes '!T57=0,"",'360 GRP volumes '!T57)</f>
        <v/>
      </c>
      <c r="L129" s="555" t="str">
        <f>IF('360 GRP volumes '!U57=0,"",'360 GRP volumes '!U57)</f>
        <v/>
      </c>
      <c r="M129" s="555" t="str">
        <f>IF('360 GRP volumes '!V57=0,"",'360 GRP volumes '!V57)</f>
        <v/>
      </c>
      <c r="N129" s="555" t="str">
        <f>IF('360 GRP volumes '!W57=0,"",'360 GRP volumes '!W57)</f>
        <v/>
      </c>
      <c r="O129" s="555" t="str">
        <f>IF('360 GRP volumes '!X57=0,"",'360 GRP volumes '!X57)</f>
        <v/>
      </c>
      <c r="P129" s="590">
        <f t="shared" si="2"/>
        <v>0</v>
      </c>
      <c r="Q129" s="221">
        <f>P129*'360 GRP volumes '!H57</f>
        <v>0</v>
      </c>
      <c r="R129" s="221">
        <f>P129*'360 GRP volumes '!AU57</f>
        <v>0</v>
      </c>
      <c r="S129" s="2"/>
      <c r="T129" s="2"/>
      <c r="U129" s="2"/>
      <c r="V129" s="2"/>
      <c r="W129" s="2"/>
      <c r="X129" s="2"/>
      <c r="Y129" s="2"/>
      <c r="Z129" s="2"/>
    </row>
    <row r="130" ht="21.0" customHeight="1">
      <c r="A130" s="589" t="str">
        <f>'360 GRP volumes '!D58</f>
        <v>360-314-DT</v>
      </c>
      <c r="B130" s="457" t="s">
        <v>32</v>
      </c>
      <c r="C130" s="555" t="str">
        <f>IF('360 GRP volumes '!L58=0,"",'360 GRP volumes '!L58)</f>
        <v/>
      </c>
      <c r="D130" s="555" t="str">
        <f>IF('360 GRP volumes '!M58=0,"",'360 GRP volumes '!M58)</f>
        <v/>
      </c>
      <c r="E130" s="555" t="str">
        <f>IF('360 GRP volumes '!N58=0,"",'360 GRP volumes '!N58)</f>
        <v/>
      </c>
      <c r="F130" s="555" t="str">
        <f>IF('360 GRP volumes '!O58=0,"",'360 GRP volumes '!O58)</f>
        <v/>
      </c>
      <c r="G130" s="555" t="str">
        <f>IF('360 GRP volumes '!P58=0,"",'360 GRP volumes '!P58)</f>
        <v/>
      </c>
      <c r="H130" s="555" t="str">
        <f>IF('360 GRP volumes '!Q58=0,"",'360 GRP volumes '!Q58)</f>
        <v/>
      </c>
      <c r="I130" s="555" t="str">
        <f>IF('360 GRP volumes '!R58=0,"",'360 GRP volumes '!R58)</f>
        <v/>
      </c>
      <c r="J130" s="555" t="str">
        <f>IF('360 GRP volumes '!S58=0,"",'360 GRP volumes '!S58)</f>
        <v/>
      </c>
      <c r="K130" s="555" t="str">
        <f>IF('360 GRP volumes '!T58=0,"",'360 GRP volumes '!T58)</f>
        <v/>
      </c>
      <c r="L130" s="555" t="str">
        <f>IF('360 GRP volumes '!U58=0,"",'360 GRP volumes '!U58)</f>
        <v/>
      </c>
      <c r="M130" s="555" t="str">
        <f>IF('360 GRP volumes '!V58=0,"",'360 GRP volumes '!V58)</f>
        <v/>
      </c>
      <c r="N130" s="555" t="str">
        <f>IF('360 GRP volumes '!W58=0,"",'360 GRP volumes '!W58)</f>
        <v/>
      </c>
      <c r="O130" s="555" t="str">
        <f>IF('360 GRP volumes '!X58=0,"",'360 GRP volumes '!X58)</f>
        <v/>
      </c>
      <c r="P130" s="590">
        <f t="shared" si="2"/>
        <v>0</v>
      </c>
      <c r="Q130" s="221">
        <f>P130*'360 GRP volumes '!H58</f>
        <v>0</v>
      </c>
      <c r="R130" s="221">
        <f>P130*'360 GRP volumes '!AU58</f>
        <v>0</v>
      </c>
      <c r="S130" s="2"/>
      <c r="T130" s="2"/>
      <c r="U130" s="2"/>
      <c r="V130" s="2"/>
      <c r="W130" s="2"/>
      <c r="X130" s="2"/>
      <c r="Y130" s="2"/>
      <c r="Z130" s="2"/>
    </row>
    <row r="131" ht="21.0" customHeight="1">
      <c r="A131" s="589" t="str">
        <f>'360 GRP volumes '!D59</f>
        <v>360-315</v>
      </c>
      <c r="B131" s="457"/>
      <c r="C131" s="555" t="str">
        <f>IF('360 GRP volumes '!L59=0,"",'360 GRP volumes '!L59)</f>
        <v/>
      </c>
      <c r="D131" s="555" t="str">
        <f>IF('360 GRP volumes '!M59=0,"",'360 GRP volumes '!M59)</f>
        <v/>
      </c>
      <c r="E131" s="555" t="str">
        <f>IF('360 GRP volumes '!N59=0,"",'360 GRP volumes '!N59)</f>
        <v/>
      </c>
      <c r="F131" s="555" t="str">
        <f>IF('360 GRP volumes '!O59=0,"",'360 GRP volumes '!O59)</f>
        <v/>
      </c>
      <c r="G131" s="555" t="str">
        <f>IF('360 GRP volumes '!P59=0,"",'360 GRP volumes '!P59)</f>
        <v/>
      </c>
      <c r="H131" s="555" t="str">
        <f>IF('360 GRP volumes '!Q59=0,"",'360 GRP volumes '!Q59)</f>
        <v/>
      </c>
      <c r="I131" s="555" t="str">
        <f>IF('360 GRP volumes '!R59=0,"",'360 GRP volumes '!R59)</f>
        <v/>
      </c>
      <c r="J131" s="555" t="str">
        <f>IF('360 GRP volumes '!S59=0,"",'360 GRP volumes '!S59)</f>
        <v/>
      </c>
      <c r="K131" s="555" t="str">
        <f>IF('360 GRP volumes '!T59=0,"",'360 GRP volumes '!T59)</f>
        <v/>
      </c>
      <c r="L131" s="555" t="str">
        <f>IF('360 GRP volumes '!U59=0,"",'360 GRP volumes '!U59)</f>
        <v/>
      </c>
      <c r="M131" s="555" t="str">
        <f>IF('360 GRP volumes '!V59=0,"",'360 GRP volumes '!V59)</f>
        <v/>
      </c>
      <c r="N131" s="555" t="str">
        <f>IF('360 GRP volumes '!W59=0,"",'360 GRP volumes '!W59)</f>
        <v/>
      </c>
      <c r="O131" s="555" t="str">
        <f>IF('360 GRP volumes '!X59=0,"",'360 GRP volumes '!X59)</f>
        <v/>
      </c>
      <c r="P131" s="590">
        <f t="shared" si="2"/>
        <v>0</v>
      </c>
      <c r="Q131" s="221">
        <f>P131*'360 GRP volumes '!H59</f>
        <v>0</v>
      </c>
      <c r="R131" s="221">
        <f>P131*'360 GRP volumes '!AU59</f>
        <v>0</v>
      </c>
      <c r="S131" s="2"/>
      <c r="T131" s="2"/>
      <c r="U131" s="2"/>
      <c r="V131" s="2"/>
      <c r="W131" s="2"/>
      <c r="X131" s="2"/>
      <c r="Y131" s="2"/>
      <c r="Z131" s="2"/>
    </row>
    <row r="132" ht="21.0" customHeight="1">
      <c r="A132" s="589" t="str">
        <f>'360 GRP volumes '!D60</f>
        <v>360-315-DT</v>
      </c>
      <c r="B132" s="457" t="s">
        <v>32</v>
      </c>
      <c r="C132" s="555" t="str">
        <f>IF('360 GRP volumes '!L60=0,"",'360 GRP volumes '!L60)</f>
        <v/>
      </c>
      <c r="D132" s="555" t="str">
        <f>IF('360 GRP volumes '!M60=0,"",'360 GRP volumes '!M60)</f>
        <v/>
      </c>
      <c r="E132" s="555" t="str">
        <f>IF('360 GRP volumes '!N60=0,"",'360 GRP volumes '!N60)</f>
        <v/>
      </c>
      <c r="F132" s="555" t="str">
        <f>IF('360 GRP volumes '!O60=0,"",'360 GRP volumes '!O60)</f>
        <v/>
      </c>
      <c r="G132" s="555" t="str">
        <f>IF('360 GRP volumes '!P60=0,"",'360 GRP volumes '!P60)</f>
        <v/>
      </c>
      <c r="H132" s="555" t="str">
        <f>IF('360 GRP volumes '!Q60=0,"",'360 GRP volumes '!Q60)</f>
        <v/>
      </c>
      <c r="I132" s="555" t="str">
        <f>IF('360 GRP volumes '!R60=0,"",'360 GRP volumes '!R60)</f>
        <v/>
      </c>
      <c r="J132" s="555" t="str">
        <f>IF('360 GRP volumes '!S60=0,"",'360 GRP volumes '!S60)</f>
        <v/>
      </c>
      <c r="K132" s="555" t="str">
        <f>IF('360 GRP volumes '!T60=0,"",'360 GRP volumes '!T60)</f>
        <v/>
      </c>
      <c r="L132" s="555" t="str">
        <f>IF('360 GRP volumes '!U60=0,"",'360 GRP volumes '!U60)</f>
        <v/>
      </c>
      <c r="M132" s="555" t="str">
        <f>IF('360 GRP volumes '!V60=0,"",'360 GRP volumes '!V60)</f>
        <v/>
      </c>
      <c r="N132" s="555" t="str">
        <f>IF('360 GRP volumes '!W60=0,"",'360 GRP volumes '!W60)</f>
        <v/>
      </c>
      <c r="O132" s="555" t="str">
        <f>IF('360 GRP volumes '!X60=0,"",'360 GRP volumes '!X60)</f>
        <v/>
      </c>
      <c r="P132" s="590">
        <f t="shared" si="2"/>
        <v>0</v>
      </c>
      <c r="Q132" s="221">
        <f>P132*'360 GRP volumes '!H60</f>
        <v>0</v>
      </c>
      <c r="R132" s="221">
        <f>P132*'360 GRP volumes '!AU60</f>
        <v>0</v>
      </c>
      <c r="S132" s="2"/>
      <c r="T132" s="2"/>
      <c r="U132" s="2"/>
      <c r="V132" s="2"/>
      <c r="W132" s="2"/>
      <c r="X132" s="2"/>
      <c r="Y132" s="2"/>
      <c r="Z132" s="2"/>
    </row>
    <row r="133" ht="21.0" customHeight="1">
      <c r="A133" s="589" t="str">
        <f>'360 GRP volumes '!D61</f>
        <v>360-316</v>
      </c>
      <c r="B133" s="457"/>
      <c r="C133" s="555" t="str">
        <f>IF('360 GRP volumes '!L61=0,"",'360 GRP volumes '!L61)</f>
        <v/>
      </c>
      <c r="D133" s="555" t="str">
        <f>IF('360 GRP volumes '!M61=0,"",'360 GRP volumes '!M61)</f>
        <v/>
      </c>
      <c r="E133" s="555" t="str">
        <f>IF('360 GRP volumes '!N61=0,"",'360 GRP volumes '!N61)</f>
        <v/>
      </c>
      <c r="F133" s="555" t="str">
        <f>IF('360 GRP volumes '!O61=0,"",'360 GRP volumes '!O61)</f>
        <v/>
      </c>
      <c r="G133" s="555" t="str">
        <f>IF('360 GRP volumes '!P61=0,"",'360 GRP volumes '!P61)</f>
        <v/>
      </c>
      <c r="H133" s="555" t="str">
        <f>IF('360 GRP volumes '!Q61=0,"",'360 GRP volumes '!Q61)</f>
        <v/>
      </c>
      <c r="I133" s="555" t="str">
        <f>IF('360 GRP volumes '!R61=0,"",'360 GRP volumes '!R61)</f>
        <v/>
      </c>
      <c r="J133" s="555" t="str">
        <f>IF('360 GRP volumes '!S61=0,"",'360 GRP volumes '!S61)</f>
        <v/>
      </c>
      <c r="K133" s="555" t="str">
        <f>IF('360 GRP volumes '!T61=0,"",'360 GRP volumes '!T61)</f>
        <v/>
      </c>
      <c r="L133" s="555" t="str">
        <f>IF('360 GRP volumes '!U61=0,"",'360 GRP volumes '!U61)</f>
        <v/>
      </c>
      <c r="M133" s="555" t="str">
        <f>IF('360 GRP volumes '!V61=0,"",'360 GRP volumes '!V61)</f>
        <v/>
      </c>
      <c r="N133" s="555" t="str">
        <f>IF('360 GRP volumes '!W61=0,"",'360 GRP volumes '!W61)</f>
        <v/>
      </c>
      <c r="O133" s="555" t="str">
        <f>IF('360 GRP volumes '!X61=0,"",'360 GRP volumes '!X61)</f>
        <v/>
      </c>
      <c r="P133" s="590">
        <f t="shared" si="2"/>
        <v>0</v>
      </c>
      <c r="Q133" s="221">
        <f>P133*'360 GRP volumes '!H61</f>
        <v>0</v>
      </c>
      <c r="R133" s="221">
        <f>P133*'360 GRP volumes '!AU61</f>
        <v>0</v>
      </c>
      <c r="S133" s="2"/>
      <c r="T133" s="2"/>
      <c r="U133" s="2"/>
      <c r="V133" s="2"/>
      <c r="W133" s="2"/>
      <c r="X133" s="2"/>
      <c r="Y133" s="2"/>
      <c r="Z133" s="2"/>
    </row>
    <row r="134" ht="21.0" customHeight="1">
      <c r="A134" s="589" t="str">
        <f>'360 GRP volumes '!D62</f>
        <v>360-316-DT</v>
      </c>
      <c r="B134" s="457" t="s">
        <v>32</v>
      </c>
      <c r="C134" s="555" t="str">
        <f>IF('360 GRP volumes '!L62=0,"",'360 GRP volumes '!L62)</f>
        <v/>
      </c>
      <c r="D134" s="555" t="str">
        <f>IF('360 GRP volumes '!M62=0,"",'360 GRP volumes '!M62)</f>
        <v/>
      </c>
      <c r="E134" s="555" t="str">
        <f>IF('360 GRP volumes '!N62=0,"",'360 GRP volumes '!N62)</f>
        <v/>
      </c>
      <c r="F134" s="555" t="str">
        <f>IF('360 GRP volumes '!O62=0,"",'360 GRP volumes '!O62)</f>
        <v/>
      </c>
      <c r="G134" s="555" t="str">
        <f>IF('360 GRP volumes '!P62=0,"",'360 GRP volumes '!P62)</f>
        <v/>
      </c>
      <c r="H134" s="555" t="str">
        <f>IF('360 GRP volumes '!Q62=0,"",'360 GRP volumes '!Q62)</f>
        <v/>
      </c>
      <c r="I134" s="555" t="str">
        <f>IF('360 GRP volumes '!R62=0,"",'360 GRP volumes '!R62)</f>
        <v/>
      </c>
      <c r="J134" s="555" t="str">
        <f>IF('360 GRP volumes '!S62=0,"",'360 GRP volumes '!S62)</f>
        <v/>
      </c>
      <c r="K134" s="555" t="str">
        <f>IF('360 GRP volumes '!T62=0,"",'360 GRP volumes '!T62)</f>
        <v/>
      </c>
      <c r="L134" s="555" t="str">
        <f>IF('360 GRP volumes '!U62=0,"",'360 GRP volumes '!U62)</f>
        <v/>
      </c>
      <c r="M134" s="555" t="str">
        <f>IF('360 GRP volumes '!V62=0,"",'360 GRP volumes '!V62)</f>
        <v/>
      </c>
      <c r="N134" s="555" t="str">
        <f>IF('360 GRP volumes '!W62=0,"",'360 GRP volumes '!W62)</f>
        <v/>
      </c>
      <c r="O134" s="555" t="str">
        <f>IF('360 GRP volumes '!X62=0,"",'360 GRP volumes '!X62)</f>
        <v/>
      </c>
      <c r="P134" s="590">
        <f t="shared" si="2"/>
        <v>0</v>
      </c>
      <c r="Q134" s="221">
        <f>P134*'360 GRP volumes '!H62</f>
        <v>0</v>
      </c>
      <c r="R134" s="221">
        <f>P134*'360 GRP volumes '!AU62</f>
        <v>0</v>
      </c>
      <c r="S134" s="2"/>
      <c r="T134" s="2"/>
      <c r="U134" s="2"/>
      <c r="V134" s="2"/>
      <c r="W134" s="2"/>
      <c r="X134" s="2"/>
      <c r="Y134" s="2"/>
      <c r="Z134" s="2"/>
    </row>
    <row r="135" ht="21.0" customHeight="1">
      <c r="A135" s="589" t="str">
        <f>'360 GRP volumes '!D63</f>
        <v>360-317</v>
      </c>
      <c r="B135" s="457"/>
      <c r="C135" s="555" t="str">
        <f>IF('360 GRP volumes '!L63=0,"",'360 GRP volumes '!L63)</f>
        <v/>
      </c>
      <c r="D135" s="555" t="str">
        <f>IF('360 GRP volumes '!M63=0,"",'360 GRP volumes '!M63)</f>
        <v/>
      </c>
      <c r="E135" s="555" t="str">
        <f>IF('360 GRP volumes '!N63=0,"",'360 GRP volumes '!N63)</f>
        <v/>
      </c>
      <c r="F135" s="555" t="str">
        <f>IF('360 GRP volumes '!O63=0,"",'360 GRP volumes '!O63)</f>
        <v/>
      </c>
      <c r="G135" s="555" t="str">
        <f>IF('360 GRP volumes '!P63=0,"",'360 GRP volumes '!P63)</f>
        <v/>
      </c>
      <c r="H135" s="555" t="str">
        <f>IF('360 GRP volumes '!Q63=0,"",'360 GRP volumes '!Q63)</f>
        <v/>
      </c>
      <c r="I135" s="555" t="str">
        <f>IF('360 GRP volumes '!R63=0,"",'360 GRP volumes '!R63)</f>
        <v/>
      </c>
      <c r="J135" s="555" t="str">
        <f>IF('360 GRP volumes '!S63=0,"",'360 GRP volumes '!S63)</f>
        <v/>
      </c>
      <c r="K135" s="555" t="str">
        <f>IF('360 GRP volumes '!T63=0,"",'360 GRP volumes '!T63)</f>
        <v/>
      </c>
      <c r="L135" s="555" t="str">
        <f>IF('360 GRP volumes '!U63=0,"",'360 GRP volumes '!U63)</f>
        <v/>
      </c>
      <c r="M135" s="555" t="str">
        <f>IF('360 GRP volumes '!V63=0,"",'360 GRP volumes '!V63)</f>
        <v/>
      </c>
      <c r="N135" s="555" t="str">
        <f>IF('360 GRP volumes '!W63=0,"",'360 GRP volumes '!W63)</f>
        <v/>
      </c>
      <c r="O135" s="555" t="str">
        <f>IF('360 GRP volumes '!X63=0,"",'360 GRP volumes '!X63)</f>
        <v/>
      </c>
      <c r="P135" s="590">
        <f t="shared" si="2"/>
        <v>0</v>
      </c>
      <c r="Q135" s="221">
        <f>P135*'360 GRP volumes '!H63</f>
        <v>0</v>
      </c>
      <c r="R135" s="221">
        <f>P135*'360 GRP volumes '!AU63</f>
        <v>0</v>
      </c>
      <c r="S135" s="2"/>
      <c r="T135" s="2"/>
      <c r="U135" s="2"/>
      <c r="V135" s="2"/>
      <c r="W135" s="2"/>
      <c r="X135" s="2"/>
      <c r="Y135" s="2"/>
      <c r="Z135" s="2"/>
    </row>
    <row r="136" ht="21.0" customHeight="1">
      <c r="A136" s="589" t="str">
        <f>'360 GRP volumes '!D64</f>
        <v>360-317-DT</v>
      </c>
      <c r="B136" s="457" t="s">
        <v>32</v>
      </c>
      <c r="C136" s="555" t="str">
        <f>IF('360 GRP volumes '!L64=0,"",'360 GRP volumes '!L64)</f>
        <v/>
      </c>
      <c r="D136" s="555" t="str">
        <f>IF('360 GRP volumes '!M64=0,"",'360 GRP volumes '!M64)</f>
        <v/>
      </c>
      <c r="E136" s="555" t="str">
        <f>IF('360 GRP volumes '!N64=0,"",'360 GRP volumes '!N64)</f>
        <v/>
      </c>
      <c r="F136" s="555" t="str">
        <f>IF('360 GRP volumes '!O64=0,"",'360 GRP volumes '!O64)</f>
        <v/>
      </c>
      <c r="G136" s="555" t="str">
        <f>IF('360 GRP volumes '!P64=0,"",'360 GRP volumes '!P64)</f>
        <v/>
      </c>
      <c r="H136" s="555" t="str">
        <f>IF('360 GRP volumes '!Q64=0,"",'360 GRP volumes '!Q64)</f>
        <v/>
      </c>
      <c r="I136" s="555" t="str">
        <f>IF('360 GRP volumes '!R64=0,"",'360 GRP volumes '!R64)</f>
        <v/>
      </c>
      <c r="J136" s="555" t="str">
        <f>IF('360 GRP volumes '!S64=0,"",'360 GRP volumes '!S64)</f>
        <v/>
      </c>
      <c r="K136" s="555" t="str">
        <f>IF('360 GRP volumes '!T64=0,"",'360 GRP volumes '!T64)</f>
        <v/>
      </c>
      <c r="L136" s="555" t="str">
        <f>IF('360 GRP volumes '!U64=0,"",'360 GRP volumes '!U64)</f>
        <v/>
      </c>
      <c r="M136" s="555" t="str">
        <f>IF('360 GRP volumes '!V64=0,"",'360 GRP volumes '!V64)</f>
        <v/>
      </c>
      <c r="N136" s="555" t="str">
        <f>IF('360 GRP volumes '!W64=0,"",'360 GRP volumes '!W64)</f>
        <v/>
      </c>
      <c r="O136" s="555" t="str">
        <f>IF('360 GRP volumes '!X64=0,"",'360 GRP volumes '!X64)</f>
        <v/>
      </c>
      <c r="P136" s="590">
        <f t="shared" si="2"/>
        <v>0</v>
      </c>
      <c r="Q136" s="221">
        <f>P136*'360 GRP volumes '!H64</f>
        <v>0</v>
      </c>
      <c r="R136" s="221">
        <f>P136*'360 GRP volumes '!AU64</f>
        <v>0</v>
      </c>
      <c r="S136" s="2"/>
      <c r="T136" s="2"/>
      <c r="U136" s="2"/>
      <c r="V136" s="2"/>
      <c r="W136" s="2"/>
      <c r="X136" s="2"/>
      <c r="Y136" s="2"/>
      <c r="Z136" s="2"/>
    </row>
    <row r="137" ht="21.0" customHeight="1">
      <c r="A137" s="589" t="str">
        <f>'360 GRP volumes '!D65</f>
        <v>360-318</v>
      </c>
      <c r="B137" s="457"/>
      <c r="C137" s="555" t="str">
        <f>IF('360 GRP volumes '!L65=0,"",'360 GRP volumes '!L65)</f>
        <v/>
      </c>
      <c r="D137" s="555" t="str">
        <f>IF('360 GRP volumes '!M65=0,"",'360 GRP volumes '!M65)</f>
        <v/>
      </c>
      <c r="E137" s="555" t="str">
        <f>IF('360 GRP volumes '!N65=0,"",'360 GRP volumes '!N65)</f>
        <v/>
      </c>
      <c r="F137" s="555" t="str">
        <f>IF('360 GRP volumes '!O65=0,"",'360 GRP volumes '!O65)</f>
        <v/>
      </c>
      <c r="G137" s="555" t="str">
        <f>IF('360 GRP volumes '!P65=0,"",'360 GRP volumes '!P65)</f>
        <v/>
      </c>
      <c r="H137" s="555" t="str">
        <f>IF('360 GRP volumes '!Q65=0,"",'360 GRP volumes '!Q65)</f>
        <v/>
      </c>
      <c r="I137" s="555" t="str">
        <f>IF('360 GRP volumes '!R65=0,"",'360 GRP volumes '!R65)</f>
        <v/>
      </c>
      <c r="J137" s="555" t="str">
        <f>IF('360 GRP volumes '!S65=0,"",'360 GRP volumes '!S65)</f>
        <v/>
      </c>
      <c r="K137" s="555" t="str">
        <f>IF('360 GRP volumes '!T65=0,"",'360 GRP volumes '!T65)</f>
        <v/>
      </c>
      <c r="L137" s="555" t="str">
        <f>IF('360 GRP volumes '!U65=0,"",'360 GRP volumes '!U65)</f>
        <v/>
      </c>
      <c r="M137" s="555" t="str">
        <f>IF('360 GRP volumes '!V65=0,"",'360 GRP volumes '!V65)</f>
        <v/>
      </c>
      <c r="N137" s="555" t="str">
        <f>IF('360 GRP volumes '!W65=0,"",'360 GRP volumes '!W65)</f>
        <v/>
      </c>
      <c r="O137" s="555" t="str">
        <f>IF('360 GRP volumes '!X65=0,"",'360 GRP volumes '!X65)</f>
        <v/>
      </c>
      <c r="P137" s="590">
        <f t="shared" si="2"/>
        <v>0</v>
      </c>
      <c r="Q137" s="221">
        <f>P137*'360 GRP volumes '!H65</f>
        <v>0</v>
      </c>
      <c r="R137" s="221">
        <f>P137*'360 GRP volumes '!AU65</f>
        <v>0</v>
      </c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589" t="str">
        <f>'360 GRP volumes '!D66</f>
        <v>360-318-DT</v>
      </c>
      <c r="B138" s="457" t="s">
        <v>32</v>
      </c>
      <c r="C138" s="555" t="str">
        <f>IF('360 GRP volumes '!L66=0,"",'360 GRP volumes '!L66)</f>
        <v/>
      </c>
      <c r="D138" s="555" t="str">
        <f>IF('360 GRP volumes '!M66=0,"",'360 GRP volumes '!M66)</f>
        <v/>
      </c>
      <c r="E138" s="555" t="str">
        <f>IF('360 GRP volumes '!N66=0,"",'360 GRP volumes '!N66)</f>
        <v/>
      </c>
      <c r="F138" s="555" t="str">
        <f>IF('360 GRP volumes '!O66=0,"",'360 GRP volumes '!O66)</f>
        <v/>
      </c>
      <c r="G138" s="555" t="str">
        <f>IF('360 GRP volumes '!P66=0,"",'360 GRP volumes '!P66)</f>
        <v/>
      </c>
      <c r="H138" s="555" t="str">
        <f>IF('360 GRP volumes '!Q66=0,"",'360 GRP volumes '!Q66)</f>
        <v/>
      </c>
      <c r="I138" s="555" t="str">
        <f>IF('360 GRP volumes '!R66=0,"",'360 GRP volumes '!R66)</f>
        <v/>
      </c>
      <c r="J138" s="555" t="str">
        <f>IF('360 GRP volumes '!S66=0,"",'360 GRP volumes '!S66)</f>
        <v/>
      </c>
      <c r="K138" s="555" t="str">
        <f>IF('360 GRP volumes '!T66=0,"",'360 GRP volumes '!T66)</f>
        <v/>
      </c>
      <c r="L138" s="555" t="str">
        <f>IF('360 GRP volumes '!U66=0,"",'360 GRP volumes '!U66)</f>
        <v/>
      </c>
      <c r="M138" s="555" t="str">
        <f>IF('360 GRP volumes '!V66=0,"",'360 GRP volumes '!V66)</f>
        <v/>
      </c>
      <c r="N138" s="555" t="str">
        <f>IF('360 GRP volumes '!W66=0,"",'360 GRP volumes '!W66)</f>
        <v/>
      </c>
      <c r="O138" s="555" t="str">
        <f>IF('360 GRP volumes '!X66=0,"",'360 GRP volumes '!X66)</f>
        <v/>
      </c>
      <c r="P138" s="590">
        <f t="shared" si="2"/>
        <v>0</v>
      </c>
      <c r="Q138" s="221">
        <f>P138*'360 GRP volumes '!H66</f>
        <v>0</v>
      </c>
      <c r="R138" s="221">
        <f>P138*'360 GRP volumes '!AU66</f>
        <v>0</v>
      </c>
      <c r="S138" s="2"/>
      <c r="T138" s="2"/>
      <c r="U138" s="2"/>
      <c r="V138" s="2"/>
      <c r="W138" s="2"/>
      <c r="X138" s="2"/>
      <c r="Y138" s="2"/>
      <c r="Z138" s="2"/>
    </row>
    <row r="139" ht="21.0" customHeight="1">
      <c r="A139" s="589" t="str">
        <f>'360 GRP volumes '!D67</f>
        <v>360-319</v>
      </c>
      <c r="B139" s="457"/>
      <c r="C139" s="555" t="str">
        <f>IF('360 GRP volumes '!L67=0,"",'360 GRP volumes '!L67)</f>
        <v/>
      </c>
      <c r="D139" s="555" t="str">
        <f>IF('360 GRP volumes '!M67=0,"",'360 GRP volumes '!M67)</f>
        <v/>
      </c>
      <c r="E139" s="555" t="str">
        <f>IF('360 GRP volumes '!N67=0,"",'360 GRP volumes '!N67)</f>
        <v/>
      </c>
      <c r="F139" s="555" t="str">
        <f>IF('360 GRP volumes '!O67=0,"",'360 GRP volumes '!O67)</f>
        <v/>
      </c>
      <c r="G139" s="555" t="str">
        <f>IF('360 GRP volumes '!P67=0,"",'360 GRP volumes '!P67)</f>
        <v/>
      </c>
      <c r="H139" s="555" t="str">
        <f>IF('360 GRP volumes '!Q67=0,"",'360 GRP volumes '!Q67)</f>
        <v/>
      </c>
      <c r="I139" s="555" t="str">
        <f>IF('360 GRP volumes '!R67=0,"",'360 GRP volumes '!R67)</f>
        <v/>
      </c>
      <c r="J139" s="555" t="str">
        <f>IF('360 GRP volumes '!S67=0,"",'360 GRP volumes '!S67)</f>
        <v/>
      </c>
      <c r="K139" s="555" t="str">
        <f>IF('360 GRP volumes '!T67=0,"",'360 GRP volumes '!T67)</f>
        <v/>
      </c>
      <c r="L139" s="555" t="str">
        <f>IF('360 GRP volumes '!U67=0,"",'360 GRP volumes '!U67)</f>
        <v/>
      </c>
      <c r="M139" s="555" t="str">
        <f>IF('360 GRP volumes '!V67=0,"",'360 GRP volumes '!V67)</f>
        <v/>
      </c>
      <c r="N139" s="555" t="str">
        <f>IF('360 GRP volumes '!W67=0,"",'360 GRP volumes '!W67)</f>
        <v/>
      </c>
      <c r="O139" s="555" t="str">
        <f>IF('360 GRP volumes '!X67=0,"",'360 GRP volumes '!X67)</f>
        <v/>
      </c>
      <c r="P139" s="590">
        <f t="shared" si="2"/>
        <v>0</v>
      </c>
      <c r="Q139" s="221">
        <f>P139*'360 GRP volumes '!H67</f>
        <v>0</v>
      </c>
      <c r="R139" s="221">
        <f>P139*'360 GRP volumes '!AU67</f>
        <v>0</v>
      </c>
      <c r="S139" s="2"/>
      <c r="T139" s="2"/>
      <c r="U139" s="2"/>
      <c r="V139" s="2"/>
      <c r="W139" s="2"/>
      <c r="X139" s="2"/>
      <c r="Y139" s="2"/>
      <c r="Z139" s="2"/>
    </row>
    <row r="140" ht="21.0" customHeight="1">
      <c r="A140" s="589" t="str">
        <f>'360 GRP volumes '!D68</f>
        <v>360-319-DT</v>
      </c>
      <c r="B140" s="457" t="s">
        <v>32</v>
      </c>
      <c r="C140" s="555" t="str">
        <f>IF('360 GRP volumes '!L68=0,"",'360 GRP volumes '!L68)</f>
        <v/>
      </c>
      <c r="D140" s="555" t="str">
        <f>IF('360 GRP volumes '!M68=0,"",'360 GRP volumes '!M68)</f>
        <v/>
      </c>
      <c r="E140" s="555" t="str">
        <f>IF('360 GRP volumes '!N68=0,"",'360 GRP volumes '!N68)</f>
        <v/>
      </c>
      <c r="F140" s="555" t="str">
        <f>IF('360 GRP volumes '!O68=0,"",'360 GRP volumes '!O68)</f>
        <v/>
      </c>
      <c r="G140" s="555" t="str">
        <f>IF('360 GRP volumes '!P68=0,"",'360 GRP volumes '!P68)</f>
        <v/>
      </c>
      <c r="H140" s="555" t="str">
        <f>IF('360 GRP volumes '!Q68=0,"",'360 GRP volumes '!Q68)</f>
        <v/>
      </c>
      <c r="I140" s="555" t="str">
        <f>IF('360 GRP volumes '!R68=0,"",'360 GRP volumes '!R68)</f>
        <v/>
      </c>
      <c r="J140" s="555" t="str">
        <f>IF('360 GRP volumes '!S68=0,"",'360 GRP volumes '!S68)</f>
        <v/>
      </c>
      <c r="K140" s="555" t="str">
        <f>IF('360 GRP volumes '!T68=0,"",'360 GRP volumes '!T68)</f>
        <v/>
      </c>
      <c r="L140" s="555" t="str">
        <f>IF('360 GRP volumes '!U68=0,"",'360 GRP volumes '!U68)</f>
        <v/>
      </c>
      <c r="M140" s="555" t="str">
        <f>IF('360 GRP volumes '!V68=0,"",'360 GRP volumes '!V68)</f>
        <v/>
      </c>
      <c r="N140" s="555" t="str">
        <f>IF('360 GRP volumes '!W68=0,"",'360 GRP volumes '!W68)</f>
        <v/>
      </c>
      <c r="O140" s="555" t="str">
        <f>IF('360 GRP volumes '!X68=0,"",'360 GRP volumes '!X68)</f>
        <v/>
      </c>
      <c r="P140" s="590">
        <f t="shared" si="2"/>
        <v>0</v>
      </c>
      <c r="Q140" s="221">
        <f>P140*'360 GRP volumes '!H68</f>
        <v>0</v>
      </c>
      <c r="R140" s="221">
        <f>P140*'360 GRP volumes '!AU68</f>
        <v>0</v>
      </c>
      <c r="S140" s="2"/>
      <c r="T140" s="2"/>
      <c r="U140" s="2"/>
      <c r="V140" s="2"/>
      <c r="W140" s="2"/>
      <c r="X140" s="2"/>
      <c r="Y140" s="2"/>
      <c r="Z140" s="2"/>
    </row>
    <row r="141" ht="21.0" customHeight="1">
      <c r="A141" s="589" t="str">
        <f>'360 GRP volumes '!D69</f>
        <v>360-320</v>
      </c>
      <c r="B141" s="457"/>
      <c r="C141" s="555" t="str">
        <f>IF('360 GRP volumes '!L69=0,"",'360 GRP volumes '!L69)</f>
        <v/>
      </c>
      <c r="D141" s="555" t="str">
        <f>IF('360 GRP volumes '!M69=0,"",'360 GRP volumes '!M69)</f>
        <v/>
      </c>
      <c r="E141" s="555" t="str">
        <f>IF('360 GRP volumes '!N69=0,"",'360 GRP volumes '!N69)</f>
        <v/>
      </c>
      <c r="F141" s="555" t="str">
        <f>IF('360 GRP volumes '!O69=0,"",'360 GRP volumes '!O69)</f>
        <v/>
      </c>
      <c r="G141" s="555" t="str">
        <f>IF('360 GRP volumes '!P69=0,"",'360 GRP volumes '!P69)</f>
        <v/>
      </c>
      <c r="H141" s="555" t="str">
        <f>IF('360 GRP volumes '!Q69=0,"",'360 GRP volumes '!Q69)</f>
        <v/>
      </c>
      <c r="I141" s="555" t="str">
        <f>IF('360 GRP volumes '!R69=0,"",'360 GRP volumes '!R69)</f>
        <v/>
      </c>
      <c r="J141" s="555" t="str">
        <f>IF('360 GRP volumes '!S69=0,"",'360 GRP volumes '!S69)</f>
        <v/>
      </c>
      <c r="K141" s="555" t="str">
        <f>IF('360 GRP volumes '!T69=0,"",'360 GRP volumes '!T69)</f>
        <v/>
      </c>
      <c r="L141" s="555" t="str">
        <f>IF('360 GRP volumes '!U69=0,"",'360 GRP volumes '!U69)</f>
        <v/>
      </c>
      <c r="M141" s="555" t="str">
        <f>IF('360 GRP volumes '!V69=0,"",'360 GRP volumes '!V69)</f>
        <v/>
      </c>
      <c r="N141" s="555" t="str">
        <f>IF('360 GRP volumes '!W69=0,"",'360 GRP volumes '!W69)</f>
        <v/>
      </c>
      <c r="O141" s="555" t="str">
        <f>IF('360 GRP volumes '!X69=0,"",'360 GRP volumes '!X69)</f>
        <v/>
      </c>
      <c r="P141" s="590">
        <f t="shared" si="2"/>
        <v>0</v>
      </c>
      <c r="Q141" s="221">
        <f>P141*'360 GRP volumes '!H69</f>
        <v>0</v>
      </c>
      <c r="R141" s="221">
        <f>P141*'360 GRP volumes '!AU69</f>
        <v>0</v>
      </c>
      <c r="S141" s="2"/>
      <c r="T141" s="2"/>
      <c r="U141" s="2"/>
      <c r="V141" s="2"/>
      <c r="W141" s="2"/>
      <c r="X141" s="2"/>
      <c r="Y141" s="2"/>
      <c r="Z141" s="2"/>
    </row>
    <row r="142" ht="21.0" customHeight="1">
      <c r="A142" s="589" t="str">
        <f>'360 GRP volumes '!D70</f>
        <v>360-320-DT</v>
      </c>
      <c r="B142" s="457" t="s">
        <v>32</v>
      </c>
      <c r="C142" s="555" t="str">
        <f>IF('360 GRP volumes '!L70=0,"",'360 GRP volumes '!L70)</f>
        <v/>
      </c>
      <c r="D142" s="555" t="str">
        <f>IF('360 GRP volumes '!M70=0,"",'360 GRP volumes '!M70)</f>
        <v/>
      </c>
      <c r="E142" s="555" t="str">
        <f>IF('360 GRP volumes '!N70=0,"",'360 GRP volumes '!N70)</f>
        <v/>
      </c>
      <c r="F142" s="555" t="str">
        <f>IF('360 GRP volumes '!O70=0,"",'360 GRP volumes '!O70)</f>
        <v/>
      </c>
      <c r="G142" s="555" t="str">
        <f>IF('360 GRP volumes '!P70=0,"",'360 GRP volumes '!P70)</f>
        <v/>
      </c>
      <c r="H142" s="555" t="str">
        <f>IF('360 GRP volumes '!Q70=0,"",'360 GRP volumes '!Q70)</f>
        <v/>
      </c>
      <c r="I142" s="555" t="str">
        <f>IF('360 GRP volumes '!R70=0,"",'360 GRP volumes '!R70)</f>
        <v/>
      </c>
      <c r="J142" s="555" t="str">
        <f>IF('360 GRP volumes '!S70=0,"",'360 GRP volumes '!S70)</f>
        <v/>
      </c>
      <c r="K142" s="555" t="str">
        <f>IF('360 GRP volumes '!T70=0,"",'360 GRP volumes '!T70)</f>
        <v/>
      </c>
      <c r="L142" s="555" t="str">
        <f>IF('360 GRP volumes '!U70=0,"",'360 GRP volumes '!U70)</f>
        <v/>
      </c>
      <c r="M142" s="555" t="str">
        <f>IF('360 GRP volumes '!V70=0,"",'360 GRP volumes '!V70)</f>
        <v/>
      </c>
      <c r="N142" s="555" t="str">
        <f>IF('360 GRP volumes '!W70=0,"",'360 GRP volumes '!W70)</f>
        <v/>
      </c>
      <c r="O142" s="555" t="str">
        <f>IF('360 GRP volumes '!X70=0,"",'360 GRP volumes '!X70)</f>
        <v/>
      </c>
      <c r="P142" s="590">
        <f t="shared" si="2"/>
        <v>0</v>
      </c>
      <c r="Q142" s="221">
        <f>P142*'360 GRP volumes '!H70</f>
        <v>0</v>
      </c>
      <c r="R142" s="221">
        <f>P142*'360 GRP volumes '!AU70</f>
        <v>0</v>
      </c>
      <c r="S142" s="2"/>
      <c r="T142" s="2"/>
      <c r="U142" s="2"/>
      <c r="V142" s="2"/>
      <c r="W142" s="2"/>
      <c r="X142" s="2"/>
      <c r="Y142" s="2"/>
      <c r="Z142" s="2"/>
    </row>
    <row r="143" ht="21.0" customHeight="1">
      <c r="A143" s="589" t="str">
        <f>'360 GRP volumes '!D197</f>
        <v/>
      </c>
      <c r="B143" s="457"/>
      <c r="C143" s="555" t="str">
        <f>IF('360 GRP volumes '!L197=0,"",'360 GRP volumes '!L197)</f>
        <v/>
      </c>
      <c r="D143" s="555" t="str">
        <f>IF('360 GRP volumes '!M197=0,"",'360 GRP volumes '!M197)</f>
        <v/>
      </c>
      <c r="E143" s="555" t="str">
        <f>IF('360 GRP volumes '!N197=0,"",'360 GRP volumes '!N197)</f>
        <v/>
      </c>
      <c r="F143" s="555" t="str">
        <f>IF('360 GRP volumes '!O197=0,"",'360 GRP volumes '!O197)</f>
        <v/>
      </c>
      <c r="G143" s="555" t="str">
        <f>IF('360 GRP volumes '!P197=0,"",'360 GRP volumes '!P197)</f>
        <v/>
      </c>
      <c r="H143" s="555" t="str">
        <f>IF('360 GRP volumes '!Q197=0,"",'360 GRP volumes '!Q197)</f>
        <v/>
      </c>
      <c r="I143" s="555" t="str">
        <f>IF('360 GRP volumes '!R197=0,"",'360 GRP volumes '!R197)</f>
        <v/>
      </c>
      <c r="J143" s="555" t="str">
        <f>IF('360 GRP volumes '!S197=0,"",'360 GRP volumes '!S197)</f>
        <v/>
      </c>
      <c r="K143" s="555" t="str">
        <f>IF('360 GRP volumes '!T197=0,"",'360 GRP volumes '!T197)</f>
        <v/>
      </c>
      <c r="L143" s="555" t="str">
        <f>IF('360 GRP volumes '!U197=0,"",'360 GRP volumes '!U197)</f>
        <v/>
      </c>
      <c r="M143" s="555" t="str">
        <f>IF('360 GRP volumes '!V197=0,"",'360 GRP volumes '!V197)</f>
        <v/>
      </c>
      <c r="N143" s="555" t="str">
        <f>IF('360 GRP volumes '!W197=0,"",'360 GRP volumes '!W197)</f>
        <v/>
      </c>
      <c r="O143" s="555" t="str">
        <f>IF('360 GRP volumes '!X197=0,"",'360 GRP volumes '!X197)</f>
        <v/>
      </c>
      <c r="P143" s="590">
        <f t="shared" si="2"/>
        <v>0</v>
      </c>
      <c r="Q143" s="221">
        <f>P143*'360 GRP volumes '!H197</f>
        <v>0</v>
      </c>
      <c r="R143" s="221"/>
      <c r="S143" s="2"/>
      <c r="T143" s="2"/>
      <c r="U143" s="2"/>
      <c r="V143" s="2"/>
      <c r="W143" s="2"/>
      <c r="X143" s="2"/>
      <c r="Y143" s="2"/>
      <c r="Z143" s="2"/>
    </row>
    <row r="144" ht="21.0" customHeight="1">
      <c r="A144" s="589" t="str">
        <f>'360 GRP volumes '!D198</f>
        <v>360-325</v>
      </c>
      <c r="B144" s="457"/>
      <c r="C144" s="555" t="str">
        <f>IF('360 GRP volumes '!L198=0,"",'360 GRP volumes '!L198)</f>
        <v/>
      </c>
      <c r="D144" s="555" t="str">
        <f>IF('360 GRP volumes '!M198=0,"",'360 GRP volumes '!M198)</f>
        <v/>
      </c>
      <c r="E144" s="555" t="str">
        <f>IF('360 GRP volumes '!N198=0,"",'360 GRP volumes '!N198)</f>
        <v/>
      </c>
      <c r="F144" s="555" t="str">
        <f>IF('360 GRP volumes '!O198=0,"",'360 GRP volumes '!O198)</f>
        <v/>
      </c>
      <c r="G144" s="555" t="str">
        <f>IF('360 GRP volumes '!P198=0,"",'360 GRP volumes '!P198)</f>
        <v/>
      </c>
      <c r="H144" s="555" t="str">
        <f>IF('360 GRP volumes '!Q198=0,"",'360 GRP volumes '!Q198)</f>
        <v/>
      </c>
      <c r="I144" s="555" t="str">
        <f>IF('360 GRP volumes '!R198=0,"",'360 GRP volumes '!R198)</f>
        <v/>
      </c>
      <c r="J144" s="555" t="str">
        <f>IF('360 GRP volumes '!S198=0,"",'360 GRP volumes '!S198)</f>
        <v/>
      </c>
      <c r="K144" s="555" t="str">
        <f>IF('360 GRP volumes '!T198=0,"",'360 GRP volumes '!T198)</f>
        <v/>
      </c>
      <c r="L144" s="555" t="str">
        <f>IF('360 GRP volumes '!U198=0,"",'360 GRP volumes '!U198)</f>
        <v/>
      </c>
      <c r="M144" s="555" t="str">
        <f>IF('360 GRP volumes '!V198=0,"",'360 GRP volumes '!V198)</f>
        <v/>
      </c>
      <c r="N144" s="555" t="str">
        <f>IF('360 GRP volumes '!W198=0,"",'360 GRP volumes '!W198)</f>
        <v/>
      </c>
      <c r="O144" s="555" t="str">
        <f>IF('360 GRP volumes '!X198=0,"",'360 GRP volumes '!X198)</f>
        <v/>
      </c>
      <c r="P144" s="590">
        <f t="shared" si="2"/>
        <v>0</v>
      </c>
      <c r="Q144" s="221">
        <f>P144*'360 GRP volumes '!H198</f>
        <v>0</v>
      </c>
      <c r="R144" s="221">
        <f>P144*'360 GRP volumes '!AU198</f>
        <v>0</v>
      </c>
      <c r="S144" s="2"/>
      <c r="T144" s="2"/>
      <c r="U144" s="2"/>
      <c r="V144" s="2"/>
      <c r="W144" s="2"/>
      <c r="X144" s="2"/>
      <c r="Y144" s="2"/>
      <c r="Z144" s="2"/>
    </row>
    <row r="145" ht="21.0" customHeight="1">
      <c r="A145" s="589" t="str">
        <f>'360 GRP volumes '!D199</f>
        <v>360-327</v>
      </c>
      <c r="B145" s="457"/>
      <c r="C145" s="555" t="str">
        <f>IF('360 GRP volumes '!L199=0,"",'360 GRP volumes '!L199)</f>
        <v/>
      </c>
      <c r="D145" s="555" t="str">
        <f>IF('360 GRP volumes '!M199=0,"",'360 GRP volumes '!M199)</f>
        <v/>
      </c>
      <c r="E145" s="555" t="str">
        <f>IF('360 GRP volumes '!N199=0,"",'360 GRP volumes '!N199)</f>
        <v/>
      </c>
      <c r="F145" s="555" t="str">
        <f>IF('360 GRP volumes '!O199=0,"",'360 GRP volumes '!O199)</f>
        <v/>
      </c>
      <c r="G145" s="555" t="str">
        <f>IF('360 GRP volumes '!P199=0,"",'360 GRP volumes '!P199)</f>
        <v/>
      </c>
      <c r="H145" s="555" t="str">
        <f>IF('360 GRP volumes '!Q199=0,"",'360 GRP volumes '!Q199)</f>
        <v/>
      </c>
      <c r="I145" s="555" t="str">
        <f>IF('360 GRP volumes '!R199=0,"",'360 GRP volumes '!R199)</f>
        <v/>
      </c>
      <c r="J145" s="555" t="str">
        <f>IF('360 GRP volumes '!S199=0,"",'360 GRP volumes '!S199)</f>
        <v/>
      </c>
      <c r="K145" s="555" t="str">
        <f>IF('360 GRP volumes '!T199=0,"",'360 GRP volumes '!T199)</f>
        <v/>
      </c>
      <c r="L145" s="555" t="str">
        <f>IF('360 GRP volumes '!U199=0,"",'360 GRP volumes '!U199)</f>
        <v/>
      </c>
      <c r="M145" s="555" t="str">
        <f>IF('360 GRP volumes '!V199=0,"",'360 GRP volumes '!V199)</f>
        <v/>
      </c>
      <c r="N145" s="555" t="str">
        <f>IF('360 GRP volumes '!W199=0,"",'360 GRP volumes '!W199)</f>
        <v/>
      </c>
      <c r="O145" s="555" t="str">
        <f>IF('360 GRP volumes '!X199=0,"",'360 GRP volumes '!X199)</f>
        <v/>
      </c>
      <c r="P145" s="590">
        <f t="shared" si="2"/>
        <v>0</v>
      </c>
      <c r="Q145" s="221">
        <f>P145*'360 GRP volumes '!H199</f>
        <v>0</v>
      </c>
      <c r="R145" s="221">
        <f>P145*'360 GRP volumes '!AU199</f>
        <v>0</v>
      </c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589" t="str">
        <f>'360 GRP volumes '!D200</f>
        <v>360-331</v>
      </c>
      <c r="B146" s="457"/>
      <c r="C146" s="555" t="str">
        <f>IF('360 GRP volumes '!L200=0,"",'360 GRP volumes '!L200)</f>
        <v/>
      </c>
      <c r="D146" s="555" t="str">
        <f>IF('360 GRP volumes '!M200=0,"",'360 GRP volumes '!M200)</f>
        <v/>
      </c>
      <c r="E146" s="555" t="str">
        <f>IF('360 GRP volumes '!N200=0,"",'360 GRP volumes '!N200)</f>
        <v/>
      </c>
      <c r="F146" s="555" t="str">
        <f>IF('360 GRP volumes '!O200=0,"",'360 GRP volumes '!O200)</f>
        <v/>
      </c>
      <c r="G146" s="555" t="str">
        <f>IF('360 GRP volumes '!P200=0,"",'360 GRP volumes '!P200)</f>
        <v/>
      </c>
      <c r="H146" s="555" t="str">
        <f>IF('360 GRP volumes '!Q200=0,"",'360 GRP volumes '!Q200)</f>
        <v/>
      </c>
      <c r="I146" s="555" t="str">
        <f>IF('360 GRP volumes '!R200=0,"",'360 GRP volumes '!R200)</f>
        <v/>
      </c>
      <c r="J146" s="555" t="str">
        <f>IF('360 GRP volumes '!S200=0,"",'360 GRP volumes '!S200)</f>
        <v/>
      </c>
      <c r="K146" s="555" t="str">
        <f>IF('360 GRP volumes '!T200=0,"",'360 GRP volumes '!T200)</f>
        <v/>
      </c>
      <c r="L146" s="555" t="str">
        <f>IF('360 GRP volumes '!U200=0,"",'360 GRP volumes '!U200)</f>
        <v/>
      </c>
      <c r="M146" s="555" t="str">
        <f>IF('360 GRP volumes '!V200=0,"",'360 GRP volumes '!V200)</f>
        <v/>
      </c>
      <c r="N146" s="555" t="str">
        <f>IF('360 GRP volumes '!W200=0,"",'360 GRP volumes '!W200)</f>
        <v/>
      </c>
      <c r="O146" s="555" t="str">
        <f>IF('360 GRP volumes '!X200=0,"",'360 GRP volumes '!X200)</f>
        <v/>
      </c>
      <c r="P146" s="590">
        <f t="shared" si="2"/>
        <v>0</v>
      </c>
      <c r="Q146" s="221">
        <f>P146*'360 GRP volumes '!H200</f>
        <v>0</v>
      </c>
      <c r="R146" s="221">
        <f>P146*'360 GRP volumes '!AU200</f>
        <v>0</v>
      </c>
      <c r="S146" s="2"/>
      <c r="T146" s="2"/>
      <c r="U146" s="2"/>
      <c r="V146" s="2"/>
      <c r="W146" s="2"/>
      <c r="X146" s="2"/>
      <c r="Y146" s="2"/>
      <c r="Z146" s="2"/>
    </row>
    <row r="147" ht="21.0" customHeight="1">
      <c r="A147" s="589" t="str">
        <f>'360 GRP volumes '!D201</f>
        <v>360-332</v>
      </c>
      <c r="B147" s="457"/>
      <c r="C147" s="555" t="str">
        <f>IF('360 GRP volumes '!L201=0,"",'360 GRP volumes '!L201)</f>
        <v/>
      </c>
      <c r="D147" s="555" t="str">
        <f>IF('360 GRP volumes '!M201=0,"",'360 GRP volumes '!M201)</f>
        <v/>
      </c>
      <c r="E147" s="555" t="str">
        <f>IF('360 GRP volumes '!N201=0,"",'360 GRP volumes '!N201)</f>
        <v/>
      </c>
      <c r="F147" s="555" t="str">
        <f>IF('360 GRP volumes '!O201=0,"",'360 GRP volumes '!O201)</f>
        <v/>
      </c>
      <c r="G147" s="555" t="str">
        <f>IF('360 GRP volumes '!P201=0,"",'360 GRP volumes '!P201)</f>
        <v/>
      </c>
      <c r="H147" s="555" t="str">
        <f>IF('360 GRP volumes '!Q201=0,"",'360 GRP volumes '!Q201)</f>
        <v/>
      </c>
      <c r="I147" s="555" t="str">
        <f>IF('360 GRP volumes '!R201=0,"",'360 GRP volumes '!R201)</f>
        <v/>
      </c>
      <c r="J147" s="555" t="str">
        <f>IF('360 GRP volumes '!S201=0,"",'360 GRP volumes '!S201)</f>
        <v/>
      </c>
      <c r="K147" s="555" t="str">
        <f>IF('360 GRP volumes '!T201=0,"",'360 GRP volumes '!T201)</f>
        <v/>
      </c>
      <c r="L147" s="555" t="str">
        <f>IF('360 GRP volumes '!U201=0,"",'360 GRP volumes '!U201)</f>
        <v/>
      </c>
      <c r="M147" s="555" t="str">
        <f>IF('360 GRP volumes '!V201=0,"",'360 GRP volumes '!V201)</f>
        <v/>
      </c>
      <c r="N147" s="555" t="str">
        <f>IF('360 GRP volumes '!W201=0,"",'360 GRP volumes '!W201)</f>
        <v/>
      </c>
      <c r="O147" s="555" t="str">
        <f>IF('360 GRP volumes '!X201=0,"",'360 GRP volumes '!X201)</f>
        <v/>
      </c>
      <c r="P147" s="590">
        <f t="shared" si="2"/>
        <v>0</v>
      </c>
      <c r="Q147" s="221">
        <f>P147*'360 GRP volumes '!H201</f>
        <v>0</v>
      </c>
      <c r="R147" s="221">
        <f>P147*'360 GRP volumes '!AU201</f>
        <v>0</v>
      </c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589" t="str">
        <f>'360 GRP volumes '!D89</f>
        <v/>
      </c>
      <c r="B148" s="457"/>
      <c r="C148" s="555" t="str">
        <f>IF('360 GRP volumes '!L89=0,"",'360 GRP volumes '!L89)</f>
        <v/>
      </c>
      <c r="D148" s="555" t="str">
        <f>IF('360 GRP volumes '!M89=0,"",'360 GRP volumes '!M89)</f>
        <v/>
      </c>
      <c r="E148" s="555" t="str">
        <f>IF('360 GRP volumes '!N89=0,"",'360 GRP volumes '!N89)</f>
        <v/>
      </c>
      <c r="F148" s="555" t="str">
        <f>IF('360 GRP volumes '!O89=0,"",'360 GRP volumes '!O89)</f>
        <v/>
      </c>
      <c r="G148" s="555" t="str">
        <f>IF('360 GRP volumes '!P89=0,"",'360 GRP volumes '!P89)</f>
        <v/>
      </c>
      <c r="H148" s="555" t="str">
        <f>IF('360 GRP volumes '!Q89=0,"",'360 GRP volumes '!Q89)</f>
        <v/>
      </c>
      <c r="I148" s="555" t="str">
        <f>IF('360 GRP volumes '!R89=0,"",'360 GRP volumes '!R89)</f>
        <v/>
      </c>
      <c r="J148" s="555" t="str">
        <f>IF('360 GRP volumes '!S89=0,"",'360 GRP volumes '!S89)</f>
        <v/>
      </c>
      <c r="K148" s="555" t="str">
        <f>IF('360 GRP volumes '!T89=0,"",'360 GRP volumes '!T89)</f>
        <v/>
      </c>
      <c r="L148" s="555" t="str">
        <f>IF('360 GRP volumes '!U89=0,"",'360 GRP volumes '!U89)</f>
        <v/>
      </c>
      <c r="M148" s="555" t="str">
        <f>IF('360 GRP volumes '!V89=0,"",'360 GRP volumes '!V89)</f>
        <v/>
      </c>
      <c r="N148" s="555" t="str">
        <f>IF('360 GRP volumes '!W89=0,"",'360 GRP volumes '!W89)</f>
        <v/>
      </c>
      <c r="O148" s="555" t="str">
        <f>IF('360 GRP volumes '!X89=0,"",'360 GRP volumes '!X89)</f>
        <v/>
      </c>
      <c r="P148" s="590">
        <f t="shared" si="2"/>
        <v>0</v>
      </c>
      <c r="Q148" s="221">
        <f>P148*'360 GRP volumes '!H89</f>
        <v>0</v>
      </c>
      <c r="R148" s="221"/>
      <c r="S148" s="2"/>
      <c r="T148" s="2"/>
      <c r="U148" s="2"/>
      <c r="V148" s="2"/>
      <c r="W148" s="2"/>
      <c r="X148" s="2"/>
      <c r="Y148" s="2"/>
      <c r="Z148" s="2"/>
    </row>
    <row r="149" ht="21.0" customHeight="1">
      <c r="A149" s="589" t="str">
        <f>'360 GRP volumes '!D90</f>
        <v>360-381</v>
      </c>
      <c r="B149" s="457"/>
      <c r="C149" s="555" t="str">
        <f>IF('360 GRP volumes '!L90=0,"",'360 GRP volumes '!L90)</f>
        <v/>
      </c>
      <c r="D149" s="555" t="str">
        <f>IF('360 GRP volumes '!M90=0,"",'360 GRP volumes '!M90)</f>
        <v/>
      </c>
      <c r="E149" s="555" t="str">
        <f>IF('360 GRP volumes '!N90=0,"",'360 GRP volumes '!N90)</f>
        <v/>
      </c>
      <c r="F149" s="555" t="str">
        <f>IF('360 GRP volumes '!O90=0,"",'360 GRP volumes '!O90)</f>
        <v/>
      </c>
      <c r="G149" s="555" t="str">
        <f>IF('360 GRP volumes '!P90=0,"",'360 GRP volumes '!P90)</f>
        <v/>
      </c>
      <c r="H149" s="555" t="str">
        <f>IF('360 GRP volumes '!Q90=0,"",'360 GRP volumes '!Q90)</f>
        <v/>
      </c>
      <c r="I149" s="555" t="str">
        <f>IF('360 GRP volumes '!R90=0,"",'360 GRP volumes '!R90)</f>
        <v/>
      </c>
      <c r="J149" s="555" t="str">
        <f>IF('360 GRP volumes '!S90=0,"",'360 GRP volumes '!S90)</f>
        <v/>
      </c>
      <c r="K149" s="555" t="str">
        <f>IF('360 GRP volumes '!T90=0,"",'360 GRP volumes '!T90)</f>
        <v/>
      </c>
      <c r="L149" s="555" t="str">
        <f>IF('360 GRP volumes '!U90=0,"",'360 GRP volumes '!U90)</f>
        <v/>
      </c>
      <c r="M149" s="555" t="str">
        <f>IF('360 GRP volumes '!V90=0,"",'360 GRP volumes '!V90)</f>
        <v/>
      </c>
      <c r="N149" s="555" t="str">
        <f>IF('360 GRP volumes '!W90=0,"",'360 GRP volumes '!W90)</f>
        <v/>
      </c>
      <c r="O149" s="555" t="str">
        <f>IF('360 GRP volumes '!X90=0,"",'360 GRP volumes '!X90)</f>
        <v/>
      </c>
      <c r="P149" s="590">
        <f t="shared" si="2"/>
        <v>0</v>
      </c>
      <c r="Q149" s="221">
        <f>P149*'360 GRP volumes '!H90</f>
        <v>0</v>
      </c>
      <c r="R149" s="221">
        <f>P149*'360 GRP volumes '!AU90</f>
        <v>0</v>
      </c>
      <c r="S149" s="2"/>
      <c r="T149" s="2"/>
      <c r="U149" s="2"/>
      <c r="V149" s="2"/>
      <c r="W149" s="2"/>
      <c r="X149" s="2"/>
      <c r="Y149" s="2"/>
      <c r="Z149" s="2"/>
    </row>
    <row r="150" ht="21.0" customHeight="1">
      <c r="A150" s="589" t="str">
        <f>'360 GRP volumes '!D91</f>
        <v>360-382</v>
      </c>
      <c r="B150" s="457"/>
      <c r="C150" s="555" t="str">
        <f>IF('360 GRP volumes '!L91=0,"",'360 GRP volumes '!L91)</f>
        <v/>
      </c>
      <c r="D150" s="555" t="str">
        <f>IF('360 GRP volumes '!M91=0,"",'360 GRP volumes '!M91)</f>
        <v/>
      </c>
      <c r="E150" s="555" t="str">
        <f>IF('360 GRP volumes '!N91=0,"",'360 GRP volumes '!N91)</f>
        <v/>
      </c>
      <c r="F150" s="555" t="str">
        <f>IF('360 GRP volumes '!O91=0,"",'360 GRP volumes '!O91)</f>
        <v/>
      </c>
      <c r="G150" s="555" t="str">
        <f>IF('360 GRP volumes '!P91=0,"",'360 GRP volumes '!P91)</f>
        <v/>
      </c>
      <c r="H150" s="555" t="str">
        <f>IF('360 GRP volumes '!Q91=0,"",'360 GRP volumes '!Q91)</f>
        <v/>
      </c>
      <c r="I150" s="555" t="str">
        <f>IF('360 GRP volumes '!R91=0,"",'360 GRP volumes '!R91)</f>
        <v/>
      </c>
      <c r="J150" s="555" t="str">
        <f>IF('360 GRP volumes '!S91=0,"",'360 GRP volumes '!S91)</f>
        <v/>
      </c>
      <c r="K150" s="555" t="str">
        <f>IF('360 GRP volumes '!T91=0,"",'360 GRP volumes '!T91)</f>
        <v/>
      </c>
      <c r="L150" s="555" t="str">
        <f>IF('360 GRP volumes '!U91=0,"",'360 GRP volumes '!U91)</f>
        <v/>
      </c>
      <c r="M150" s="555" t="str">
        <f>IF('360 GRP volumes '!V91=0,"",'360 GRP volumes '!V91)</f>
        <v/>
      </c>
      <c r="N150" s="555" t="str">
        <f>IF('360 GRP volumes '!W91=0,"",'360 GRP volumes '!W91)</f>
        <v/>
      </c>
      <c r="O150" s="555" t="str">
        <f>IF('360 GRP volumes '!X91=0,"",'360 GRP volumes '!X91)</f>
        <v/>
      </c>
      <c r="P150" s="590">
        <f t="shared" si="2"/>
        <v>0</v>
      </c>
      <c r="Q150" s="221">
        <f>P150*'360 GRP volumes '!H91</f>
        <v>0</v>
      </c>
      <c r="R150" s="221">
        <f>P150*'360 GRP volumes '!AU91</f>
        <v>0</v>
      </c>
      <c r="S150" s="2"/>
      <c r="T150" s="2"/>
      <c r="U150" s="2"/>
      <c r="V150" s="2"/>
      <c r="W150" s="2"/>
      <c r="X150" s="2"/>
      <c r="Y150" s="2"/>
      <c r="Z150" s="2"/>
    </row>
    <row r="151" ht="21.0" customHeight="1">
      <c r="A151" s="589" t="str">
        <f>'360 GRP volumes '!D92</f>
        <v>360-384</v>
      </c>
      <c r="B151" s="457"/>
      <c r="C151" s="555" t="str">
        <f>IF('360 GRP volumes '!L92=0,"",'360 GRP volumes '!L92)</f>
        <v/>
      </c>
      <c r="D151" s="555" t="str">
        <f>IF('360 GRP volumes '!M92=0,"",'360 GRP volumes '!M92)</f>
        <v/>
      </c>
      <c r="E151" s="555" t="str">
        <f>IF('360 GRP volumes '!N92=0,"",'360 GRP volumes '!N92)</f>
        <v/>
      </c>
      <c r="F151" s="555" t="str">
        <f>IF('360 GRP volumes '!O92=0,"",'360 GRP volumes '!O92)</f>
        <v/>
      </c>
      <c r="G151" s="555" t="str">
        <f>IF('360 GRP volumes '!P92=0,"",'360 GRP volumes '!P92)</f>
        <v/>
      </c>
      <c r="H151" s="555" t="str">
        <f>IF('360 GRP volumes '!Q92=0,"",'360 GRP volumes '!Q92)</f>
        <v/>
      </c>
      <c r="I151" s="555" t="str">
        <f>IF('360 GRP volumes '!R92=0,"",'360 GRP volumes '!R92)</f>
        <v/>
      </c>
      <c r="J151" s="555" t="str">
        <f>IF('360 GRP volumes '!S92=0,"",'360 GRP volumes '!S92)</f>
        <v/>
      </c>
      <c r="K151" s="555" t="str">
        <f>IF('360 GRP volumes '!T92=0,"",'360 GRP volumes '!T92)</f>
        <v/>
      </c>
      <c r="L151" s="555" t="str">
        <f>IF('360 GRP volumes '!U92=0,"",'360 GRP volumes '!U92)</f>
        <v/>
      </c>
      <c r="M151" s="555" t="str">
        <f>IF('360 GRP volumes '!V92=0,"",'360 GRP volumes '!V92)</f>
        <v/>
      </c>
      <c r="N151" s="555" t="str">
        <f>IF('360 GRP volumes '!W92=0,"",'360 GRP volumes '!W92)</f>
        <v/>
      </c>
      <c r="O151" s="555" t="str">
        <f>IF('360 GRP volumes '!X92=0,"",'360 GRP volumes '!X92)</f>
        <v/>
      </c>
      <c r="P151" s="590">
        <f t="shared" si="2"/>
        <v>0</v>
      </c>
      <c r="Q151" s="221">
        <f>P151*'360 GRP volumes '!H92</f>
        <v>0</v>
      </c>
      <c r="R151" s="221">
        <f>P151*'360 GRP volumes '!AU92</f>
        <v>0</v>
      </c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589" t="str">
        <f>'360 GRP volumes '!D93</f>
        <v>360-385</v>
      </c>
      <c r="B152" s="457"/>
      <c r="C152" s="555" t="str">
        <f>IF('360 GRP volumes '!L93=0,"",'360 GRP volumes '!L93)</f>
        <v/>
      </c>
      <c r="D152" s="555" t="str">
        <f>IF('360 GRP volumes '!M93=0,"",'360 GRP volumes '!M93)</f>
        <v/>
      </c>
      <c r="E152" s="555" t="str">
        <f>IF('360 GRP volumes '!N93=0,"",'360 GRP volumes '!N93)</f>
        <v/>
      </c>
      <c r="F152" s="555" t="str">
        <f>IF('360 GRP volumes '!O93=0,"",'360 GRP volumes '!O93)</f>
        <v/>
      </c>
      <c r="G152" s="555" t="str">
        <f>IF('360 GRP volumes '!P93=0,"",'360 GRP volumes '!P93)</f>
        <v/>
      </c>
      <c r="H152" s="555" t="str">
        <f>IF('360 GRP volumes '!Q93=0,"",'360 GRP volumes '!Q93)</f>
        <v/>
      </c>
      <c r="I152" s="555" t="str">
        <f>IF('360 GRP volumes '!R93=0,"",'360 GRP volumes '!R93)</f>
        <v/>
      </c>
      <c r="J152" s="555" t="str">
        <f>IF('360 GRP volumes '!S93=0,"",'360 GRP volumes '!S93)</f>
        <v/>
      </c>
      <c r="K152" s="555" t="str">
        <f>IF('360 GRP volumes '!T93=0,"",'360 GRP volumes '!T93)</f>
        <v/>
      </c>
      <c r="L152" s="555" t="str">
        <f>IF('360 GRP volumes '!U93=0,"",'360 GRP volumes '!U93)</f>
        <v/>
      </c>
      <c r="M152" s="555" t="str">
        <f>IF('360 GRP volumes '!V93=0,"",'360 GRP volumes '!V93)</f>
        <v/>
      </c>
      <c r="N152" s="555" t="str">
        <f>IF('360 GRP volumes '!W93=0,"",'360 GRP volumes '!W93)</f>
        <v/>
      </c>
      <c r="O152" s="555" t="str">
        <f>IF('360 GRP volumes '!X93=0,"",'360 GRP volumes '!X93)</f>
        <v/>
      </c>
      <c r="P152" s="590">
        <f t="shared" si="2"/>
        <v>0</v>
      </c>
      <c r="Q152" s="221">
        <f>P152*'360 GRP volumes '!H93</f>
        <v>0</v>
      </c>
      <c r="R152" s="221">
        <f>P152*'360 GRP volumes '!AU93</f>
        <v>0</v>
      </c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589" t="str">
        <f>'360 GRP volumes '!D94</f>
        <v>360-388</v>
      </c>
      <c r="B153" s="457"/>
      <c r="C153" s="555" t="str">
        <f>IF('360 GRP volumes '!L94=0,"",'360 GRP volumes '!L94)</f>
        <v/>
      </c>
      <c r="D153" s="555" t="str">
        <f>IF('360 GRP volumes '!M94=0,"",'360 GRP volumes '!M94)</f>
        <v/>
      </c>
      <c r="E153" s="555" t="str">
        <f>IF('360 GRP volumes '!N94=0,"",'360 GRP volumes '!N94)</f>
        <v/>
      </c>
      <c r="F153" s="555" t="str">
        <f>IF('360 GRP volumes '!O94=0,"",'360 GRP volumes '!O94)</f>
        <v/>
      </c>
      <c r="G153" s="555" t="str">
        <f>IF('360 GRP volumes '!P94=0,"",'360 GRP volumes '!P94)</f>
        <v/>
      </c>
      <c r="H153" s="555" t="str">
        <f>IF('360 GRP volumes '!Q94=0,"",'360 GRP volumes '!Q94)</f>
        <v/>
      </c>
      <c r="I153" s="555" t="str">
        <f>IF('360 GRP volumes '!R94=0,"",'360 GRP volumes '!R94)</f>
        <v/>
      </c>
      <c r="J153" s="555" t="str">
        <f>IF('360 GRP volumes '!S94=0,"",'360 GRP volumes '!S94)</f>
        <v/>
      </c>
      <c r="K153" s="555" t="str">
        <f>IF('360 GRP volumes '!T94=0,"",'360 GRP volumes '!T94)</f>
        <v/>
      </c>
      <c r="L153" s="555" t="str">
        <f>IF('360 GRP volumes '!U94=0,"",'360 GRP volumes '!U94)</f>
        <v/>
      </c>
      <c r="M153" s="555" t="str">
        <f>IF('360 GRP volumes '!V94=0,"",'360 GRP volumes '!V94)</f>
        <v/>
      </c>
      <c r="N153" s="555" t="str">
        <f>IF('360 GRP volumes '!W94=0,"",'360 GRP volumes '!W94)</f>
        <v/>
      </c>
      <c r="O153" s="555" t="str">
        <f>IF('360 GRP volumes '!X94=0,"",'360 GRP volumes '!X94)</f>
        <v/>
      </c>
      <c r="P153" s="590">
        <f t="shared" si="2"/>
        <v>0</v>
      </c>
      <c r="Q153" s="221">
        <f>P153*'360 GRP volumes '!H94</f>
        <v>0</v>
      </c>
      <c r="R153" s="221">
        <f>P153*'360 GRP volumes '!AU94</f>
        <v>0</v>
      </c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589" t="str">
        <f>'360 GRP volumes '!D95</f>
        <v>360-389</v>
      </c>
      <c r="B154" s="457"/>
      <c r="C154" s="555" t="str">
        <f>IF('360 GRP volumes '!L95=0,"",'360 GRP volumes '!L95)</f>
        <v/>
      </c>
      <c r="D154" s="555" t="str">
        <f>IF('360 GRP volumes '!M95=0,"",'360 GRP volumes '!M95)</f>
        <v/>
      </c>
      <c r="E154" s="555" t="str">
        <f>IF('360 GRP volumes '!N95=0,"",'360 GRP volumes '!N95)</f>
        <v/>
      </c>
      <c r="F154" s="555" t="str">
        <f>IF('360 GRP volumes '!O95=0,"",'360 GRP volumes '!O95)</f>
        <v/>
      </c>
      <c r="G154" s="555" t="str">
        <f>IF('360 GRP volumes '!P95=0,"",'360 GRP volumes '!P95)</f>
        <v/>
      </c>
      <c r="H154" s="555" t="str">
        <f>IF('360 GRP volumes '!Q95=0,"",'360 GRP volumes '!Q95)</f>
        <v/>
      </c>
      <c r="I154" s="555" t="str">
        <f>IF('360 GRP volumes '!R95=0,"",'360 GRP volumes '!R95)</f>
        <v/>
      </c>
      <c r="J154" s="555" t="str">
        <f>IF('360 GRP volumes '!S95=0,"",'360 GRP volumes '!S95)</f>
        <v/>
      </c>
      <c r="K154" s="555" t="str">
        <f>IF('360 GRP volumes '!T95=0,"",'360 GRP volumes '!T95)</f>
        <v/>
      </c>
      <c r="L154" s="555" t="str">
        <f>IF('360 GRP volumes '!U95=0,"",'360 GRP volumes '!U95)</f>
        <v/>
      </c>
      <c r="M154" s="555" t="str">
        <f>IF('360 GRP volumes '!V95=0,"",'360 GRP volumes '!V95)</f>
        <v/>
      </c>
      <c r="N154" s="555" t="str">
        <f>IF('360 GRP volumes '!W95=0,"",'360 GRP volumes '!W95)</f>
        <v/>
      </c>
      <c r="O154" s="555" t="str">
        <f>IF('360 GRP volumes '!X95=0,"",'360 GRP volumes '!X95)</f>
        <v/>
      </c>
      <c r="P154" s="590">
        <f t="shared" si="2"/>
        <v>0</v>
      </c>
      <c r="Q154" s="221">
        <f>P154*'360 GRP volumes '!H95</f>
        <v>0</v>
      </c>
      <c r="R154" s="221">
        <f>P154*'360 GRP volumes '!AU95</f>
        <v>0</v>
      </c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589" t="str">
        <f>'360 GRP volumes '!D96</f>
        <v>360-392</v>
      </c>
      <c r="B155" s="457"/>
      <c r="C155" s="555" t="str">
        <f>IF('360 GRP volumes '!L96=0,"",'360 GRP volumes '!L96)</f>
        <v/>
      </c>
      <c r="D155" s="555" t="str">
        <f>IF('360 GRP volumes '!M96=0,"",'360 GRP volumes '!M96)</f>
        <v/>
      </c>
      <c r="E155" s="555" t="str">
        <f>IF('360 GRP volumes '!N96=0,"",'360 GRP volumes '!N96)</f>
        <v/>
      </c>
      <c r="F155" s="555" t="str">
        <f>IF('360 GRP volumes '!O96=0,"",'360 GRP volumes '!O96)</f>
        <v/>
      </c>
      <c r="G155" s="555" t="str">
        <f>IF('360 GRP volumes '!P96=0,"",'360 GRP volumes '!P96)</f>
        <v/>
      </c>
      <c r="H155" s="555" t="str">
        <f>IF('360 GRP volumes '!Q96=0,"",'360 GRP volumes '!Q96)</f>
        <v/>
      </c>
      <c r="I155" s="555" t="str">
        <f>IF('360 GRP volumes '!R96=0,"",'360 GRP volumes '!R96)</f>
        <v/>
      </c>
      <c r="J155" s="555" t="str">
        <f>IF('360 GRP volumes '!S96=0,"",'360 GRP volumes '!S96)</f>
        <v/>
      </c>
      <c r="K155" s="555" t="str">
        <f>IF('360 GRP volumes '!T96=0,"",'360 GRP volumes '!T96)</f>
        <v/>
      </c>
      <c r="L155" s="555" t="str">
        <f>IF('360 GRP volumes '!U96=0,"",'360 GRP volumes '!U96)</f>
        <v/>
      </c>
      <c r="M155" s="555" t="str">
        <f>IF('360 GRP volumes '!V96=0,"",'360 GRP volumes '!V96)</f>
        <v/>
      </c>
      <c r="N155" s="555" t="str">
        <f>IF('360 GRP volumes '!W96=0,"",'360 GRP volumes '!W96)</f>
        <v/>
      </c>
      <c r="O155" s="555" t="str">
        <f>IF('360 GRP volumes '!X96=0,"",'360 GRP volumes '!X96)</f>
        <v/>
      </c>
      <c r="P155" s="590">
        <f t="shared" si="2"/>
        <v>0</v>
      </c>
      <c r="Q155" s="221">
        <f>P155*'360 GRP volumes '!H96</f>
        <v>0</v>
      </c>
      <c r="R155" s="221">
        <f>P155*'360 GRP volumes '!AU96</f>
        <v>0</v>
      </c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589" t="str">
        <f>'360 GRP volumes '!D97</f>
        <v>360-393</v>
      </c>
      <c r="B156" s="457"/>
      <c r="C156" s="555" t="str">
        <f>IF('360 GRP volumes '!L97=0,"",'360 GRP volumes '!L97)</f>
        <v/>
      </c>
      <c r="D156" s="555" t="str">
        <f>IF('360 GRP volumes '!M97=0,"",'360 GRP volumes '!M97)</f>
        <v/>
      </c>
      <c r="E156" s="555" t="str">
        <f>IF('360 GRP volumes '!N97=0,"",'360 GRP volumes '!N97)</f>
        <v/>
      </c>
      <c r="F156" s="555" t="str">
        <f>IF('360 GRP volumes '!O97=0,"",'360 GRP volumes '!O97)</f>
        <v/>
      </c>
      <c r="G156" s="555" t="str">
        <f>IF('360 GRP volumes '!P97=0,"",'360 GRP volumes '!P97)</f>
        <v/>
      </c>
      <c r="H156" s="555" t="str">
        <f>IF('360 GRP volumes '!Q97=0,"",'360 GRP volumes '!Q97)</f>
        <v/>
      </c>
      <c r="I156" s="555" t="str">
        <f>IF('360 GRP volumes '!R97=0,"",'360 GRP volumes '!R97)</f>
        <v/>
      </c>
      <c r="J156" s="555" t="str">
        <f>IF('360 GRP volumes '!S97=0,"",'360 GRP volumes '!S97)</f>
        <v/>
      </c>
      <c r="K156" s="555" t="str">
        <f>IF('360 GRP volumes '!T97=0,"",'360 GRP volumes '!T97)</f>
        <v/>
      </c>
      <c r="L156" s="555" t="str">
        <f>IF('360 GRP volumes '!U97=0,"",'360 GRP volumes '!U97)</f>
        <v/>
      </c>
      <c r="M156" s="555" t="str">
        <f>IF('360 GRP volumes '!V97=0,"",'360 GRP volumes '!V97)</f>
        <v/>
      </c>
      <c r="N156" s="555" t="str">
        <f>IF('360 GRP volumes '!W97=0,"",'360 GRP volumes '!W97)</f>
        <v/>
      </c>
      <c r="O156" s="555" t="str">
        <f>IF('360 GRP volumes '!X97=0,"",'360 GRP volumes '!X97)</f>
        <v/>
      </c>
      <c r="P156" s="590">
        <f t="shared" si="2"/>
        <v>0</v>
      </c>
      <c r="Q156" s="221">
        <f>P156*'360 GRP volumes '!H97</f>
        <v>0</v>
      </c>
      <c r="R156" s="221">
        <f>P156*'360 GRP volumes '!AU97</f>
        <v>0</v>
      </c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589" t="str">
        <f>'360 GRP volumes '!D99</f>
        <v>360-395-DT</v>
      </c>
      <c r="B157" s="457" t="s">
        <v>32</v>
      </c>
      <c r="C157" s="555" t="str">
        <f>IF('360 GRP volumes '!L99=0,"",'360 GRP volumes '!L99)</f>
        <v/>
      </c>
      <c r="D157" s="555" t="str">
        <f>IF('360 GRP volumes '!M99=0,"",'360 GRP volumes '!M99)</f>
        <v/>
      </c>
      <c r="E157" s="555" t="str">
        <f>IF('360 GRP volumes '!N99=0,"",'360 GRP volumes '!N99)</f>
        <v/>
      </c>
      <c r="F157" s="555" t="str">
        <f>IF('360 GRP volumes '!O99=0,"",'360 GRP volumes '!O99)</f>
        <v/>
      </c>
      <c r="G157" s="555" t="str">
        <f>IF('360 GRP volumes '!P99=0,"",'360 GRP volumes '!P99)</f>
        <v/>
      </c>
      <c r="H157" s="555" t="str">
        <f>IF('360 GRP volumes '!Q99=0,"",'360 GRP volumes '!Q99)</f>
        <v/>
      </c>
      <c r="I157" s="555" t="str">
        <f>IF('360 GRP volumes '!R99=0,"",'360 GRP volumes '!R99)</f>
        <v/>
      </c>
      <c r="J157" s="555" t="str">
        <f>IF('360 GRP volumes '!S99=0,"",'360 GRP volumes '!S99)</f>
        <v/>
      </c>
      <c r="K157" s="555" t="str">
        <f>IF('360 GRP volumes '!T99=0,"",'360 GRP volumes '!T99)</f>
        <v/>
      </c>
      <c r="L157" s="555" t="str">
        <f>IF('360 GRP volumes '!U99=0,"",'360 GRP volumes '!U99)</f>
        <v/>
      </c>
      <c r="M157" s="555" t="str">
        <f>IF('360 GRP volumes '!V99=0,"",'360 GRP volumes '!V99)</f>
        <v/>
      </c>
      <c r="N157" s="555" t="str">
        <f>IF('360 GRP volumes '!W99=0,"",'360 GRP volumes '!W99)</f>
        <v/>
      </c>
      <c r="O157" s="555" t="str">
        <f>IF('360 GRP volumes '!X99=0,"",'360 GRP volumes '!X99)</f>
        <v/>
      </c>
      <c r="P157" s="590">
        <f t="shared" si="2"/>
        <v>0</v>
      </c>
      <c r="Q157" s="221">
        <f>P157*'360 GRP volumes '!H99</f>
        <v>0</v>
      </c>
      <c r="R157" s="221">
        <f>P157*'360 GRP volumes '!AU98</f>
        <v>0</v>
      </c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589" t="str">
        <f>'360 GRP volumes '!D98</f>
        <v>360-396</v>
      </c>
      <c r="B158" s="457"/>
      <c r="C158" s="555" t="str">
        <f>IF('360 GRP volumes '!L98=0,"",'360 GRP volumes '!L98)</f>
        <v/>
      </c>
      <c r="D158" s="555" t="str">
        <f>IF('360 GRP volumes '!M98=0,"",'360 GRP volumes '!M98)</f>
        <v/>
      </c>
      <c r="E158" s="555" t="str">
        <f>IF('360 GRP volumes '!N98=0,"",'360 GRP volumes '!N98)</f>
        <v/>
      </c>
      <c r="F158" s="555" t="str">
        <f>IF('360 GRP volumes '!O98=0,"",'360 GRP volumes '!O98)</f>
        <v/>
      </c>
      <c r="G158" s="555" t="str">
        <f>IF('360 GRP volumes '!P98=0,"",'360 GRP volumes '!P98)</f>
        <v/>
      </c>
      <c r="H158" s="555" t="str">
        <f>IF('360 GRP volumes '!Q98=0,"",'360 GRP volumes '!Q98)</f>
        <v/>
      </c>
      <c r="I158" s="555" t="str">
        <f>IF('360 GRP volumes '!R98=0,"",'360 GRP volumes '!R98)</f>
        <v/>
      </c>
      <c r="J158" s="555" t="str">
        <f>IF('360 GRP volumes '!S98=0,"",'360 GRP volumes '!S98)</f>
        <v/>
      </c>
      <c r="K158" s="555" t="str">
        <f>IF('360 GRP volumes '!T98=0,"",'360 GRP volumes '!T98)</f>
        <v/>
      </c>
      <c r="L158" s="555" t="str">
        <f>IF('360 GRP volumes '!U98=0,"",'360 GRP volumes '!U98)</f>
        <v/>
      </c>
      <c r="M158" s="555" t="str">
        <f>IF('360 GRP volumes '!V98=0,"",'360 GRP volumes '!V98)</f>
        <v/>
      </c>
      <c r="N158" s="555" t="str">
        <f>IF('360 GRP volumes '!W98=0,"",'360 GRP volumes '!W98)</f>
        <v/>
      </c>
      <c r="O158" s="555" t="str">
        <f>IF('360 GRP volumes '!X98=0,"",'360 GRP volumes '!X98)</f>
        <v/>
      </c>
      <c r="P158" s="590">
        <f t="shared" si="2"/>
        <v>0</v>
      </c>
      <c r="Q158" s="221">
        <f>P158*'360 GRP volumes '!H98</f>
        <v>0</v>
      </c>
      <c r="R158" s="221">
        <f>P158*'360 GRP volumes '!AU99</f>
        <v>0</v>
      </c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589" t="str">
        <f>'360 GRP volumes '!D100</f>
        <v>360-397</v>
      </c>
      <c r="B159" s="457"/>
      <c r="C159" s="555" t="str">
        <f>IF('360 GRP volumes '!L100=0,"",'360 GRP volumes '!L100)</f>
        <v/>
      </c>
      <c r="D159" s="555" t="str">
        <f>IF('360 GRP volumes '!M100=0,"",'360 GRP volumes '!M100)</f>
        <v/>
      </c>
      <c r="E159" s="555" t="str">
        <f>IF('360 GRP volumes '!N100=0,"",'360 GRP volumes '!N100)</f>
        <v/>
      </c>
      <c r="F159" s="555" t="str">
        <f>IF('360 GRP volumes '!O100=0,"",'360 GRP volumes '!O100)</f>
        <v/>
      </c>
      <c r="G159" s="555" t="str">
        <f>IF('360 GRP volumes '!P100=0,"",'360 GRP volumes '!P100)</f>
        <v/>
      </c>
      <c r="H159" s="555" t="str">
        <f>IF('360 GRP volumes '!Q100=0,"",'360 GRP volumes '!Q100)</f>
        <v/>
      </c>
      <c r="I159" s="555" t="str">
        <f>IF('360 GRP volumes '!R100=0,"",'360 GRP volumes '!R100)</f>
        <v/>
      </c>
      <c r="J159" s="555" t="str">
        <f>IF('360 GRP volumes '!S100=0,"",'360 GRP volumes '!S100)</f>
        <v/>
      </c>
      <c r="K159" s="555" t="str">
        <f>IF('360 GRP volumes '!T100=0,"",'360 GRP volumes '!T100)</f>
        <v/>
      </c>
      <c r="L159" s="555" t="str">
        <f>IF('360 GRP volumes '!U100=0,"",'360 GRP volumes '!U100)</f>
        <v/>
      </c>
      <c r="M159" s="555" t="str">
        <f>IF('360 GRP volumes '!V100=0,"",'360 GRP volumes '!V100)</f>
        <v/>
      </c>
      <c r="N159" s="555" t="str">
        <f>IF('360 GRP volumes '!W100=0,"",'360 GRP volumes '!W100)</f>
        <v/>
      </c>
      <c r="O159" s="555" t="str">
        <f>IF('360 GRP volumes '!X100=0,"",'360 GRP volumes '!X100)</f>
        <v/>
      </c>
      <c r="P159" s="590">
        <f t="shared" si="2"/>
        <v>0</v>
      </c>
      <c r="Q159" s="221">
        <f>P159*'360 GRP volumes '!H100</f>
        <v>0</v>
      </c>
      <c r="R159" s="221">
        <f>P159*'360 GRP volumes '!AU100</f>
        <v>0</v>
      </c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589" t="str">
        <f>'360 GRP volumes '!D102</f>
        <v>360-399-DT</v>
      </c>
      <c r="B160" s="457" t="s">
        <v>32</v>
      </c>
      <c r="C160" s="555" t="str">
        <f>IF('360 GRP volumes '!L102=0,"",'360 GRP volumes '!L102)</f>
        <v/>
      </c>
      <c r="D160" s="555" t="str">
        <f>IF('360 GRP volumes '!M102=0,"",'360 GRP volumes '!M102)</f>
        <v/>
      </c>
      <c r="E160" s="555" t="str">
        <f>IF('360 GRP volumes '!N102=0,"",'360 GRP volumes '!N102)</f>
        <v/>
      </c>
      <c r="F160" s="555" t="str">
        <f>IF('360 GRP volumes '!O102=0,"",'360 GRP volumes '!O102)</f>
        <v/>
      </c>
      <c r="G160" s="555" t="str">
        <f>IF('360 GRP volumes '!P102=0,"",'360 GRP volumes '!P102)</f>
        <v/>
      </c>
      <c r="H160" s="555" t="str">
        <f>IF('360 GRP volumes '!Q102=0,"",'360 GRP volumes '!Q102)</f>
        <v/>
      </c>
      <c r="I160" s="555" t="str">
        <f>IF('360 GRP volumes '!R102=0,"",'360 GRP volumes '!R102)</f>
        <v/>
      </c>
      <c r="J160" s="555" t="str">
        <f>IF('360 GRP volumes '!S102=0,"",'360 GRP volumes '!S102)</f>
        <v/>
      </c>
      <c r="K160" s="555" t="str">
        <f>IF('360 GRP volumes '!T102=0,"",'360 GRP volumes '!T102)</f>
        <v/>
      </c>
      <c r="L160" s="555" t="str">
        <f>IF('360 GRP volumes '!U102=0,"",'360 GRP volumes '!U102)</f>
        <v/>
      </c>
      <c r="M160" s="555" t="str">
        <f>IF('360 GRP volumes '!V102=0,"",'360 GRP volumes '!V102)</f>
        <v/>
      </c>
      <c r="N160" s="555" t="str">
        <f>IF('360 GRP volumes '!W102=0,"",'360 GRP volumes '!W102)</f>
        <v/>
      </c>
      <c r="O160" s="555" t="str">
        <f>IF('360 GRP volumes '!X102=0,"",'360 GRP volumes '!X102)</f>
        <v/>
      </c>
      <c r="P160" s="590">
        <f t="shared" si="2"/>
        <v>0</v>
      </c>
      <c r="Q160" s="221">
        <f>P160*'360 GRP volumes '!H102</f>
        <v>0</v>
      </c>
      <c r="R160" s="221">
        <f>P160*'360 GRP volumes '!AU101</f>
        <v>0</v>
      </c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589" t="str">
        <f>'360 GRP volumes '!D101</f>
        <v>360-400</v>
      </c>
      <c r="B161" s="457"/>
      <c r="C161" s="555" t="str">
        <f>IF('360 GRP volumes '!L101=0,"",'360 GRP volumes '!L101)</f>
        <v/>
      </c>
      <c r="D161" s="555" t="str">
        <f>IF('360 GRP volumes '!M101=0,"",'360 GRP volumes '!M101)</f>
        <v/>
      </c>
      <c r="E161" s="555" t="str">
        <f>IF('360 GRP volumes '!N101=0,"",'360 GRP volumes '!N101)</f>
        <v/>
      </c>
      <c r="F161" s="555" t="str">
        <f>IF('360 GRP volumes '!O101=0,"",'360 GRP volumes '!O101)</f>
        <v/>
      </c>
      <c r="G161" s="555" t="str">
        <f>IF('360 GRP volumes '!P101=0,"",'360 GRP volumes '!P101)</f>
        <v/>
      </c>
      <c r="H161" s="555" t="str">
        <f>IF('360 GRP volumes '!Q101=0,"",'360 GRP volumes '!Q101)</f>
        <v/>
      </c>
      <c r="I161" s="555" t="str">
        <f>IF('360 GRP volumes '!R101=0,"",'360 GRP volumes '!R101)</f>
        <v/>
      </c>
      <c r="J161" s="555" t="str">
        <f>IF('360 GRP volumes '!S101=0,"",'360 GRP volumes '!S101)</f>
        <v/>
      </c>
      <c r="K161" s="555" t="str">
        <f>IF('360 GRP volumes '!T101=0,"",'360 GRP volumes '!T101)</f>
        <v/>
      </c>
      <c r="L161" s="555" t="str">
        <f>IF('360 GRP volumes '!U101=0,"",'360 GRP volumes '!U101)</f>
        <v/>
      </c>
      <c r="M161" s="555" t="str">
        <f>IF('360 GRP volumes '!V101=0,"",'360 GRP volumes '!V101)</f>
        <v/>
      </c>
      <c r="N161" s="555" t="str">
        <f>IF('360 GRP volumes '!W101=0,"",'360 GRP volumes '!W101)</f>
        <v/>
      </c>
      <c r="O161" s="555" t="str">
        <f>IF('360 GRP volumes '!X101=0,"",'360 GRP volumes '!X101)</f>
        <v/>
      </c>
      <c r="P161" s="590">
        <f t="shared" si="2"/>
        <v>0</v>
      </c>
      <c r="Q161" s="221">
        <f>P161*'360 GRP volumes '!H101</f>
        <v>0</v>
      </c>
      <c r="R161" s="221">
        <f>P161*'360 GRP volumes '!AU102</f>
        <v>0</v>
      </c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589" t="str">
        <f>'360 GRP volumes '!D165</f>
        <v/>
      </c>
      <c r="B162" s="457"/>
      <c r="C162" s="555" t="str">
        <f>IF('360 GRP volumes '!L165=0,"",'360 GRP volumes '!L165)</f>
        <v/>
      </c>
      <c r="D162" s="555" t="str">
        <f>IF('360 GRP volumes '!M165=0,"",'360 GRP volumes '!M165)</f>
        <v/>
      </c>
      <c r="E162" s="555" t="str">
        <f>IF('360 GRP volumes '!N165=0,"",'360 GRP volumes '!N165)</f>
        <v/>
      </c>
      <c r="F162" s="555" t="str">
        <f>IF('360 GRP volumes '!O165=0,"",'360 GRP volumes '!O165)</f>
        <v/>
      </c>
      <c r="G162" s="555" t="str">
        <f>IF('360 GRP volumes '!P165=0,"",'360 GRP volumes '!P165)</f>
        <v/>
      </c>
      <c r="H162" s="555" t="str">
        <f>IF('360 GRP volumes '!Q165=0,"",'360 GRP volumes '!Q165)</f>
        <v/>
      </c>
      <c r="I162" s="555" t="str">
        <f>IF('360 GRP volumes '!R165=0,"",'360 GRP volumes '!R165)</f>
        <v/>
      </c>
      <c r="J162" s="555" t="str">
        <f>IF('360 GRP volumes '!S165=0,"",'360 GRP volumes '!S165)</f>
        <v/>
      </c>
      <c r="K162" s="555" t="str">
        <f>IF('360 GRP volumes '!T165=0,"",'360 GRP volumes '!T165)</f>
        <v/>
      </c>
      <c r="L162" s="555" t="str">
        <f>IF('360 GRP volumes '!U165=0,"",'360 GRP volumes '!U165)</f>
        <v/>
      </c>
      <c r="M162" s="555" t="str">
        <f>IF('360 GRP volumes '!V165=0,"",'360 GRP volumes '!V165)</f>
        <v/>
      </c>
      <c r="N162" s="555" t="str">
        <f>IF('360 GRP volumes '!W165=0,"",'360 GRP volumes '!W165)</f>
        <v/>
      </c>
      <c r="O162" s="555" t="str">
        <f>IF('360 GRP volumes '!X165=0,"",'360 GRP volumes '!X165)</f>
        <v/>
      </c>
      <c r="P162" s="590">
        <f t="shared" si="2"/>
        <v>0</v>
      </c>
      <c r="Q162" s="221">
        <f>P162*'360 GRP volumes '!H165</f>
        <v>0</v>
      </c>
      <c r="R162" s="221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589" t="str">
        <f>'360 GRP volumes '!D166</f>
        <v>360-401</v>
      </c>
      <c r="B163" s="457"/>
      <c r="C163" s="555" t="str">
        <f>IF('360 GRP volumes '!L166=0,"",'360 GRP volumes '!L166)</f>
        <v/>
      </c>
      <c r="D163" s="555" t="str">
        <f>IF('360 GRP volumes '!M166=0,"",'360 GRP volumes '!M166)</f>
        <v/>
      </c>
      <c r="E163" s="555" t="str">
        <f>IF('360 GRP volumes '!N166=0,"",'360 GRP volumes '!N166)</f>
        <v/>
      </c>
      <c r="F163" s="555" t="str">
        <f>IF('360 GRP volumes '!O166=0,"",'360 GRP volumes '!O166)</f>
        <v/>
      </c>
      <c r="G163" s="555" t="str">
        <f>IF('360 GRP volumes '!P166=0,"",'360 GRP volumes '!P166)</f>
        <v/>
      </c>
      <c r="H163" s="555" t="str">
        <f>IF('360 GRP volumes '!Q166=0,"",'360 GRP volumes '!Q166)</f>
        <v/>
      </c>
      <c r="I163" s="555" t="str">
        <f>IF('360 GRP volumes '!R166=0,"",'360 GRP volumes '!R166)</f>
        <v/>
      </c>
      <c r="J163" s="555" t="str">
        <f>IF('360 GRP volumes '!S166=0,"",'360 GRP volumes '!S166)</f>
        <v/>
      </c>
      <c r="K163" s="555" t="str">
        <f>IF('360 GRP volumes '!T166=0,"",'360 GRP volumes '!T166)</f>
        <v/>
      </c>
      <c r="L163" s="555" t="str">
        <f>IF('360 GRP volumes '!U166=0,"",'360 GRP volumes '!U166)</f>
        <v/>
      </c>
      <c r="M163" s="555" t="str">
        <f>IF('360 GRP volumes '!V166=0,"",'360 GRP volumes '!V166)</f>
        <v/>
      </c>
      <c r="N163" s="555" t="str">
        <f>IF('360 GRP volumes '!W166=0,"",'360 GRP volumes '!W166)</f>
        <v/>
      </c>
      <c r="O163" s="555" t="str">
        <f>IF('360 GRP volumes '!X166=0,"",'360 GRP volumes '!X166)</f>
        <v/>
      </c>
      <c r="P163" s="590">
        <f t="shared" si="2"/>
        <v>0</v>
      </c>
      <c r="Q163" s="221">
        <f>P163*'360 GRP volumes '!H166</f>
        <v>0</v>
      </c>
      <c r="R163" s="221">
        <f>P163*'360 GRP volumes '!AU166</f>
        <v>0</v>
      </c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589" t="str">
        <f>'360 GRP volumes '!D167</f>
        <v>360-402</v>
      </c>
      <c r="B164" s="457"/>
      <c r="C164" s="555" t="str">
        <f>IF('360 GRP volumes '!L167=0,"",'360 GRP volumes '!L167)</f>
        <v/>
      </c>
      <c r="D164" s="555" t="str">
        <f>IF('360 GRP volumes '!M167=0,"",'360 GRP volumes '!M167)</f>
        <v/>
      </c>
      <c r="E164" s="555" t="str">
        <f>IF('360 GRP volumes '!N167=0,"",'360 GRP volumes '!N167)</f>
        <v/>
      </c>
      <c r="F164" s="555" t="str">
        <f>IF('360 GRP volumes '!O167=0,"",'360 GRP volumes '!O167)</f>
        <v/>
      </c>
      <c r="G164" s="555" t="str">
        <f>IF('360 GRP volumes '!P167=0,"",'360 GRP volumes '!P167)</f>
        <v/>
      </c>
      <c r="H164" s="555" t="str">
        <f>IF('360 GRP volumes '!Q167=0,"",'360 GRP volumes '!Q167)</f>
        <v/>
      </c>
      <c r="I164" s="555" t="str">
        <f>IF('360 GRP volumes '!R167=0,"",'360 GRP volumes '!R167)</f>
        <v/>
      </c>
      <c r="J164" s="555" t="str">
        <f>IF('360 GRP volumes '!S167=0,"",'360 GRP volumes '!S167)</f>
        <v/>
      </c>
      <c r="K164" s="555" t="str">
        <f>IF('360 GRP volumes '!T167=0,"",'360 GRP volumes '!T167)</f>
        <v/>
      </c>
      <c r="L164" s="555" t="str">
        <f>IF('360 GRP volumes '!U167=0,"",'360 GRP volumes '!U167)</f>
        <v/>
      </c>
      <c r="M164" s="555" t="str">
        <f>IF('360 GRP volumes '!V167=0,"",'360 GRP volumes '!V167)</f>
        <v/>
      </c>
      <c r="N164" s="555" t="str">
        <f>IF('360 GRP volumes '!W167=0,"",'360 GRP volumes '!W167)</f>
        <v/>
      </c>
      <c r="O164" s="555" t="str">
        <f>IF('360 GRP volumes '!X167=0,"",'360 GRP volumes '!X167)</f>
        <v/>
      </c>
      <c r="P164" s="590">
        <f t="shared" si="2"/>
        <v>0</v>
      </c>
      <c r="Q164" s="221">
        <f>P164*'360 GRP volumes '!H167</f>
        <v>0</v>
      </c>
      <c r="R164" s="221">
        <f>P164*'360 GRP volumes '!AU167</f>
        <v>0</v>
      </c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589" t="str">
        <f>'360 GRP volumes '!D168</f>
        <v>360-403</v>
      </c>
      <c r="B165" s="457"/>
      <c r="C165" s="555" t="str">
        <f>IF('360 GRP volumes '!L168=0,"",'360 GRP volumes '!L168)</f>
        <v/>
      </c>
      <c r="D165" s="555" t="str">
        <f>IF('360 GRP volumes '!M168=0,"",'360 GRP volumes '!M168)</f>
        <v/>
      </c>
      <c r="E165" s="555" t="str">
        <f>IF('360 GRP volumes '!N168=0,"",'360 GRP volumes '!N168)</f>
        <v/>
      </c>
      <c r="F165" s="555" t="str">
        <f>IF('360 GRP volumes '!O168=0,"",'360 GRP volumes '!O168)</f>
        <v/>
      </c>
      <c r="G165" s="555" t="str">
        <f>IF('360 GRP volumes '!P168=0,"",'360 GRP volumes '!P168)</f>
        <v/>
      </c>
      <c r="H165" s="555" t="str">
        <f>IF('360 GRP volumes '!Q168=0,"",'360 GRP volumes '!Q168)</f>
        <v/>
      </c>
      <c r="I165" s="555" t="str">
        <f>IF('360 GRP volumes '!R168=0,"",'360 GRP volumes '!R168)</f>
        <v/>
      </c>
      <c r="J165" s="555" t="str">
        <f>IF('360 GRP volumes '!S168=0,"",'360 GRP volumes '!S168)</f>
        <v/>
      </c>
      <c r="K165" s="555" t="str">
        <f>IF('360 GRP volumes '!T168=0,"",'360 GRP volumes '!T168)</f>
        <v/>
      </c>
      <c r="L165" s="555" t="str">
        <f>IF('360 GRP volumes '!U168=0,"",'360 GRP volumes '!U168)</f>
        <v/>
      </c>
      <c r="M165" s="555" t="str">
        <f>IF('360 GRP volumes '!V168=0,"",'360 GRP volumes '!V168)</f>
        <v/>
      </c>
      <c r="N165" s="555" t="str">
        <f>IF('360 GRP volumes '!W168=0,"",'360 GRP volumes '!W168)</f>
        <v/>
      </c>
      <c r="O165" s="555" t="str">
        <f>IF('360 GRP volumes '!X168=0,"",'360 GRP volumes '!X168)</f>
        <v/>
      </c>
      <c r="P165" s="590">
        <f t="shared" si="2"/>
        <v>0</v>
      </c>
      <c r="Q165" s="221">
        <f>P165*'360 GRP volumes '!H168</f>
        <v>0</v>
      </c>
      <c r="R165" s="221">
        <f>P165*'360 GRP volumes '!AU168</f>
        <v>0</v>
      </c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589" t="str">
        <f>'360 GRP volumes '!D169</f>
        <v>360-404</v>
      </c>
      <c r="B166" s="457"/>
      <c r="C166" s="555" t="str">
        <f>IF('360 GRP volumes '!L169=0,"",'360 GRP volumes '!L169)</f>
        <v/>
      </c>
      <c r="D166" s="555" t="str">
        <f>IF('360 GRP volumes '!M169=0,"",'360 GRP volumes '!M169)</f>
        <v/>
      </c>
      <c r="E166" s="555" t="str">
        <f>IF('360 GRP volumes '!N169=0,"",'360 GRP volumes '!N169)</f>
        <v/>
      </c>
      <c r="F166" s="555" t="str">
        <f>IF('360 GRP volumes '!O169=0,"",'360 GRP volumes '!O169)</f>
        <v/>
      </c>
      <c r="G166" s="555" t="str">
        <f>IF('360 GRP volumes '!P169=0,"",'360 GRP volumes '!P169)</f>
        <v/>
      </c>
      <c r="H166" s="555" t="str">
        <f>IF('360 GRP volumes '!Q169=0,"",'360 GRP volumes '!Q169)</f>
        <v/>
      </c>
      <c r="I166" s="555" t="str">
        <f>IF('360 GRP volumes '!R169=0,"",'360 GRP volumes '!R169)</f>
        <v/>
      </c>
      <c r="J166" s="555" t="str">
        <f>IF('360 GRP volumes '!S169=0,"",'360 GRP volumes '!S169)</f>
        <v/>
      </c>
      <c r="K166" s="555" t="str">
        <f>IF('360 GRP volumes '!T169=0,"",'360 GRP volumes '!T169)</f>
        <v/>
      </c>
      <c r="L166" s="555" t="str">
        <f>IF('360 GRP volumes '!U169=0,"",'360 GRP volumes '!U169)</f>
        <v/>
      </c>
      <c r="M166" s="555" t="str">
        <f>IF('360 GRP volumes '!V169=0,"",'360 GRP volumes '!V169)</f>
        <v/>
      </c>
      <c r="N166" s="555" t="str">
        <f>IF('360 GRP volumes '!W169=0,"",'360 GRP volumes '!W169)</f>
        <v/>
      </c>
      <c r="O166" s="555" t="str">
        <f>IF('360 GRP volumes '!X169=0,"",'360 GRP volumes '!X169)</f>
        <v/>
      </c>
      <c r="P166" s="590">
        <f t="shared" si="2"/>
        <v>0</v>
      </c>
      <c r="Q166" s="221">
        <f>P166*'360 GRP volumes '!H169</f>
        <v>0</v>
      </c>
      <c r="R166" s="221">
        <f>P166*'360 GRP volumes '!AU169</f>
        <v>0</v>
      </c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589" t="str">
        <f>'360 GRP volumes '!D170</f>
        <v>360-405</v>
      </c>
      <c r="B167" s="457"/>
      <c r="C167" s="555" t="str">
        <f>IF('360 GRP volumes '!L170=0,"",'360 GRP volumes '!L170)</f>
        <v/>
      </c>
      <c r="D167" s="555" t="str">
        <f>IF('360 GRP volumes '!M170=0,"",'360 GRP volumes '!M170)</f>
        <v/>
      </c>
      <c r="E167" s="555" t="str">
        <f>IF('360 GRP volumes '!N170=0,"",'360 GRP volumes '!N170)</f>
        <v/>
      </c>
      <c r="F167" s="555" t="str">
        <f>IF('360 GRP volumes '!O170=0,"",'360 GRP volumes '!O170)</f>
        <v/>
      </c>
      <c r="G167" s="555" t="str">
        <f>IF('360 GRP volumes '!P170=0,"",'360 GRP volumes '!P170)</f>
        <v/>
      </c>
      <c r="H167" s="555" t="str">
        <f>IF('360 GRP volumes '!Q170=0,"",'360 GRP volumes '!Q170)</f>
        <v/>
      </c>
      <c r="I167" s="555" t="str">
        <f>IF('360 GRP volumes '!R170=0,"",'360 GRP volumes '!R170)</f>
        <v/>
      </c>
      <c r="J167" s="555" t="str">
        <f>IF('360 GRP volumes '!S170=0,"",'360 GRP volumes '!S170)</f>
        <v/>
      </c>
      <c r="K167" s="555" t="str">
        <f>IF('360 GRP volumes '!T170=0,"",'360 GRP volumes '!T170)</f>
        <v/>
      </c>
      <c r="L167" s="555" t="str">
        <f>IF('360 GRP volumes '!U170=0,"",'360 GRP volumes '!U170)</f>
        <v/>
      </c>
      <c r="M167" s="555" t="str">
        <f>IF('360 GRP volumes '!V170=0,"",'360 GRP volumes '!V170)</f>
        <v/>
      </c>
      <c r="N167" s="555" t="str">
        <f>IF('360 GRP volumes '!W170=0,"",'360 GRP volumes '!W170)</f>
        <v/>
      </c>
      <c r="O167" s="555" t="str">
        <f>IF('360 GRP volumes '!X170=0,"",'360 GRP volumes '!X170)</f>
        <v/>
      </c>
      <c r="P167" s="590">
        <f t="shared" si="2"/>
        <v>0</v>
      </c>
      <c r="Q167" s="221">
        <f>P167*'360 GRP volumes '!H170</f>
        <v>0</v>
      </c>
      <c r="R167" s="221">
        <f>P167*'360 GRP volumes '!AU170</f>
        <v>0</v>
      </c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589" t="str">
        <f>'360 GRP volumes '!D171</f>
        <v>360-406</v>
      </c>
      <c r="B168" s="457"/>
      <c r="C168" s="555" t="str">
        <f>IF('360 GRP volumes '!L171=0,"",'360 GRP volumes '!L171)</f>
        <v/>
      </c>
      <c r="D168" s="555" t="str">
        <f>IF('360 GRP volumes '!M171=0,"",'360 GRP volumes '!M171)</f>
        <v/>
      </c>
      <c r="E168" s="555" t="str">
        <f>IF('360 GRP volumes '!N171=0,"",'360 GRP volumes '!N171)</f>
        <v/>
      </c>
      <c r="F168" s="555" t="str">
        <f>IF('360 GRP volumes '!O171=0,"",'360 GRP volumes '!O171)</f>
        <v/>
      </c>
      <c r="G168" s="555" t="str">
        <f>IF('360 GRP volumes '!P171=0,"",'360 GRP volumes '!P171)</f>
        <v/>
      </c>
      <c r="H168" s="555" t="str">
        <f>IF('360 GRP volumes '!Q171=0,"",'360 GRP volumes '!Q171)</f>
        <v/>
      </c>
      <c r="I168" s="555" t="str">
        <f>IF('360 GRP volumes '!R171=0,"",'360 GRP volumes '!R171)</f>
        <v/>
      </c>
      <c r="J168" s="555" t="str">
        <f>IF('360 GRP volumes '!S171=0,"",'360 GRP volumes '!S171)</f>
        <v/>
      </c>
      <c r="K168" s="555" t="str">
        <f>IF('360 GRP volumes '!T171=0,"",'360 GRP volumes '!T171)</f>
        <v/>
      </c>
      <c r="L168" s="555" t="str">
        <f>IF('360 GRP volumes '!U171=0,"",'360 GRP volumes '!U171)</f>
        <v/>
      </c>
      <c r="M168" s="555" t="str">
        <f>IF('360 GRP volumes '!V171=0,"",'360 GRP volumes '!V171)</f>
        <v/>
      </c>
      <c r="N168" s="555" t="str">
        <f>IF('360 GRP volumes '!W171=0,"",'360 GRP volumes '!W171)</f>
        <v/>
      </c>
      <c r="O168" s="555" t="str">
        <f>IF('360 GRP volumes '!X171=0,"",'360 GRP volumes '!X171)</f>
        <v/>
      </c>
      <c r="P168" s="590">
        <f t="shared" si="2"/>
        <v>0</v>
      </c>
      <c r="Q168" s="221">
        <f>P168*'360 GRP volumes '!H171</f>
        <v>0</v>
      </c>
      <c r="R168" s="221">
        <f>P168*'360 GRP volumes '!AU171</f>
        <v>0</v>
      </c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589" t="str">
        <f>'360 GRP volumes '!D172</f>
        <v>360-406-DT</v>
      </c>
      <c r="B169" s="457" t="s">
        <v>32</v>
      </c>
      <c r="C169" s="555" t="str">
        <f>IF('360 GRP volumes '!L172=0,"",'360 GRP volumes '!L172)</f>
        <v/>
      </c>
      <c r="D169" s="555" t="str">
        <f>IF('360 GRP volumes '!M172=0,"",'360 GRP volumes '!M172)</f>
        <v/>
      </c>
      <c r="E169" s="555" t="str">
        <f>IF('360 GRP volumes '!N172=0,"",'360 GRP volumes '!N172)</f>
        <v/>
      </c>
      <c r="F169" s="555" t="str">
        <f>IF('360 GRP volumes '!O172=0,"",'360 GRP volumes '!O172)</f>
        <v/>
      </c>
      <c r="G169" s="555" t="str">
        <f>IF('360 GRP volumes '!P172=0,"",'360 GRP volumes '!P172)</f>
        <v/>
      </c>
      <c r="H169" s="555" t="str">
        <f>IF('360 GRP volumes '!Q172=0,"",'360 GRP volumes '!Q172)</f>
        <v/>
      </c>
      <c r="I169" s="555" t="str">
        <f>IF('360 GRP volumes '!R172=0,"",'360 GRP volumes '!R172)</f>
        <v/>
      </c>
      <c r="J169" s="555" t="str">
        <f>IF('360 GRP volumes '!S172=0,"",'360 GRP volumes '!S172)</f>
        <v/>
      </c>
      <c r="K169" s="555" t="str">
        <f>IF('360 GRP volumes '!T172=0,"",'360 GRP volumes '!T172)</f>
        <v/>
      </c>
      <c r="L169" s="555" t="str">
        <f>IF('360 GRP volumes '!U172=0,"",'360 GRP volumes '!U172)</f>
        <v/>
      </c>
      <c r="M169" s="555" t="str">
        <f>IF('360 GRP volumes '!V172=0,"",'360 GRP volumes '!V172)</f>
        <v/>
      </c>
      <c r="N169" s="555" t="str">
        <f>IF('360 GRP volumes '!W172=0,"",'360 GRP volumes '!W172)</f>
        <v/>
      </c>
      <c r="O169" s="555" t="str">
        <f>IF('360 GRP volumes '!X172=0,"",'360 GRP volumes '!X172)</f>
        <v/>
      </c>
      <c r="P169" s="590">
        <f t="shared" si="2"/>
        <v>0</v>
      </c>
      <c r="Q169" s="221">
        <f>P169*'360 GRP volumes '!H172</f>
        <v>0</v>
      </c>
      <c r="R169" s="221">
        <f>P169*'360 GRP volumes '!AU172</f>
        <v>0</v>
      </c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589" t="str">
        <f>'360 GRP volumes '!D173</f>
        <v>360-409</v>
      </c>
      <c r="B170" s="457"/>
      <c r="C170" s="555" t="str">
        <f>IF('360 GRP volumes '!L173=0,"",'360 GRP volumes '!L173)</f>
        <v/>
      </c>
      <c r="D170" s="555" t="str">
        <f>IF('360 GRP volumes '!M173=0,"",'360 GRP volumes '!M173)</f>
        <v/>
      </c>
      <c r="E170" s="555" t="str">
        <f>IF('360 GRP volumes '!N173=0,"",'360 GRP volumes '!N173)</f>
        <v/>
      </c>
      <c r="F170" s="555" t="str">
        <f>IF('360 GRP volumes '!O173=0,"",'360 GRP volumes '!O173)</f>
        <v/>
      </c>
      <c r="G170" s="555" t="str">
        <f>IF('360 GRP volumes '!P173=0,"",'360 GRP volumes '!P173)</f>
        <v/>
      </c>
      <c r="H170" s="555" t="str">
        <f>IF('360 GRP volumes '!Q173=0,"",'360 GRP volumes '!Q173)</f>
        <v/>
      </c>
      <c r="I170" s="555" t="str">
        <f>IF('360 GRP volumes '!R173=0,"",'360 GRP volumes '!R173)</f>
        <v/>
      </c>
      <c r="J170" s="555" t="str">
        <f>IF('360 GRP volumes '!S173=0,"",'360 GRP volumes '!S173)</f>
        <v/>
      </c>
      <c r="K170" s="555" t="str">
        <f>IF('360 GRP volumes '!T173=0,"",'360 GRP volumes '!T173)</f>
        <v/>
      </c>
      <c r="L170" s="555" t="str">
        <f>IF('360 GRP volumes '!U173=0,"",'360 GRP volumes '!U173)</f>
        <v/>
      </c>
      <c r="M170" s="555" t="str">
        <f>IF('360 GRP volumes '!V173=0,"",'360 GRP volumes '!V173)</f>
        <v/>
      </c>
      <c r="N170" s="555" t="str">
        <f>IF('360 GRP volumes '!W173=0,"",'360 GRP volumes '!W173)</f>
        <v/>
      </c>
      <c r="O170" s="555" t="str">
        <f>IF('360 GRP volumes '!X173=0,"",'360 GRP volumes '!X173)</f>
        <v/>
      </c>
      <c r="P170" s="590">
        <f t="shared" si="2"/>
        <v>0</v>
      </c>
      <c r="Q170" s="221">
        <f>P170*'360 GRP volumes '!H173</f>
        <v>0</v>
      </c>
      <c r="R170" s="221">
        <f>P170*'360 GRP volumes '!AU173</f>
        <v>0</v>
      </c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589" t="str">
        <f>'360 GRP volumes '!D174</f>
        <v>360-409-DT</v>
      </c>
      <c r="B171" s="457" t="s">
        <v>32</v>
      </c>
      <c r="C171" s="555" t="str">
        <f>IF('360 GRP volumes '!L174=0,"",'360 GRP volumes '!L174)</f>
        <v/>
      </c>
      <c r="D171" s="555" t="str">
        <f>IF('360 GRP volumes '!M174=0,"",'360 GRP volumes '!M174)</f>
        <v/>
      </c>
      <c r="E171" s="555" t="str">
        <f>IF('360 GRP volumes '!N174=0,"",'360 GRP volumes '!N174)</f>
        <v/>
      </c>
      <c r="F171" s="555" t="str">
        <f>IF('360 GRP volumes '!O174=0,"",'360 GRP volumes '!O174)</f>
        <v/>
      </c>
      <c r="G171" s="555" t="str">
        <f>IF('360 GRP volumes '!P174=0,"",'360 GRP volumes '!P174)</f>
        <v/>
      </c>
      <c r="H171" s="555" t="str">
        <f>IF('360 GRP volumes '!Q174=0,"",'360 GRP volumes '!Q174)</f>
        <v/>
      </c>
      <c r="I171" s="555" t="str">
        <f>IF('360 GRP volumes '!R174=0,"",'360 GRP volumes '!R174)</f>
        <v/>
      </c>
      <c r="J171" s="555" t="str">
        <f>IF('360 GRP volumes '!S174=0,"",'360 GRP volumes '!S174)</f>
        <v/>
      </c>
      <c r="K171" s="555" t="str">
        <f>IF('360 GRP volumes '!T174=0,"",'360 GRP volumes '!T174)</f>
        <v/>
      </c>
      <c r="L171" s="555" t="str">
        <f>IF('360 GRP volumes '!U174=0,"",'360 GRP volumes '!U174)</f>
        <v/>
      </c>
      <c r="M171" s="555" t="str">
        <f>IF('360 GRP volumes '!V174=0,"",'360 GRP volumes '!V174)</f>
        <v/>
      </c>
      <c r="N171" s="555" t="str">
        <f>IF('360 GRP volumes '!W174=0,"",'360 GRP volumes '!W174)</f>
        <v/>
      </c>
      <c r="O171" s="555" t="str">
        <f>IF('360 GRP volumes '!X174=0,"",'360 GRP volumes '!X174)</f>
        <v/>
      </c>
      <c r="P171" s="590">
        <f t="shared" si="2"/>
        <v>0</v>
      </c>
      <c r="Q171" s="221">
        <f>P171*'360 GRP volumes '!H174</f>
        <v>0</v>
      </c>
      <c r="R171" s="221">
        <f>P171*'360 GRP volumes '!AU174</f>
        <v>0</v>
      </c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589" t="str">
        <f>'360 GRP volumes '!D175</f>
        <v>360-410</v>
      </c>
      <c r="B172" s="457"/>
      <c r="C172" s="555" t="str">
        <f>IF('360 GRP volumes '!L175=0,"",'360 GRP volumes '!L175)</f>
        <v/>
      </c>
      <c r="D172" s="555" t="str">
        <f>IF('360 GRP volumes '!M175=0,"",'360 GRP volumes '!M175)</f>
        <v/>
      </c>
      <c r="E172" s="555" t="str">
        <f>IF('360 GRP volumes '!N175=0,"",'360 GRP volumes '!N175)</f>
        <v/>
      </c>
      <c r="F172" s="555" t="str">
        <f>IF('360 GRP volumes '!O175=0,"",'360 GRP volumes '!O175)</f>
        <v/>
      </c>
      <c r="G172" s="555" t="str">
        <f>IF('360 GRP volumes '!P175=0,"",'360 GRP volumes '!P175)</f>
        <v/>
      </c>
      <c r="H172" s="555" t="str">
        <f>IF('360 GRP volumes '!Q175=0,"",'360 GRP volumes '!Q175)</f>
        <v/>
      </c>
      <c r="I172" s="555" t="str">
        <f>IF('360 GRP volumes '!R175=0,"",'360 GRP volumes '!R175)</f>
        <v/>
      </c>
      <c r="J172" s="555" t="str">
        <f>IF('360 GRP volumes '!S175=0,"",'360 GRP volumes '!S175)</f>
        <v/>
      </c>
      <c r="K172" s="555" t="str">
        <f>IF('360 GRP volumes '!T175=0,"",'360 GRP volumes '!T175)</f>
        <v/>
      </c>
      <c r="L172" s="555" t="str">
        <f>IF('360 GRP volumes '!U175=0,"",'360 GRP volumes '!U175)</f>
        <v/>
      </c>
      <c r="M172" s="555" t="str">
        <f>IF('360 GRP volumes '!V175=0,"",'360 GRP volumes '!V175)</f>
        <v/>
      </c>
      <c r="N172" s="555" t="str">
        <f>IF('360 GRP volumes '!W175=0,"",'360 GRP volumes '!W175)</f>
        <v/>
      </c>
      <c r="O172" s="555" t="str">
        <f>IF('360 GRP volumes '!X175=0,"",'360 GRP volumes '!X175)</f>
        <v/>
      </c>
      <c r="P172" s="590">
        <f t="shared" si="2"/>
        <v>0</v>
      </c>
      <c r="Q172" s="221">
        <f>P172*'360 GRP volumes '!H175</f>
        <v>0</v>
      </c>
      <c r="R172" s="221">
        <f>P172*'360 GRP volumes '!AU175</f>
        <v>0</v>
      </c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589" t="str">
        <f>'360 GRP volumes '!D176</f>
        <v>360-410-DT</v>
      </c>
      <c r="B173" s="457" t="s">
        <v>32</v>
      </c>
      <c r="C173" s="555" t="str">
        <f>IF('360 GRP volumes '!L176=0,"",'360 GRP volumes '!L176)</f>
        <v/>
      </c>
      <c r="D173" s="555" t="str">
        <f>IF('360 GRP volumes '!M176=0,"",'360 GRP volumes '!M176)</f>
        <v/>
      </c>
      <c r="E173" s="555" t="str">
        <f>IF('360 GRP volumes '!N176=0,"",'360 GRP volumes '!N176)</f>
        <v/>
      </c>
      <c r="F173" s="555" t="str">
        <f>IF('360 GRP volumes '!O176=0,"",'360 GRP volumes '!O176)</f>
        <v/>
      </c>
      <c r="G173" s="555" t="str">
        <f>IF('360 GRP volumes '!P176=0,"",'360 GRP volumes '!P176)</f>
        <v/>
      </c>
      <c r="H173" s="555" t="str">
        <f>IF('360 GRP volumes '!Q176=0,"",'360 GRP volumes '!Q176)</f>
        <v/>
      </c>
      <c r="I173" s="555" t="str">
        <f>IF('360 GRP volumes '!R176=0,"",'360 GRP volumes '!R176)</f>
        <v/>
      </c>
      <c r="J173" s="555" t="str">
        <f>IF('360 GRP volumes '!S176=0,"",'360 GRP volumes '!S176)</f>
        <v/>
      </c>
      <c r="K173" s="555" t="str">
        <f>IF('360 GRP volumes '!T176=0,"",'360 GRP volumes '!T176)</f>
        <v/>
      </c>
      <c r="L173" s="555" t="str">
        <f>IF('360 GRP volumes '!U176=0,"",'360 GRP volumes '!U176)</f>
        <v/>
      </c>
      <c r="M173" s="555" t="str">
        <f>IF('360 GRP volumes '!V176=0,"",'360 GRP volumes '!V176)</f>
        <v/>
      </c>
      <c r="N173" s="555" t="str">
        <f>IF('360 GRP volumes '!W176=0,"",'360 GRP volumes '!W176)</f>
        <v/>
      </c>
      <c r="O173" s="555" t="str">
        <f>IF('360 GRP volumes '!X176=0,"",'360 GRP volumes '!X176)</f>
        <v/>
      </c>
      <c r="P173" s="590">
        <f t="shared" si="2"/>
        <v>0</v>
      </c>
      <c r="Q173" s="221">
        <f>P173*'360 GRP volumes '!H176</f>
        <v>0</v>
      </c>
      <c r="R173" s="221">
        <f>P173*'360 GRP volumes '!AU176</f>
        <v>0</v>
      </c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589" t="str">
        <f>'360 GRP volumes '!D177</f>
        <v>360-411</v>
      </c>
      <c r="B174" s="457"/>
      <c r="C174" s="555" t="str">
        <f>IF('360 GRP volumes '!L177=0,"",'360 GRP volumes '!L177)</f>
        <v/>
      </c>
      <c r="D174" s="555" t="str">
        <f>IF('360 GRP volumes '!M177=0,"",'360 GRP volumes '!M177)</f>
        <v/>
      </c>
      <c r="E174" s="555" t="str">
        <f>IF('360 GRP volumes '!N177=0,"",'360 GRP volumes '!N177)</f>
        <v/>
      </c>
      <c r="F174" s="555" t="str">
        <f>IF('360 GRP volumes '!O177=0,"",'360 GRP volumes '!O177)</f>
        <v/>
      </c>
      <c r="G174" s="555" t="str">
        <f>IF('360 GRP volumes '!P177=0,"",'360 GRP volumes '!P177)</f>
        <v/>
      </c>
      <c r="H174" s="555" t="str">
        <f>IF('360 GRP volumes '!Q177=0,"",'360 GRP volumes '!Q177)</f>
        <v/>
      </c>
      <c r="I174" s="555" t="str">
        <f>IF('360 GRP volumes '!R177=0,"",'360 GRP volumes '!R177)</f>
        <v/>
      </c>
      <c r="J174" s="555" t="str">
        <f>IF('360 GRP volumes '!S177=0,"",'360 GRP volumes '!S177)</f>
        <v/>
      </c>
      <c r="K174" s="555" t="str">
        <f>IF('360 GRP volumes '!T177=0,"",'360 GRP volumes '!T177)</f>
        <v/>
      </c>
      <c r="L174" s="555" t="str">
        <f>IF('360 GRP volumes '!U177=0,"",'360 GRP volumes '!U177)</f>
        <v/>
      </c>
      <c r="M174" s="555" t="str">
        <f>IF('360 GRP volumes '!V177=0,"",'360 GRP volumes '!V177)</f>
        <v/>
      </c>
      <c r="N174" s="555" t="str">
        <f>IF('360 GRP volumes '!W177=0,"",'360 GRP volumes '!W177)</f>
        <v/>
      </c>
      <c r="O174" s="555" t="str">
        <f>IF('360 GRP volumes '!X177=0,"",'360 GRP volumes '!X177)</f>
        <v/>
      </c>
      <c r="P174" s="590">
        <f t="shared" si="2"/>
        <v>0</v>
      </c>
      <c r="Q174" s="221">
        <f>P174*'360 GRP volumes '!H177</f>
        <v>0</v>
      </c>
      <c r="R174" s="221">
        <f>P174*'360 GRP volumes '!AU177</f>
        <v>0</v>
      </c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589" t="str">
        <f>'360 GRP volumes '!D178</f>
        <v>360-411-DT</v>
      </c>
      <c r="B175" s="457" t="s">
        <v>32</v>
      </c>
      <c r="C175" s="555" t="str">
        <f>IF('360 GRP volumes '!L178=0,"",'360 GRP volumes '!L178)</f>
        <v/>
      </c>
      <c r="D175" s="555" t="str">
        <f>IF('360 GRP volumes '!M178=0,"",'360 GRP volumes '!M178)</f>
        <v/>
      </c>
      <c r="E175" s="555" t="str">
        <f>IF('360 GRP volumes '!N178=0,"",'360 GRP volumes '!N178)</f>
        <v/>
      </c>
      <c r="F175" s="555" t="str">
        <f>IF('360 GRP volumes '!O178=0,"",'360 GRP volumes '!O178)</f>
        <v/>
      </c>
      <c r="G175" s="555" t="str">
        <f>IF('360 GRP volumes '!P178=0,"",'360 GRP volumes '!P178)</f>
        <v/>
      </c>
      <c r="H175" s="555" t="str">
        <f>IF('360 GRP volumes '!Q178=0,"",'360 GRP volumes '!Q178)</f>
        <v/>
      </c>
      <c r="I175" s="555" t="str">
        <f>IF('360 GRP volumes '!R178=0,"",'360 GRP volumes '!R178)</f>
        <v/>
      </c>
      <c r="J175" s="555" t="str">
        <f>IF('360 GRP volumes '!S178=0,"",'360 GRP volumes '!S178)</f>
        <v/>
      </c>
      <c r="K175" s="555" t="str">
        <f>IF('360 GRP volumes '!T178=0,"",'360 GRP volumes '!T178)</f>
        <v/>
      </c>
      <c r="L175" s="555" t="str">
        <f>IF('360 GRP volumes '!U178=0,"",'360 GRP volumes '!U178)</f>
        <v/>
      </c>
      <c r="M175" s="555" t="str">
        <f>IF('360 GRP volumes '!V178=0,"",'360 GRP volumes '!V178)</f>
        <v/>
      </c>
      <c r="N175" s="555" t="str">
        <f>IF('360 GRP volumes '!W178=0,"",'360 GRP volumes '!W178)</f>
        <v/>
      </c>
      <c r="O175" s="555" t="str">
        <f>IF('360 GRP volumes '!X178=0,"",'360 GRP volumes '!X178)</f>
        <v/>
      </c>
      <c r="P175" s="590">
        <f t="shared" si="2"/>
        <v>0</v>
      </c>
      <c r="Q175" s="221">
        <f>P175*'360 GRP volumes '!H178</f>
        <v>0</v>
      </c>
      <c r="R175" s="221">
        <f>P175*'360 GRP volumes '!AU178</f>
        <v>0</v>
      </c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589" t="str">
        <f>'360 GRP volumes '!D179</f>
        <v>360-412</v>
      </c>
      <c r="B176" s="457"/>
      <c r="C176" s="555" t="str">
        <f>IF('360 GRP volumes '!L179=0,"",'360 GRP volumes '!L179)</f>
        <v/>
      </c>
      <c r="D176" s="555" t="str">
        <f>IF('360 GRP volumes '!M179=0,"",'360 GRP volumes '!M179)</f>
        <v/>
      </c>
      <c r="E176" s="555" t="str">
        <f>IF('360 GRP volumes '!N179=0,"",'360 GRP volumes '!N179)</f>
        <v/>
      </c>
      <c r="F176" s="555" t="str">
        <f>IF('360 GRP volumes '!O179=0,"",'360 GRP volumes '!O179)</f>
        <v/>
      </c>
      <c r="G176" s="555" t="str">
        <f>IF('360 GRP volumes '!P179=0,"",'360 GRP volumes '!P179)</f>
        <v/>
      </c>
      <c r="H176" s="555" t="str">
        <f>IF('360 GRP volumes '!Q179=0,"",'360 GRP volumes '!Q179)</f>
        <v/>
      </c>
      <c r="I176" s="555" t="str">
        <f>IF('360 GRP volumes '!R179=0,"",'360 GRP volumes '!R179)</f>
        <v/>
      </c>
      <c r="J176" s="555" t="str">
        <f>IF('360 GRP volumes '!S179=0,"",'360 GRP volumes '!S179)</f>
        <v/>
      </c>
      <c r="K176" s="555" t="str">
        <f>IF('360 GRP volumes '!T179=0,"",'360 GRP volumes '!T179)</f>
        <v/>
      </c>
      <c r="L176" s="555" t="str">
        <f>IF('360 GRP volumes '!U179=0,"",'360 GRP volumes '!U179)</f>
        <v/>
      </c>
      <c r="M176" s="555" t="str">
        <f>IF('360 GRP volumes '!V179=0,"",'360 GRP volumes '!V179)</f>
        <v/>
      </c>
      <c r="N176" s="555" t="str">
        <f>IF('360 GRP volumes '!W179=0,"",'360 GRP volumes '!W179)</f>
        <v/>
      </c>
      <c r="O176" s="555" t="str">
        <f>IF('360 GRP volumes '!X179=0,"",'360 GRP volumes '!X179)</f>
        <v/>
      </c>
      <c r="P176" s="590">
        <f t="shared" si="2"/>
        <v>0</v>
      </c>
      <c r="Q176" s="221">
        <f>P176*'360 GRP volumes '!H179</f>
        <v>0</v>
      </c>
      <c r="R176" s="221">
        <f>P176*'360 GRP volumes '!AU179</f>
        <v>0</v>
      </c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589" t="str">
        <f>'360 GRP volumes '!D180</f>
        <v>360-412-DT</v>
      </c>
      <c r="B177" s="457" t="s">
        <v>32</v>
      </c>
      <c r="C177" s="555" t="str">
        <f>IF('360 GRP volumes '!L180=0,"",'360 GRP volumes '!L180)</f>
        <v/>
      </c>
      <c r="D177" s="555" t="str">
        <f>IF('360 GRP volumes '!M180=0,"",'360 GRP volumes '!M180)</f>
        <v/>
      </c>
      <c r="E177" s="555" t="str">
        <f>IF('360 GRP volumes '!N180=0,"",'360 GRP volumes '!N180)</f>
        <v/>
      </c>
      <c r="F177" s="555" t="str">
        <f>IF('360 GRP volumes '!O180=0,"",'360 GRP volumes '!O180)</f>
        <v/>
      </c>
      <c r="G177" s="555" t="str">
        <f>IF('360 GRP volumes '!P180=0,"",'360 GRP volumes '!P180)</f>
        <v/>
      </c>
      <c r="H177" s="555" t="str">
        <f>IF('360 GRP volumes '!Q180=0,"",'360 GRP volumes '!Q180)</f>
        <v/>
      </c>
      <c r="I177" s="555" t="str">
        <f>IF('360 GRP volumes '!R180=0,"",'360 GRP volumes '!R180)</f>
        <v/>
      </c>
      <c r="J177" s="555" t="str">
        <f>IF('360 GRP volumes '!S180=0,"",'360 GRP volumes '!S180)</f>
        <v/>
      </c>
      <c r="K177" s="555" t="str">
        <f>IF('360 GRP volumes '!T180=0,"",'360 GRP volumes '!T180)</f>
        <v/>
      </c>
      <c r="L177" s="555" t="str">
        <f>IF('360 GRP volumes '!U180=0,"",'360 GRP volumes '!U180)</f>
        <v/>
      </c>
      <c r="M177" s="555" t="str">
        <f>IF('360 GRP volumes '!V180=0,"",'360 GRP volumes '!V180)</f>
        <v/>
      </c>
      <c r="N177" s="555" t="str">
        <f>IF('360 GRP volumes '!W180=0,"",'360 GRP volumes '!W180)</f>
        <v/>
      </c>
      <c r="O177" s="555" t="str">
        <f>IF('360 GRP volumes '!X180=0,"",'360 GRP volumes '!X180)</f>
        <v/>
      </c>
      <c r="P177" s="590">
        <f t="shared" si="2"/>
        <v>0</v>
      </c>
      <c r="Q177" s="221">
        <f>P177*'360 GRP volumes '!H180</f>
        <v>0</v>
      </c>
      <c r="R177" s="221">
        <f>P177*'360 GRP volumes '!AU180</f>
        <v>0</v>
      </c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589" t="str">
        <f>'360 GRP volumes '!D181</f>
        <v>360-413</v>
      </c>
      <c r="B178" s="457"/>
      <c r="C178" s="555" t="str">
        <f>IF('360 GRP volumes '!L181=0,"",'360 GRP volumes '!L181)</f>
        <v/>
      </c>
      <c r="D178" s="555" t="str">
        <f>IF('360 GRP volumes '!M181=0,"",'360 GRP volumes '!M181)</f>
        <v/>
      </c>
      <c r="E178" s="555" t="str">
        <f>IF('360 GRP volumes '!N181=0,"",'360 GRP volumes '!N181)</f>
        <v/>
      </c>
      <c r="F178" s="555" t="str">
        <f>IF('360 GRP volumes '!O181=0,"",'360 GRP volumes '!O181)</f>
        <v/>
      </c>
      <c r="G178" s="555" t="str">
        <f>IF('360 GRP volumes '!P181=0,"",'360 GRP volumes '!P181)</f>
        <v/>
      </c>
      <c r="H178" s="555" t="str">
        <f>IF('360 GRP volumes '!Q181=0,"",'360 GRP volumes '!Q181)</f>
        <v/>
      </c>
      <c r="I178" s="555" t="str">
        <f>IF('360 GRP volumes '!R181=0,"",'360 GRP volumes '!R181)</f>
        <v/>
      </c>
      <c r="J178" s="555" t="str">
        <f>IF('360 GRP volumes '!S181=0,"",'360 GRP volumes '!S181)</f>
        <v/>
      </c>
      <c r="K178" s="555" t="str">
        <f>IF('360 GRP volumes '!T181=0,"",'360 GRP volumes '!T181)</f>
        <v/>
      </c>
      <c r="L178" s="555" t="str">
        <f>IF('360 GRP volumes '!U181=0,"",'360 GRP volumes '!U181)</f>
        <v/>
      </c>
      <c r="M178" s="555" t="str">
        <f>IF('360 GRP volumes '!V181=0,"",'360 GRP volumes '!V181)</f>
        <v/>
      </c>
      <c r="N178" s="555" t="str">
        <f>IF('360 GRP volumes '!W181=0,"",'360 GRP volumes '!W181)</f>
        <v/>
      </c>
      <c r="O178" s="555" t="str">
        <f>IF('360 GRP volumes '!X181=0,"",'360 GRP volumes '!X181)</f>
        <v/>
      </c>
      <c r="P178" s="590">
        <f t="shared" si="2"/>
        <v>0</v>
      </c>
      <c r="Q178" s="221">
        <f>P178*'360 GRP volumes '!H181</f>
        <v>0</v>
      </c>
      <c r="R178" s="221">
        <f>P178*'360 GRP volumes '!AU181</f>
        <v>0</v>
      </c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589" t="str">
        <f>'360 GRP volumes '!D182</f>
        <v>360-413-DT</v>
      </c>
      <c r="B179" s="457" t="s">
        <v>32</v>
      </c>
      <c r="C179" s="555" t="str">
        <f>IF('360 GRP volumes '!L182=0,"",'360 GRP volumes '!L182)</f>
        <v/>
      </c>
      <c r="D179" s="555" t="str">
        <f>IF('360 GRP volumes '!M182=0,"",'360 GRP volumes '!M182)</f>
        <v/>
      </c>
      <c r="E179" s="555" t="str">
        <f>IF('360 GRP volumes '!N182=0,"",'360 GRP volumes '!N182)</f>
        <v/>
      </c>
      <c r="F179" s="555" t="str">
        <f>IF('360 GRP volumes '!O182=0,"",'360 GRP volumes '!O182)</f>
        <v/>
      </c>
      <c r="G179" s="555" t="str">
        <f>IF('360 GRP volumes '!P182=0,"",'360 GRP volumes '!P182)</f>
        <v/>
      </c>
      <c r="H179" s="555" t="str">
        <f>IF('360 GRP volumes '!Q182=0,"",'360 GRP volumes '!Q182)</f>
        <v/>
      </c>
      <c r="I179" s="555" t="str">
        <f>IF('360 GRP volumes '!R182=0,"",'360 GRP volumes '!R182)</f>
        <v/>
      </c>
      <c r="J179" s="555" t="str">
        <f>IF('360 GRP volumes '!S182=0,"",'360 GRP volumes '!S182)</f>
        <v/>
      </c>
      <c r="K179" s="555" t="str">
        <f>IF('360 GRP volumes '!T182=0,"",'360 GRP volumes '!T182)</f>
        <v/>
      </c>
      <c r="L179" s="555" t="str">
        <f>IF('360 GRP volumes '!U182=0,"",'360 GRP volumes '!U182)</f>
        <v/>
      </c>
      <c r="M179" s="555" t="str">
        <f>IF('360 GRP volumes '!V182=0,"",'360 GRP volumes '!V182)</f>
        <v/>
      </c>
      <c r="N179" s="555" t="str">
        <f>IF('360 GRP volumes '!W182=0,"",'360 GRP volumes '!W182)</f>
        <v/>
      </c>
      <c r="O179" s="555" t="str">
        <f>IF('360 GRP volumes '!X182=0,"",'360 GRP volumes '!X182)</f>
        <v/>
      </c>
      <c r="P179" s="590">
        <f t="shared" si="2"/>
        <v>0</v>
      </c>
      <c r="Q179" s="221">
        <f>P179*'360 GRP volumes '!H182</f>
        <v>0</v>
      </c>
      <c r="R179" s="221">
        <f>P179*'360 GRP volumes '!AU182</f>
        <v>0</v>
      </c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589" t="str">
        <f>'360 GRP volumes '!D183</f>
        <v>360-414</v>
      </c>
      <c r="B180" s="457"/>
      <c r="C180" s="555" t="str">
        <f>IF('360 GRP volumes '!L183=0,"",'360 GRP volumes '!L183)</f>
        <v/>
      </c>
      <c r="D180" s="555" t="str">
        <f>IF('360 GRP volumes '!M183=0,"",'360 GRP volumes '!M183)</f>
        <v/>
      </c>
      <c r="E180" s="555" t="str">
        <f>IF('360 GRP volumes '!N183=0,"",'360 GRP volumes '!N183)</f>
        <v/>
      </c>
      <c r="F180" s="555" t="str">
        <f>IF('360 GRP volumes '!O183=0,"",'360 GRP volumes '!O183)</f>
        <v/>
      </c>
      <c r="G180" s="555" t="str">
        <f>IF('360 GRP volumes '!P183=0,"",'360 GRP volumes '!P183)</f>
        <v/>
      </c>
      <c r="H180" s="555" t="str">
        <f>IF('360 GRP volumes '!Q183=0,"",'360 GRP volumes '!Q183)</f>
        <v/>
      </c>
      <c r="I180" s="555" t="str">
        <f>IF('360 GRP volumes '!R183=0,"",'360 GRP volumes '!R183)</f>
        <v/>
      </c>
      <c r="J180" s="555" t="str">
        <f>IF('360 GRP volumes '!S183=0,"",'360 GRP volumes '!S183)</f>
        <v/>
      </c>
      <c r="K180" s="555" t="str">
        <f>IF('360 GRP volumes '!T183=0,"",'360 GRP volumes '!T183)</f>
        <v/>
      </c>
      <c r="L180" s="555" t="str">
        <f>IF('360 GRP volumes '!U183=0,"",'360 GRP volumes '!U183)</f>
        <v/>
      </c>
      <c r="M180" s="555" t="str">
        <f>IF('360 GRP volumes '!V183=0,"",'360 GRP volumes '!V183)</f>
        <v/>
      </c>
      <c r="N180" s="555" t="str">
        <f>IF('360 GRP volumes '!W183=0,"",'360 GRP volumes '!W183)</f>
        <v/>
      </c>
      <c r="O180" s="555" t="str">
        <f>IF('360 GRP volumes '!X183=0,"",'360 GRP volumes '!X183)</f>
        <v/>
      </c>
      <c r="P180" s="590">
        <f t="shared" si="2"/>
        <v>0</v>
      </c>
      <c r="Q180" s="221">
        <f>P180*'360 GRP volumes '!H183</f>
        <v>0</v>
      </c>
      <c r="R180" s="221">
        <f>P180*'360 GRP volumes '!AU183</f>
        <v>0</v>
      </c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589" t="str">
        <f>'360 GRP volumes '!D184</f>
        <v>360-414-DT</v>
      </c>
      <c r="B181" s="457" t="s">
        <v>32</v>
      </c>
      <c r="C181" s="555" t="str">
        <f>IF('360 GRP volumes '!L184=0,"",'360 GRP volumes '!L184)</f>
        <v/>
      </c>
      <c r="D181" s="555" t="str">
        <f>IF('360 GRP volumes '!M184=0,"",'360 GRP volumes '!M184)</f>
        <v/>
      </c>
      <c r="E181" s="555" t="str">
        <f>IF('360 GRP volumes '!N184=0,"",'360 GRP volumes '!N184)</f>
        <v/>
      </c>
      <c r="F181" s="555" t="str">
        <f>IF('360 GRP volumes '!O184=0,"",'360 GRP volumes '!O184)</f>
        <v/>
      </c>
      <c r="G181" s="555" t="str">
        <f>IF('360 GRP volumes '!P184=0,"",'360 GRP volumes '!P184)</f>
        <v/>
      </c>
      <c r="H181" s="555" t="str">
        <f>IF('360 GRP volumes '!Q184=0,"",'360 GRP volumes '!Q184)</f>
        <v/>
      </c>
      <c r="I181" s="555" t="str">
        <f>IF('360 GRP volumes '!R184=0,"",'360 GRP volumes '!R184)</f>
        <v/>
      </c>
      <c r="J181" s="555" t="str">
        <f>IF('360 GRP volumes '!S184=0,"",'360 GRP volumes '!S184)</f>
        <v/>
      </c>
      <c r="K181" s="555" t="str">
        <f>IF('360 GRP volumes '!T184=0,"",'360 GRP volumes '!T184)</f>
        <v/>
      </c>
      <c r="L181" s="555" t="str">
        <f>IF('360 GRP volumes '!U184=0,"",'360 GRP volumes '!U184)</f>
        <v/>
      </c>
      <c r="M181" s="555" t="str">
        <f>IF('360 GRP volumes '!V184=0,"",'360 GRP volumes '!V184)</f>
        <v/>
      </c>
      <c r="N181" s="555" t="str">
        <f>IF('360 GRP volumes '!W184=0,"",'360 GRP volumes '!W184)</f>
        <v/>
      </c>
      <c r="O181" s="555" t="str">
        <f>IF('360 GRP volumes '!X184=0,"",'360 GRP volumes '!X184)</f>
        <v/>
      </c>
      <c r="P181" s="590">
        <f t="shared" si="2"/>
        <v>0</v>
      </c>
      <c r="Q181" s="221">
        <f>P181*'360 GRP volumes '!H184</f>
        <v>0</v>
      </c>
      <c r="R181" s="221">
        <f>P181*'360 GRP volumes '!AU184</f>
        <v>0</v>
      </c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589" t="str">
        <f>'360 GRP volumes '!D185</f>
        <v>360-415</v>
      </c>
      <c r="B182" s="457"/>
      <c r="C182" s="555" t="str">
        <f>IF('360 GRP volumes '!L185=0,"",'360 GRP volumes '!L185)</f>
        <v/>
      </c>
      <c r="D182" s="555" t="str">
        <f>IF('360 GRP volumes '!M185=0,"",'360 GRP volumes '!M185)</f>
        <v/>
      </c>
      <c r="E182" s="555" t="str">
        <f>IF('360 GRP volumes '!N185=0,"",'360 GRP volumes '!N185)</f>
        <v/>
      </c>
      <c r="F182" s="555" t="str">
        <f>IF('360 GRP volumes '!O185=0,"",'360 GRP volumes '!O185)</f>
        <v/>
      </c>
      <c r="G182" s="555" t="str">
        <f>IF('360 GRP volumes '!P185=0,"",'360 GRP volumes '!P185)</f>
        <v/>
      </c>
      <c r="H182" s="555" t="str">
        <f>IF('360 GRP volumes '!Q185=0,"",'360 GRP volumes '!Q185)</f>
        <v/>
      </c>
      <c r="I182" s="555" t="str">
        <f>IF('360 GRP volumes '!R185=0,"",'360 GRP volumes '!R185)</f>
        <v/>
      </c>
      <c r="J182" s="555" t="str">
        <f>IF('360 GRP volumes '!S185=0,"",'360 GRP volumes '!S185)</f>
        <v/>
      </c>
      <c r="K182" s="555" t="str">
        <f>IF('360 GRP volumes '!T185=0,"",'360 GRP volumes '!T185)</f>
        <v/>
      </c>
      <c r="L182" s="555" t="str">
        <f>IF('360 GRP volumes '!U185=0,"",'360 GRP volumes '!U185)</f>
        <v/>
      </c>
      <c r="M182" s="555" t="str">
        <f>IF('360 GRP volumes '!V185=0,"",'360 GRP volumes '!V185)</f>
        <v/>
      </c>
      <c r="N182" s="555" t="str">
        <f>IF('360 GRP volumes '!W185=0,"",'360 GRP volumes '!W185)</f>
        <v/>
      </c>
      <c r="O182" s="555" t="str">
        <f>IF('360 GRP volumes '!X185=0,"",'360 GRP volumes '!X185)</f>
        <v/>
      </c>
      <c r="P182" s="590">
        <f t="shared" si="2"/>
        <v>0</v>
      </c>
      <c r="Q182" s="221">
        <f>P182*'360 GRP volumes '!H185</f>
        <v>0</v>
      </c>
      <c r="R182" s="221">
        <f>P182*'360 GRP volumes '!AU185</f>
        <v>0</v>
      </c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589" t="str">
        <f>'360 GRP volumes '!D186</f>
        <v>360-415-DT</v>
      </c>
      <c r="B183" s="457" t="s">
        <v>32</v>
      </c>
      <c r="C183" s="555" t="str">
        <f>IF('360 GRP volumes '!L186=0,"",'360 GRP volumes '!L186)</f>
        <v/>
      </c>
      <c r="D183" s="555" t="str">
        <f>IF('360 GRP volumes '!M186=0,"",'360 GRP volumes '!M186)</f>
        <v/>
      </c>
      <c r="E183" s="555" t="str">
        <f>IF('360 GRP volumes '!N186=0,"",'360 GRP volumes '!N186)</f>
        <v/>
      </c>
      <c r="F183" s="555" t="str">
        <f>IF('360 GRP volumes '!O186=0,"",'360 GRP volumes '!O186)</f>
        <v/>
      </c>
      <c r="G183" s="555" t="str">
        <f>IF('360 GRP volumes '!P186=0,"",'360 GRP volumes '!P186)</f>
        <v/>
      </c>
      <c r="H183" s="555" t="str">
        <f>IF('360 GRP volumes '!Q186=0,"",'360 GRP volumes '!Q186)</f>
        <v/>
      </c>
      <c r="I183" s="555" t="str">
        <f>IF('360 GRP volumes '!R186=0,"",'360 GRP volumes '!R186)</f>
        <v/>
      </c>
      <c r="J183" s="555" t="str">
        <f>IF('360 GRP volumes '!S186=0,"",'360 GRP volumes '!S186)</f>
        <v/>
      </c>
      <c r="K183" s="555" t="str">
        <f>IF('360 GRP volumes '!T186=0,"",'360 GRP volumes '!T186)</f>
        <v/>
      </c>
      <c r="L183" s="555" t="str">
        <f>IF('360 GRP volumes '!U186=0,"",'360 GRP volumes '!U186)</f>
        <v/>
      </c>
      <c r="M183" s="555" t="str">
        <f>IF('360 GRP volumes '!V186=0,"",'360 GRP volumes '!V186)</f>
        <v/>
      </c>
      <c r="N183" s="555" t="str">
        <f>IF('360 GRP volumes '!W186=0,"",'360 GRP volumes '!W186)</f>
        <v/>
      </c>
      <c r="O183" s="555" t="str">
        <f>IF('360 GRP volumes '!X186=0,"",'360 GRP volumes '!X186)</f>
        <v/>
      </c>
      <c r="P183" s="590">
        <f t="shared" si="2"/>
        <v>0</v>
      </c>
      <c r="Q183" s="221">
        <f>P183*'360 GRP volumes '!H186</f>
        <v>0</v>
      </c>
      <c r="R183" s="221">
        <f>P183*'360 GRP volumes '!AU186</f>
        <v>0</v>
      </c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589" t="str">
        <f>'360 GRP volumes '!D187</f>
        <v>360-416</v>
      </c>
      <c r="B184" s="457"/>
      <c r="C184" s="555" t="str">
        <f>IF('360 GRP volumes '!L187=0,"",'360 GRP volumes '!L187)</f>
        <v/>
      </c>
      <c r="D184" s="555" t="str">
        <f>IF('360 GRP volumes '!M187=0,"",'360 GRP volumes '!M187)</f>
        <v/>
      </c>
      <c r="E184" s="555" t="str">
        <f>IF('360 GRP volumes '!N187=0,"",'360 GRP volumes '!N187)</f>
        <v/>
      </c>
      <c r="F184" s="555" t="str">
        <f>IF('360 GRP volumes '!O187=0,"",'360 GRP volumes '!O187)</f>
        <v/>
      </c>
      <c r="G184" s="555" t="str">
        <f>IF('360 GRP volumes '!P187=0,"",'360 GRP volumes '!P187)</f>
        <v/>
      </c>
      <c r="H184" s="555" t="str">
        <f>IF('360 GRP volumes '!Q187=0,"",'360 GRP volumes '!Q187)</f>
        <v/>
      </c>
      <c r="I184" s="555" t="str">
        <f>IF('360 GRP volumes '!R187=0,"",'360 GRP volumes '!R187)</f>
        <v/>
      </c>
      <c r="J184" s="555" t="str">
        <f>IF('360 GRP volumes '!S187=0,"",'360 GRP volumes '!S187)</f>
        <v/>
      </c>
      <c r="K184" s="555" t="str">
        <f>IF('360 GRP volumes '!T187=0,"",'360 GRP volumes '!T187)</f>
        <v/>
      </c>
      <c r="L184" s="555" t="str">
        <f>IF('360 GRP volumes '!U187=0,"",'360 GRP volumes '!U187)</f>
        <v/>
      </c>
      <c r="M184" s="555" t="str">
        <f>IF('360 GRP volumes '!V187=0,"",'360 GRP volumes '!V187)</f>
        <v/>
      </c>
      <c r="N184" s="555" t="str">
        <f>IF('360 GRP volumes '!W187=0,"",'360 GRP volumes '!W187)</f>
        <v/>
      </c>
      <c r="O184" s="555" t="str">
        <f>IF('360 GRP volumes '!X187=0,"",'360 GRP volumes '!X187)</f>
        <v/>
      </c>
      <c r="P184" s="590">
        <f t="shared" si="2"/>
        <v>0</v>
      </c>
      <c r="Q184" s="221">
        <f>P184*'360 GRP volumes '!H187</f>
        <v>0</v>
      </c>
      <c r="R184" s="221">
        <f>P184*'360 GRP volumes '!AU187</f>
        <v>0</v>
      </c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589" t="str">
        <f>'360 GRP volumes '!D188</f>
        <v>360-416-DT</v>
      </c>
      <c r="B185" s="457" t="s">
        <v>32</v>
      </c>
      <c r="C185" s="555" t="str">
        <f>IF('360 GRP volumes '!L188=0,"",'360 GRP volumes '!L188)</f>
        <v/>
      </c>
      <c r="D185" s="555" t="str">
        <f>IF('360 GRP volumes '!M188=0,"",'360 GRP volumes '!M188)</f>
        <v/>
      </c>
      <c r="E185" s="555" t="str">
        <f>IF('360 GRP volumes '!N188=0,"",'360 GRP volumes '!N188)</f>
        <v/>
      </c>
      <c r="F185" s="555" t="str">
        <f>IF('360 GRP volumes '!O188=0,"",'360 GRP volumes '!O188)</f>
        <v/>
      </c>
      <c r="G185" s="555" t="str">
        <f>IF('360 GRP volumes '!P188=0,"",'360 GRP volumes '!P188)</f>
        <v/>
      </c>
      <c r="H185" s="555" t="str">
        <f>IF('360 GRP volumes '!Q188=0,"",'360 GRP volumes '!Q188)</f>
        <v/>
      </c>
      <c r="I185" s="555" t="str">
        <f>IF('360 GRP volumes '!R188=0,"",'360 GRP volumes '!R188)</f>
        <v/>
      </c>
      <c r="J185" s="555" t="str">
        <f>IF('360 GRP volumes '!S188=0,"",'360 GRP volumes '!S188)</f>
        <v/>
      </c>
      <c r="K185" s="555" t="str">
        <f>IF('360 GRP volumes '!T188=0,"",'360 GRP volumes '!T188)</f>
        <v/>
      </c>
      <c r="L185" s="555" t="str">
        <f>IF('360 GRP volumes '!U188=0,"",'360 GRP volumes '!U188)</f>
        <v/>
      </c>
      <c r="M185" s="555" t="str">
        <f>IF('360 GRP volumes '!V188=0,"",'360 GRP volumes '!V188)</f>
        <v/>
      </c>
      <c r="N185" s="555" t="str">
        <f>IF('360 GRP volumes '!W188=0,"",'360 GRP volumes '!W188)</f>
        <v/>
      </c>
      <c r="O185" s="555" t="str">
        <f>IF('360 GRP volumes '!X188=0,"",'360 GRP volumes '!X188)</f>
        <v/>
      </c>
      <c r="P185" s="590">
        <f t="shared" si="2"/>
        <v>0</v>
      </c>
      <c r="Q185" s="221">
        <f>P185*'360 GRP volumes '!H188</f>
        <v>0</v>
      </c>
      <c r="R185" s="221">
        <f>P185*'360 GRP volumes '!AU188</f>
        <v>0</v>
      </c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589" t="str">
        <f>'360 GRP volumes '!D189</f>
        <v>360-417</v>
      </c>
      <c r="B186" s="457"/>
      <c r="C186" s="555" t="str">
        <f>IF('360 GRP volumes '!L189=0,"",'360 GRP volumes '!L189)</f>
        <v/>
      </c>
      <c r="D186" s="555" t="str">
        <f>IF('360 GRP volumes '!M189=0,"",'360 GRP volumes '!M189)</f>
        <v/>
      </c>
      <c r="E186" s="555" t="str">
        <f>IF('360 GRP volumes '!N189=0,"",'360 GRP volumes '!N189)</f>
        <v/>
      </c>
      <c r="F186" s="555" t="str">
        <f>IF('360 GRP volumes '!O189=0,"",'360 GRP volumes '!O189)</f>
        <v/>
      </c>
      <c r="G186" s="555" t="str">
        <f>IF('360 GRP volumes '!P189=0,"",'360 GRP volumes '!P189)</f>
        <v/>
      </c>
      <c r="H186" s="555" t="str">
        <f>IF('360 GRP volumes '!Q189=0,"",'360 GRP volumes '!Q189)</f>
        <v/>
      </c>
      <c r="I186" s="555" t="str">
        <f>IF('360 GRP volumes '!R189=0,"",'360 GRP volumes '!R189)</f>
        <v/>
      </c>
      <c r="J186" s="555" t="str">
        <f>IF('360 GRP volumes '!S189=0,"",'360 GRP volumes '!S189)</f>
        <v/>
      </c>
      <c r="K186" s="555" t="str">
        <f>IF('360 GRP volumes '!T189=0,"",'360 GRP volumes '!T189)</f>
        <v/>
      </c>
      <c r="L186" s="555" t="str">
        <f>IF('360 GRP volumes '!U189=0,"",'360 GRP volumes '!U189)</f>
        <v/>
      </c>
      <c r="M186" s="555" t="str">
        <f>IF('360 GRP volumes '!V189=0,"",'360 GRP volumes '!V189)</f>
        <v/>
      </c>
      <c r="N186" s="555" t="str">
        <f>IF('360 GRP volumes '!W189=0,"",'360 GRP volumes '!W189)</f>
        <v/>
      </c>
      <c r="O186" s="555" t="str">
        <f>IF('360 GRP volumes '!X189=0,"",'360 GRP volumes '!X189)</f>
        <v/>
      </c>
      <c r="P186" s="590">
        <f t="shared" si="2"/>
        <v>0</v>
      </c>
      <c r="Q186" s="221">
        <f>P186*'360 GRP volumes '!H189</f>
        <v>0</v>
      </c>
      <c r="R186" s="221">
        <f>P186*'360 GRP volumes '!AU189</f>
        <v>0</v>
      </c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589" t="str">
        <f>'360 GRP volumes '!D190</f>
        <v>360-417-DT</v>
      </c>
      <c r="B187" s="457" t="s">
        <v>32</v>
      </c>
      <c r="C187" s="555" t="str">
        <f>IF('360 GRP volumes '!L190=0,"",'360 GRP volumes '!L190)</f>
        <v/>
      </c>
      <c r="D187" s="555" t="str">
        <f>IF('360 GRP volumes '!M190=0,"",'360 GRP volumes '!M190)</f>
        <v/>
      </c>
      <c r="E187" s="555" t="str">
        <f>IF('360 GRP volumes '!N190=0,"",'360 GRP volumes '!N190)</f>
        <v/>
      </c>
      <c r="F187" s="555" t="str">
        <f>IF('360 GRP volumes '!O190=0,"",'360 GRP volumes '!O190)</f>
        <v/>
      </c>
      <c r="G187" s="555" t="str">
        <f>IF('360 GRP volumes '!P190=0,"",'360 GRP volumes '!P190)</f>
        <v/>
      </c>
      <c r="H187" s="555" t="str">
        <f>IF('360 GRP volumes '!Q190=0,"",'360 GRP volumes '!Q190)</f>
        <v/>
      </c>
      <c r="I187" s="555" t="str">
        <f>IF('360 GRP volumes '!R190=0,"",'360 GRP volumes '!R190)</f>
        <v/>
      </c>
      <c r="J187" s="555" t="str">
        <f>IF('360 GRP volumes '!S190=0,"",'360 GRP volumes '!S190)</f>
        <v/>
      </c>
      <c r="K187" s="555" t="str">
        <f>IF('360 GRP volumes '!T190=0,"",'360 GRP volumes '!T190)</f>
        <v/>
      </c>
      <c r="L187" s="555" t="str">
        <f>IF('360 GRP volumes '!U190=0,"",'360 GRP volumes '!U190)</f>
        <v/>
      </c>
      <c r="M187" s="555" t="str">
        <f>IF('360 GRP volumes '!V190=0,"",'360 GRP volumes '!V190)</f>
        <v/>
      </c>
      <c r="N187" s="555" t="str">
        <f>IF('360 GRP volumes '!W190=0,"",'360 GRP volumes '!W190)</f>
        <v/>
      </c>
      <c r="O187" s="555" t="str">
        <f>IF('360 GRP volumes '!X190=0,"",'360 GRP volumes '!X190)</f>
        <v/>
      </c>
      <c r="P187" s="590">
        <f t="shared" si="2"/>
        <v>0</v>
      </c>
      <c r="Q187" s="221">
        <f>P187*'360 GRP volumes '!H190</f>
        <v>0</v>
      </c>
      <c r="R187" s="221">
        <f>P187*'360 GRP volumes '!AU190</f>
        <v>0</v>
      </c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589" t="str">
        <f>'360 GRP volumes '!D191</f>
        <v>360-418</v>
      </c>
      <c r="B188" s="457"/>
      <c r="C188" s="555" t="str">
        <f>IF('360 GRP volumes '!L191=0,"",'360 GRP volumes '!L191)</f>
        <v/>
      </c>
      <c r="D188" s="555" t="str">
        <f>IF('360 GRP volumes '!M191=0,"",'360 GRP volumes '!M191)</f>
        <v/>
      </c>
      <c r="E188" s="555" t="str">
        <f>IF('360 GRP volumes '!N191=0,"",'360 GRP volumes '!N191)</f>
        <v/>
      </c>
      <c r="F188" s="555" t="str">
        <f>IF('360 GRP volumes '!O191=0,"",'360 GRP volumes '!O191)</f>
        <v/>
      </c>
      <c r="G188" s="555" t="str">
        <f>IF('360 GRP volumes '!P191=0,"",'360 GRP volumes '!P191)</f>
        <v/>
      </c>
      <c r="H188" s="555" t="str">
        <f>IF('360 GRP volumes '!Q191=0,"",'360 GRP volumes '!Q191)</f>
        <v/>
      </c>
      <c r="I188" s="555" t="str">
        <f>IF('360 GRP volumes '!R191=0,"",'360 GRP volumes '!R191)</f>
        <v/>
      </c>
      <c r="J188" s="555" t="str">
        <f>IF('360 GRP volumes '!S191=0,"",'360 GRP volumes '!S191)</f>
        <v/>
      </c>
      <c r="K188" s="555" t="str">
        <f>IF('360 GRP volumes '!T191=0,"",'360 GRP volumes '!T191)</f>
        <v/>
      </c>
      <c r="L188" s="555" t="str">
        <f>IF('360 GRP volumes '!U191=0,"",'360 GRP volumes '!U191)</f>
        <v/>
      </c>
      <c r="M188" s="555" t="str">
        <f>IF('360 GRP volumes '!V191=0,"",'360 GRP volumes '!V191)</f>
        <v/>
      </c>
      <c r="N188" s="555" t="str">
        <f>IF('360 GRP volumes '!W191=0,"",'360 GRP volumes '!W191)</f>
        <v/>
      </c>
      <c r="O188" s="555" t="str">
        <f>IF('360 GRP volumes '!X191=0,"",'360 GRP volumes '!X191)</f>
        <v/>
      </c>
      <c r="P188" s="590">
        <f t="shared" si="2"/>
        <v>0</v>
      </c>
      <c r="Q188" s="221">
        <f>P188*'360 GRP volumes '!H191</f>
        <v>0</v>
      </c>
      <c r="R188" s="221">
        <f>P188*'360 GRP volumes '!AU191</f>
        <v>0</v>
      </c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589" t="str">
        <f>'360 GRP volumes '!D192</f>
        <v>360-418-DT</v>
      </c>
      <c r="B189" s="457" t="s">
        <v>32</v>
      </c>
      <c r="C189" s="555" t="str">
        <f>IF('360 GRP volumes '!L192=0,"",'360 GRP volumes '!L192)</f>
        <v/>
      </c>
      <c r="D189" s="555" t="str">
        <f>IF('360 GRP volumes '!M192=0,"",'360 GRP volumes '!M192)</f>
        <v/>
      </c>
      <c r="E189" s="555" t="str">
        <f>IF('360 GRP volumes '!N192=0,"",'360 GRP volumes '!N192)</f>
        <v/>
      </c>
      <c r="F189" s="555" t="str">
        <f>IF('360 GRP volumes '!O192=0,"",'360 GRP volumes '!O192)</f>
        <v/>
      </c>
      <c r="G189" s="555" t="str">
        <f>IF('360 GRP volumes '!P192=0,"",'360 GRP volumes '!P192)</f>
        <v/>
      </c>
      <c r="H189" s="555" t="str">
        <f>IF('360 GRP volumes '!Q192=0,"",'360 GRP volumes '!Q192)</f>
        <v/>
      </c>
      <c r="I189" s="555" t="str">
        <f>IF('360 GRP volumes '!R192=0,"",'360 GRP volumes '!R192)</f>
        <v/>
      </c>
      <c r="J189" s="555" t="str">
        <f>IF('360 GRP volumes '!S192=0,"",'360 GRP volumes '!S192)</f>
        <v/>
      </c>
      <c r="K189" s="555" t="str">
        <f>IF('360 GRP volumes '!T192=0,"",'360 GRP volumes '!T192)</f>
        <v/>
      </c>
      <c r="L189" s="555" t="str">
        <f>IF('360 GRP volumes '!U192=0,"",'360 GRP volumes '!U192)</f>
        <v/>
      </c>
      <c r="M189" s="555" t="str">
        <f>IF('360 GRP volumes '!V192=0,"",'360 GRP volumes '!V192)</f>
        <v/>
      </c>
      <c r="N189" s="555" t="str">
        <f>IF('360 GRP volumes '!W192=0,"",'360 GRP volumes '!W192)</f>
        <v/>
      </c>
      <c r="O189" s="555" t="str">
        <f>IF('360 GRP volumes '!X192=0,"",'360 GRP volumes '!X192)</f>
        <v/>
      </c>
      <c r="P189" s="590">
        <f t="shared" si="2"/>
        <v>0</v>
      </c>
      <c r="Q189" s="221">
        <f>P189*'360 GRP volumes '!H192</f>
        <v>0</v>
      </c>
      <c r="R189" s="221">
        <f>P189*'360 GRP volumes '!AU192</f>
        <v>0</v>
      </c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589" t="str">
        <f>'360 GRP volumes '!D193</f>
        <v>360-419</v>
      </c>
      <c r="B190" s="457"/>
      <c r="C190" s="555" t="str">
        <f>IF('360 GRP volumes '!L193=0,"",'360 GRP volumes '!L193)</f>
        <v/>
      </c>
      <c r="D190" s="555" t="str">
        <f>IF('360 GRP volumes '!M193=0,"",'360 GRP volumes '!M193)</f>
        <v/>
      </c>
      <c r="E190" s="555" t="str">
        <f>IF('360 GRP volumes '!N193=0,"",'360 GRP volumes '!N193)</f>
        <v/>
      </c>
      <c r="F190" s="555" t="str">
        <f>IF('360 GRP volumes '!O193=0,"",'360 GRP volumes '!O193)</f>
        <v/>
      </c>
      <c r="G190" s="555" t="str">
        <f>IF('360 GRP volumes '!P193=0,"",'360 GRP volumes '!P193)</f>
        <v/>
      </c>
      <c r="H190" s="555" t="str">
        <f>IF('360 GRP volumes '!Q193=0,"",'360 GRP volumes '!Q193)</f>
        <v/>
      </c>
      <c r="I190" s="555" t="str">
        <f>IF('360 GRP volumes '!R193=0,"",'360 GRP volumes '!R193)</f>
        <v/>
      </c>
      <c r="J190" s="555" t="str">
        <f>IF('360 GRP volumes '!S193=0,"",'360 GRP volumes '!S193)</f>
        <v/>
      </c>
      <c r="K190" s="555" t="str">
        <f>IF('360 GRP volumes '!T193=0,"",'360 GRP volumes '!T193)</f>
        <v/>
      </c>
      <c r="L190" s="555" t="str">
        <f>IF('360 GRP volumes '!U193=0,"",'360 GRP volumes '!U193)</f>
        <v/>
      </c>
      <c r="M190" s="555" t="str">
        <f>IF('360 GRP volumes '!V193=0,"",'360 GRP volumes '!V193)</f>
        <v/>
      </c>
      <c r="N190" s="555" t="str">
        <f>IF('360 GRP volumes '!W193=0,"",'360 GRP volumes '!W193)</f>
        <v/>
      </c>
      <c r="O190" s="555" t="str">
        <f>IF('360 GRP volumes '!X193=0,"",'360 GRP volumes '!X193)</f>
        <v/>
      </c>
      <c r="P190" s="590">
        <f t="shared" si="2"/>
        <v>0</v>
      </c>
      <c r="Q190" s="221">
        <f>P190*'360 GRP volumes '!H193</f>
        <v>0</v>
      </c>
      <c r="R190" s="221">
        <f>P190*'360 GRP volumes '!AU193</f>
        <v>0</v>
      </c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589" t="str">
        <f>'360 GRP volumes '!D194</f>
        <v>360-419-DT</v>
      </c>
      <c r="B191" s="457" t="s">
        <v>32</v>
      </c>
      <c r="C191" s="555" t="str">
        <f>IF('360 GRP volumes '!L194=0,"",'360 GRP volumes '!L194)</f>
        <v/>
      </c>
      <c r="D191" s="555" t="str">
        <f>IF('360 GRP volumes '!M194=0,"",'360 GRP volumes '!M194)</f>
        <v/>
      </c>
      <c r="E191" s="555" t="str">
        <f>IF('360 GRP volumes '!N194=0,"",'360 GRP volumes '!N194)</f>
        <v/>
      </c>
      <c r="F191" s="555" t="str">
        <f>IF('360 GRP volumes '!O194=0,"",'360 GRP volumes '!O194)</f>
        <v/>
      </c>
      <c r="G191" s="555" t="str">
        <f>IF('360 GRP volumes '!P194=0,"",'360 GRP volumes '!P194)</f>
        <v/>
      </c>
      <c r="H191" s="555" t="str">
        <f>IF('360 GRP volumes '!Q194=0,"",'360 GRP volumes '!Q194)</f>
        <v/>
      </c>
      <c r="I191" s="555" t="str">
        <f>IF('360 GRP volumes '!R194=0,"",'360 GRP volumes '!R194)</f>
        <v/>
      </c>
      <c r="J191" s="555" t="str">
        <f>IF('360 GRP volumes '!S194=0,"",'360 GRP volumes '!S194)</f>
        <v/>
      </c>
      <c r="K191" s="555" t="str">
        <f>IF('360 GRP volumes '!T194=0,"",'360 GRP volumes '!T194)</f>
        <v/>
      </c>
      <c r="L191" s="555" t="str">
        <f>IF('360 GRP volumes '!U194=0,"",'360 GRP volumes '!U194)</f>
        <v/>
      </c>
      <c r="M191" s="555" t="str">
        <f>IF('360 GRP volumes '!V194=0,"",'360 GRP volumes '!V194)</f>
        <v/>
      </c>
      <c r="N191" s="555" t="str">
        <f>IF('360 GRP volumes '!W194=0,"",'360 GRP volumes '!W194)</f>
        <v/>
      </c>
      <c r="O191" s="555" t="str">
        <f>IF('360 GRP volumes '!X194=0,"",'360 GRP volumes '!X194)</f>
        <v/>
      </c>
      <c r="P191" s="590">
        <f t="shared" si="2"/>
        <v>0</v>
      </c>
      <c r="Q191" s="221">
        <f>P191*'360 GRP volumes '!H194</f>
        <v>0</v>
      </c>
      <c r="R191" s="221">
        <f>P191*'360 GRP volumes '!AU194</f>
        <v>0</v>
      </c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589" t="str">
        <f>'360 GRP volumes '!D195</f>
        <v>360-420</v>
      </c>
      <c r="B192" s="457"/>
      <c r="C192" s="555" t="str">
        <f>IF('360 GRP volumes '!L195=0,"",'360 GRP volumes '!L195)</f>
        <v/>
      </c>
      <c r="D192" s="555" t="str">
        <f>IF('360 GRP volumes '!M195=0,"",'360 GRP volumes '!M195)</f>
        <v/>
      </c>
      <c r="E192" s="555" t="str">
        <f>IF('360 GRP volumes '!N195=0,"",'360 GRP volumes '!N195)</f>
        <v/>
      </c>
      <c r="F192" s="555" t="str">
        <f>IF('360 GRP volumes '!O195=0,"",'360 GRP volumes '!O195)</f>
        <v/>
      </c>
      <c r="G192" s="555" t="str">
        <f>IF('360 GRP volumes '!P195=0,"",'360 GRP volumes '!P195)</f>
        <v/>
      </c>
      <c r="H192" s="555" t="str">
        <f>IF('360 GRP volumes '!Q195=0,"",'360 GRP volumes '!Q195)</f>
        <v/>
      </c>
      <c r="I192" s="555" t="str">
        <f>IF('360 GRP volumes '!R195=0,"",'360 GRP volumes '!R195)</f>
        <v/>
      </c>
      <c r="J192" s="555" t="str">
        <f>IF('360 GRP volumes '!S195=0,"",'360 GRP volumes '!S195)</f>
        <v/>
      </c>
      <c r="K192" s="555" t="str">
        <f>IF('360 GRP volumes '!T195=0,"",'360 GRP volumes '!T195)</f>
        <v/>
      </c>
      <c r="L192" s="555" t="str">
        <f>IF('360 GRP volumes '!U195=0,"",'360 GRP volumes '!U195)</f>
        <v/>
      </c>
      <c r="M192" s="555" t="str">
        <f>IF('360 GRP volumes '!V195=0,"",'360 GRP volumes '!V195)</f>
        <v/>
      </c>
      <c r="N192" s="555" t="str">
        <f>IF('360 GRP volumes '!W195=0,"",'360 GRP volumes '!W195)</f>
        <v/>
      </c>
      <c r="O192" s="555" t="str">
        <f>IF('360 GRP volumes '!X195=0,"",'360 GRP volumes '!X195)</f>
        <v/>
      </c>
      <c r="P192" s="590">
        <f t="shared" si="2"/>
        <v>0</v>
      </c>
      <c r="Q192" s="221">
        <f>P192*'360 GRP volumes '!H195</f>
        <v>0</v>
      </c>
      <c r="R192" s="221">
        <f>P192*'360 GRP volumes '!AU195</f>
        <v>0</v>
      </c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589" t="str">
        <f>'360 GRP volumes '!D196</f>
        <v>360-420-DT</v>
      </c>
      <c r="B193" s="457" t="s">
        <v>32</v>
      </c>
      <c r="C193" s="555" t="str">
        <f>IF('360 GRP volumes '!L196=0,"",'360 GRP volumes '!L196)</f>
        <v/>
      </c>
      <c r="D193" s="555" t="str">
        <f>IF('360 GRP volumes '!M196=0,"",'360 GRP volumes '!M196)</f>
        <v/>
      </c>
      <c r="E193" s="555" t="str">
        <f>IF('360 GRP volumes '!N196=0,"",'360 GRP volumes '!N196)</f>
        <v/>
      </c>
      <c r="F193" s="555" t="str">
        <f>IF('360 GRP volumes '!O196=0,"",'360 GRP volumes '!O196)</f>
        <v/>
      </c>
      <c r="G193" s="555" t="str">
        <f>IF('360 GRP volumes '!P196=0,"",'360 GRP volumes '!P196)</f>
        <v/>
      </c>
      <c r="H193" s="555" t="str">
        <f>IF('360 GRP volumes '!Q196=0,"",'360 GRP volumes '!Q196)</f>
        <v/>
      </c>
      <c r="I193" s="555" t="str">
        <f>IF('360 GRP volumes '!R196=0,"",'360 GRP volumes '!R196)</f>
        <v/>
      </c>
      <c r="J193" s="555" t="str">
        <f>IF('360 GRP volumes '!S196=0,"",'360 GRP volumes '!S196)</f>
        <v/>
      </c>
      <c r="K193" s="555" t="str">
        <f>IF('360 GRP volumes '!T196=0,"",'360 GRP volumes '!T196)</f>
        <v/>
      </c>
      <c r="L193" s="555" t="str">
        <f>IF('360 GRP volumes '!U196=0,"",'360 GRP volumes '!U196)</f>
        <v/>
      </c>
      <c r="M193" s="555" t="str">
        <f>IF('360 GRP volumes '!V196=0,"",'360 GRP volumes '!V196)</f>
        <v/>
      </c>
      <c r="N193" s="555" t="str">
        <f>IF('360 GRP volumes '!W196=0,"",'360 GRP volumes '!W196)</f>
        <v/>
      </c>
      <c r="O193" s="555" t="str">
        <f>IF('360 GRP volumes '!X196=0,"",'360 GRP volumes '!X196)</f>
        <v/>
      </c>
      <c r="P193" s="590">
        <f t="shared" si="2"/>
        <v>0</v>
      </c>
      <c r="Q193" s="221">
        <f>P193*'360 GRP volumes '!H196</f>
        <v>0</v>
      </c>
      <c r="R193" s="221">
        <f>P193*'360 GRP volumes '!AU196</f>
        <v>0</v>
      </c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589" t="str">
        <f>'360 GRP volumes '!D202</f>
        <v/>
      </c>
      <c r="B194" s="457"/>
      <c r="C194" s="555" t="str">
        <f>IF('360 GRP volumes '!L202=0,"",'360 GRP volumes '!L202)</f>
        <v/>
      </c>
      <c r="D194" s="555" t="str">
        <f>IF('360 GRP volumes '!M202=0,"",'360 GRP volumes '!M202)</f>
        <v/>
      </c>
      <c r="E194" s="555" t="str">
        <f>IF('360 GRP volumes '!N202=0,"",'360 GRP volumes '!N202)</f>
        <v/>
      </c>
      <c r="F194" s="555" t="str">
        <f>IF('360 GRP volumes '!O202=0,"",'360 GRP volumes '!O202)</f>
        <v/>
      </c>
      <c r="G194" s="555" t="str">
        <f>IF('360 GRP volumes '!P202=0,"",'360 GRP volumes '!P202)</f>
        <v/>
      </c>
      <c r="H194" s="555" t="str">
        <f>IF('360 GRP volumes '!Q202=0,"",'360 GRP volumes '!Q202)</f>
        <v/>
      </c>
      <c r="I194" s="555" t="str">
        <f>IF('360 GRP volumes '!R202=0,"",'360 GRP volumes '!R202)</f>
        <v/>
      </c>
      <c r="J194" s="555" t="str">
        <f>IF('360 GRP volumes '!S202=0,"",'360 GRP volumes '!S202)</f>
        <v/>
      </c>
      <c r="K194" s="555" t="str">
        <f>IF('360 GRP volumes '!T202=0,"",'360 GRP volumes '!T202)</f>
        <v/>
      </c>
      <c r="L194" s="555" t="str">
        <f>IF('360 GRP volumes '!U202=0,"",'360 GRP volumes '!U202)</f>
        <v/>
      </c>
      <c r="M194" s="555" t="str">
        <f>IF('360 GRP volumes '!V202=0,"",'360 GRP volumes '!V202)</f>
        <v/>
      </c>
      <c r="N194" s="555" t="str">
        <f>IF('360 GRP volumes '!W202=0,"",'360 GRP volumes '!W202)</f>
        <v/>
      </c>
      <c r="O194" s="555" t="str">
        <f>IF('360 GRP volumes '!X202=0,"",'360 GRP volumes '!X202)</f>
        <v/>
      </c>
      <c r="P194" s="590">
        <f t="shared" si="2"/>
        <v>0</v>
      </c>
      <c r="Q194" s="221">
        <f>P194*'360 GRP volumes '!H202</f>
        <v>0</v>
      </c>
      <c r="R194" s="221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589" t="str">
        <f>'360 GRP volumes '!D203</f>
        <v>360-421</v>
      </c>
      <c r="B195" s="457"/>
      <c r="C195" s="555" t="str">
        <f>IF('360 GRP volumes '!L203=0,"",'360 GRP volumes '!L203)</f>
        <v/>
      </c>
      <c r="D195" s="555" t="str">
        <f>IF('360 GRP volumes '!M203=0,"",'360 GRP volumes '!M203)</f>
        <v/>
      </c>
      <c r="E195" s="555" t="str">
        <f>IF('360 GRP volumes '!N203=0,"",'360 GRP volumes '!N203)</f>
        <v/>
      </c>
      <c r="F195" s="555" t="str">
        <f>IF('360 GRP volumes '!O203=0,"",'360 GRP volumes '!O203)</f>
        <v/>
      </c>
      <c r="G195" s="555" t="str">
        <f>IF('360 GRP volumes '!P203=0,"",'360 GRP volumes '!P203)</f>
        <v/>
      </c>
      <c r="H195" s="555" t="str">
        <f>IF('360 GRP volumes '!Q203=0,"",'360 GRP volumes '!Q203)</f>
        <v/>
      </c>
      <c r="I195" s="555" t="str">
        <f>IF('360 GRP volumes '!R203=0,"",'360 GRP volumes '!R203)</f>
        <v/>
      </c>
      <c r="J195" s="555" t="str">
        <f>IF('360 GRP volumes '!S203=0,"",'360 GRP volumes '!S203)</f>
        <v/>
      </c>
      <c r="K195" s="555" t="str">
        <f>IF('360 GRP volumes '!T203=0,"",'360 GRP volumes '!T203)</f>
        <v/>
      </c>
      <c r="L195" s="555" t="str">
        <f>IF('360 GRP volumes '!U203=0,"",'360 GRP volumes '!U203)</f>
        <v/>
      </c>
      <c r="M195" s="555" t="str">
        <f>IF('360 GRP volumes '!V203=0,"",'360 GRP volumes '!V203)</f>
        <v/>
      </c>
      <c r="N195" s="555" t="str">
        <f>IF('360 GRP volumes '!W203=0,"",'360 GRP volumes '!W203)</f>
        <v/>
      </c>
      <c r="O195" s="555" t="str">
        <f>IF('360 GRP volumes '!X203=0,"",'360 GRP volumes '!X203)</f>
        <v/>
      </c>
      <c r="P195" s="590">
        <f t="shared" si="2"/>
        <v>0</v>
      </c>
      <c r="Q195" s="221">
        <f>P195*'360 GRP volumes '!H203</f>
        <v>0</v>
      </c>
      <c r="R195" s="221">
        <f>P195*'360 GRP volumes '!AU203</f>
        <v>0</v>
      </c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589" t="str">
        <f>'360 GRP volumes '!D204</f>
        <v>360-422</v>
      </c>
      <c r="B196" s="457"/>
      <c r="C196" s="555" t="str">
        <f>IF('360 GRP volumes '!L204=0,"",'360 GRP volumes '!L204)</f>
        <v/>
      </c>
      <c r="D196" s="555" t="str">
        <f>IF('360 GRP volumes '!M204=0,"",'360 GRP volumes '!M204)</f>
        <v/>
      </c>
      <c r="E196" s="555" t="str">
        <f>IF('360 GRP volumes '!N204=0,"",'360 GRP volumes '!N204)</f>
        <v/>
      </c>
      <c r="F196" s="555" t="str">
        <f>IF('360 GRP volumes '!O204=0,"",'360 GRP volumes '!O204)</f>
        <v/>
      </c>
      <c r="G196" s="555" t="str">
        <f>IF('360 GRP volumes '!P204=0,"",'360 GRP volumes '!P204)</f>
        <v/>
      </c>
      <c r="H196" s="555" t="str">
        <f>IF('360 GRP volumes '!Q204=0,"",'360 GRP volumes '!Q204)</f>
        <v/>
      </c>
      <c r="I196" s="555" t="str">
        <f>IF('360 GRP volumes '!R204=0,"",'360 GRP volumes '!R204)</f>
        <v/>
      </c>
      <c r="J196" s="555" t="str">
        <f>IF('360 GRP volumes '!S204=0,"",'360 GRP volumes '!S204)</f>
        <v/>
      </c>
      <c r="K196" s="555" t="str">
        <f>IF('360 GRP volumes '!T204=0,"",'360 GRP volumes '!T204)</f>
        <v/>
      </c>
      <c r="L196" s="555" t="str">
        <f>IF('360 GRP volumes '!U204=0,"",'360 GRP volumes '!U204)</f>
        <v/>
      </c>
      <c r="M196" s="555" t="str">
        <f>IF('360 GRP volumes '!V204=0,"",'360 GRP volumes '!V204)</f>
        <v/>
      </c>
      <c r="N196" s="555" t="str">
        <f>IF('360 GRP volumes '!W204=0,"",'360 GRP volumes '!W204)</f>
        <v/>
      </c>
      <c r="O196" s="555" t="str">
        <f>IF('360 GRP volumes '!X204=0,"",'360 GRP volumes '!X204)</f>
        <v/>
      </c>
      <c r="P196" s="590">
        <f t="shared" si="2"/>
        <v>0</v>
      </c>
      <c r="Q196" s="221">
        <f>P196*'360 GRP volumes '!H204</f>
        <v>0</v>
      </c>
      <c r="R196" s="221">
        <f>P196*'360 GRP volumes '!AU204</f>
        <v>0</v>
      </c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589" t="str">
        <f>'360 GRP volumes '!D205</f>
        <v>360-423</v>
      </c>
      <c r="B197" s="457"/>
      <c r="C197" s="555" t="str">
        <f>IF('360 GRP volumes '!L205=0,"",'360 GRP volumes '!L205)</f>
        <v/>
      </c>
      <c r="D197" s="555" t="str">
        <f>IF('360 GRP volumes '!M205=0,"",'360 GRP volumes '!M205)</f>
        <v/>
      </c>
      <c r="E197" s="555" t="str">
        <f>IF('360 GRP volumes '!N205=0,"",'360 GRP volumes '!N205)</f>
        <v/>
      </c>
      <c r="F197" s="555" t="str">
        <f>IF('360 GRP volumes '!O205=0,"",'360 GRP volumes '!O205)</f>
        <v/>
      </c>
      <c r="G197" s="555" t="str">
        <f>IF('360 GRP volumes '!P205=0,"",'360 GRP volumes '!P205)</f>
        <v/>
      </c>
      <c r="H197" s="555" t="str">
        <f>IF('360 GRP volumes '!Q205=0,"",'360 GRP volumes '!Q205)</f>
        <v/>
      </c>
      <c r="I197" s="555" t="str">
        <f>IF('360 GRP volumes '!R205=0,"",'360 GRP volumes '!R205)</f>
        <v/>
      </c>
      <c r="J197" s="555" t="str">
        <f>IF('360 GRP volumes '!S205=0,"",'360 GRP volumes '!S205)</f>
        <v/>
      </c>
      <c r="K197" s="555" t="str">
        <f>IF('360 GRP volumes '!T205=0,"",'360 GRP volumes '!T205)</f>
        <v/>
      </c>
      <c r="L197" s="555" t="str">
        <f>IF('360 GRP volumes '!U205=0,"",'360 GRP volumes '!U205)</f>
        <v/>
      </c>
      <c r="M197" s="555" t="str">
        <f>IF('360 GRP volumes '!V205=0,"",'360 GRP volumes '!V205)</f>
        <v/>
      </c>
      <c r="N197" s="555" t="str">
        <f>IF('360 GRP volumes '!W205=0,"",'360 GRP volumes '!W205)</f>
        <v/>
      </c>
      <c r="O197" s="555" t="str">
        <f>IF('360 GRP volumes '!X205=0,"",'360 GRP volumes '!X205)</f>
        <v/>
      </c>
      <c r="P197" s="590">
        <f t="shared" si="2"/>
        <v>0</v>
      </c>
      <c r="Q197" s="221">
        <f>P197*'360 GRP volumes '!H205</f>
        <v>0</v>
      </c>
      <c r="R197" s="221">
        <f>P197*'360 GRP volumes '!AU205</f>
        <v>0</v>
      </c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589" t="str">
        <f>'360 GRP volumes '!D109</f>
        <v/>
      </c>
      <c r="B198" s="457"/>
      <c r="C198" s="555" t="str">
        <f>IF('360 GRP volumes '!L109=0,"",'360 GRP volumes '!L109)</f>
        <v/>
      </c>
      <c r="D198" s="555" t="str">
        <f>IF('360 GRP volumes '!M109=0,"",'360 GRP volumes '!M109)</f>
        <v/>
      </c>
      <c r="E198" s="555" t="str">
        <f>IF('360 GRP volumes '!N109=0,"",'360 GRP volumes '!N109)</f>
        <v/>
      </c>
      <c r="F198" s="555" t="str">
        <f>IF('360 GRP volumes '!O109=0,"",'360 GRP volumes '!O109)</f>
        <v/>
      </c>
      <c r="G198" s="555" t="str">
        <f>IF('360 GRP volumes '!P109=0,"",'360 GRP volumes '!P109)</f>
        <v/>
      </c>
      <c r="H198" s="555" t="str">
        <f>IF('360 GRP volumes '!Q109=0,"",'360 GRP volumes '!Q109)</f>
        <v/>
      </c>
      <c r="I198" s="555" t="str">
        <f>IF('360 GRP volumes '!R109=0,"",'360 GRP volumes '!R109)</f>
        <v/>
      </c>
      <c r="J198" s="555" t="str">
        <f>IF('360 GRP volumes '!S109=0,"",'360 GRP volumes '!S109)</f>
        <v/>
      </c>
      <c r="K198" s="555" t="str">
        <f>IF('360 GRP volumes '!T109=0,"",'360 GRP volumes '!T109)</f>
        <v/>
      </c>
      <c r="L198" s="555" t="str">
        <f>IF('360 GRP volumes '!U109=0,"",'360 GRP volumes '!U109)</f>
        <v/>
      </c>
      <c r="M198" s="555" t="str">
        <f>IF('360 GRP volumes '!V109=0,"",'360 GRP volumes '!V109)</f>
        <v/>
      </c>
      <c r="N198" s="555" t="str">
        <f>IF('360 GRP volumes '!W109=0,"",'360 GRP volumes '!W109)</f>
        <v/>
      </c>
      <c r="O198" s="555" t="str">
        <f>IF('360 GRP volumes '!X109=0,"",'360 GRP volumes '!X109)</f>
        <v/>
      </c>
      <c r="P198" s="590">
        <f t="shared" si="2"/>
        <v>0</v>
      </c>
      <c r="Q198" s="221">
        <f>P198*'360 GRP volumes '!H109</f>
        <v>0</v>
      </c>
      <c r="R198" s="221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589" t="str">
        <f>'360 GRP volumes '!D110</f>
        <v>360-461</v>
      </c>
      <c r="B199" s="457"/>
      <c r="C199" s="555" t="str">
        <f>IF('360 GRP volumes '!L110=0,"",'360 GRP volumes '!L110)</f>
        <v/>
      </c>
      <c r="D199" s="555" t="str">
        <f>IF('360 GRP volumes '!M110=0,"",'360 GRP volumes '!M110)</f>
        <v/>
      </c>
      <c r="E199" s="555" t="str">
        <f>IF('360 GRP volumes '!N110=0,"",'360 GRP volumes '!N110)</f>
        <v/>
      </c>
      <c r="F199" s="555" t="str">
        <f>IF('360 GRP volumes '!O110=0,"",'360 GRP volumes '!O110)</f>
        <v/>
      </c>
      <c r="G199" s="555" t="str">
        <f>IF('360 GRP volumes '!P110=0,"",'360 GRP volumes '!P110)</f>
        <v/>
      </c>
      <c r="H199" s="555" t="str">
        <f>IF('360 GRP volumes '!Q110=0,"",'360 GRP volumes '!Q110)</f>
        <v/>
      </c>
      <c r="I199" s="555" t="str">
        <f>IF('360 GRP volumes '!R110=0,"",'360 GRP volumes '!R110)</f>
        <v/>
      </c>
      <c r="J199" s="555" t="str">
        <f>IF('360 GRP volumes '!S110=0,"",'360 GRP volumes '!S110)</f>
        <v/>
      </c>
      <c r="K199" s="555" t="str">
        <f>IF('360 GRP volumes '!T110=0,"",'360 GRP volumes '!T110)</f>
        <v/>
      </c>
      <c r="L199" s="555" t="str">
        <f>IF('360 GRP volumes '!U110=0,"",'360 GRP volumes '!U110)</f>
        <v/>
      </c>
      <c r="M199" s="555" t="str">
        <f>IF('360 GRP volumes '!V110=0,"",'360 GRP volumes '!V110)</f>
        <v/>
      </c>
      <c r="N199" s="555" t="str">
        <f>IF('360 GRP volumes '!W110=0,"",'360 GRP volumes '!W110)</f>
        <v/>
      </c>
      <c r="O199" s="555" t="str">
        <f>IF('360 GRP volumes '!X110=0,"",'360 GRP volumes '!X110)</f>
        <v/>
      </c>
      <c r="P199" s="590">
        <f t="shared" si="2"/>
        <v>0</v>
      </c>
      <c r="Q199" s="221">
        <f>P199*'360 GRP volumes '!H110</f>
        <v>0</v>
      </c>
      <c r="R199" s="221">
        <f>P199*'360 GRP volumes '!AU110</f>
        <v>0</v>
      </c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589" t="str">
        <f>'360 GRP volumes '!D111</f>
        <v>360-461-DT</v>
      </c>
      <c r="B200" s="457" t="s">
        <v>32</v>
      </c>
      <c r="C200" s="555" t="str">
        <f>IF('360 GRP volumes '!L111=0,"",'360 GRP volumes '!L111)</f>
        <v/>
      </c>
      <c r="D200" s="555" t="str">
        <f>IF('360 GRP volumes '!M111=0,"",'360 GRP volumes '!M111)</f>
        <v/>
      </c>
      <c r="E200" s="555" t="str">
        <f>IF('360 GRP volumes '!N111=0,"",'360 GRP volumes '!N111)</f>
        <v/>
      </c>
      <c r="F200" s="555" t="str">
        <f>IF('360 GRP volumes '!O111=0,"",'360 GRP volumes '!O111)</f>
        <v/>
      </c>
      <c r="G200" s="555" t="str">
        <f>IF('360 GRP volumes '!P111=0,"",'360 GRP volumes '!P111)</f>
        <v/>
      </c>
      <c r="H200" s="555" t="str">
        <f>IF('360 GRP volumes '!Q111=0,"",'360 GRP volumes '!Q111)</f>
        <v/>
      </c>
      <c r="I200" s="555" t="str">
        <f>IF('360 GRP volumes '!R111=0,"",'360 GRP volumes '!R111)</f>
        <v/>
      </c>
      <c r="J200" s="555" t="str">
        <f>IF('360 GRP volumes '!S111=0,"",'360 GRP volumes '!S111)</f>
        <v/>
      </c>
      <c r="K200" s="555" t="str">
        <f>IF('360 GRP volumes '!T111=0,"",'360 GRP volumes '!T111)</f>
        <v/>
      </c>
      <c r="L200" s="555" t="str">
        <f>IF('360 GRP volumes '!U111=0,"",'360 GRP volumes '!U111)</f>
        <v/>
      </c>
      <c r="M200" s="555" t="str">
        <f>IF('360 GRP volumes '!V111=0,"",'360 GRP volumes '!V111)</f>
        <v/>
      </c>
      <c r="N200" s="555" t="str">
        <f>IF('360 GRP volumes '!W111=0,"",'360 GRP volumes '!W111)</f>
        <v/>
      </c>
      <c r="O200" s="555" t="str">
        <f>IF('360 GRP volumes '!X111=0,"",'360 GRP volumes '!X111)</f>
        <v/>
      </c>
      <c r="P200" s="590">
        <f t="shared" si="2"/>
        <v>0</v>
      </c>
      <c r="Q200" s="221">
        <f>P200*'360 GRP volumes '!H111</f>
        <v>0</v>
      </c>
      <c r="R200" s="221">
        <f>P200*'360 GRP volumes '!AU111</f>
        <v>0</v>
      </c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589" t="str">
        <f>'360 GRP volumes '!D112</f>
        <v>360-463</v>
      </c>
      <c r="B201" s="457"/>
      <c r="C201" s="555" t="str">
        <f>IF('360 GRP volumes '!L112=0,"",'360 GRP volumes '!L112)</f>
        <v/>
      </c>
      <c r="D201" s="555" t="str">
        <f>IF('360 GRP volumes '!M112=0,"",'360 GRP volumes '!M112)</f>
        <v/>
      </c>
      <c r="E201" s="555" t="str">
        <f>IF('360 GRP volumes '!N112=0,"",'360 GRP volumes '!N112)</f>
        <v/>
      </c>
      <c r="F201" s="555" t="str">
        <f>IF('360 GRP volumes '!O112=0,"",'360 GRP volumes '!O112)</f>
        <v/>
      </c>
      <c r="G201" s="555" t="str">
        <f>IF('360 GRP volumes '!P112=0,"",'360 GRP volumes '!P112)</f>
        <v/>
      </c>
      <c r="H201" s="555" t="str">
        <f>IF('360 GRP volumes '!Q112=0,"",'360 GRP volumes '!Q112)</f>
        <v/>
      </c>
      <c r="I201" s="555" t="str">
        <f>IF('360 GRP volumes '!R112=0,"",'360 GRP volumes '!R112)</f>
        <v/>
      </c>
      <c r="J201" s="555" t="str">
        <f>IF('360 GRP volumes '!S112=0,"",'360 GRP volumes '!S112)</f>
        <v/>
      </c>
      <c r="K201" s="555" t="str">
        <f>IF('360 GRP volumes '!T112=0,"",'360 GRP volumes '!T112)</f>
        <v/>
      </c>
      <c r="L201" s="555" t="str">
        <f>IF('360 GRP volumes '!U112=0,"",'360 GRP volumes '!U112)</f>
        <v/>
      </c>
      <c r="M201" s="555" t="str">
        <f>IF('360 GRP volumes '!V112=0,"",'360 GRP volumes '!V112)</f>
        <v/>
      </c>
      <c r="N201" s="555" t="str">
        <f>IF('360 GRP volumes '!W112=0,"",'360 GRP volumes '!W112)</f>
        <v/>
      </c>
      <c r="O201" s="555" t="str">
        <f>IF('360 GRP volumes '!X112=0,"",'360 GRP volumes '!X112)</f>
        <v/>
      </c>
      <c r="P201" s="590">
        <f t="shared" si="2"/>
        <v>0</v>
      </c>
      <c r="Q201" s="221">
        <f>P201*'360 GRP volumes '!H112</f>
        <v>0</v>
      </c>
      <c r="R201" s="221">
        <f>P201*'360 GRP volumes '!AU112</f>
        <v>0</v>
      </c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589" t="str">
        <f>'360 GRP volumes '!D113</f>
        <v>360-463-DT</v>
      </c>
      <c r="B202" s="457" t="s">
        <v>32</v>
      </c>
      <c r="C202" s="555" t="str">
        <f>IF('360 GRP volumes '!L113=0,"",'360 GRP volumes '!L113)</f>
        <v/>
      </c>
      <c r="D202" s="555" t="str">
        <f>IF('360 GRP volumes '!M113=0,"",'360 GRP volumes '!M113)</f>
        <v/>
      </c>
      <c r="E202" s="555" t="str">
        <f>IF('360 GRP volumes '!N113=0,"",'360 GRP volumes '!N113)</f>
        <v/>
      </c>
      <c r="F202" s="555" t="str">
        <f>IF('360 GRP volumes '!O113=0,"",'360 GRP volumes '!O113)</f>
        <v/>
      </c>
      <c r="G202" s="555" t="str">
        <f>IF('360 GRP volumes '!P113=0,"",'360 GRP volumes '!P113)</f>
        <v/>
      </c>
      <c r="H202" s="555" t="str">
        <f>IF('360 GRP volumes '!Q113=0,"",'360 GRP volumes '!Q113)</f>
        <v/>
      </c>
      <c r="I202" s="555" t="str">
        <f>IF('360 GRP volumes '!R113=0,"",'360 GRP volumes '!R113)</f>
        <v/>
      </c>
      <c r="J202" s="555" t="str">
        <f>IF('360 GRP volumes '!S113=0,"",'360 GRP volumes '!S113)</f>
        <v/>
      </c>
      <c r="K202" s="555" t="str">
        <f>IF('360 GRP volumes '!T113=0,"",'360 GRP volumes '!T113)</f>
        <v/>
      </c>
      <c r="L202" s="555" t="str">
        <f>IF('360 GRP volumes '!U113=0,"",'360 GRP volumes '!U113)</f>
        <v/>
      </c>
      <c r="M202" s="555" t="str">
        <f>IF('360 GRP volumes '!V113=0,"",'360 GRP volumes '!V113)</f>
        <v/>
      </c>
      <c r="N202" s="555" t="str">
        <f>IF('360 GRP volumes '!W113=0,"",'360 GRP volumes '!W113)</f>
        <v/>
      </c>
      <c r="O202" s="555" t="str">
        <f>IF('360 GRP volumes '!X113=0,"",'360 GRP volumes '!X113)</f>
        <v/>
      </c>
      <c r="P202" s="590">
        <f t="shared" si="2"/>
        <v>0</v>
      </c>
      <c r="Q202" s="221">
        <f>P202*'360 GRP volumes '!H113</f>
        <v>0</v>
      </c>
      <c r="R202" s="221">
        <f>P202*'360 GRP volumes '!AU113</f>
        <v>0</v>
      </c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589" t="str">
        <f>'360 GRP volumes '!D114</f>
        <v>360-464</v>
      </c>
      <c r="B203" s="457"/>
      <c r="C203" s="555" t="str">
        <f>IF('360 GRP volumes '!L114=0,"",'360 GRP volumes '!L114)</f>
        <v/>
      </c>
      <c r="D203" s="555" t="str">
        <f>IF('360 GRP volumes '!M114=0,"",'360 GRP volumes '!M114)</f>
        <v/>
      </c>
      <c r="E203" s="555" t="str">
        <f>IF('360 GRP volumes '!N114=0,"",'360 GRP volumes '!N114)</f>
        <v/>
      </c>
      <c r="F203" s="555" t="str">
        <f>IF('360 GRP volumes '!O114=0,"",'360 GRP volumes '!O114)</f>
        <v/>
      </c>
      <c r="G203" s="555" t="str">
        <f>IF('360 GRP volumes '!P114=0,"",'360 GRP volumes '!P114)</f>
        <v/>
      </c>
      <c r="H203" s="555" t="str">
        <f>IF('360 GRP volumes '!Q114=0,"",'360 GRP volumes '!Q114)</f>
        <v/>
      </c>
      <c r="I203" s="555" t="str">
        <f>IF('360 GRP volumes '!R114=0,"",'360 GRP volumes '!R114)</f>
        <v/>
      </c>
      <c r="J203" s="555" t="str">
        <f>IF('360 GRP volumes '!S114=0,"",'360 GRP volumes '!S114)</f>
        <v/>
      </c>
      <c r="K203" s="555" t="str">
        <f>IF('360 GRP volumes '!T114=0,"",'360 GRP volumes '!T114)</f>
        <v/>
      </c>
      <c r="L203" s="555" t="str">
        <f>IF('360 GRP volumes '!U114=0,"",'360 GRP volumes '!U114)</f>
        <v/>
      </c>
      <c r="M203" s="555" t="str">
        <f>IF('360 GRP volumes '!V114=0,"",'360 GRP volumes '!V114)</f>
        <v/>
      </c>
      <c r="N203" s="555" t="str">
        <f>IF('360 GRP volumes '!W114=0,"",'360 GRP volumes '!W114)</f>
        <v/>
      </c>
      <c r="O203" s="555" t="str">
        <f>IF('360 GRP volumes '!X114=0,"",'360 GRP volumes '!X114)</f>
        <v/>
      </c>
      <c r="P203" s="590">
        <f t="shared" si="2"/>
        <v>0</v>
      </c>
      <c r="Q203" s="221">
        <f>P203*'360 GRP volumes '!H114</f>
        <v>0</v>
      </c>
      <c r="R203" s="221">
        <f>P203*'360 GRP volumes '!AU114</f>
        <v>0</v>
      </c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589" t="str">
        <f>'360 GRP volumes '!D115</f>
        <v>360-464-DT</v>
      </c>
      <c r="B204" s="457" t="s">
        <v>32</v>
      </c>
      <c r="C204" s="555" t="str">
        <f>IF('360 GRP volumes '!L115=0,"",'360 GRP volumes '!L115)</f>
        <v/>
      </c>
      <c r="D204" s="555" t="str">
        <f>IF('360 GRP volumes '!M115=0,"",'360 GRP volumes '!M115)</f>
        <v/>
      </c>
      <c r="E204" s="555" t="str">
        <f>IF('360 GRP volumes '!N115=0,"",'360 GRP volumes '!N115)</f>
        <v/>
      </c>
      <c r="F204" s="555" t="str">
        <f>IF('360 GRP volumes '!O115=0,"",'360 GRP volumes '!O115)</f>
        <v/>
      </c>
      <c r="G204" s="555" t="str">
        <f>IF('360 GRP volumes '!P115=0,"",'360 GRP volumes '!P115)</f>
        <v/>
      </c>
      <c r="H204" s="555" t="str">
        <f>IF('360 GRP volumes '!Q115=0,"",'360 GRP volumes '!Q115)</f>
        <v/>
      </c>
      <c r="I204" s="555" t="str">
        <f>IF('360 GRP volumes '!R115=0,"",'360 GRP volumes '!R115)</f>
        <v/>
      </c>
      <c r="J204" s="555" t="str">
        <f>IF('360 GRP volumes '!S115=0,"",'360 GRP volumes '!S115)</f>
        <v/>
      </c>
      <c r="K204" s="555" t="str">
        <f>IF('360 GRP volumes '!T115=0,"",'360 GRP volumes '!T115)</f>
        <v/>
      </c>
      <c r="L204" s="555" t="str">
        <f>IF('360 GRP volumes '!U115=0,"",'360 GRP volumes '!U115)</f>
        <v/>
      </c>
      <c r="M204" s="555" t="str">
        <f>IF('360 GRP volumes '!V115=0,"",'360 GRP volumes '!V115)</f>
        <v/>
      </c>
      <c r="N204" s="555" t="str">
        <f>IF('360 GRP volumes '!W115=0,"",'360 GRP volumes '!W115)</f>
        <v/>
      </c>
      <c r="O204" s="555" t="str">
        <f>IF('360 GRP volumes '!X115=0,"",'360 GRP volumes '!X115)</f>
        <v/>
      </c>
      <c r="P204" s="590">
        <f t="shared" si="2"/>
        <v>0</v>
      </c>
      <c r="Q204" s="221">
        <f>P204*'360 GRP volumes '!H115</f>
        <v>0</v>
      </c>
      <c r="R204" s="221">
        <f>P204*'360 GRP volumes '!AU115</f>
        <v>0</v>
      </c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589" t="str">
        <f>'360 GRP volumes '!D116</f>
        <v>360-470</v>
      </c>
      <c r="B205" s="457"/>
      <c r="C205" s="555" t="str">
        <f>IF('360 GRP volumes '!L116=0,"",'360 GRP volumes '!L116)</f>
        <v/>
      </c>
      <c r="D205" s="555" t="str">
        <f>IF('360 GRP volumes '!M116=0,"",'360 GRP volumes '!M116)</f>
        <v/>
      </c>
      <c r="E205" s="555" t="str">
        <f>IF('360 GRP volumes '!N116=0,"",'360 GRP volumes '!N116)</f>
        <v/>
      </c>
      <c r="F205" s="555" t="str">
        <f>IF('360 GRP volumes '!O116=0,"",'360 GRP volumes '!O116)</f>
        <v/>
      </c>
      <c r="G205" s="555" t="str">
        <f>IF('360 GRP volumes '!P116=0,"",'360 GRP volumes '!P116)</f>
        <v/>
      </c>
      <c r="H205" s="555" t="str">
        <f>IF('360 GRP volumes '!Q116=0,"",'360 GRP volumes '!Q116)</f>
        <v/>
      </c>
      <c r="I205" s="555" t="str">
        <f>IF('360 GRP volumes '!R116=0,"",'360 GRP volumes '!R116)</f>
        <v/>
      </c>
      <c r="J205" s="555" t="str">
        <f>IF('360 GRP volumes '!S116=0,"",'360 GRP volumes '!S116)</f>
        <v/>
      </c>
      <c r="K205" s="555" t="str">
        <f>IF('360 GRP volumes '!T116=0,"",'360 GRP volumes '!T116)</f>
        <v/>
      </c>
      <c r="L205" s="555" t="str">
        <f>IF('360 GRP volumes '!U116=0,"",'360 GRP volumes '!U116)</f>
        <v/>
      </c>
      <c r="M205" s="555" t="str">
        <f>IF('360 GRP volumes '!V116=0,"",'360 GRP volumes '!V116)</f>
        <v/>
      </c>
      <c r="N205" s="555" t="str">
        <f>IF('360 GRP volumes '!W116=0,"",'360 GRP volumes '!W116)</f>
        <v/>
      </c>
      <c r="O205" s="555" t="str">
        <f>IF('360 GRP volumes '!X116=0,"",'360 GRP volumes '!X116)</f>
        <v/>
      </c>
      <c r="P205" s="590">
        <f t="shared" si="2"/>
        <v>0</v>
      </c>
      <c r="Q205" s="221">
        <f>P205*'360 GRP volumes '!H116</f>
        <v>0</v>
      </c>
      <c r="R205" s="221">
        <f>P205*'360 GRP volumes '!AU116</f>
        <v>0</v>
      </c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589" t="str">
        <f>'360 GRP volumes '!D117</f>
        <v>360-470-DT</v>
      </c>
      <c r="B206" s="457" t="s">
        <v>32</v>
      </c>
      <c r="C206" s="555" t="str">
        <f>IF('360 GRP volumes '!L117=0,"",'360 GRP volumes '!L117)</f>
        <v/>
      </c>
      <c r="D206" s="555" t="str">
        <f>IF('360 GRP volumes '!M117=0,"",'360 GRP volumes '!M117)</f>
        <v/>
      </c>
      <c r="E206" s="555" t="str">
        <f>IF('360 GRP volumes '!N117=0,"",'360 GRP volumes '!N117)</f>
        <v/>
      </c>
      <c r="F206" s="555" t="str">
        <f>IF('360 GRP volumes '!O117=0,"",'360 GRP volumes '!O117)</f>
        <v/>
      </c>
      <c r="G206" s="555" t="str">
        <f>IF('360 GRP volumes '!P117=0,"",'360 GRP volumes '!P117)</f>
        <v/>
      </c>
      <c r="H206" s="555" t="str">
        <f>IF('360 GRP volumes '!Q117=0,"",'360 GRP volumes '!Q117)</f>
        <v/>
      </c>
      <c r="I206" s="555" t="str">
        <f>IF('360 GRP volumes '!R117=0,"",'360 GRP volumes '!R117)</f>
        <v/>
      </c>
      <c r="J206" s="555" t="str">
        <f>IF('360 GRP volumes '!S117=0,"",'360 GRP volumes '!S117)</f>
        <v/>
      </c>
      <c r="K206" s="555" t="str">
        <f>IF('360 GRP volumes '!T117=0,"",'360 GRP volumes '!T117)</f>
        <v/>
      </c>
      <c r="L206" s="555" t="str">
        <f>IF('360 GRP volumes '!U117=0,"",'360 GRP volumes '!U117)</f>
        <v/>
      </c>
      <c r="M206" s="555" t="str">
        <f>IF('360 GRP volumes '!V117=0,"",'360 GRP volumes '!V117)</f>
        <v/>
      </c>
      <c r="N206" s="555" t="str">
        <f>IF('360 GRP volumes '!W117=0,"",'360 GRP volumes '!W117)</f>
        <v/>
      </c>
      <c r="O206" s="555" t="str">
        <f>IF('360 GRP volumes '!X117=0,"",'360 GRP volumes '!X117)</f>
        <v/>
      </c>
      <c r="P206" s="590">
        <f t="shared" si="2"/>
        <v>0</v>
      </c>
      <c r="Q206" s="221">
        <f>P206*'360 GRP volumes '!H117</f>
        <v>0</v>
      </c>
      <c r="R206" s="221">
        <f>P206*'360 GRP volumes '!AU117</f>
        <v>0</v>
      </c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589" t="str">
        <f>'360 GRP volumes '!D118</f>
        <v>360-471</v>
      </c>
      <c r="B207" s="457"/>
      <c r="C207" s="555" t="str">
        <f>IF('360 GRP volumes '!L118=0,"",'360 GRP volumes '!L118)</f>
        <v/>
      </c>
      <c r="D207" s="555" t="str">
        <f>IF('360 GRP volumes '!M118=0,"",'360 GRP volumes '!M118)</f>
        <v/>
      </c>
      <c r="E207" s="555" t="str">
        <f>IF('360 GRP volumes '!N118=0,"",'360 GRP volumes '!N118)</f>
        <v/>
      </c>
      <c r="F207" s="555" t="str">
        <f>IF('360 GRP volumes '!O118=0,"",'360 GRP volumes '!O118)</f>
        <v/>
      </c>
      <c r="G207" s="555" t="str">
        <f>IF('360 GRP volumes '!P118=0,"",'360 GRP volumes '!P118)</f>
        <v/>
      </c>
      <c r="H207" s="555" t="str">
        <f>IF('360 GRP volumes '!Q118=0,"",'360 GRP volumes '!Q118)</f>
        <v/>
      </c>
      <c r="I207" s="555" t="str">
        <f>IF('360 GRP volumes '!R118=0,"",'360 GRP volumes '!R118)</f>
        <v/>
      </c>
      <c r="J207" s="555" t="str">
        <f>IF('360 GRP volumes '!S118=0,"",'360 GRP volumes '!S118)</f>
        <v/>
      </c>
      <c r="K207" s="555" t="str">
        <f>IF('360 GRP volumes '!T118=0,"",'360 GRP volumes '!T118)</f>
        <v/>
      </c>
      <c r="L207" s="555" t="str">
        <f>IF('360 GRP volumes '!U118=0,"",'360 GRP volumes '!U118)</f>
        <v/>
      </c>
      <c r="M207" s="555" t="str">
        <f>IF('360 GRP volumes '!V118=0,"",'360 GRP volumes '!V118)</f>
        <v/>
      </c>
      <c r="N207" s="555" t="str">
        <f>IF('360 GRP volumes '!W118=0,"",'360 GRP volumes '!W118)</f>
        <v/>
      </c>
      <c r="O207" s="555" t="str">
        <f>IF('360 GRP volumes '!X118=0,"",'360 GRP volumes '!X118)</f>
        <v/>
      </c>
      <c r="P207" s="590">
        <f t="shared" si="2"/>
        <v>0</v>
      </c>
      <c r="Q207" s="221">
        <f>P207*'360 GRP volumes '!H118</f>
        <v>0</v>
      </c>
      <c r="R207" s="221">
        <f>P207*'360 GRP volumes '!AU118</f>
        <v>0</v>
      </c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589" t="str">
        <f>'360 GRP volumes '!D119</f>
        <v>360-471-DT</v>
      </c>
      <c r="B208" s="457" t="s">
        <v>32</v>
      </c>
      <c r="C208" s="555" t="str">
        <f>IF('360 GRP volumes '!L119=0,"",'360 GRP volumes '!L119)</f>
        <v/>
      </c>
      <c r="D208" s="555" t="str">
        <f>IF('360 GRP volumes '!M119=0,"",'360 GRP volumes '!M119)</f>
        <v/>
      </c>
      <c r="E208" s="555" t="str">
        <f>IF('360 GRP volumes '!N119=0,"",'360 GRP volumes '!N119)</f>
        <v/>
      </c>
      <c r="F208" s="555" t="str">
        <f>IF('360 GRP volumes '!O119=0,"",'360 GRP volumes '!O119)</f>
        <v/>
      </c>
      <c r="G208" s="555" t="str">
        <f>IF('360 GRP volumes '!P119=0,"",'360 GRP volumes '!P119)</f>
        <v/>
      </c>
      <c r="H208" s="555" t="str">
        <f>IF('360 GRP volumes '!Q119=0,"",'360 GRP volumes '!Q119)</f>
        <v/>
      </c>
      <c r="I208" s="555" t="str">
        <f>IF('360 GRP volumes '!R119=0,"",'360 GRP volumes '!R119)</f>
        <v/>
      </c>
      <c r="J208" s="555" t="str">
        <f>IF('360 GRP volumes '!S119=0,"",'360 GRP volumes '!S119)</f>
        <v/>
      </c>
      <c r="K208" s="555" t="str">
        <f>IF('360 GRP volumes '!T119=0,"",'360 GRP volumes '!T119)</f>
        <v/>
      </c>
      <c r="L208" s="555" t="str">
        <f>IF('360 GRP volumes '!U119=0,"",'360 GRP volumes '!U119)</f>
        <v/>
      </c>
      <c r="M208" s="555" t="str">
        <f>IF('360 GRP volumes '!V119=0,"",'360 GRP volumes '!V119)</f>
        <v/>
      </c>
      <c r="N208" s="555" t="str">
        <f>IF('360 GRP volumes '!W119=0,"",'360 GRP volumes '!W119)</f>
        <v/>
      </c>
      <c r="O208" s="555" t="str">
        <f>IF('360 GRP volumes '!X119=0,"",'360 GRP volumes '!X119)</f>
        <v/>
      </c>
      <c r="P208" s="590">
        <f t="shared" si="2"/>
        <v>0</v>
      </c>
      <c r="Q208" s="221">
        <f>P208*'360 GRP volumes '!H119</f>
        <v>0</v>
      </c>
      <c r="R208" s="221">
        <f>P208*'360 GRP volumes '!AU119</f>
        <v>0</v>
      </c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589" t="str">
        <f>'360 GRP volumes '!D120</f>
        <v>360-474</v>
      </c>
      <c r="B209" s="457"/>
      <c r="C209" s="555" t="str">
        <f>IF('360 GRP volumes '!L120=0,"",'360 GRP volumes '!L120)</f>
        <v/>
      </c>
      <c r="D209" s="555" t="str">
        <f>IF('360 GRP volumes '!M120=0,"",'360 GRP volumes '!M120)</f>
        <v/>
      </c>
      <c r="E209" s="555" t="str">
        <f>IF('360 GRP volumes '!N120=0,"",'360 GRP volumes '!N120)</f>
        <v/>
      </c>
      <c r="F209" s="555" t="str">
        <f>IF('360 GRP volumes '!O120=0,"",'360 GRP volumes '!O120)</f>
        <v/>
      </c>
      <c r="G209" s="555" t="str">
        <f>IF('360 GRP volumes '!P120=0,"",'360 GRP volumes '!P120)</f>
        <v/>
      </c>
      <c r="H209" s="555" t="str">
        <f>IF('360 GRP volumes '!Q120=0,"",'360 GRP volumes '!Q120)</f>
        <v/>
      </c>
      <c r="I209" s="555" t="str">
        <f>IF('360 GRP volumes '!R120=0,"",'360 GRP volumes '!R120)</f>
        <v/>
      </c>
      <c r="J209" s="555" t="str">
        <f>IF('360 GRP volumes '!S120=0,"",'360 GRP volumes '!S120)</f>
        <v/>
      </c>
      <c r="K209" s="555" t="str">
        <f>IF('360 GRP volumes '!T120=0,"",'360 GRP volumes '!T120)</f>
        <v/>
      </c>
      <c r="L209" s="555" t="str">
        <f>IF('360 GRP volumes '!U120=0,"",'360 GRP volumes '!U120)</f>
        <v/>
      </c>
      <c r="M209" s="555" t="str">
        <f>IF('360 GRP volumes '!V120=0,"",'360 GRP volumes '!V120)</f>
        <v/>
      </c>
      <c r="N209" s="555" t="str">
        <f>IF('360 GRP volumes '!W120=0,"",'360 GRP volumes '!W120)</f>
        <v/>
      </c>
      <c r="O209" s="555" t="str">
        <f>IF('360 GRP volumes '!X120=0,"",'360 GRP volumes '!X120)</f>
        <v/>
      </c>
      <c r="P209" s="590">
        <f t="shared" si="2"/>
        <v>0</v>
      </c>
      <c r="Q209" s="221">
        <f>P209*'360 GRP volumes '!H120</f>
        <v>0</v>
      </c>
      <c r="R209" s="221">
        <f>P209*'360 GRP volumes '!AU120</f>
        <v>0</v>
      </c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589" t="str">
        <f>'360 GRP volumes '!D121</f>
        <v>360-474-DT</v>
      </c>
      <c r="B210" s="457" t="s">
        <v>32</v>
      </c>
      <c r="C210" s="555" t="str">
        <f>IF('360 GRP volumes '!L121=0,"",'360 GRP volumes '!L121)</f>
        <v/>
      </c>
      <c r="D210" s="555" t="str">
        <f>IF('360 GRP volumes '!M121=0,"",'360 GRP volumes '!M121)</f>
        <v/>
      </c>
      <c r="E210" s="555" t="str">
        <f>IF('360 GRP volumes '!N121=0,"",'360 GRP volumes '!N121)</f>
        <v/>
      </c>
      <c r="F210" s="555" t="str">
        <f>IF('360 GRP volumes '!O121=0,"",'360 GRP volumes '!O121)</f>
        <v/>
      </c>
      <c r="G210" s="555" t="str">
        <f>IF('360 GRP volumes '!P121=0,"",'360 GRP volumes '!P121)</f>
        <v/>
      </c>
      <c r="H210" s="555" t="str">
        <f>IF('360 GRP volumes '!Q121=0,"",'360 GRP volumes '!Q121)</f>
        <v/>
      </c>
      <c r="I210" s="555" t="str">
        <f>IF('360 GRP volumes '!R121=0,"",'360 GRP volumes '!R121)</f>
        <v/>
      </c>
      <c r="J210" s="555" t="str">
        <f>IF('360 GRP volumes '!S121=0,"",'360 GRP volumes '!S121)</f>
        <v/>
      </c>
      <c r="K210" s="555" t="str">
        <f>IF('360 GRP volumes '!T121=0,"",'360 GRP volumes '!T121)</f>
        <v/>
      </c>
      <c r="L210" s="555" t="str">
        <f>IF('360 GRP volumes '!U121=0,"",'360 GRP volumes '!U121)</f>
        <v/>
      </c>
      <c r="M210" s="555" t="str">
        <f>IF('360 GRP volumes '!V121=0,"",'360 GRP volumes '!V121)</f>
        <v/>
      </c>
      <c r="N210" s="555" t="str">
        <f>IF('360 GRP volumes '!W121=0,"",'360 GRP volumes '!W121)</f>
        <v/>
      </c>
      <c r="O210" s="555" t="str">
        <f>IF('360 GRP volumes '!X121=0,"",'360 GRP volumes '!X121)</f>
        <v/>
      </c>
      <c r="P210" s="590">
        <f t="shared" si="2"/>
        <v>0</v>
      </c>
      <c r="Q210" s="221">
        <f>P210*'360 GRP volumes '!H121</f>
        <v>0</v>
      </c>
      <c r="R210" s="221">
        <f>P210*'360 GRP volumes '!AU121</f>
        <v>0</v>
      </c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589" t="str">
        <f>'360 GRP volumes '!D122</f>
        <v>360-478</v>
      </c>
      <c r="B211" s="457"/>
      <c r="C211" s="555" t="str">
        <f>IF('360 GRP volumes '!L122=0,"",'360 GRP volumes '!L122)</f>
        <v/>
      </c>
      <c r="D211" s="555" t="str">
        <f>IF('360 GRP volumes '!M122=0,"",'360 GRP volumes '!M122)</f>
        <v/>
      </c>
      <c r="E211" s="555" t="str">
        <f>IF('360 GRP volumes '!N122=0,"",'360 GRP volumes '!N122)</f>
        <v/>
      </c>
      <c r="F211" s="555" t="str">
        <f>IF('360 GRP volumes '!O122=0,"",'360 GRP volumes '!O122)</f>
        <v/>
      </c>
      <c r="G211" s="555" t="str">
        <f>IF('360 GRP volumes '!P122=0,"",'360 GRP volumes '!P122)</f>
        <v/>
      </c>
      <c r="H211" s="555" t="str">
        <f>IF('360 GRP volumes '!Q122=0,"",'360 GRP volumes '!Q122)</f>
        <v/>
      </c>
      <c r="I211" s="555" t="str">
        <f>IF('360 GRP volumes '!R122=0,"",'360 GRP volumes '!R122)</f>
        <v/>
      </c>
      <c r="J211" s="555" t="str">
        <f>IF('360 GRP volumes '!S122=0,"",'360 GRP volumes '!S122)</f>
        <v/>
      </c>
      <c r="K211" s="555" t="str">
        <f>IF('360 GRP volumes '!T122=0,"",'360 GRP volumes '!T122)</f>
        <v/>
      </c>
      <c r="L211" s="555" t="str">
        <f>IF('360 GRP volumes '!U122=0,"",'360 GRP volumes '!U122)</f>
        <v/>
      </c>
      <c r="M211" s="555" t="str">
        <f>IF('360 GRP volumes '!V122=0,"",'360 GRP volumes '!V122)</f>
        <v/>
      </c>
      <c r="N211" s="555" t="str">
        <f>IF('360 GRP volumes '!W122=0,"",'360 GRP volumes '!W122)</f>
        <v/>
      </c>
      <c r="O211" s="555" t="str">
        <f>IF('360 GRP volumes '!X122=0,"",'360 GRP volumes '!X122)</f>
        <v/>
      </c>
      <c r="P211" s="590">
        <f t="shared" si="2"/>
        <v>0</v>
      </c>
      <c r="Q211" s="221">
        <f>P211*'360 GRP volumes '!H122</f>
        <v>0</v>
      </c>
      <c r="R211" s="221">
        <f>P211*'360 GRP volumes '!AU122</f>
        <v>0</v>
      </c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589" t="str">
        <f>'360 GRP volumes '!D123</f>
        <v>360-478-DT</v>
      </c>
      <c r="B212" s="457" t="s">
        <v>32</v>
      </c>
      <c r="C212" s="555" t="str">
        <f>IF('360 GRP volumes '!L123=0,"",'360 GRP volumes '!L123)</f>
        <v/>
      </c>
      <c r="D212" s="555" t="str">
        <f>IF('360 GRP volumes '!M123=0,"",'360 GRP volumes '!M123)</f>
        <v/>
      </c>
      <c r="E212" s="555" t="str">
        <f>IF('360 GRP volumes '!N123=0,"",'360 GRP volumes '!N123)</f>
        <v/>
      </c>
      <c r="F212" s="555" t="str">
        <f>IF('360 GRP volumes '!O123=0,"",'360 GRP volumes '!O123)</f>
        <v/>
      </c>
      <c r="G212" s="555" t="str">
        <f>IF('360 GRP volumes '!P123=0,"",'360 GRP volumes '!P123)</f>
        <v/>
      </c>
      <c r="H212" s="555" t="str">
        <f>IF('360 GRP volumes '!Q123=0,"",'360 GRP volumes '!Q123)</f>
        <v/>
      </c>
      <c r="I212" s="555" t="str">
        <f>IF('360 GRP volumes '!R123=0,"",'360 GRP volumes '!R123)</f>
        <v/>
      </c>
      <c r="J212" s="555" t="str">
        <f>IF('360 GRP volumes '!S123=0,"",'360 GRP volumes '!S123)</f>
        <v/>
      </c>
      <c r="K212" s="555" t="str">
        <f>IF('360 GRP volumes '!T123=0,"",'360 GRP volumes '!T123)</f>
        <v/>
      </c>
      <c r="L212" s="555" t="str">
        <f>IF('360 GRP volumes '!U123=0,"",'360 GRP volumes '!U123)</f>
        <v/>
      </c>
      <c r="M212" s="555" t="str">
        <f>IF('360 GRP volumes '!V123=0,"",'360 GRP volumes '!V123)</f>
        <v/>
      </c>
      <c r="N212" s="555" t="str">
        <f>IF('360 GRP volumes '!W123=0,"",'360 GRP volumes '!W123)</f>
        <v/>
      </c>
      <c r="O212" s="555" t="str">
        <f>IF('360 GRP volumes '!X123=0,"",'360 GRP volumes '!X123)</f>
        <v/>
      </c>
      <c r="P212" s="590">
        <f t="shared" si="2"/>
        <v>0</v>
      </c>
      <c r="Q212" s="221">
        <f>P212*'360 GRP volumes '!H123</f>
        <v>0</v>
      </c>
      <c r="R212" s="221">
        <f>P212*'360 GRP volumes '!AU123</f>
        <v>0</v>
      </c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589" t="str">
        <f>'360 GRP volumes '!D124</f>
        <v>360-479</v>
      </c>
      <c r="B213" s="457"/>
      <c r="C213" s="555" t="str">
        <f>IF('360 GRP volumes '!L124=0,"",'360 GRP volumes '!L124)</f>
        <v/>
      </c>
      <c r="D213" s="555" t="str">
        <f>IF('360 GRP volumes '!M124=0,"",'360 GRP volumes '!M124)</f>
        <v/>
      </c>
      <c r="E213" s="555" t="str">
        <f>IF('360 GRP volumes '!N124=0,"",'360 GRP volumes '!N124)</f>
        <v/>
      </c>
      <c r="F213" s="555" t="str">
        <f>IF('360 GRP volumes '!O124=0,"",'360 GRP volumes '!O124)</f>
        <v/>
      </c>
      <c r="G213" s="555" t="str">
        <f>IF('360 GRP volumes '!P124=0,"",'360 GRP volumes '!P124)</f>
        <v/>
      </c>
      <c r="H213" s="555" t="str">
        <f>IF('360 GRP volumes '!Q124=0,"",'360 GRP volumes '!Q124)</f>
        <v/>
      </c>
      <c r="I213" s="555" t="str">
        <f>IF('360 GRP volumes '!R124=0,"",'360 GRP volumes '!R124)</f>
        <v/>
      </c>
      <c r="J213" s="555" t="str">
        <f>IF('360 GRP volumes '!S124=0,"",'360 GRP volumes '!S124)</f>
        <v/>
      </c>
      <c r="K213" s="555" t="str">
        <f>IF('360 GRP volumes '!T124=0,"",'360 GRP volumes '!T124)</f>
        <v/>
      </c>
      <c r="L213" s="555" t="str">
        <f>IF('360 GRP volumes '!U124=0,"",'360 GRP volumes '!U124)</f>
        <v/>
      </c>
      <c r="M213" s="555" t="str">
        <f>IF('360 GRP volumes '!V124=0,"",'360 GRP volumes '!V124)</f>
        <v/>
      </c>
      <c r="N213" s="555" t="str">
        <f>IF('360 GRP volumes '!W124=0,"",'360 GRP volumes '!W124)</f>
        <v/>
      </c>
      <c r="O213" s="555" t="str">
        <f>IF('360 GRP volumes '!X124=0,"",'360 GRP volumes '!X124)</f>
        <v/>
      </c>
      <c r="P213" s="590">
        <f t="shared" si="2"/>
        <v>0</v>
      </c>
      <c r="Q213" s="221">
        <f>P213*'360 GRP volumes '!H124</f>
        <v>0</v>
      </c>
      <c r="R213" s="221">
        <f>P213*'360 GRP volumes '!AU124</f>
        <v>0</v>
      </c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589" t="str">
        <f>'360 GRP volumes '!D125</f>
        <v>360-479-DT</v>
      </c>
      <c r="B214" s="457" t="s">
        <v>32</v>
      </c>
      <c r="C214" s="555" t="str">
        <f>IF('360 GRP volumes '!L125=0,"",'360 GRP volumes '!L125)</f>
        <v/>
      </c>
      <c r="D214" s="555" t="str">
        <f>IF('360 GRP volumes '!M125=0,"",'360 GRP volumes '!M125)</f>
        <v/>
      </c>
      <c r="E214" s="555" t="str">
        <f>IF('360 GRP volumes '!N125=0,"",'360 GRP volumes '!N125)</f>
        <v/>
      </c>
      <c r="F214" s="555" t="str">
        <f>IF('360 GRP volumes '!O125=0,"",'360 GRP volumes '!O125)</f>
        <v/>
      </c>
      <c r="G214" s="555" t="str">
        <f>IF('360 GRP volumes '!P125=0,"",'360 GRP volumes '!P125)</f>
        <v/>
      </c>
      <c r="H214" s="555" t="str">
        <f>IF('360 GRP volumes '!Q125=0,"",'360 GRP volumes '!Q125)</f>
        <v/>
      </c>
      <c r="I214" s="555" t="str">
        <f>IF('360 GRP volumes '!R125=0,"",'360 GRP volumes '!R125)</f>
        <v/>
      </c>
      <c r="J214" s="555" t="str">
        <f>IF('360 GRP volumes '!S125=0,"",'360 GRP volumes '!S125)</f>
        <v/>
      </c>
      <c r="K214" s="555" t="str">
        <f>IF('360 GRP volumes '!T125=0,"",'360 GRP volumes '!T125)</f>
        <v/>
      </c>
      <c r="L214" s="555" t="str">
        <f>IF('360 GRP volumes '!U125=0,"",'360 GRP volumes '!U125)</f>
        <v/>
      </c>
      <c r="M214" s="555" t="str">
        <f>IF('360 GRP volumes '!V125=0,"",'360 GRP volumes '!V125)</f>
        <v/>
      </c>
      <c r="N214" s="555" t="str">
        <f>IF('360 GRP volumes '!W125=0,"",'360 GRP volumes '!W125)</f>
        <v/>
      </c>
      <c r="O214" s="555" t="str">
        <f>IF('360 GRP volumes '!X125=0,"",'360 GRP volumes '!X125)</f>
        <v/>
      </c>
      <c r="P214" s="590">
        <f t="shared" si="2"/>
        <v>0</v>
      </c>
      <c r="Q214" s="221">
        <f>P214*'360 GRP volumes '!H125</f>
        <v>0</v>
      </c>
      <c r="R214" s="221">
        <f>P214*'360 GRP volumes '!AU125</f>
        <v>0</v>
      </c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589" t="str">
        <f>'360 GRP volumes '!D232</f>
        <v/>
      </c>
      <c r="B215" s="457"/>
      <c r="C215" s="555" t="str">
        <f>IF('360 GRP volumes '!L232=0,"",'360 GRP volumes '!L232)</f>
        <v/>
      </c>
      <c r="D215" s="555" t="str">
        <f>IF('360 GRP volumes '!M232=0,"",'360 GRP volumes '!M232)</f>
        <v/>
      </c>
      <c r="E215" s="555" t="str">
        <f>IF('360 GRP volumes '!N232=0,"",'360 GRP volumes '!N232)</f>
        <v/>
      </c>
      <c r="F215" s="555" t="str">
        <f>IF('360 GRP volumes '!O232=0,"",'360 GRP volumes '!O232)</f>
        <v/>
      </c>
      <c r="G215" s="555" t="str">
        <f>IF('360 GRP volumes '!P232=0,"",'360 GRP volumes '!P232)</f>
        <v/>
      </c>
      <c r="H215" s="555" t="str">
        <f>IF('360 GRP volumes '!Q232=0,"",'360 GRP volumes '!Q232)</f>
        <v/>
      </c>
      <c r="I215" s="555" t="str">
        <f>IF('360 GRP volumes '!R232=0,"",'360 GRP volumes '!R232)</f>
        <v/>
      </c>
      <c r="J215" s="555" t="str">
        <f>IF('360 GRP volumes '!S232=0,"",'360 GRP volumes '!S232)</f>
        <v/>
      </c>
      <c r="K215" s="555" t="str">
        <f>IF('360 GRP volumes '!T232=0,"",'360 GRP volumes '!T232)</f>
        <v/>
      </c>
      <c r="L215" s="555" t="str">
        <f>IF('360 GRP volumes '!U232=0,"",'360 GRP volumes '!U232)</f>
        <v/>
      </c>
      <c r="M215" s="555" t="str">
        <f>IF('360 GRP volumes '!V232=0,"",'360 GRP volumes '!V232)</f>
        <v/>
      </c>
      <c r="N215" s="555" t="str">
        <f>IF('360 GRP volumes '!W232=0,"",'360 GRP volumes '!W232)</f>
        <v/>
      </c>
      <c r="O215" s="555" t="str">
        <f>IF('360 GRP volumes '!X232=0,"",'360 GRP volumes '!X232)</f>
        <v/>
      </c>
      <c r="P215" s="590">
        <f t="shared" si="2"/>
        <v>0</v>
      </c>
      <c r="Q215" s="221">
        <f>P215*'360 GRP volumes '!H232</f>
        <v>0</v>
      </c>
      <c r="R215" s="221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589" t="str">
        <f>'360 GRP volumes '!D233</f>
        <v>360-501</v>
      </c>
      <c r="B216" s="457"/>
      <c r="C216" s="555" t="str">
        <f>IF('360 GRP volumes '!L233=0,"",'360 GRP volumes '!L233)</f>
        <v/>
      </c>
      <c r="D216" s="555" t="str">
        <f>IF('360 GRP volumes '!M233=0,"",'360 GRP volumes '!M233)</f>
        <v/>
      </c>
      <c r="E216" s="555" t="str">
        <f>IF('360 GRP volumes '!N233=0,"",'360 GRP volumes '!N233)</f>
        <v/>
      </c>
      <c r="F216" s="555" t="str">
        <f>IF('360 GRP volumes '!O233=0,"",'360 GRP volumes '!O233)</f>
        <v/>
      </c>
      <c r="G216" s="555" t="str">
        <f>IF('360 GRP volumes '!P233=0,"",'360 GRP volumes '!P233)</f>
        <v/>
      </c>
      <c r="H216" s="555" t="str">
        <f>IF('360 GRP volumes '!Q233=0,"",'360 GRP volumes '!Q233)</f>
        <v/>
      </c>
      <c r="I216" s="555" t="str">
        <f>IF('360 GRP volumes '!R233=0,"",'360 GRP volumes '!R233)</f>
        <v/>
      </c>
      <c r="J216" s="555" t="str">
        <f>IF('360 GRP volumes '!S233=0,"",'360 GRP volumes '!S233)</f>
        <v/>
      </c>
      <c r="K216" s="555" t="str">
        <f>IF('360 GRP volumes '!T233=0,"",'360 GRP volumes '!T233)</f>
        <v/>
      </c>
      <c r="L216" s="555" t="str">
        <f>IF('360 GRP volumes '!U233=0,"",'360 GRP volumes '!U233)</f>
        <v/>
      </c>
      <c r="M216" s="555" t="str">
        <f>IF('360 GRP volumes '!V233=0,"",'360 GRP volumes '!V233)</f>
        <v/>
      </c>
      <c r="N216" s="555" t="str">
        <f>IF('360 GRP volumes '!W233=0,"",'360 GRP volumes '!W233)</f>
        <v/>
      </c>
      <c r="O216" s="555" t="str">
        <f>IF('360 GRP volumes '!X233=0,"",'360 GRP volumes '!X233)</f>
        <v/>
      </c>
      <c r="P216" s="590">
        <f t="shared" si="2"/>
        <v>0</v>
      </c>
      <c r="Q216" s="221">
        <f>P216*'360 GRP volumes '!H233</f>
        <v>0</v>
      </c>
      <c r="R216" s="221">
        <f>P216*'360 GRP volumes '!AU233</f>
        <v>0</v>
      </c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589" t="str">
        <f>'360 GRP volumes '!D234</f>
        <v>360-505</v>
      </c>
      <c r="B217" s="457"/>
      <c r="C217" s="555" t="str">
        <f>IF('360 GRP volumes '!L234=0,"",'360 GRP volumes '!L234)</f>
        <v/>
      </c>
      <c r="D217" s="555" t="str">
        <f>IF('360 GRP volumes '!M234=0,"",'360 GRP volumes '!M234)</f>
        <v/>
      </c>
      <c r="E217" s="555" t="str">
        <f>IF('360 GRP volumes '!N234=0,"",'360 GRP volumes '!N234)</f>
        <v/>
      </c>
      <c r="F217" s="555" t="str">
        <f>IF('360 GRP volumes '!O234=0,"",'360 GRP volumes '!O234)</f>
        <v/>
      </c>
      <c r="G217" s="555" t="str">
        <f>IF('360 GRP volumes '!P234=0,"",'360 GRP volumes '!P234)</f>
        <v/>
      </c>
      <c r="H217" s="555" t="str">
        <f>IF('360 GRP volumes '!Q234=0,"",'360 GRP volumes '!Q234)</f>
        <v/>
      </c>
      <c r="I217" s="555" t="str">
        <f>IF('360 GRP volumes '!R234=0,"",'360 GRP volumes '!R234)</f>
        <v/>
      </c>
      <c r="J217" s="555" t="str">
        <f>IF('360 GRP volumes '!S234=0,"",'360 GRP volumes '!S234)</f>
        <v/>
      </c>
      <c r="K217" s="555" t="str">
        <f>IF('360 GRP volumes '!T234=0,"",'360 GRP volumes '!T234)</f>
        <v/>
      </c>
      <c r="L217" s="555" t="str">
        <f>IF('360 GRP volumes '!U234=0,"",'360 GRP volumes '!U234)</f>
        <v/>
      </c>
      <c r="M217" s="555" t="str">
        <f>IF('360 GRP volumes '!V234=0,"",'360 GRP volumes '!V234)</f>
        <v/>
      </c>
      <c r="N217" s="555" t="str">
        <f>IF('360 GRP volumes '!W234=0,"",'360 GRP volumes '!W234)</f>
        <v/>
      </c>
      <c r="O217" s="555" t="str">
        <f>IF('360 GRP volumes '!X234=0,"",'360 GRP volumes '!X234)</f>
        <v/>
      </c>
      <c r="P217" s="590">
        <f t="shared" si="2"/>
        <v>0</v>
      </c>
      <c r="Q217" s="221">
        <f>P217*'360 GRP volumes '!H234</f>
        <v>0</v>
      </c>
      <c r="R217" s="221">
        <f>P217*'360 GRP volumes '!AU234</f>
        <v>0</v>
      </c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589" t="str">
        <f>'360 GRP volumes '!D235</f>
        <v>360-506</v>
      </c>
      <c r="B218" s="457"/>
      <c r="C218" s="555" t="str">
        <f>IF('360 GRP volumes '!L235=0,"",'360 GRP volumes '!L235)</f>
        <v/>
      </c>
      <c r="D218" s="555" t="str">
        <f>IF('360 GRP volumes '!M235=0,"",'360 GRP volumes '!M235)</f>
        <v/>
      </c>
      <c r="E218" s="555" t="str">
        <f>IF('360 GRP volumes '!N235=0,"",'360 GRP volumes '!N235)</f>
        <v/>
      </c>
      <c r="F218" s="555" t="str">
        <f>IF('360 GRP volumes '!O235=0,"",'360 GRP volumes '!O235)</f>
        <v/>
      </c>
      <c r="G218" s="555" t="str">
        <f>IF('360 GRP volumes '!P235=0,"",'360 GRP volumes '!P235)</f>
        <v/>
      </c>
      <c r="H218" s="555" t="str">
        <f>IF('360 GRP volumes '!Q235=0,"",'360 GRP volumes '!Q235)</f>
        <v/>
      </c>
      <c r="I218" s="555" t="str">
        <f>IF('360 GRP volumes '!R235=0,"",'360 GRP volumes '!R235)</f>
        <v/>
      </c>
      <c r="J218" s="555" t="str">
        <f>IF('360 GRP volumes '!S235=0,"",'360 GRP volumes '!S235)</f>
        <v/>
      </c>
      <c r="K218" s="555" t="str">
        <f>IF('360 GRP volumes '!T235=0,"",'360 GRP volumes '!T235)</f>
        <v/>
      </c>
      <c r="L218" s="555" t="str">
        <f>IF('360 GRP volumes '!U235=0,"",'360 GRP volumes '!U235)</f>
        <v/>
      </c>
      <c r="M218" s="555" t="str">
        <f>IF('360 GRP volumes '!V235=0,"",'360 GRP volumes '!V235)</f>
        <v/>
      </c>
      <c r="N218" s="555" t="str">
        <f>IF('360 GRP volumes '!W235=0,"",'360 GRP volumes '!W235)</f>
        <v/>
      </c>
      <c r="O218" s="555" t="str">
        <f>IF('360 GRP volumes '!X235=0,"",'360 GRP volumes '!X235)</f>
        <v/>
      </c>
      <c r="P218" s="590">
        <f t="shared" si="2"/>
        <v>0</v>
      </c>
      <c r="Q218" s="221">
        <f>P218*'360 GRP volumes '!H235</f>
        <v>0</v>
      </c>
      <c r="R218" s="221">
        <f>P218*'360 GRP volumes '!AU235</f>
        <v>0</v>
      </c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589" t="str">
        <f>'360 GRP volumes '!D236</f>
        <v>360-520</v>
      </c>
      <c r="B219" s="457"/>
      <c r="C219" s="555" t="str">
        <f>IF('360 GRP volumes '!L236=0,"",'360 GRP volumes '!L236)</f>
        <v/>
      </c>
      <c r="D219" s="555"/>
      <c r="E219" s="555"/>
      <c r="F219" s="555"/>
      <c r="G219" s="555" t="str">
        <f>IF('360 GRP volumes '!P236=0,"",'360 GRP volumes '!P236)</f>
        <v/>
      </c>
      <c r="H219" s="555"/>
      <c r="I219" s="555" t="str">
        <f>IF('360 GRP volumes '!R236=0,"",'360 GRP volumes '!R236)</f>
        <v/>
      </c>
      <c r="J219" s="555"/>
      <c r="K219" s="555"/>
      <c r="L219" s="555"/>
      <c r="M219" s="555"/>
      <c r="N219" s="555"/>
      <c r="O219" s="555"/>
      <c r="P219" s="590">
        <f t="shared" si="2"/>
        <v>0</v>
      </c>
      <c r="Q219" s="221">
        <f>P219*'360 GRP volumes '!H236</f>
        <v>0</v>
      </c>
      <c r="R219" s="221">
        <f>P219*'360 GRP volumes '!AU236</f>
        <v>0</v>
      </c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589" t="str">
        <f>'360 GRP volumes '!D219</f>
        <v/>
      </c>
      <c r="B220" s="457"/>
      <c r="C220" s="555" t="str">
        <f>IF('360 GRP volumes '!L219=0,"",'360 GRP volumes '!L219)</f>
        <v/>
      </c>
      <c r="D220" s="555" t="str">
        <f>IF('360 GRP volumes '!M219=0,"",'360 GRP volumes '!M219)</f>
        <v/>
      </c>
      <c r="E220" s="555" t="str">
        <f>IF('360 GRP volumes '!N219=0,"",'360 GRP volumes '!N219)</f>
        <v/>
      </c>
      <c r="F220" s="555" t="str">
        <f>IF('360 GRP volumes '!O219=0,"",'360 GRP volumes '!O219)</f>
        <v/>
      </c>
      <c r="G220" s="555" t="str">
        <f>IF('360 GRP volumes '!P219=0,"",'360 GRP volumes '!P219)</f>
        <v/>
      </c>
      <c r="H220" s="555" t="str">
        <f>IF('360 GRP volumes '!Q219=0,"",'360 GRP volumes '!Q219)</f>
        <v/>
      </c>
      <c r="I220" s="555" t="str">
        <f>IF('360 GRP volumes '!R219=0,"",'360 GRP volumes '!R219)</f>
        <v/>
      </c>
      <c r="J220" s="555" t="str">
        <f>IF('360 GRP volumes '!S219=0,"",'360 GRP volumes '!S219)</f>
        <v/>
      </c>
      <c r="K220" s="555" t="str">
        <f>IF('360 GRP volumes '!T219=0,"",'360 GRP volumes '!T219)</f>
        <v/>
      </c>
      <c r="L220" s="555" t="str">
        <f>IF('360 GRP volumes '!U219=0,"",'360 GRP volumes '!U219)</f>
        <v/>
      </c>
      <c r="M220" s="555" t="str">
        <f>IF('360 GRP volumes '!V219=0,"",'360 GRP volumes '!V219)</f>
        <v/>
      </c>
      <c r="N220" s="555" t="str">
        <f>IF('360 GRP volumes '!W219=0,"",'360 GRP volumes '!W219)</f>
        <v/>
      </c>
      <c r="O220" s="555" t="str">
        <f>IF('360 GRP volumes '!X219=0,"",'360 GRP volumes '!X219)</f>
        <v/>
      </c>
      <c r="P220" s="590">
        <f t="shared" si="2"/>
        <v>0</v>
      </c>
      <c r="Q220" s="221">
        <f>P220*'360 GRP volumes '!H219</f>
        <v>0</v>
      </c>
      <c r="R220" s="221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589" t="str">
        <f>'360 GRP volumes '!D220</f>
        <v>360-539-DT</v>
      </c>
      <c r="B221" s="457" t="s">
        <v>32</v>
      </c>
      <c r="C221" s="555" t="str">
        <f>IF('360 GRP volumes '!L220=0,"",'360 GRP volumes '!L220)</f>
        <v/>
      </c>
      <c r="D221" s="555"/>
      <c r="E221" s="555"/>
      <c r="F221" s="555"/>
      <c r="G221" s="555"/>
      <c r="H221" s="555"/>
      <c r="I221" s="555"/>
      <c r="J221" s="555"/>
      <c r="K221" s="555"/>
      <c r="L221" s="555"/>
      <c r="M221" s="555"/>
      <c r="N221" s="555"/>
      <c r="O221" s="555"/>
      <c r="P221" s="590">
        <f t="shared" si="2"/>
        <v>0</v>
      </c>
      <c r="Q221" s="221">
        <f>P221*'360 GRP volumes '!H220</f>
        <v>0</v>
      </c>
      <c r="R221" s="221">
        <f>P221*'360 GRP volumes '!AU220</f>
        <v>0</v>
      </c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589" t="str">
        <f>'360 GRP volumes '!D221</f>
        <v>360-540-DT</v>
      </c>
      <c r="B222" s="457" t="s">
        <v>32</v>
      </c>
      <c r="C222" s="555"/>
      <c r="D222" s="555" t="str">
        <f>IF('360 GRP volumes '!M221=0,"",'360 GRP volumes '!M221)</f>
        <v/>
      </c>
      <c r="E222" s="555"/>
      <c r="F222" s="555"/>
      <c r="G222" s="555"/>
      <c r="H222" s="555"/>
      <c r="I222" s="555"/>
      <c r="J222" s="555"/>
      <c r="K222" s="555"/>
      <c r="L222" s="555"/>
      <c r="M222" s="555"/>
      <c r="N222" s="555"/>
      <c r="O222" s="555"/>
      <c r="P222" s="590">
        <f t="shared" si="2"/>
        <v>0</v>
      </c>
      <c r="Q222" s="221">
        <f>P222*'360 GRP volumes '!H221</f>
        <v>0</v>
      </c>
      <c r="R222" s="221">
        <f>P222*'360 GRP volumes '!AU221</f>
        <v>0</v>
      </c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589" t="str">
        <f>'360 GRP volumes '!D222</f>
        <v/>
      </c>
      <c r="B223" s="457"/>
      <c r="C223" s="555" t="str">
        <f>IF('360 GRP volumes '!L222=0,"",'360 GRP volumes '!L222)</f>
        <v/>
      </c>
      <c r="D223" s="555" t="str">
        <f>IF('360 GRP volumes '!M222=0,"",'360 GRP volumes '!M222)</f>
        <v/>
      </c>
      <c r="E223" s="555" t="str">
        <f>IF('360 GRP volumes '!N222=0,"",'360 GRP volumes '!N222)</f>
        <v/>
      </c>
      <c r="F223" s="555" t="str">
        <f>IF('360 GRP volumes '!O222=0,"",'360 GRP volumes '!O222)</f>
        <v/>
      </c>
      <c r="G223" s="555" t="str">
        <f>IF('360 GRP volumes '!P222=0,"",'360 GRP volumes '!P222)</f>
        <v/>
      </c>
      <c r="H223" s="555" t="str">
        <f>IF('360 GRP volumes '!Q222=0,"",'360 GRP volumes '!Q222)</f>
        <v/>
      </c>
      <c r="I223" s="555" t="str">
        <f>IF('360 GRP volumes '!R222=0,"",'360 GRP volumes '!R222)</f>
        <v/>
      </c>
      <c r="J223" s="555" t="str">
        <f>IF('360 GRP volumes '!S222=0,"",'360 GRP volumes '!S222)</f>
        <v/>
      </c>
      <c r="K223" s="555" t="str">
        <f>IF('360 GRP volumes '!T222=0,"",'360 GRP volumes '!T222)</f>
        <v/>
      </c>
      <c r="L223" s="555" t="str">
        <f>IF('360 GRP volumes '!U222=0,"",'360 GRP volumes '!U222)</f>
        <v/>
      </c>
      <c r="M223" s="555" t="str">
        <f>IF('360 GRP volumes '!V222=0,"",'360 GRP volumes '!V222)</f>
        <v/>
      </c>
      <c r="N223" s="555" t="str">
        <f>IF('360 GRP volumes '!W222=0,"",'360 GRP volumes '!W222)</f>
        <v/>
      </c>
      <c r="O223" s="555" t="str">
        <f>IF('360 GRP volumes '!X222=0,"",'360 GRP volumes '!X222)</f>
        <v/>
      </c>
      <c r="P223" s="590">
        <f t="shared" si="2"/>
        <v>0</v>
      </c>
      <c r="Q223" s="221">
        <f>P223*'360 GRP volumes '!H222</f>
        <v>0</v>
      </c>
      <c r="R223" s="221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589" t="str">
        <f>'360 GRP volumes '!D223</f>
        <v>360-552</v>
      </c>
      <c r="B224" s="457"/>
      <c r="C224" s="555" t="str">
        <f>IF('360 GRP volumes '!L223=0,"",'360 GRP volumes '!L223)</f>
        <v/>
      </c>
      <c r="D224" s="555" t="str">
        <f>IF('360 GRP volumes '!M223=0,"",'360 GRP volumes '!M223)</f>
        <v/>
      </c>
      <c r="E224" s="555" t="str">
        <f>IF('360 GRP volumes '!N223=0,"",'360 GRP volumes '!N223)</f>
        <v/>
      </c>
      <c r="F224" s="555" t="str">
        <f>IF('360 GRP volumes '!O223=0,"",'360 GRP volumes '!O223)</f>
        <v/>
      </c>
      <c r="G224" s="555" t="str">
        <f>IF('360 GRP volumes '!P223=0,"",'360 GRP volumes '!P223)</f>
        <v/>
      </c>
      <c r="H224" s="555" t="str">
        <f>IF('360 GRP volumes '!Q223=0,"",'360 GRP volumes '!Q223)</f>
        <v/>
      </c>
      <c r="I224" s="555" t="str">
        <f>IF('360 GRP volumes '!R223=0,"",'360 GRP volumes '!R223)</f>
        <v/>
      </c>
      <c r="J224" s="555" t="str">
        <f>IF('360 GRP volumes '!S223=0,"",'360 GRP volumes '!S223)</f>
        <v/>
      </c>
      <c r="K224" s="555" t="str">
        <f>IF('360 GRP volumes '!T223=0,"",'360 GRP volumes '!T223)</f>
        <v/>
      </c>
      <c r="L224" s="555" t="str">
        <f>IF('360 GRP volumes '!U223=0,"",'360 GRP volumes '!U223)</f>
        <v/>
      </c>
      <c r="M224" s="555" t="str">
        <f>IF('360 GRP volumes '!V223=0,"",'360 GRP volumes '!V223)</f>
        <v/>
      </c>
      <c r="N224" s="555" t="str">
        <f>IF('360 GRP volumes '!W223=0,"",'360 GRP volumes '!W223)</f>
        <v/>
      </c>
      <c r="O224" s="555" t="str">
        <f>IF('360 GRP volumes '!X223=0,"",'360 GRP volumes '!X223)</f>
        <v/>
      </c>
      <c r="P224" s="590">
        <f t="shared" si="2"/>
        <v>0</v>
      </c>
      <c r="Q224" s="221">
        <f>P224*'360 GRP volumes '!H223</f>
        <v>0</v>
      </c>
      <c r="R224" s="221">
        <f>P224*'360 GRP volumes '!AU223</f>
        <v>0</v>
      </c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589" t="str">
        <f>'360 GRP volumes '!D224</f>
        <v>360-553</v>
      </c>
      <c r="B225" s="457"/>
      <c r="C225" s="555" t="str">
        <f>IF('360 GRP volumes '!L224=0,"",'360 GRP volumes '!L224)</f>
        <v/>
      </c>
      <c r="D225" s="555" t="str">
        <f>IF('360 GRP volumes '!M224=0,"",'360 GRP volumes '!M224)</f>
        <v/>
      </c>
      <c r="E225" s="555" t="str">
        <f>IF('360 GRP volumes '!N224=0,"",'360 GRP volumes '!N224)</f>
        <v/>
      </c>
      <c r="F225" s="555" t="str">
        <f>IF('360 GRP volumes '!O224=0,"",'360 GRP volumes '!O224)</f>
        <v/>
      </c>
      <c r="G225" s="555" t="str">
        <f>IF('360 GRP volumes '!P224=0,"",'360 GRP volumes '!P224)</f>
        <v/>
      </c>
      <c r="H225" s="555" t="str">
        <f>IF('360 GRP volumes '!Q224=0,"",'360 GRP volumes '!Q224)</f>
        <v/>
      </c>
      <c r="I225" s="555" t="str">
        <f>IF('360 GRP volumes '!R224=0,"",'360 GRP volumes '!R224)</f>
        <v/>
      </c>
      <c r="J225" s="555" t="str">
        <f>IF('360 GRP volumes '!S224=0,"",'360 GRP volumes '!S224)</f>
        <v/>
      </c>
      <c r="K225" s="555" t="str">
        <f>IF('360 GRP volumes '!T224=0,"",'360 GRP volumes '!T224)</f>
        <v/>
      </c>
      <c r="L225" s="555" t="str">
        <f>IF('360 GRP volumes '!U224=0,"",'360 GRP volumes '!U224)</f>
        <v/>
      </c>
      <c r="M225" s="555" t="str">
        <f>IF('360 GRP volumes '!V224=0,"",'360 GRP volumes '!V224)</f>
        <v/>
      </c>
      <c r="N225" s="555" t="str">
        <f>IF('360 GRP volumes '!W224=0,"",'360 GRP volumes '!W224)</f>
        <v/>
      </c>
      <c r="O225" s="555" t="str">
        <f>IF('360 GRP volumes '!X224=0,"",'360 GRP volumes '!X224)</f>
        <v/>
      </c>
      <c r="P225" s="590">
        <f t="shared" si="2"/>
        <v>0</v>
      </c>
      <c r="Q225" s="221">
        <f>P225*'360 GRP volumes '!H224</f>
        <v>0</v>
      </c>
      <c r="R225" s="221">
        <f>P225*'360 GRP volumes '!AU224</f>
        <v>0</v>
      </c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589" t="str">
        <f>'360 GRP volumes '!D225</f>
        <v>360-554</v>
      </c>
      <c r="B226" s="457"/>
      <c r="C226" s="555" t="str">
        <f>IF('360 GRP volumes '!L225=0,"",'360 GRP volumes '!L225)</f>
        <v/>
      </c>
      <c r="D226" s="555" t="str">
        <f>IF('360 GRP volumes '!M225=0,"",'360 GRP volumes '!M225)</f>
        <v/>
      </c>
      <c r="E226" s="555" t="str">
        <f>IF('360 GRP volumes '!N225=0,"",'360 GRP volumes '!N225)</f>
        <v/>
      </c>
      <c r="F226" s="555" t="str">
        <f>IF('360 GRP volumes '!O225=0,"",'360 GRP volumes '!O225)</f>
        <v/>
      </c>
      <c r="G226" s="555" t="str">
        <f>IF('360 GRP volumes '!P225=0,"",'360 GRP volumes '!P225)</f>
        <v/>
      </c>
      <c r="H226" s="555" t="str">
        <f>IF('360 GRP volumes '!Q225=0,"",'360 GRP volumes '!Q225)</f>
        <v/>
      </c>
      <c r="I226" s="555" t="str">
        <f>IF('360 GRP volumes '!R225=0,"",'360 GRP volumes '!R225)</f>
        <v/>
      </c>
      <c r="J226" s="555" t="str">
        <f>IF('360 GRP volumes '!S225=0,"",'360 GRP volumes '!S225)</f>
        <v/>
      </c>
      <c r="K226" s="555" t="str">
        <f>IF('360 GRP volumes '!T225=0,"",'360 GRP volumes '!T225)</f>
        <v/>
      </c>
      <c r="L226" s="555" t="str">
        <f>IF('360 GRP volumes '!U225=0,"",'360 GRP volumes '!U225)</f>
        <v/>
      </c>
      <c r="M226" s="555" t="str">
        <f>IF('360 GRP volumes '!V225=0,"",'360 GRP volumes '!V225)</f>
        <v/>
      </c>
      <c r="N226" s="555" t="str">
        <f>IF('360 GRP volumes '!W225=0,"",'360 GRP volumes '!W225)</f>
        <v/>
      </c>
      <c r="O226" s="555" t="str">
        <f>IF('360 GRP volumes '!X225=0,"",'360 GRP volumes '!X225)</f>
        <v/>
      </c>
      <c r="P226" s="590">
        <f t="shared" si="2"/>
        <v>0</v>
      </c>
      <c r="Q226" s="221">
        <f>P226*'360 GRP volumes '!H225</f>
        <v>0</v>
      </c>
      <c r="R226" s="221">
        <f>P226*'360 GRP volumes '!AU225</f>
        <v>0</v>
      </c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589" t="str">
        <f>'360 GRP volumes '!D226</f>
        <v>360-555</v>
      </c>
      <c r="B227" s="457"/>
      <c r="C227" s="555" t="str">
        <f>IF('360 GRP volumes '!L226=0,"",'360 GRP volumes '!L226)</f>
        <v/>
      </c>
      <c r="D227" s="555" t="str">
        <f>IF('360 GRP volumes '!M226=0,"",'360 GRP volumes '!M226)</f>
        <v/>
      </c>
      <c r="E227" s="555" t="str">
        <f>IF('360 GRP volumes '!N226=0,"",'360 GRP volumes '!N226)</f>
        <v/>
      </c>
      <c r="F227" s="555" t="str">
        <f>IF('360 GRP volumes '!O226=0,"",'360 GRP volumes '!O226)</f>
        <v/>
      </c>
      <c r="G227" s="555" t="str">
        <f>IF('360 GRP volumes '!P226=0,"",'360 GRP volumes '!P226)</f>
        <v/>
      </c>
      <c r="H227" s="555" t="str">
        <f>IF('360 GRP volumes '!Q226=0,"",'360 GRP volumes '!Q226)</f>
        <v/>
      </c>
      <c r="I227" s="555" t="str">
        <f>IF('360 GRP volumes '!R226=0,"",'360 GRP volumes '!R226)</f>
        <v/>
      </c>
      <c r="J227" s="555" t="str">
        <f>IF('360 GRP volumes '!S226=0,"",'360 GRP volumes '!S226)</f>
        <v/>
      </c>
      <c r="K227" s="555" t="str">
        <f>IF('360 GRP volumes '!T226=0,"",'360 GRP volumes '!T226)</f>
        <v/>
      </c>
      <c r="L227" s="555" t="str">
        <f>IF('360 GRP volumes '!U226=0,"",'360 GRP volumes '!U226)</f>
        <v/>
      </c>
      <c r="M227" s="555" t="str">
        <f>IF('360 GRP volumes '!V226=0,"",'360 GRP volumes '!V226)</f>
        <v/>
      </c>
      <c r="N227" s="555" t="str">
        <f>IF('360 GRP volumes '!W226=0,"",'360 GRP volumes '!W226)</f>
        <v/>
      </c>
      <c r="O227" s="555" t="str">
        <f>IF('360 GRP volumes '!X226=0,"",'360 GRP volumes '!X226)</f>
        <v/>
      </c>
      <c r="P227" s="590">
        <f t="shared" si="2"/>
        <v>0</v>
      </c>
      <c r="Q227" s="221">
        <f>P227*'360 GRP volumes '!H226</f>
        <v>0</v>
      </c>
      <c r="R227" s="221">
        <f>P227*'360 GRP volumes '!AU226</f>
        <v>0</v>
      </c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589" t="str">
        <f>'360 GRP volumes '!D227</f>
        <v>360-556</v>
      </c>
      <c r="B228" s="457"/>
      <c r="C228" s="555" t="str">
        <f>IF('360 GRP volumes '!L227=0,"",'360 GRP volumes '!L227)</f>
        <v/>
      </c>
      <c r="D228" s="555" t="str">
        <f>IF('360 GRP volumes '!M227=0,"",'360 GRP volumes '!M227)</f>
        <v/>
      </c>
      <c r="E228" s="555" t="str">
        <f>IF('360 GRP volumes '!N227=0,"",'360 GRP volumes '!N227)</f>
        <v/>
      </c>
      <c r="F228" s="555" t="str">
        <f>IF('360 GRP volumes '!O227=0,"",'360 GRP volumes '!O227)</f>
        <v/>
      </c>
      <c r="G228" s="555" t="str">
        <f>IF('360 GRP volumes '!P227=0,"",'360 GRP volumes '!P227)</f>
        <v/>
      </c>
      <c r="H228" s="555" t="str">
        <f>IF('360 GRP volumes '!Q227=0,"",'360 GRP volumes '!Q227)</f>
        <v/>
      </c>
      <c r="I228" s="555" t="str">
        <f>IF('360 GRP volumes '!R227=0,"",'360 GRP volumes '!R227)</f>
        <v/>
      </c>
      <c r="J228" s="555" t="str">
        <f>IF('360 GRP volumes '!S227=0,"",'360 GRP volumes '!S227)</f>
        <v/>
      </c>
      <c r="K228" s="555" t="str">
        <f>IF('360 GRP volumes '!T227=0,"",'360 GRP volumes '!T227)</f>
        <v/>
      </c>
      <c r="L228" s="555" t="str">
        <f>IF('360 GRP volumes '!U227=0,"",'360 GRP volumes '!U227)</f>
        <v/>
      </c>
      <c r="M228" s="555" t="str">
        <f>IF('360 GRP volumes '!V227=0,"",'360 GRP volumes '!V227)</f>
        <v/>
      </c>
      <c r="N228" s="555" t="str">
        <f>IF('360 GRP volumes '!W227=0,"",'360 GRP volumes '!W227)</f>
        <v/>
      </c>
      <c r="O228" s="555" t="str">
        <f>IF('360 GRP volumes '!X227=0,"",'360 GRP volumes '!X227)</f>
        <v/>
      </c>
      <c r="P228" s="590">
        <f t="shared" si="2"/>
        <v>0</v>
      </c>
      <c r="Q228" s="221">
        <f>P228*'360 GRP volumes '!H227</f>
        <v>0</v>
      </c>
      <c r="R228" s="221">
        <f>P228*'360 GRP volumes '!AU227</f>
        <v>0</v>
      </c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589" t="str">
        <f>'360 GRP volumes '!D228</f>
        <v>360-557</v>
      </c>
      <c r="B229" s="457"/>
      <c r="C229" s="555" t="str">
        <f>IF('360 GRP volumes '!L228=0,"",'360 GRP volumes '!L228)</f>
        <v/>
      </c>
      <c r="D229" s="555" t="str">
        <f>IF('360 GRP volumes '!M228=0,"",'360 GRP volumes '!M228)</f>
        <v/>
      </c>
      <c r="E229" s="555" t="str">
        <f>IF('360 GRP volumes '!N228=0,"",'360 GRP volumes '!N228)</f>
        <v/>
      </c>
      <c r="F229" s="555" t="str">
        <f>IF('360 GRP volumes '!O228=0,"",'360 GRP volumes '!O228)</f>
        <v/>
      </c>
      <c r="G229" s="555" t="str">
        <f>IF('360 GRP volumes '!P228=0,"",'360 GRP volumes '!P228)</f>
        <v/>
      </c>
      <c r="H229" s="555" t="str">
        <f>IF('360 GRP volumes '!Q228=0,"",'360 GRP volumes '!Q228)</f>
        <v/>
      </c>
      <c r="I229" s="555" t="str">
        <f>IF('360 GRP volumes '!R228=0,"",'360 GRP volumes '!R228)</f>
        <v/>
      </c>
      <c r="J229" s="555" t="str">
        <f>IF('360 GRP volumes '!S228=0,"",'360 GRP volumes '!S228)</f>
        <v/>
      </c>
      <c r="K229" s="555" t="str">
        <f>IF('360 GRP volumes '!T228=0,"",'360 GRP volumes '!T228)</f>
        <v/>
      </c>
      <c r="L229" s="555" t="str">
        <f>IF('360 GRP volumes '!U228=0,"",'360 GRP volumes '!U228)</f>
        <v/>
      </c>
      <c r="M229" s="555" t="str">
        <f>IF('360 GRP volumes '!V228=0,"",'360 GRP volumes '!V228)</f>
        <v/>
      </c>
      <c r="N229" s="555" t="str">
        <f>IF('360 GRP volumes '!W228=0,"",'360 GRP volumes '!W228)</f>
        <v/>
      </c>
      <c r="O229" s="555" t="str">
        <f>IF('360 GRP volumes '!X228=0,"",'360 GRP volumes '!X228)</f>
        <v/>
      </c>
      <c r="P229" s="590">
        <f t="shared" si="2"/>
        <v>0</v>
      </c>
      <c r="Q229" s="221">
        <f>P229*'360 GRP volumes '!H228</f>
        <v>0</v>
      </c>
      <c r="R229" s="221">
        <f>P229*'360 GRP volumes '!AU228</f>
        <v>0</v>
      </c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589" t="str">
        <f>'360 GRP volumes '!D229</f>
        <v>360-558</v>
      </c>
      <c r="B230" s="457"/>
      <c r="C230" s="555" t="str">
        <f>IF('360 GRP volumes '!L229=0,"",'360 GRP volumes '!L229)</f>
        <v/>
      </c>
      <c r="D230" s="555" t="str">
        <f>IF('360 GRP volumes '!M229=0,"",'360 GRP volumes '!M229)</f>
        <v/>
      </c>
      <c r="E230" s="555" t="str">
        <f>IF('360 GRP volumes '!N229=0,"",'360 GRP volumes '!N229)</f>
        <v/>
      </c>
      <c r="F230" s="555" t="str">
        <f>IF('360 GRP volumes '!O229=0,"",'360 GRP volumes '!O229)</f>
        <v/>
      </c>
      <c r="G230" s="555" t="str">
        <f>IF('360 GRP volumes '!P229=0,"",'360 GRP volumes '!P229)</f>
        <v/>
      </c>
      <c r="H230" s="555" t="str">
        <f>IF('360 GRP volumes '!Q229=0,"",'360 GRP volumes '!Q229)</f>
        <v/>
      </c>
      <c r="I230" s="555" t="str">
        <f>IF('360 GRP volumes '!R229=0,"",'360 GRP volumes '!R229)</f>
        <v/>
      </c>
      <c r="J230" s="555" t="str">
        <f>IF('360 GRP volumes '!S229=0,"",'360 GRP volumes '!S229)</f>
        <v/>
      </c>
      <c r="K230" s="555" t="str">
        <f>IF('360 GRP volumes '!T229=0,"",'360 GRP volumes '!T229)</f>
        <v/>
      </c>
      <c r="L230" s="555" t="str">
        <f>IF('360 GRP volumes '!U229=0,"",'360 GRP volumes '!U229)</f>
        <v/>
      </c>
      <c r="M230" s="555" t="str">
        <f>IF('360 GRP volumes '!V229=0,"",'360 GRP volumes '!V229)</f>
        <v/>
      </c>
      <c r="N230" s="555" t="str">
        <f>IF('360 GRP volumes '!W229=0,"",'360 GRP volumes '!W229)</f>
        <v/>
      </c>
      <c r="O230" s="555" t="str">
        <f>IF('360 GRP volumes '!X229=0,"",'360 GRP volumes '!X229)</f>
        <v/>
      </c>
      <c r="P230" s="590">
        <f t="shared" si="2"/>
        <v>0</v>
      </c>
      <c r="Q230" s="221">
        <f>P230*'360 GRP volumes '!H229</f>
        <v>0</v>
      </c>
      <c r="R230" s="221">
        <f>P230*'360 GRP volumes '!AU229</f>
        <v>0</v>
      </c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589" t="str">
        <f>'360 GRP volumes '!D230</f>
        <v>360-559</v>
      </c>
      <c r="B231" s="457"/>
      <c r="C231" s="555" t="str">
        <f>IF('360 GRP volumes '!L230=0,"",'360 GRP volumes '!L230)</f>
        <v/>
      </c>
      <c r="D231" s="555" t="str">
        <f>IF('360 GRP volumes '!M230=0,"",'360 GRP volumes '!M230)</f>
        <v/>
      </c>
      <c r="E231" s="555" t="str">
        <f>IF('360 GRP volumes '!N230=0,"",'360 GRP volumes '!N230)</f>
        <v/>
      </c>
      <c r="F231" s="555" t="str">
        <f>IF('360 GRP volumes '!O230=0,"",'360 GRP volumes '!O230)</f>
        <v/>
      </c>
      <c r="G231" s="555" t="str">
        <f>IF('360 GRP volumes '!P230=0,"",'360 GRP volumes '!P230)</f>
        <v/>
      </c>
      <c r="H231" s="555" t="str">
        <f>IF('360 GRP volumes '!Q230=0,"",'360 GRP volumes '!Q230)</f>
        <v/>
      </c>
      <c r="I231" s="555" t="str">
        <f>IF('360 GRP volumes '!R230=0,"",'360 GRP volumes '!R230)</f>
        <v/>
      </c>
      <c r="J231" s="555" t="str">
        <f>IF('360 GRP volumes '!S230=0,"",'360 GRP volumes '!S230)</f>
        <v/>
      </c>
      <c r="K231" s="555" t="str">
        <f>IF('360 GRP volumes '!T230=0,"",'360 GRP volumes '!T230)</f>
        <v/>
      </c>
      <c r="L231" s="555" t="str">
        <f>IF('360 GRP volumes '!U230=0,"",'360 GRP volumes '!U230)</f>
        <v/>
      </c>
      <c r="M231" s="555" t="str">
        <f>IF('360 GRP volumes '!V230=0,"",'360 GRP volumes '!V230)</f>
        <v/>
      </c>
      <c r="N231" s="555" t="str">
        <f>IF('360 GRP volumes '!W230=0,"",'360 GRP volumes '!W230)</f>
        <v/>
      </c>
      <c r="O231" s="555" t="str">
        <f>IF('360 GRP volumes '!X230=0,"",'360 GRP volumes '!X230)</f>
        <v/>
      </c>
      <c r="P231" s="590">
        <f t="shared" si="2"/>
        <v>0</v>
      </c>
      <c r="Q231" s="221">
        <f>P231*'360 GRP volumes '!H230</f>
        <v>0</v>
      </c>
      <c r="R231" s="221">
        <f>P231*'360 GRP volumes '!AU230</f>
        <v>0</v>
      </c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589" t="str">
        <f>'360 GRP volumes '!D231</f>
        <v>360-560</v>
      </c>
      <c r="B232" s="457"/>
      <c r="C232" s="555" t="str">
        <f>IF('360 GRP volumes '!L231=0,"",'360 GRP volumes '!L231)</f>
        <v/>
      </c>
      <c r="D232" s="555" t="str">
        <f>IF('360 GRP volumes '!M231=0,"",'360 GRP volumes '!M231)</f>
        <v/>
      </c>
      <c r="E232" s="555" t="str">
        <f>IF('360 GRP volumes '!N231=0,"",'360 GRP volumes '!N231)</f>
        <v/>
      </c>
      <c r="F232" s="555" t="str">
        <f>IF('360 GRP volumes '!O231=0,"",'360 GRP volumes '!O231)</f>
        <v/>
      </c>
      <c r="G232" s="555" t="str">
        <f>IF('360 GRP volumes '!P231=0,"",'360 GRP volumes '!P231)</f>
        <v/>
      </c>
      <c r="H232" s="555" t="str">
        <f>IF('360 GRP volumes '!Q231=0,"",'360 GRP volumes '!Q231)</f>
        <v/>
      </c>
      <c r="I232" s="555" t="str">
        <f>IF('360 GRP volumes '!R231=0,"",'360 GRP volumes '!R231)</f>
        <v/>
      </c>
      <c r="J232" s="555" t="str">
        <f>IF('360 GRP volumes '!S231=0,"",'360 GRP volumes '!S231)</f>
        <v/>
      </c>
      <c r="K232" s="555" t="str">
        <f>IF('360 GRP volumes '!T231=0,"",'360 GRP volumes '!T231)</f>
        <v/>
      </c>
      <c r="L232" s="555" t="str">
        <f>IF('360 GRP volumes '!U231=0,"",'360 GRP volumes '!U231)</f>
        <v/>
      </c>
      <c r="M232" s="555" t="str">
        <f>IF('360 GRP volumes '!V231=0,"",'360 GRP volumes '!V231)</f>
        <v/>
      </c>
      <c r="N232" s="555" t="str">
        <f>IF('360 GRP volumes '!W231=0,"",'360 GRP volumes '!W231)</f>
        <v/>
      </c>
      <c r="O232" s="555" t="str">
        <f>IF('360 GRP volumes '!X231=0,"",'360 GRP volumes '!X231)</f>
        <v/>
      </c>
      <c r="P232" s="590">
        <f t="shared" si="2"/>
        <v>0</v>
      </c>
      <c r="Q232" s="221">
        <f>P232*'360 GRP volumes '!H231</f>
        <v>0</v>
      </c>
      <c r="R232" s="221">
        <f>P232*'360 GRP volumes '!AU231</f>
        <v>0</v>
      </c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589" t="str">
        <f>'360 GRP volumes '!D237</f>
        <v/>
      </c>
      <c r="B233" s="457"/>
      <c r="C233" s="555" t="str">
        <f>IF('360 GRP volumes '!L237=0,"",'360 GRP volumes '!L237)</f>
        <v/>
      </c>
      <c r="D233" s="555" t="str">
        <f>IF('360 GRP volumes '!M237=0,"",'360 GRP volumes '!M237)</f>
        <v/>
      </c>
      <c r="E233" s="555" t="str">
        <f>IF('360 GRP volumes '!N237=0,"",'360 GRP volumes '!N237)</f>
        <v/>
      </c>
      <c r="F233" s="555" t="str">
        <f>IF('360 GRP volumes '!O237=0,"",'360 GRP volumes '!O237)</f>
        <v/>
      </c>
      <c r="G233" s="555" t="str">
        <f>IF('360 GRP volumes '!P237=0,"",'360 GRP volumes '!P237)</f>
        <v/>
      </c>
      <c r="H233" s="555" t="str">
        <f>IF('360 GRP volumes '!Q237=0,"",'360 GRP volumes '!Q237)</f>
        <v/>
      </c>
      <c r="I233" s="555" t="str">
        <f>IF('360 GRP volumes '!R237=0,"",'360 GRP volumes '!R237)</f>
        <v/>
      </c>
      <c r="J233" s="555" t="str">
        <f>IF('360 GRP volumes '!S237=0,"",'360 GRP volumes '!S237)</f>
        <v/>
      </c>
      <c r="K233" s="555" t="str">
        <f>IF('360 GRP volumes '!T237=0,"",'360 GRP volumes '!T237)</f>
        <v/>
      </c>
      <c r="L233" s="555" t="str">
        <f>IF('360 GRP volumes '!U237=0,"",'360 GRP volumes '!U237)</f>
        <v/>
      </c>
      <c r="M233" s="555" t="str">
        <f>IF('360 GRP volumes '!V237=0,"",'360 GRP volumes '!V237)</f>
        <v/>
      </c>
      <c r="N233" s="555" t="str">
        <f>IF('360 GRP volumes '!W237=0,"",'360 GRP volumes '!W237)</f>
        <v/>
      </c>
      <c r="O233" s="555" t="str">
        <f>IF('360 GRP volumes '!X237=0,"",'360 GRP volumes '!X237)</f>
        <v/>
      </c>
      <c r="P233" s="590">
        <f t="shared" si="2"/>
        <v>0</v>
      </c>
      <c r="Q233" s="221">
        <f>P233*'360 GRP volumes '!H237</f>
        <v>0</v>
      </c>
      <c r="R233" s="221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589" t="str">
        <f>'360 GRP volumes '!D238</f>
        <v>360-1060</v>
      </c>
      <c r="B234" s="457"/>
      <c r="C234" s="555" t="str">
        <f>IF('360 GRP volumes '!L238=0,"",'360 GRP volumes '!L238)</f>
        <v/>
      </c>
      <c r="D234" s="555" t="str">
        <f>IF('360 GRP volumes '!M238=0,"",'360 GRP volumes '!M238)</f>
        <v/>
      </c>
      <c r="E234" s="555" t="str">
        <f>IF('360 GRP volumes '!N238=0,"",'360 GRP volumes '!N238)</f>
        <v/>
      </c>
      <c r="F234" s="555" t="str">
        <f>IF('360 GRP volumes '!O238=0,"",'360 GRP volumes '!O238)</f>
        <v/>
      </c>
      <c r="G234" s="555" t="str">
        <f>IF('360 GRP volumes '!P238=0,"",'360 GRP volumes '!P238)</f>
        <v/>
      </c>
      <c r="H234" s="555" t="str">
        <f>IF('360 GRP volumes '!Q238=0,"",'360 GRP volumes '!Q238)</f>
        <v/>
      </c>
      <c r="I234" s="555" t="str">
        <f>IF('360 GRP volumes '!R238=0,"",'360 GRP volumes '!R238)</f>
        <v/>
      </c>
      <c r="J234" s="555" t="str">
        <f>IF('360 GRP volumes '!S238=0,"",'360 GRP volumes '!S238)</f>
        <v/>
      </c>
      <c r="K234" s="555" t="str">
        <f>IF('360 GRP volumes '!T238=0,"",'360 GRP volumes '!T238)</f>
        <v/>
      </c>
      <c r="L234" s="555" t="str">
        <f>IF('360 GRP volumes '!U238=0,"",'360 GRP volumes '!U238)</f>
        <v/>
      </c>
      <c r="M234" s="555" t="str">
        <f>IF('360 GRP volumes '!V238=0,"",'360 GRP volumes '!V238)</f>
        <v/>
      </c>
      <c r="N234" s="555" t="str">
        <f>IF('360 GRP volumes '!W238=0,"",'360 GRP volumes '!W238)</f>
        <v/>
      </c>
      <c r="O234" s="555" t="str">
        <f>IF('360 GRP volumes '!X238=0,"",'360 GRP volumes '!X238)</f>
        <v/>
      </c>
      <c r="P234" s="590">
        <f t="shared" si="2"/>
        <v>0</v>
      </c>
      <c r="Q234" s="221">
        <f>P234*'360 GRP volumes '!H238</f>
        <v>0</v>
      </c>
      <c r="R234" s="221">
        <f>P234*'360 GRP volumes '!AU238</f>
        <v>0</v>
      </c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592"/>
      <c r="B235" s="570"/>
      <c r="C235" s="551"/>
      <c r="D235" s="551"/>
      <c r="E235" s="551"/>
      <c r="F235" s="551"/>
      <c r="G235" s="551"/>
      <c r="H235" s="551"/>
      <c r="I235" s="551"/>
      <c r="J235" s="551"/>
      <c r="K235" s="551"/>
      <c r="L235" s="551"/>
      <c r="M235" s="551"/>
      <c r="N235" s="551"/>
      <c r="O235" s="55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592"/>
      <c r="B236" s="570"/>
      <c r="C236" s="551"/>
      <c r="D236" s="551"/>
      <c r="E236" s="551"/>
      <c r="F236" s="551"/>
      <c r="G236" s="551"/>
      <c r="H236" s="551"/>
      <c r="I236" s="551"/>
      <c r="J236" s="551"/>
      <c r="K236" s="551"/>
      <c r="L236" s="551"/>
      <c r="M236" s="551"/>
      <c r="N236" s="551"/>
      <c r="O236" s="55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592"/>
      <c r="B237" s="570"/>
      <c r="C237" s="551"/>
      <c r="D237" s="551"/>
      <c r="E237" s="551"/>
      <c r="F237" s="551"/>
      <c r="G237" s="551"/>
      <c r="H237" s="551"/>
      <c r="I237" s="551"/>
      <c r="J237" s="551"/>
      <c r="K237" s="551"/>
      <c r="L237" s="551"/>
      <c r="M237" s="551"/>
      <c r="N237" s="551"/>
      <c r="O237" s="55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592"/>
      <c r="B238" s="570"/>
      <c r="C238" s="551"/>
      <c r="D238" s="551"/>
      <c r="E238" s="551"/>
      <c r="F238" s="551"/>
      <c r="G238" s="551"/>
      <c r="H238" s="551"/>
      <c r="I238" s="551"/>
      <c r="J238" s="551"/>
      <c r="K238" s="551"/>
      <c r="L238" s="551"/>
      <c r="M238" s="551"/>
      <c r="N238" s="551"/>
      <c r="O238" s="55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592"/>
      <c r="B239" s="570"/>
      <c r="C239" s="551"/>
      <c r="D239" s="551"/>
      <c r="E239" s="551"/>
      <c r="F239" s="551"/>
      <c r="G239" s="551"/>
      <c r="H239" s="551"/>
      <c r="I239" s="551"/>
      <c r="J239" s="551"/>
      <c r="K239" s="551"/>
      <c r="L239" s="551"/>
      <c r="M239" s="551"/>
      <c r="N239" s="551"/>
      <c r="O239" s="55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592"/>
      <c r="B240" s="570"/>
      <c r="C240" s="551"/>
      <c r="D240" s="551"/>
      <c r="E240" s="551"/>
      <c r="F240" s="551"/>
      <c r="G240" s="551"/>
      <c r="H240" s="551"/>
      <c r="I240" s="551"/>
      <c r="J240" s="551"/>
      <c r="K240" s="551"/>
      <c r="L240" s="551"/>
      <c r="M240" s="551"/>
      <c r="N240" s="551"/>
      <c r="O240" s="55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592"/>
      <c r="B241" s="570"/>
      <c r="C241" s="551"/>
      <c r="D241" s="551"/>
      <c r="E241" s="551"/>
      <c r="F241" s="551"/>
      <c r="G241" s="551"/>
      <c r="H241" s="551"/>
      <c r="I241" s="551"/>
      <c r="J241" s="551"/>
      <c r="K241" s="551"/>
      <c r="L241" s="551"/>
      <c r="M241" s="551"/>
      <c r="N241" s="551"/>
      <c r="O241" s="55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592"/>
      <c r="B242" s="570"/>
      <c r="C242" s="551"/>
      <c r="D242" s="551"/>
      <c r="E242" s="551"/>
      <c r="F242" s="551"/>
      <c r="G242" s="551"/>
      <c r="H242" s="551"/>
      <c r="I242" s="551"/>
      <c r="J242" s="551"/>
      <c r="K242" s="551"/>
      <c r="L242" s="551"/>
      <c r="M242" s="551"/>
      <c r="N242" s="551"/>
      <c r="O242" s="55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592"/>
      <c r="B243" s="570"/>
      <c r="C243" s="551"/>
      <c r="D243" s="551"/>
      <c r="E243" s="551"/>
      <c r="F243" s="551"/>
      <c r="G243" s="551"/>
      <c r="H243" s="551"/>
      <c r="I243" s="551"/>
      <c r="J243" s="551"/>
      <c r="K243" s="551"/>
      <c r="L243" s="551"/>
      <c r="M243" s="551"/>
      <c r="N243" s="551"/>
      <c r="O243" s="55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592"/>
      <c r="B244" s="570"/>
      <c r="C244" s="551"/>
      <c r="D244" s="551"/>
      <c r="E244" s="551"/>
      <c r="F244" s="551"/>
      <c r="G244" s="551"/>
      <c r="H244" s="551"/>
      <c r="I244" s="551"/>
      <c r="J244" s="551"/>
      <c r="K244" s="551"/>
      <c r="L244" s="551"/>
      <c r="M244" s="551"/>
      <c r="N244" s="551"/>
      <c r="O244" s="55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592"/>
      <c r="B245" s="570"/>
      <c r="C245" s="551"/>
      <c r="D245" s="551"/>
      <c r="E245" s="551"/>
      <c r="F245" s="551"/>
      <c r="G245" s="551"/>
      <c r="H245" s="551"/>
      <c r="I245" s="551"/>
      <c r="J245" s="551"/>
      <c r="K245" s="551"/>
      <c r="L245" s="551"/>
      <c r="M245" s="551"/>
      <c r="N245" s="551"/>
      <c r="O245" s="55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592"/>
      <c r="B246" s="570"/>
      <c r="C246" s="551"/>
      <c r="D246" s="551"/>
      <c r="E246" s="551"/>
      <c r="F246" s="551"/>
      <c r="G246" s="551"/>
      <c r="H246" s="551"/>
      <c r="I246" s="551"/>
      <c r="J246" s="551"/>
      <c r="K246" s="551"/>
      <c r="L246" s="551"/>
      <c r="M246" s="551"/>
      <c r="N246" s="551"/>
      <c r="O246" s="55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592"/>
      <c r="B247" s="570"/>
      <c r="C247" s="551"/>
      <c r="D247" s="551"/>
      <c r="E247" s="551"/>
      <c r="F247" s="551"/>
      <c r="G247" s="551"/>
      <c r="H247" s="551"/>
      <c r="I247" s="551"/>
      <c r="J247" s="551"/>
      <c r="K247" s="551"/>
      <c r="L247" s="551"/>
      <c r="M247" s="551"/>
      <c r="N247" s="551"/>
      <c r="O247" s="55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592"/>
      <c r="B248" s="570"/>
      <c r="C248" s="551"/>
      <c r="D248" s="551"/>
      <c r="E248" s="551"/>
      <c r="F248" s="551"/>
      <c r="G248" s="551"/>
      <c r="H248" s="551"/>
      <c r="I248" s="551"/>
      <c r="J248" s="551"/>
      <c r="K248" s="551"/>
      <c r="L248" s="551"/>
      <c r="M248" s="551"/>
      <c r="N248" s="551"/>
      <c r="O248" s="55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592"/>
      <c r="B249" s="570"/>
      <c r="C249" s="551"/>
      <c r="D249" s="551"/>
      <c r="E249" s="551"/>
      <c r="F249" s="551"/>
      <c r="G249" s="551"/>
      <c r="H249" s="551"/>
      <c r="I249" s="551"/>
      <c r="J249" s="551"/>
      <c r="K249" s="551"/>
      <c r="L249" s="551"/>
      <c r="M249" s="551"/>
      <c r="N249" s="551"/>
      <c r="O249" s="55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592"/>
      <c r="B250" s="570"/>
      <c r="C250" s="551"/>
      <c r="D250" s="551"/>
      <c r="E250" s="551"/>
      <c r="F250" s="551"/>
      <c r="G250" s="551"/>
      <c r="H250" s="551"/>
      <c r="I250" s="551"/>
      <c r="J250" s="551"/>
      <c r="K250" s="551"/>
      <c r="L250" s="551"/>
      <c r="M250" s="551"/>
      <c r="N250" s="551"/>
      <c r="O250" s="55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592"/>
      <c r="B251" s="570"/>
      <c r="C251" s="551"/>
      <c r="D251" s="551"/>
      <c r="E251" s="551"/>
      <c r="F251" s="551"/>
      <c r="G251" s="551"/>
      <c r="H251" s="551"/>
      <c r="I251" s="551"/>
      <c r="J251" s="551"/>
      <c r="K251" s="551"/>
      <c r="L251" s="551"/>
      <c r="M251" s="551"/>
      <c r="N251" s="551"/>
      <c r="O251" s="55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592"/>
      <c r="B252" s="570"/>
      <c r="C252" s="551"/>
      <c r="D252" s="551"/>
      <c r="E252" s="551"/>
      <c r="F252" s="551"/>
      <c r="G252" s="551"/>
      <c r="H252" s="551"/>
      <c r="I252" s="551"/>
      <c r="J252" s="551"/>
      <c r="K252" s="551"/>
      <c r="L252" s="551"/>
      <c r="M252" s="551"/>
      <c r="N252" s="551"/>
      <c r="O252" s="55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592"/>
      <c r="B253" s="570"/>
      <c r="C253" s="551"/>
      <c r="D253" s="551"/>
      <c r="E253" s="551"/>
      <c r="F253" s="551"/>
      <c r="G253" s="551"/>
      <c r="H253" s="551"/>
      <c r="I253" s="551"/>
      <c r="J253" s="551"/>
      <c r="K253" s="551"/>
      <c r="L253" s="551"/>
      <c r="M253" s="551"/>
      <c r="N253" s="551"/>
      <c r="O253" s="55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592"/>
      <c r="B254" s="570"/>
      <c r="C254" s="551"/>
      <c r="D254" s="551"/>
      <c r="E254" s="551"/>
      <c r="F254" s="551"/>
      <c r="G254" s="551"/>
      <c r="H254" s="551"/>
      <c r="I254" s="551"/>
      <c r="J254" s="551"/>
      <c r="K254" s="551"/>
      <c r="L254" s="551"/>
      <c r="M254" s="551"/>
      <c r="N254" s="551"/>
      <c r="O254" s="55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592"/>
      <c r="B255" s="570"/>
      <c r="C255" s="551"/>
      <c r="D255" s="551"/>
      <c r="E255" s="551"/>
      <c r="F255" s="551"/>
      <c r="G255" s="551"/>
      <c r="H255" s="551"/>
      <c r="I255" s="551"/>
      <c r="J255" s="551"/>
      <c r="K255" s="551"/>
      <c r="L255" s="551"/>
      <c r="M255" s="551"/>
      <c r="N255" s="551"/>
      <c r="O255" s="55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592"/>
      <c r="B256" s="570"/>
      <c r="C256" s="551"/>
      <c r="D256" s="551"/>
      <c r="E256" s="551"/>
      <c r="F256" s="551"/>
      <c r="G256" s="551"/>
      <c r="H256" s="551"/>
      <c r="I256" s="551"/>
      <c r="J256" s="551"/>
      <c r="K256" s="551"/>
      <c r="L256" s="551"/>
      <c r="M256" s="551"/>
      <c r="N256" s="551"/>
      <c r="O256" s="55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592"/>
      <c r="B257" s="570"/>
      <c r="C257" s="551"/>
      <c r="D257" s="551"/>
      <c r="E257" s="551"/>
      <c r="F257" s="551"/>
      <c r="G257" s="551"/>
      <c r="H257" s="551"/>
      <c r="I257" s="551"/>
      <c r="J257" s="551"/>
      <c r="K257" s="551"/>
      <c r="L257" s="551"/>
      <c r="M257" s="551"/>
      <c r="N257" s="551"/>
      <c r="O257" s="55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592"/>
      <c r="B258" s="570"/>
      <c r="C258" s="551"/>
      <c r="D258" s="551"/>
      <c r="E258" s="551"/>
      <c r="F258" s="551"/>
      <c r="G258" s="551"/>
      <c r="H258" s="551"/>
      <c r="I258" s="551"/>
      <c r="J258" s="551"/>
      <c r="K258" s="551"/>
      <c r="L258" s="551"/>
      <c r="M258" s="551"/>
      <c r="N258" s="551"/>
      <c r="O258" s="55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592"/>
      <c r="B259" s="570"/>
      <c r="C259" s="551"/>
      <c r="D259" s="551"/>
      <c r="E259" s="551"/>
      <c r="F259" s="551"/>
      <c r="G259" s="551"/>
      <c r="H259" s="551"/>
      <c r="I259" s="551"/>
      <c r="J259" s="551"/>
      <c r="K259" s="551"/>
      <c r="L259" s="551"/>
      <c r="M259" s="551"/>
      <c r="N259" s="551"/>
      <c r="O259" s="55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592"/>
      <c r="B260" s="570"/>
      <c r="C260" s="551"/>
      <c r="D260" s="551"/>
      <c r="E260" s="551"/>
      <c r="F260" s="551"/>
      <c r="G260" s="551"/>
      <c r="H260" s="551"/>
      <c r="I260" s="551"/>
      <c r="J260" s="551"/>
      <c r="K260" s="551"/>
      <c r="L260" s="551"/>
      <c r="M260" s="551"/>
      <c r="N260" s="551"/>
      <c r="O260" s="55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592"/>
      <c r="B261" s="570"/>
      <c r="C261" s="551"/>
      <c r="D261" s="551"/>
      <c r="E261" s="551"/>
      <c r="F261" s="551"/>
      <c r="G261" s="551"/>
      <c r="H261" s="551"/>
      <c r="I261" s="551"/>
      <c r="J261" s="551"/>
      <c r="K261" s="551"/>
      <c r="L261" s="551"/>
      <c r="M261" s="551"/>
      <c r="N261" s="551"/>
      <c r="O261" s="55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592"/>
      <c r="B262" s="570"/>
      <c r="C262" s="551"/>
      <c r="D262" s="551"/>
      <c r="E262" s="551"/>
      <c r="F262" s="551"/>
      <c r="G262" s="551"/>
      <c r="H262" s="551"/>
      <c r="I262" s="551"/>
      <c r="J262" s="551"/>
      <c r="K262" s="551"/>
      <c r="L262" s="551"/>
      <c r="M262" s="551"/>
      <c r="N262" s="551"/>
      <c r="O262" s="55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592"/>
      <c r="B263" s="570"/>
      <c r="C263" s="551"/>
      <c r="D263" s="551"/>
      <c r="E263" s="551"/>
      <c r="F263" s="551"/>
      <c r="G263" s="551"/>
      <c r="H263" s="551"/>
      <c r="I263" s="551"/>
      <c r="J263" s="551"/>
      <c r="K263" s="551"/>
      <c r="L263" s="551"/>
      <c r="M263" s="551"/>
      <c r="N263" s="551"/>
      <c r="O263" s="55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592"/>
      <c r="B264" s="570"/>
      <c r="C264" s="551"/>
      <c r="D264" s="551"/>
      <c r="E264" s="551"/>
      <c r="F264" s="551"/>
      <c r="G264" s="551"/>
      <c r="H264" s="551"/>
      <c r="I264" s="551"/>
      <c r="J264" s="551"/>
      <c r="K264" s="551"/>
      <c r="L264" s="551"/>
      <c r="M264" s="551"/>
      <c r="N264" s="551"/>
      <c r="O264" s="55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592"/>
      <c r="B265" s="570"/>
      <c r="C265" s="551"/>
      <c r="D265" s="551"/>
      <c r="E265" s="551"/>
      <c r="F265" s="551"/>
      <c r="G265" s="551"/>
      <c r="H265" s="551"/>
      <c r="I265" s="551"/>
      <c r="J265" s="551"/>
      <c r="K265" s="551"/>
      <c r="L265" s="551"/>
      <c r="M265" s="551"/>
      <c r="N265" s="551"/>
      <c r="O265" s="55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592"/>
      <c r="B266" s="570"/>
      <c r="C266" s="551"/>
      <c r="D266" s="551"/>
      <c r="E266" s="551"/>
      <c r="F266" s="551"/>
      <c r="G266" s="551"/>
      <c r="H266" s="551"/>
      <c r="I266" s="551"/>
      <c r="J266" s="551"/>
      <c r="K266" s="551"/>
      <c r="L266" s="551"/>
      <c r="M266" s="551"/>
      <c r="N266" s="551"/>
      <c r="O266" s="55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592"/>
      <c r="B267" s="570"/>
      <c r="C267" s="551"/>
      <c r="D267" s="551"/>
      <c r="E267" s="551"/>
      <c r="F267" s="551"/>
      <c r="G267" s="551"/>
      <c r="H267" s="551"/>
      <c r="I267" s="551"/>
      <c r="J267" s="551"/>
      <c r="K267" s="551"/>
      <c r="L267" s="551"/>
      <c r="M267" s="551"/>
      <c r="N267" s="551"/>
      <c r="O267" s="55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592"/>
      <c r="B268" s="570"/>
      <c r="C268" s="551"/>
      <c r="D268" s="551"/>
      <c r="E268" s="551"/>
      <c r="F268" s="551"/>
      <c r="G268" s="551"/>
      <c r="H268" s="551"/>
      <c r="I268" s="551"/>
      <c r="J268" s="551"/>
      <c r="K268" s="551"/>
      <c r="L268" s="551"/>
      <c r="M268" s="551"/>
      <c r="N268" s="551"/>
      <c r="O268" s="55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592"/>
      <c r="B269" s="570"/>
      <c r="C269" s="551"/>
      <c r="D269" s="551"/>
      <c r="E269" s="551"/>
      <c r="F269" s="551"/>
      <c r="G269" s="551"/>
      <c r="H269" s="551"/>
      <c r="I269" s="551"/>
      <c r="J269" s="551"/>
      <c r="K269" s="551"/>
      <c r="L269" s="551"/>
      <c r="M269" s="551"/>
      <c r="N269" s="551"/>
      <c r="O269" s="55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592"/>
      <c r="B270" s="570"/>
      <c r="C270" s="551"/>
      <c r="D270" s="551"/>
      <c r="E270" s="551"/>
      <c r="F270" s="551"/>
      <c r="G270" s="551"/>
      <c r="H270" s="551"/>
      <c r="I270" s="551"/>
      <c r="J270" s="551"/>
      <c r="K270" s="551"/>
      <c r="L270" s="551"/>
      <c r="M270" s="551"/>
      <c r="N270" s="551"/>
      <c r="O270" s="55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592"/>
      <c r="B271" s="570"/>
      <c r="C271" s="551"/>
      <c r="D271" s="551"/>
      <c r="E271" s="551"/>
      <c r="F271" s="551"/>
      <c r="G271" s="551"/>
      <c r="H271" s="551"/>
      <c r="I271" s="551"/>
      <c r="J271" s="551"/>
      <c r="K271" s="551"/>
      <c r="L271" s="551"/>
      <c r="M271" s="551"/>
      <c r="N271" s="551"/>
      <c r="O271" s="55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592"/>
      <c r="B272" s="570"/>
      <c r="C272" s="551"/>
      <c r="D272" s="551"/>
      <c r="E272" s="551"/>
      <c r="F272" s="551"/>
      <c r="G272" s="551"/>
      <c r="H272" s="551"/>
      <c r="I272" s="551"/>
      <c r="J272" s="551"/>
      <c r="K272" s="551"/>
      <c r="L272" s="551"/>
      <c r="M272" s="551"/>
      <c r="N272" s="551"/>
      <c r="O272" s="55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592"/>
      <c r="B273" s="570"/>
      <c r="C273" s="551"/>
      <c r="D273" s="551"/>
      <c r="E273" s="551"/>
      <c r="F273" s="551"/>
      <c r="G273" s="551"/>
      <c r="H273" s="551"/>
      <c r="I273" s="551"/>
      <c r="J273" s="551"/>
      <c r="K273" s="551"/>
      <c r="L273" s="551"/>
      <c r="M273" s="551"/>
      <c r="N273" s="551"/>
      <c r="O273" s="55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592"/>
      <c r="B274" s="570"/>
      <c r="C274" s="551"/>
      <c r="D274" s="551"/>
      <c r="E274" s="551"/>
      <c r="F274" s="551"/>
      <c r="G274" s="551"/>
      <c r="H274" s="551"/>
      <c r="I274" s="551"/>
      <c r="J274" s="551"/>
      <c r="K274" s="551"/>
      <c r="L274" s="551"/>
      <c r="M274" s="551"/>
      <c r="N274" s="551"/>
      <c r="O274" s="55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592"/>
      <c r="B275" s="570"/>
      <c r="C275" s="551"/>
      <c r="D275" s="551"/>
      <c r="E275" s="551"/>
      <c r="F275" s="551"/>
      <c r="G275" s="551"/>
      <c r="H275" s="551"/>
      <c r="I275" s="551"/>
      <c r="J275" s="551"/>
      <c r="K275" s="551"/>
      <c r="L275" s="551"/>
      <c r="M275" s="551"/>
      <c r="N275" s="551"/>
      <c r="O275" s="55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592"/>
      <c r="B276" s="570"/>
      <c r="C276" s="551"/>
      <c r="D276" s="551"/>
      <c r="E276" s="551"/>
      <c r="F276" s="551"/>
      <c r="G276" s="551"/>
      <c r="H276" s="551"/>
      <c r="I276" s="551"/>
      <c r="J276" s="551"/>
      <c r="K276" s="551"/>
      <c r="L276" s="551"/>
      <c r="M276" s="551"/>
      <c r="N276" s="551"/>
      <c r="O276" s="55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592"/>
      <c r="B277" s="570"/>
      <c r="C277" s="551"/>
      <c r="D277" s="551"/>
      <c r="E277" s="551"/>
      <c r="F277" s="551"/>
      <c r="G277" s="551"/>
      <c r="H277" s="551"/>
      <c r="I277" s="551"/>
      <c r="J277" s="551"/>
      <c r="K277" s="551"/>
      <c r="L277" s="551"/>
      <c r="M277" s="551"/>
      <c r="N277" s="551"/>
      <c r="O277" s="55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592"/>
      <c r="B278" s="570"/>
      <c r="C278" s="551"/>
      <c r="D278" s="551"/>
      <c r="E278" s="551"/>
      <c r="F278" s="551"/>
      <c r="G278" s="551"/>
      <c r="H278" s="551"/>
      <c r="I278" s="551"/>
      <c r="J278" s="551"/>
      <c r="K278" s="551"/>
      <c r="L278" s="551"/>
      <c r="M278" s="551"/>
      <c r="N278" s="551"/>
      <c r="O278" s="55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592"/>
      <c r="B279" s="570"/>
      <c r="C279" s="551"/>
      <c r="D279" s="551"/>
      <c r="E279" s="551"/>
      <c r="F279" s="551"/>
      <c r="G279" s="551"/>
      <c r="H279" s="551"/>
      <c r="I279" s="551"/>
      <c r="J279" s="551"/>
      <c r="K279" s="551"/>
      <c r="L279" s="551"/>
      <c r="M279" s="551"/>
      <c r="N279" s="551"/>
      <c r="O279" s="55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592"/>
      <c r="B280" s="570"/>
      <c r="C280" s="551"/>
      <c r="D280" s="551"/>
      <c r="E280" s="551"/>
      <c r="F280" s="551"/>
      <c r="G280" s="551"/>
      <c r="H280" s="551"/>
      <c r="I280" s="551"/>
      <c r="J280" s="551"/>
      <c r="K280" s="551"/>
      <c r="L280" s="551"/>
      <c r="M280" s="551"/>
      <c r="N280" s="551"/>
      <c r="O280" s="55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592"/>
      <c r="B281" s="570"/>
      <c r="C281" s="551"/>
      <c r="D281" s="551"/>
      <c r="E281" s="551"/>
      <c r="F281" s="551"/>
      <c r="G281" s="551"/>
      <c r="H281" s="551"/>
      <c r="I281" s="551"/>
      <c r="J281" s="551"/>
      <c r="K281" s="551"/>
      <c r="L281" s="551"/>
      <c r="M281" s="551"/>
      <c r="N281" s="551"/>
      <c r="O281" s="55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592"/>
      <c r="B282" s="570"/>
      <c r="C282" s="551"/>
      <c r="D282" s="551"/>
      <c r="E282" s="551"/>
      <c r="F282" s="551"/>
      <c r="G282" s="551"/>
      <c r="H282" s="551"/>
      <c r="I282" s="551"/>
      <c r="J282" s="551"/>
      <c r="K282" s="551"/>
      <c r="L282" s="551"/>
      <c r="M282" s="551"/>
      <c r="N282" s="551"/>
      <c r="O282" s="55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592"/>
      <c r="B283" s="570"/>
      <c r="C283" s="551"/>
      <c r="D283" s="551"/>
      <c r="E283" s="551"/>
      <c r="F283" s="551"/>
      <c r="G283" s="551"/>
      <c r="H283" s="551"/>
      <c r="I283" s="551"/>
      <c r="J283" s="551"/>
      <c r="K283" s="551"/>
      <c r="L283" s="551"/>
      <c r="M283" s="551"/>
      <c r="N283" s="551"/>
      <c r="O283" s="55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592"/>
      <c r="B284" s="570"/>
      <c r="C284" s="551"/>
      <c r="D284" s="551"/>
      <c r="E284" s="551"/>
      <c r="F284" s="551"/>
      <c r="G284" s="551"/>
      <c r="H284" s="551"/>
      <c r="I284" s="551"/>
      <c r="J284" s="551"/>
      <c r="K284" s="551"/>
      <c r="L284" s="551"/>
      <c r="M284" s="551"/>
      <c r="N284" s="551"/>
      <c r="O284" s="55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592"/>
      <c r="B285" s="570"/>
      <c r="C285" s="551"/>
      <c r="D285" s="551"/>
      <c r="E285" s="551"/>
      <c r="F285" s="551"/>
      <c r="G285" s="551"/>
      <c r="H285" s="551"/>
      <c r="I285" s="551"/>
      <c r="J285" s="551"/>
      <c r="K285" s="551"/>
      <c r="L285" s="551"/>
      <c r="M285" s="551"/>
      <c r="N285" s="551"/>
      <c r="O285" s="55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592"/>
      <c r="B286" s="570"/>
      <c r="C286" s="551"/>
      <c r="D286" s="551"/>
      <c r="E286" s="551"/>
      <c r="F286" s="551"/>
      <c r="G286" s="551"/>
      <c r="H286" s="551"/>
      <c r="I286" s="551"/>
      <c r="J286" s="551"/>
      <c r="K286" s="551"/>
      <c r="L286" s="551"/>
      <c r="M286" s="551"/>
      <c r="N286" s="551"/>
      <c r="O286" s="55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592"/>
      <c r="B287" s="570"/>
      <c r="C287" s="551"/>
      <c r="D287" s="551"/>
      <c r="E287" s="551"/>
      <c r="F287" s="551"/>
      <c r="G287" s="551"/>
      <c r="H287" s="551"/>
      <c r="I287" s="551"/>
      <c r="J287" s="551"/>
      <c r="K287" s="551"/>
      <c r="L287" s="551"/>
      <c r="M287" s="551"/>
      <c r="N287" s="551"/>
      <c r="O287" s="55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592"/>
      <c r="B288" s="570"/>
      <c r="C288" s="551"/>
      <c r="D288" s="551"/>
      <c r="E288" s="551"/>
      <c r="F288" s="551"/>
      <c r="G288" s="551"/>
      <c r="H288" s="551"/>
      <c r="I288" s="551"/>
      <c r="J288" s="551"/>
      <c r="K288" s="551"/>
      <c r="L288" s="551"/>
      <c r="M288" s="551"/>
      <c r="N288" s="551"/>
      <c r="O288" s="55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592"/>
      <c r="B289" s="570"/>
      <c r="C289" s="551"/>
      <c r="D289" s="551"/>
      <c r="E289" s="551"/>
      <c r="F289" s="551"/>
      <c r="G289" s="551"/>
      <c r="H289" s="551"/>
      <c r="I289" s="551"/>
      <c r="J289" s="551"/>
      <c r="K289" s="551"/>
      <c r="L289" s="551"/>
      <c r="M289" s="551"/>
      <c r="N289" s="551"/>
      <c r="O289" s="55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592"/>
      <c r="B290" s="570"/>
      <c r="C290" s="551"/>
      <c r="D290" s="551"/>
      <c r="E290" s="551"/>
      <c r="F290" s="551"/>
      <c r="G290" s="551"/>
      <c r="H290" s="551"/>
      <c r="I290" s="551"/>
      <c r="J290" s="551"/>
      <c r="K290" s="551"/>
      <c r="L290" s="551"/>
      <c r="M290" s="551"/>
      <c r="N290" s="551"/>
      <c r="O290" s="55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592"/>
      <c r="B291" s="570"/>
      <c r="C291" s="551"/>
      <c r="D291" s="551"/>
      <c r="E291" s="551"/>
      <c r="F291" s="551"/>
      <c r="G291" s="551"/>
      <c r="H291" s="551"/>
      <c r="I291" s="551"/>
      <c r="J291" s="551"/>
      <c r="K291" s="551"/>
      <c r="L291" s="551"/>
      <c r="M291" s="551"/>
      <c r="N291" s="551"/>
      <c r="O291" s="55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592"/>
      <c r="B292" s="570"/>
      <c r="C292" s="551"/>
      <c r="D292" s="551"/>
      <c r="E292" s="551"/>
      <c r="F292" s="551"/>
      <c r="G292" s="551"/>
      <c r="H292" s="551"/>
      <c r="I292" s="551"/>
      <c r="J292" s="551"/>
      <c r="K292" s="551"/>
      <c r="L292" s="551"/>
      <c r="M292" s="551"/>
      <c r="N292" s="551"/>
      <c r="O292" s="55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592"/>
      <c r="B293" s="570"/>
      <c r="C293" s="551"/>
      <c r="D293" s="551"/>
      <c r="E293" s="551"/>
      <c r="F293" s="551"/>
      <c r="G293" s="551"/>
      <c r="H293" s="551"/>
      <c r="I293" s="551"/>
      <c r="J293" s="551"/>
      <c r="K293" s="551"/>
      <c r="L293" s="551"/>
      <c r="M293" s="551"/>
      <c r="N293" s="551"/>
      <c r="O293" s="55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592"/>
      <c r="B294" s="570"/>
      <c r="C294" s="551"/>
      <c r="D294" s="551"/>
      <c r="E294" s="551"/>
      <c r="F294" s="551"/>
      <c r="G294" s="551"/>
      <c r="H294" s="551"/>
      <c r="I294" s="551"/>
      <c r="J294" s="551"/>
      <c r="K294" s="551"/>
      <c r="L294" s="551"/>
      <c r="M294" s="551"/>
      <c r="N294" s="551"/>
      <c r="O294" s="55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592"/>
      <c r="B295" s="570"/>
      <c r="C295" s="551"/>
      <c r="D295" s="551"/>
      <c r="E295" s="551"/>
      <c r="F295" s="551"/>
      <c r="G295" s="551"/>
      <c r="H295" s="551"/>
      <c r="I295" s="551"/>
      <c r="J295" s="551"/>
      <c r="K295" s="551"/>
      <c r="L295" s="551"/>
      <c r="M295" s="551"/>
      <c r="N295" s="551"/>
      <c r="O295" s="55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592"/>
      <c r="B296" s="570"/>
      <c r="C296" s="551"/>
      <c r="D296" s="551"/>
      <c r="E296" s="551"/>
      <c r="F296" s="551"/>
      <c r="G296" s="551"/>
      <c r="H296" s="551"/>
      <c r="I296" s="551"/>
      <c r="J296" s="551"/>
      <c r="K296" s="551"/>
      <c r="L296" s="551"/>
      <c r="M296" s="551"/>
      <c r="N296" s="551"/>
      <c r="O296" s="55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592"/>
      <c r="B297" s="570"/>
      <c r="C297" s="551"/>
      <c r="D297" s="551"/>
      <c r="E297" s="551"/>
      <c r="F297" s="551"/>
      <c r="G297" s="551"/>
      <c r="H297" s="551"/>
      <c r="I297" s="551"/>
      <c r="J297" s="551"/>
      <c r="K297" s="551"/>
      <c r="L297" s="551"/>
      <c r="M297" s="551"/>
      <c r="N297" s="551"/>
      <c r="O297" s="55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592"/>
      <c r="B298" s="570"/>
      <c r="C298" s="551"/>
      <c r="D298" s="551"/>
      <c r="E298" s="551"/>
      <c r="F298" s="551"/>
      <c r="G298" s="551"/>
      <c r="H298" s="551"/>
      <c r="I298" s="551"/>
      <c r="J298" s="551"/>
      <c r="K298" s="551"/>
      <c r="L298" s="551"/>
      <c r="M298" s="551"/>
      <c r="N298" s="551"/>
      <c r="O298" s="55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592"/>
      <c r="B299" s="570"/>
      <c r="C299" s="551"/>
      <c r="D299" s="551"/>
      <c r="E299" s="551"/>
      <c r="F299" s="551"/>
      <c r="G299" s="551"/>
      <c r="H299" s="551"/>
      <c r="I299" s="551"/>
      <c r="J299" s="551"/>
      <c r="K299" s="551"/>
      <c r="L299" s="551"/>
      <c r="M299" s="551"/>
      <c r="N299" s="551"/>
      <c r="O299" s="55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592"/>
      <c r="B300" s="570"/>
      <c r="C300" s="551"/>
      <c r="D300" s="551"/>
      <c r="E300" s="551"/>
      <c r="F300" s="551"/>
      <c r="G300" s="551"/>
      <c r="H300" s="551"/>
      <c r="I300" s="551"/>
      <c r="J300" s="551"/>
      <c r="K300" s="551"/>
      <c r="L300" s="551"/>
      <c r="M300" s="551"/>
      <c r="N300" s="551"/>
      <c r="O300" s="55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592"/>
      <c r="B301" s="570"/>
      <c r="C301" s="551"/>
      <c r="D301" s="551"/>
      <c r="E301" s="551"/>
      <c r="F301" s="551"/>
      <c r="G301" s="551"/>
      <c r="H301" s="551"/>
      <c r="I301" s="551"/>
      <c r="J301" s="551"/>
      <c r="K301" s="551"/>
      <c r="L301" s="551"/>
      <c r="M301" s="551"/>
      <c r="N301" s="551"/>
      <c r="O301" s="55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592"/>
      <c r="B302" s="570"/>
      <c r="C302" s="551"/>
      <c r="D302" s="551"/>
      <c r="E302" s="551"/>
      <c r="F302" s="551"/>
      <c r="G302" s="551"/>
      <c r="H302" s="551"/>
      <c r="I302" s="551"/>
      <c r="J302" s="551"/>
      <c r="K302" s="551"/>
      <c r="L302" s="551"/>
      <c r="M302" s="551"/>
      <c r="N302" s="551"/>
      <c r="O302" s="55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592"/>
      <c r="B303" s="570"/>
      <c r="C303" s="551"/>
      <c r="D303" s="551"/>
      <c r="E303" s="551"/>
      <c r="F303" s="551"/>
      <c r="G303" s="551"/>
      <c r="H303" s="551"/>
      <c r="I303" s="551"/>
      <c r="J303" s="551"/>
      <c r="K303" s="551"/>
      <c r="L303" s="551"/>
      <c r="M303" s="551"/>
      <c r="N303" s="551"/>
      <c r="O303" s="55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592"/>
      <c r="B304" s="570"/>
      <c r="C304" s="551"/>
      <c r="D304" s="551"/>
      <c r="E304" s="551"/>
      <c r="F304" s="551"/>
      <c r="G304" s="551"/>
      <c r="H304" s="551"/>
      <c r="I304" s="551"/>
      <c r="J304" s="551"/>
      <c r="K304" s="551"/>
      <c r="L304" s="551"/>
      <c r="M304" s="551"/>
      <c r="N304" s="551"/>
      <c r="O304" s="55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592"/>
      <c r="B305" s="570"/>
      <c r="C305" s="551"/>
      <c r="D305" s="551"/>
      <c r="E305" s="551"/>
      <c r="F305" s="551"/>
      <c r="G305" s="551"/>
      <c r="H305" s="551"/>
      <c r="I305" s="551"/>
      <c r="J305" s="551"/>
      <c r="K305" s="551"/>
      <c r="L305" s="551"/>
      <c r="M305" s="551"/>
      <c r="N305" s="551"/>
      <c r="O305" s="55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592"/>
      <c r="B306" s="570"/>
      <c r="C306" s="551"/>
      <c r="D306" s="551"/>
      <c r="E306" s="551"/>
      <c r="F306" s="551"/>
      <c r="G306" s="551"/>
      <c r="H306" s="551"/>
      <c r="I306" s="551"/>
      <c r="J306" s="551"/>
      <c r="K306" s="551"/>
      <c r="L306" s="551"/>
      <c r="M306" s="551"/>
      <c r="N306" s="551"/>
      <c r="O306" s="55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592"/>
      <c r="B307" s="570"/>
      <c r="C307" s="551"/>
      <c r="D307" s="551"/>
      <c r="E307" s="551"/>
      <c r="F307" s="551"/>
      <c r="G307" s="551"/>
      <c r="H307" s="551"/>
      <c r="I307" s="551"/>
      <c r="J307" s="551"/>
      <c r="K307" s="551"/>
      <c r="L307" s="551"/>
      <c r="M307" s="551"/>
      <c r="N307" s="551"/>
      <c r="O307" s="55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592"/>
      <c r="B308" s="570"/>
      <c r="C308" s="551"/>
      <c r="D308" s="551"/>
      <c r="E308" s="551"/>
      <c r="F308" s="551"/>
      <c r="G308" s="551"/>
      <c r="H308" s="551"/>
      <c r="I308" s="551"/>
      <c r="J308" s="551"/>
      <c r="K308" s="551"/>
      <c r="L308" s="551"/>
      <c r="M308" s="551"/>
      <c r="N308" s="551"/>
      <c r="O308" s="55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592"/>
      <c r="B309" s="570"/>
      <c r="C309" s="551"/>
      <c r="D309" s="551"/>
      <c r="E309" s="551"/>
      <c r="F309" s="551"/>
      <c r="G309" s="551"/>
      <c r="H309" s="551"/>
      <c r="I309" s="551"/>
      <c r="J309" s="551"/>
      <c r="K309" s="551"/>
      <c r="L309" s="551"/>
      <c r="M309" s="551"/>
      <c r="N309" s="551"/>
      <c r="O309" s="55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592"/>
      <c r="B310" s="570"/>
      <c r="C310" s="551"/>
      <c r="D310" s="551"/>
      <c r="E310" s="551"/>
      <c r="F310" s="551"/>
      <c r="G310" s="551"/>
      <c r="H310" s="551"/>
      <c r="I310" s="551"/>
      <c r="J310" s="551"/>
      <c r="K310" s="551"/>
      <c r="L310" s="551"/>
      <c r="M310" s="551"/>
      <c r="N310" s="551"/>
      <c r="O310" s="55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592"/>
      <c r="B311" s="570"/>
      <c r="C311" s="551"/>
      <c r="D311" s="551"/>
      <c r="E311" s="551"/>
      <c r="F311" s="551"/>
      <c r="G311" s="551"/>
      <c r="H311" s="551"/>
      <c r="I311" s="551"/>
      <c r="J311" s="551"/>
      <c r="K311" s="551"/>
      <c r="L311" s="551"/>
      <c r="M311" s="551"/>
      <c r="N311" s="551"/>
      <c r="O311" s="55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592"/>
      <c r="B312" s="570"/>
      <c r="C312" s="551"/>
      <c r="D312" s="551"/>
      <c r="E312" s="551"/>
      <c r="F312" s="551"/>
      <c r="G312" s="551"/>
      <c r="H312" s="551"/>
      <c r="I312" s="551"/>
      <c r="J312" s="551"/>
      <c r="K312" s="551"/>
      <c r="L312" s="551"/>
      <c r="M312" s="551"/>
      <c r="N312" s="551"/>
      <c r="O312" s="55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592"/>
      <c r="B313" s="570"/>
      <c r="C313" s="551"/>
      <c r="D313" s="551"/>
      <c r="E313" s="551"/>
      <c r="F313" s="551"/>
      <c r="G313" s="551"/>
      <c r="H313" s="551"/>
      <c r="I313" s="551"/>
      <c r="J313" s="551"/>
      <c r="K313" s="551"/>
      <c r="L313" s="551"/>
      <c r="M313" s="551"/>
      <c r="N313" s="551"/>
      <c r="O313" s="55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592"/>
      <c r="B314" s="570"/>
      <c r="C314" s="551"/>
      <c r="D314" s="551"/>
      <c r="E314" s="551"/>
      <c r="F314" s="551"/>
      <c r="G314" s="551"/>
      <c r="H314" s="551"/>
      <c r="I314" s="551"/>
      <c r="J314" s="551"/>
      <c r="K314" s="551"/>
      <c r="L314" s="551"/>
      <c r="M314" s="551"/>
      <c r="N314" s="551"/>
      <c r="O314" s="55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592"/>
      <c r="B315" s="570"/>
      <c r="C315" s="551"/>
      <c r="D315" s="551"/>
      <c r="E315" s="551"/>
      <c r="F315" s="551"/>
      <c r="G315" s="551"/>
      <c r="H315" s="551"/>
      <c r="I315" s="551"/>
      <c r="J315" s="551"/>
      <c r="K315" s="551"/>
      <c r="L315" s="551"/>
      <c r="M315" s="551"/>
      <c r="N315" s="551"/>
      <c r="O315" s="551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592"/>
      <c r="B316" s="570"/>
      <c r="C316" s="551"/>
      <c r="D316" s="551"/>
      <c r="E316" s="551"/>
      <c r="F316" s="551"/>
      <c r="G316" s="551"/>
      <c r="H316" s="551"/>
      <c r="I316" s="551"/>
      <c r="J316" s="551"/>
      <c r="K316" s="551"/>
      <c r="L316" s="551"/>
      <c r="M316" s="551"/>
      <c r="N316" s="551"/>
      <c r="O316" s="551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592"/>
      <c r="B317" s="570"/>
      <c r="C317" s="551"/>
      <c r="D317" s="551"/>
      <c r="E317" s="551"/>
      <c r="F317" s="551"/>
      <c r="G317" s="551"/>
      <c r="H317" s="551"/>
      <c r="I317" s="551"/>
      <c r="J317" s="551"/>
      <c r="K317" s="551"/>
      <c r="L317" s="551"/>
      <c r="M317" s="551"/>
      <c r="N317" s="551"/>
      <c r="O317" s="551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592"/>
      <c r="B318" s="570"/>
      <c r="C318" s="551"/>
      <c r="D318" s="551"/>
      <c r="E318" s="551"/>
      <c r="F318" s="551"/>
      <c r="G318" s="551"/>
      <c r="H318" s="551"/>
      <c r="I318" s="551"/>
      <c r="J318" s="551"/>
      <c r="K318" s="551"/>
      <c r="L318" s="551"/>
      <c r="M318" s="551"/>
      <c r="N318" s="551"/>
      <c r="O318" s="551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592"/>
      <c r="B319" s="570"/>
      <c r="C319" s="551"/>
      <c r="D319" s="551"/>
      <c r="E319" s="551"/>
      <c r="F319" s="551"/>
      <c r="G319" s="551"/>
      <c r="H319" s="551"/>
      <c r="I319" s="551"/>
      <c r="J319" s="551"/>
      <c r="K319" s="551"/>
      <c r="L319" s="551"/>
      <c r="M319" s="551"/>
      <c r="N319" s="551"/>
      <c r="O319" s="551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592"/>
      <c r="B320" s="570"/>
      <c r="C320" s="551"/>
      <c r="D320" s="551"/>
      <c r="E320" s="551"/>
      <c r="F320" s="551"/>
      <c r="G320" s="551"/>
      <c r="H320" s="551"/>
      <c r="I320" s="551"/>
      <c r="J320" s="551"/>
      <c r="K320" s="551"/>
      <c r="L320" s="551"/>
      <c r="M320" s="551"/>
      <c r="N320" s="551"/>
      <c r="O320" s="551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592"/>
      <c r="B321" s="570"/>
      <c r="C321" s="551"/>
      <c r="D321" s="551"/>
      <c r="E321" s="551"/>
      <c r="F321" s="551"/>
      <c r="G321" s="551"/>
      <c r="H321" s="551"/>
      <c r="I321" s="551"/>
      <c r="J321" s="551"/>
      <c r="K321" s="551"/>
      <c r="L321" s="551"/>
      <c r="M321" s="551"/>
      <c r="N321" s="551"/>
      <c r="O321" s="551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592"/>
      <c r="B322" s="570"/>
      <c r="C322" s="551"/>
      <c r="D322" s="551"/>
      <c r="E322" s="551"/>
      <c r="F322" s="551"/>
      <c r="G322" s="551"/>
      <c r="H322" s="551"/>
      <c r="I322" s="551"/>
      <c r="J322" s="551"/>
      <c r="K322" s="551"/>
      <c r="L322" s="551"/>
      <c r="M322" s="551"/>
      <c r="N322" s="551"/>
      <c r="O322" s="551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592"/>
      <c r="B323" s="570"/>
      <c r="C323" s="551"/>
      <c r="D323" s="551"/>
      <c r="E323" s="551"/>
      <c r="F323" s="551"/>
      <c r="G323" s="551"/>
      <c r="H323" s="551"/>
      <c r="I323" s="551"/>
      <c r="J323" s="551"/>
      <c r="K323" s="551"/>
      <c r="L323" s="551"/>
      <c r="M323" s="551"/>
      <c r="N323" s="551"/>
      <c r="O323" s="551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592"/>
      <c r="B324" s="570"/>
      <c r="C324" s="551"/>
      <c r="D324" s="551"/>
      <c r="E324" s="551"/>
      <c r="F324" s="551"/>
      <c r="G324" s="551"/>
      <c r="H324" s="551"/>
      <c r="I324" s="551"/>
      <c r="J324" s="551"/>
      <c r="K324" s="551"/>
      <c r="L324" s="551"/>
      <c r="M324" s="551"/>
      <c r="N324" s="551"/>
      <c r="O324" s="551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592"/>
      <c r="B325" s="570"/>
      <c r="C325" s="551"/>
      <c r="D325" s="551"/>
      <c r="E325" s="551"/>
      <c r="F325" s="551"/>
      <c r="G325" s="551"/>
      <c r="H325" s="551"/>
      <c r="I325" s="551"/>
      <c r="J325" s="551"/>
      <c r="K325" s="551"/>
      <c r="L325" s="551"/>
      <c r="M325" s="551"/>
      <c r="N325" s="551"/>
      <c r="O325" s="551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592"/>
      <c r="B326" s="570"/>
      <c r="C326" s="551"/>
      <c r="D326" s="551"/>
      <c r="E326" s="551"/>
      <c r="F326" s="551"/>
      <c r="G326" s="551"/>
      <c r="H326" s="551"/>
      <c r="I326" s="551"/>
      <c r="J326" s="551"/>
      <c r="K326" s="551"/>
      <c r="L326" s="551"/>
      <c r="M326" s="551"/>
      <c r="N326" s="551"/>
      <c r="O326" s="551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592"/>
      <c r="B327" s="570"/>
      <c r="C327" s="551"/>
      <c r="D327" s="551"/>
      <c r="E327" s="551"/>
      <c r="F327" s="551"/>
      <c r="G327" s="551"/>
      <c r="H327" s="551"/>
      <c r="I327" s="551"/>
      <c r="J327" s="551"/>
      <c r="K327" s="551"/>
      <c r="L327" s="551"/>
      <c r="M327" s="551"/>
      <c r="N327" s="551"/>
      <c r="O327" s="551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592"/>
      <c r="B328" s="570"/>
      <c r="C328" s="551"/>
      <c r="D328" s="551"/>
      <c r="E328" s="551"/>
      <c r="F328" s="551"/>
      <c r="G328" s="551"/>
      <c r="H328" s="551"/>
      <c r="I328" s="551"/>
      <c r="J328" s="551"/>
      <c r="K328" s="551"/>
      <c r="L328" s="551"/>
      <c r="M328" s="551"/>
      <c r="N328" s="551"/>
      <c r="O328" s="551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592"/>
      <c r="B329" s="570"/>
      <c r="C329" s="551"/>
      <c r="D329" s="551"/>
      <c r="E329" s="551"/>
      <c r="F329" s="551"/>
      <c r="G329" s="551"/>
      <c r="H329" s="551"/>
      <c r="I329" s="551"/>
      <c r="J329" s="551"/>
      <c r="K329" s="551"/>
      <c r="L329" s="551"/>
      <c r="M329" s="551"/>
      <c r="N329" s="551"/>
      <c r="O329" s="551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592"/>
      <c r="B330" s="570"/>
      <c r="C330" s="551"/>
      <c r="D330" s="551"/>
      <c r="E330" s="551"/>
      <c r="F330" s="551"/>
      <c r="G330" s="551"/>
      <c r="H330" s="551"/>
      <c r="I330" s="551"/>
      <c r="J330" s="551"/>
      <c r="K330" s="551"/>
      <c r="L330" s="551"/>
      <c r="M330" s="551"/>
      <c r="N330" s="551"/>
      <c r="O330" s="551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592"/>
      <c r="B331" s="570"/>
      <c r="C331" s="551"/>
      <c r="D331" s="551"/>
      <c r="E331" s="551"/>
      <c r="F331" s="551"/>
      <c r="G331" s="551"/>
      <c r="H331" s="551"/>
      <c r="I331" s="551"/>
      <c r="J331" s="551"/>
      <c r="K331" s="551"/>
      <c r="L331" s="551"/>
      <c r="M331" s="551"/>
      <c r="N331" s="551"/>
      <c r="O331" s="551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592"/>
      <c r="B332" s="570"/>
      <c r="C332" s="551"/>
      <c r="D332" s="551"/>
      <c r="E332" s="551"/>
      <c r="F332" s="551"/>
      <c r="G332" s="551"/>
      <c r="H332" s="551"/>
      <c r="I332" s="551"/>
      <c r="J332" s="551"/>
      <c r="K332" s="551"/>
      <c r="L332" s="551"/>
      <c r="M332" s="551"/>
      <c r="N332" s="551"/>
      <c r="O332" s="551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592"/>
      <c r="B333" s="570"/>
      <c r="C333" s="551"/>
      <c r="D333" s="551"/>
      <c r="E333" s="551"/>
      <c r="F333" s="551"/>
      <c r="G333" s="551"/>
      <c r="H333" s="551"/>
      <c r="I333" s="551"/>
      <c r="J333" s="551"/>
      <c r="K333" s="551"/>
      <c r="L333" s="551"/>
      <c r="M333" s="551"/>
      <c r="N333" s="551"/>
      <c r="O333" s="551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592"/>
      <c r="B334" s="570"/>
      <c r="C334" s="551"/>
      <c r="D334" s="551"/>
      <c r="E334" s="551"/>
      <c r="F334" s="551"/>
      <c r="G334" s="551"/>
      <c r="H334" s="551"/>
      <c r="I334" s="551"/>
      <c r="J334" s="551"/>
      <c r="K334" s="551"/>
      <c r="L334" s="551"/>
      <c r="M334" s="551"/>
      <c r="N334" s="551"/>
      <c r="O334" s="551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592"/>
      <c r="B335" s="570"/>
      <c r="C335" s="551"/>
      <c r="D335" s="551"/>
      <c r="E335" s="551"/>
      <c r="F335" s="551"/>
      <c r="G335" s="551"/>
      <c r="H335" s="551"/>
      <c r="I335" s="551"/>
      <c r="J335" s="551"/>
      <c r="K335" s="551"/>
      <c r="L335" s="551"/>
      <c r="M335" s="551"/>
      <c r="N335" s="551"/>
      <c r="O335" s="551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592"/>
      <c r="B336" s="570"/>
      <c r="C336" s="551"/>
      <c r="D336" s="551"/>
      <c r="E336" s="551"/>
      <c r="F336" s="551"/>
      <c r="G336" s="551"/>
      <c r="H336" s="551"/>
      <c r="I336" s="551"/>
      <c r="J336" s="551"/>
      <c r="K336" s="551"/>
      <c r="L336" s="551"/>
      <c r="M336" s="551"/>
      <c r="N336" s="551"/>
      <c r="O336" s="551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592"/>
      <c r="B337" s="570"/>
      <c r="C337" s="551"/>
      <c r="D337" s="551"/>
      <c r="E337" s="551"/>
      <c r="F337" s="551"/>
      <c r="G337" s="551"/>
      <c r="H337" s="551"/>
      <c r="I337" s="551"/>
      <c r="J337" s="551"/>
      <c r="K337" s="551"/>
      <c r="L337" s="551"/>
      <c r="M337" s="551"/>
      <c r="N337" s="551"/>
      <c r="O337" s="551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592"/>
      <c r="B338" s="570"/>
      <c r="C338" s="551"/>
      <c r="D338" s="551"/>
      <c r="E338" s="551"/>
      <c r="F338" s="551"/>
      <c r="G338" s="551"/>
      <c r="H338" s="551"/>
      <c r="I338" s="551"/>
      <c r="J338" s="551"/>
      <c r="K338" s="551"/>
      <c r="L338" s="551"/>
      <c r="M338" s="551"/>
      <c r="N338" s="551"/>
      <c r="O338" s="551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592"/>
      <c r="B339" s="570"/>
      <c r="C339" s="551"/>
      <c r="D339" s="551"/>
      <c r="E339" s="551"/>
      <c r="F339" s="551"/>
      <c r="G339" s="551"/>
      <c r="H339" s="551"/>
      <c r="I339" s="551"/>
      <c r="J339" s="551"/>
      <c r="K339" s="551"/>
      <c r="L339" s="551"/>
      <c r="M339" s="551"/>
      <c r="N339" s="551"/>
      <c r="O339" s="551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592"/>
      <c r="B340" s="570"/>
      <c r="C340" s="551"/>
      <c r="D340" s="551"/>
      <c r="E340" s="551"/>
      <c r="F340" s="551"/>
      <c r="G340" s="551"/>
      <c r="H340" s="551"/>
      <c r="I340" s="551"/>
      <c r="J340" s="551"/>
      <c r="K340" s="551"/>
      <c r="L340" s="551"/>
      <c r="M340" s="551"/>
      <c r="N340" s="551"/>
      <c r="O340" s="551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592"/>
      <c r="B341" s="570"/>
      <c r="C341" s="551"/>
      <c r="D341" s="551"/>
      <c r="E341" s="551"/>
      <c r="F341" s="551"/>
      <c r="G341" s="551"/>
      <c r="H341" s="551"/>
      <c r="I341" s="551"/>
      <c r="J341" s="551"/>
      <c r="K341" s="551"/>
      <c r="L341" s="551"/>
      <c r="M341" s="551"/>
      <c r="N341" s="551"/>
      <c r="O341" s="551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592"/>
      <c r="B342" s="570"/>
      <c r="C342" s="551"/>
      <c r="D342" s="551"/>
      <c r="E342" s="551"/>
      <c r="F342" s="551"/>
      <c r="G342" s="551"/>
      <c r="H342" s="551"/>
      <c r="I342" s="551"/>
      <c r="J342" s="551"/>
      <c r="K342" s="551"/>
      <c r="L342" s="551"/>
      <c r="M342" s="551"/>
      <c r="N342" s="551"/>
      <c r="O342" s="551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592"/>
      <c r="B343" s="570"/>
      <c r="C343" s="551"/>
      <c r="D343" s="551"/>
      <c r="E343" s="551"/>
      <c r="F343" s="551"/>
      <c r="G343" s="551"/>
      <c r="H343" s="551"/>
      <c r="I343" s="551"/>
      <c r="J343" s="551"/>
      <c r="K343" s="551"/>
      <c r="L343" s="551"/>
      <c r="M343" s="551"/>
      <c r="N343" s="551"/>
      <c r="O343" s="551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592"/>
      <c r="B344" s="570"/>
      <c r="C344" s="551"/>
      <c r="D344" s="551"/>
      <c r="E344" s="551"/>
      <c r="F344" s="551"/>
      <c r="G344" s="551"/>
      <c r="H344" s="551"/>
      <c r="I344" s="551"/>
      <c r="J344" s="551"/>
      <c r="K344" s="551"/>
      <c r="L344" s="551"/>
      <c r="M344" s="551"/>
      <c r="N344" s="551"/>
      <c r="O344" s="551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592"/>
      <c r="B345" s="570"/>
      <c r="C345" s="551"/>
      <c r="D345" s="551"/>
      <c r="E345" s="551"/>
      <c r="F345" s="551"/>
      <c r="G345" s="551"/>
      <c r="H345" s="551"/>
      <c r="I345" s="551"/>
      <c r="J345" s="551"/>
      <c r="K345" s="551"/>
      <c r="L345" s="551"/>
      <c r="M345" s="551"/>
      <c r="N345" s="551"/>
      <c r="O345" s="551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592"/>
      <c r="B346" s="570"/>
      <c r="C346" s="551"/>
      <c r="D346" s="551"/>
      <c r="E346" s="551"/>
      <c r="F346" s="551"/>
      <c r="G346" s="551"/>
      <c r="H346" s="551"/>
      <c r="I346" s="551"/>
      <c r="J346" s="551"/>
      <c r="K346" s="551"/>
      <c r="L346" s="551"/>
      <c r="M346" s="551"/>
      <c r="N346" s="551"/>
      <c r="O346" s="551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592"/>
      <c r="B347" s="570"/>
      <c r="C347" s="551"/>
      <c r="D347" s="551"/>
      <c r="E347" s="551"/>
      <c r="F347" s="551"/>
      <c r="G347" s="551"/>
      <c r="H347" s="551"/>
      <c r="I347" s="551"/>
      <c r="J347" s="551"/>
      <c r="K347" s="551"/>
      <c r="L347" s="551"/>
      <c r="M347" s="551"/>
      <c r="N347" s="551"/>
      <c r="O347" s="551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592"/>
      <c r="B348" s="570"/>
      <c r="C348" s="551"/>
      <c r="D348" s="551"/>
      <c r="E348" s="551"/>
      <c r="F348" s="551"/>
      <c r="G348" s="551"/>
      <c r="H348" s="551"/>
      <c r="I348" s="551"/>
      <c r="J348" s="551"/>
      <c r="K348" s="551"/>
      <c r="L348" s="551"/>
      <c r="M348" s="551"/>
      <c r="N348" s="551"/>
      <c r="O348" s="551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592"/>
      <c r="B349" s="570"/>
      <c r="C349" s="551"/>
      <c r="D349" s="551"/>
      <c r="E349" s="551"/>
      <c r="F349" s="551"/>
      <c r="G349" s="551"/>
      <c r="H349" s="551"/>
      <c r="I349" s="551"/>
      <c r="J349" s="551"/>
      <c r="K349" s="551"/>
      <c r="L349" s="551"/>
      <c r="M349" s="551"/>
      <c r="N349" s="551"/>
      <c r="O349" s="551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592"/>
      <c r="B350" s="570"/>
      <c r="C350" s="551"/>
      <c r="D350" s="551"/>
      <c r="E350" s="551"/>
      <c r="F350" s="551"/>
      <c r="G350" s="551"/>
      <c r="H350" s="551"/>
      <c r="I350" s="551"/>
      <c r="J350" s="551"/>
      <c r="K350" s="551"/>
      <c r="L350" s="551"/>
      <c r="M350" s="551"/>
      <c r="N350" s="551"/>
      <c r="O350" s="551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592"/>
      <c r="B351" s="570"/>
      <c r="C351" s="551"/>
      <c r="D351" s="551"/>
      <c r="E351" s="551"/>
      <c r="F351" s="551"/>
      <c r="G351" s="551"/>
      <c r="H351" s="551"/>
      <c r="I351" s="551"/>
      <c r="J351" s="551"/>
      <c r="K351" s="551"/>
      <c r="L351" s="551"/>
      <c r="M351" s="551"/>
      <c r="N351" s="551"/>
      <c r="O351" s="551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592"/>
      <c r="B352" s="570"/>
      <c r="C352" s="551"/>
      <c r="D352" s="551"/>
      <c r="E352" s="551"/>
      <c r="F352" s="551"/>
      <c r="G352" s="551"/>
      <c r="H352" s="551"/>
      <c r="I352" s="551"/>
      <c r="J352" s="551"/>
      <c r="K352" s="551"/>
      <c r="L352" s="551"/>
      <c r="M352" s="551"/>
      <c r="N352" s="551"/>
      <c r="O352" s="551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592"/>
      <c r="B353" s="570"/>
      <c r="C353" s="551"/>
      <c r="D353" s="551"/>
      <c r="E353" s="551"/>
      <c r="F353" s="551"/>
      <c r="G353" s="551"/>
      <c r="H353" s="551"/>
      <c r="I353" s="551"/>
      <c r="J353" s="551"/>
      <c r="K353" s="551"/>
      <c r="L353" s="551"/>
      <c r="M353" s="551"/>
      <c r="N353" s="551"/>
      <c r="O353" s="551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592"/>
      <c r="B354" s="570"/>
      <c r="C354" s="551"/>
      <c r="D354" s="551"/>
      <c r="E354" s="551"/>
      <c r="F354" s="551"/>
      <c r="G354" s="551"/>
      <c r="H354" s="551"/>
      <c r="I354" s="551"/>
      <c r="J354" s="551"/>
      <c r="K354" s="551"/>
      <c r="L354" s="551"/>
      <c r="M354" s="551"/>
      <c r="N354" s="551"/>
      <c r="O354" s="551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592"/>
      <c r="B355" s="570"/>
      <c r="C355" s="551"/>
      <c r="D355" s="551"/>
      <c r="E355" s="551"/>
      <c r="F355" s="551"/>
      <c r="G355" s="551"/>
      <c r="H355" s="551"/>
      <c r="I355" s="551"/>
      <c r="J355" s="551"/>
      <c r="K355" s="551"/>
      <c r="L355" s="551"/>
      <c r="M355" s="551"/>
      <c r="N355" s="551"/>
      <c r="O355" s="551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592"/>
      <c r="B356" s="570"/>
      <c r="C356" s="551"/>
      <c r="D356" s="551"/>
      <c r="E356" s="551"/>
      <c r="F356" s="551"/>
      <c r="G356" s="551"/>
      <c r="H356" s="551"/>
      <c r="I356" s="551"/>
      <c r="J356" s="551"/>
      <c r="K356" s="551"/>
      <c r="L356" s="551"/>
      <c r="M356" s="551"/>
      <c r="N356" s="551"/>
      <c r="O356" s="551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592"/>
      <c r="B357" s="570"/>
      <c r="C357" s="551"/>
      <c r="D357" s="551"/>
      <c r="E357" s="551"/>
      <c r="F357" s="551"/>
      <c r="G357" s="551"/>
      <c r="H357" s="551"/>
      <c r="I357" s="551"/>
      <c r="J357" s="551"/>
      <c r="K357" s="551"/>
      <c r="L357" s="551"/>
      <c r="M357" s="551"/>
      <c r="N357" s="551"/>
      <c r="O357" s="551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592"/>
      <c r="B358" s="570"/>
      <c r="C358" s="551"/>
      <c r="D358" s="551"/>
      <c r="E358" s="551"/>
      <c r="F358" s="551"/>
      <c r="G358" s="551"/>
      <c r="H358" s="551"/>
      <c r="I358" s="551"/>
      <c r="J358" s="551"/>
      <c r="K358" s="551"/>
      <c r="L358" s="551"/>
      <c r="M358" s="551"/>
      <c r="N358" s="551"/>
      <c r="O358" s="551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592"/>
      <c r="B359" s="570"/>
      <c r="C359" s="551"/>
      <c r="D359" s="551"/>
      <c r="E359" s="551"/>
      <c r="F359" s="551"/>
      <c r="G359" s="551"/>
      <c r="H359" s="551"/>
      <c r="I359" s="551"/>
      <c r="J359" s="551"/>
      <c r="K359" s="551"/>
      <c r="L359" s="551"/>
      <c r="M359" s="551"/>
      <c r="N359" s="551"/>
      <c r="O359" s="551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592"/>
      <c r="B360" s="570"/>
      <c r="C360" s="551"/>
      <c r="D360" s="551"/>
      <c r="E360" s="551"/>
      <c r="F360" s="551"/>
      <c r="G360" s="551"/>
      <c r="H360" s="551"/>
      <c r="I360" s="551"/>
      <c r="J360" s="551"/>
      <c r="K360" s="551"/>
      <c r="L360" s="551"/>
      <c r="M360" s="551"/>
      <c r="N360" s="551"/>
      <c r="O360" s="551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592"/>
      <c r="B361" s="570"/>
      <c r="C361" s="551"/>
      <c r="D361" s="551"/>
      <c r="E361" s="551"/>
      <c r="F361" s="551"/>
      <c r="G361" s="551"/>
      <c r="H361" s="551"/>
      <c r="I361" s="551"/>
      <c r="J361" s="551"/>
      <c r="K361" s="551"/>
      <c r="L361" s="551"/>
      <c r="M361" s="551"/>
      <c r="N361" s="551"/>
      <c r="O361" s="551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592"/>
      <c r="B362" s="570"/>
      <c r="C362" s="551"/>
      <c r="D362" s="551"/>
      <c r="E362" s="551"/>
      <c r="F362" s="551"/>
      <c r="G362" s="551"/>
      <c r="H362" s="551"/>
      <c r="I362" s="551"/>
      <c r="J362" s="551"/>
      <c r="K362" s="551"/>
      <c r="L362" s="551"/>
      <c r="M362" s="551"/>
      <c r="N362" s="551"/>
      <c r="O362" s="551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592"/>
      <c r="B363" s="570"/>
      <c r="C363" s="551"/>
      <c r="D363" s="551"/>
      <c r="E363" s="551"/>
      <c r="F363" s="551"/>
      <c r="G363" s="551"/>
      <c r="H363" s="551"/>
      <c r="I363" s="551"/>
      <c r="J363" s="551"/>
      <c r="K363" s="551"/>
      <c r="L363" s="551"/>
      <c r="M363" s="551"/>
      <c r="N363" s="551"/>
      <c r="O363" s="551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592"/>
      <c r="B364" s="570"/>
      <c r="C364" s="551"/>
      <c r="D364" s="551"/>
      <c r="E364" s="551"/>
      <c r="F364" s="551"/>
      <c r="G364" s="551"/>
      <c r="H364" s="551"/>
      <c r="I364" s="551"/>
      <c r="J364" s="551"/>
      <c r="K364" s="551"/>
      <c r="L364" s="551"/>
      <c r="M364" s="551"/>
      <c r="N364" s="551"/>
      <c r="O364" s="551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592"/>
      <c r="B365" s="570"/>
      <c r="C365" s="551"/>
      <c r="D365" s="551"/>
      <c r="E365" s="551"/>
      <c r="F365" s="551"/>
      <c r="G365" s="551"/>
      <c r="H365" s="551"/>
      <c r="I365" s="551"/>
      <c r="J365" s="551"/>
      <c r="K365" s="551"/>
      <c r="L365" s="551"/>
      <c r="M365" s="551"/>
      <c r="N365" s="551"/>
      <c r="O365" s="551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592"/>
      <c r="B366" s="570"/>
      <c r="C366" s="551"/>
      <c r="D366" s="551"/>
      <c r="E366" s="551"/>
      <c r="F366" s="551"/>
      <c r="G366" s="551"/>
      <c r="H366" s="551"/>
      <c r="I366" s="551"/>
      <c r="J366" s="551"/>
      <c r="K366" s="551"/>
      <c r="L366" s="551"/>
      <c r="M366" s="551"/>
      <c r="N366" s="551"/>
      <c r="O366" s="551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592"/>
      <c r="B367" s="570"/>
      <c r="C367" s="551"/>
      <c r="D367" s="551"/>
      <c r="E367" s="551"/>
      <c r="F367" s="551"/>
      <c r="G367" s="551"/>
      <c r="H367" s="551"/>
      <c r="I367" s="551"/>
      <c r="J367" s="551"/>
      <c r="K367" s="551"/>
      <c r="L367" s="551"/>
      <c r="M367" s="551"/>
      <c r="N367" s="551"/>
      <c r="O367" s="551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592"/>
      <c r="B368" s="570"/>
      <c r="C368" s="551"/>
      <c r="D368" s="551"/>
      <c r="E368" s="551"/>
      <c r="F368" s="551"/>
      <c r="G368" s="551"/>
      <c r="H368" s="551"/>
      <c r="I368" s="551"/>
      <c r="J368" s="551"/>
      <c r="K368" s="551"/>
      <c r="L368" s="551"/>
      <c r="M368" s="551"/>
      <c r="N368" s="551"/>
      <c r="O368" s="551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592"/>
      <c r="B369" s="570"/>
      <c r="C369" s="551"/>
      <c r="D369" s="551"/>
      <c r="E369" s="551"/>
      <c r="F369" s="551"/>
      <c r="G369" s="551"/>
      <c r="H369" s="551"/>
      <c r="I369" s="551"/>
      <c r="J369" s="551"/>
      <c r="K369" s="551"/>
      <c r="L369" s="551"/>
      <c r="M369" s="551"/>
      <c r="N369" s="551"/>
      <c r="O369" s="551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592"/>
      <c r="B370" s="570"/>
      <c r="C370" s="551"/>
      <c r="D370" s="551"/>
      <c r="E370" s="551"/>
      <c r="F370" s="551"/>
      <c r="G370" s="551"/>
      <c r="H370" s="551"/>
      <c r="I370" s="551"/>
      <c r="J370" s="551"/>
      <c r="K370" s="551"/>
      <c r="L370" s="551"/>
      <c r="M370" s="551"/>
      <c r="N370" s="551"/>
      <c r="O370" s="551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592"/>
      <c r="B371" s="570"/>
      <c r="C371" s="551"/>
      <c r="D371" s="551"/>
      <c r="E371" s="551"/>
      <c r="F371" s="551"/>
      <c r="G371" s="551"/>
      <c r="H371" s="551"/>
      <c r="I371" s="551"/>
      <c r="J371" s="551"/>
      <c r="K371" s="551"/>
      <c r="L371" s="551"/>
      <c r="M371" s="551"/>
      <c r="N371" s="551"/>
      <c r="O371" s="551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592"/>
      <c r="B372" s="570"/>
      <c r="C372" s="551"/>
      <c r="D372" s="551"/>
      <c r="E372" s="551"/>
      <c r="F372" s="551"/>
      <c r="G372" s="551"/>
      <c r="H372" s="551"/>
      <c r="I372" s="551"/>
      <c r="J372" s="551"/>
      <c r="K372" s="551"/>
      <c r="L372" s="551"/>
      <c r="M372" s="551"/>
      <c r="N372" s="551"/>
      <c r="O372" s="551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592"/>
      <c r="B373" s="570"/>
      <c r="C373" s="551"/>
      <c r="D373" s="551"/>
      <c r="E373" s="551"/>
      <c r="F373" s="551"/>
      <c r="G373" s="551"/>
      <c r="H373" s="551"/>
      <c r="I373" s="551"/>
      <c r="J373" s="551"/>
      <c r="K373" s="551"/>
      <c r="L373" s="551"/>
      <c r="M373" s="551"/>
      <c r="N373" s="551"/>
      <c r="O373" s="551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592"/>
      <c r="B374" s="570"/>
      <c r="C374" s="551"/>
      <c r="D374" s="551"/>
      <c r="E374" s="551"/>
      <c r="F374" s="551"/>
      <c r="G374" s="551"/>
      <c r="H374" s="551"/>
      <c r="I374" s="551"/>
      <c r="J374" s="551"/>
      <c r="K374" s="551"/>
      <c r="L374" s="551"/>
      <c r="M374" s="551"/>
      <c r="N374" s="551"/>
      <c r="O374" s="551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592"/>
      <c r="B375" s="570"/>
      <c r="C375" s="551"/>
      <c r="D375" s="551"/>
      <c r="E375" s="551"/>
      <c r="F375" s="551"/>
      <c r="G375" s="551"/>
      <c r="H375" s="551"/>
      <c r="I375" s="551"/>
      <c r="J375" s="551"/>
      <c r="K375" s="551"/>
      <c r="L375" s="551"/>
      <c r="M375" s="551"/>
      <c r="N375" s="551"/>
      <c r="O375" s="551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592"/>
      <c r="B376" s="570"/>
      <c r="C376" s="551"/>
      <c r="D376" s="551"/>
      <c r="E376" s="551"/>
      <c r="F376" s="551"/>
      <c r="G376" s="551"/>
      <c r="H376" s="551"/>
      <c r="I376" s="551"/>
      <c r="J376" s="551"/>
      <c r="K376" s="551"/>
      <c r="L376" s="551"/>
      <c r="M376" s="551"/>
      <c r="N376" s="551"/>
      <c r="O376" s="551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592"/>
      <c r="B377" s="570"/>
      <c r="C377" s="551"/>
      <c r="D377" s="551"/>
      <c r="E377" s="551"/>
      <c r="F377" s="551"/>
      <c r="G377" s="551"/>
      <c r="H377" s="551"/>
      <c r="I377" s="551"/>
      <c r="J377" s="551"/>
      <c r="K377" s="551"/>
      <c r="L377" s="551"/>
      <c r="M377" s="551"/>
      <c r="N377" s="551"/>
      <c r="O377" s="551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592"/>
      <c r="B378" s="570"/>
      <c r="C378" s="551"/>
      <c r="D378" s="551"/>
      <c r="E378" s="551"/>
      <c r="F378" s="551"/>
      <c r="G378" s="551"/>
      <c r="H378" s="551"/>
      <c r="I378" s="551"/>
      <c r="J378" s="551"/>
      <c r="K378" s="551"/>
      <c r="L378" s="551"/>
      <c r="M378" s="551"/>
      <c r="N378" s="551"/>
      <c r="O378" s="551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592"/>
      <c r="B379" s="570"/>
      <c r="C379" s="551"/>
      <c r="D379" s="551"/>
      <c r="E379" s="551"/>
      <c r="F379" s="551"/>
      <c r="G379" s="551"/>
      <c r="H379" s="551"/>
      <c r="I379" s="551"/>
      <c r="J379" s="551"/>
      <c r="K379" s="551"/>
      <c r="L379" s="551"/>
      <c r="M379" s="551"/>
      <c r="N379" s="551"/>
      <c r="O379" s="551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592"/>
      <c r="B380" s="570"/>
      <c r="C380" s="551"/>
      <c r="D380" s="551"/>
      <c r="E380" s="551"/>
      <c r="F380" s="551"/>
      <c r="G380" s="551"/>
      <c r="H380" s="551"/>
      <c r="I380" s="551"/>
      <c r="J380" s="551"/>
      <c r="K380" s="551"/>
      <c r="L380" s="551"/>
      <c r="M380" s="551"/>
      <c r="N380" s="551"/>
      <c r="O380" s="551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592"/>
      <c r="B381" s="570"/>
      <c r="C381" s="551"/>
      <c r="D381" s="551"/>
      <c r="E381" s="551"/>
      <c r="F381" s="551"/>
      <c r="G381" s="551"/>
      <c r="H381" s="551"/>
      <c r="I381" s="551"/>
      <c r="J381" s="551"/>
      <c r="K381" s="551"/>
      <c r="L381" s="551"/>
      <c r="M381" s="551"/>
      <c r="N381" s="551"/>
      <c r="O381" s="551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592"/>
      <c r="B382" s="570"/>
      <c r="C382" s="551"/>
      <c r="D382" s="551"/>
      <c r="E382" s="551"/>
      <c r="F382" s="551"/>
      <c r="G382" s="551"/>
      <c r="H382" s="551"/>
      <c r="I382" s="551"/>
      <c r="J382" s="551"/>
      <c r="K382" s="551"/>
      <c r="L382" s="551"/>
      <c r="M382" s="551"/>
      <c r="N382" s="551"/>
      <c r="O382" s="551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592"/>
      <c r="B383" s="570"/>
      <c r="C383" s="551"/>
      <c r="D383" s="551"/>
      <c r="E383" s="551"/>
      <c r="F383" s="551"/>
      <c r="G383" s="551"/>
      <c r="H383" s="551"/>
      <c r="I383" s="551"/>
      <c r="J383" s="551"/>
      <c r="K383" s="551"/>
      <c r="L383" s="551"/>
      <c r="M383" s="551"/>
      <c r="N383" s="551"/>
      <c r="O383" s="551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592"/>
      <c r="B384" s="570"/>
      <c r="C384" s="551"/>
      <c r="D384" s="551"/>
      <c r="E384" s="551"/>
      <c r="F384" s="551"/>
      <c r="G384" s="551"/>
      <c r="H384" s="551"/>
      <c r="I384" s="551"/>
      <c r="J384" s="551"/>
      <c r="K384" s="551"/>
      <c r="L384" s="551"/>
      <c r="M384" s="551"/>
      <c r="N384" s="551"/>
      <c r="O384" s="55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592"/>
      <c r="B385" s="570"/>
      <c r="C385" s="551"/>
      <c r="D385" s="551"/>
      <c r="E385" s="551"/>
      <c r="F385" s="551"/>
      <c r="G385" s="551"/>
      <c r="H385" s="551"/>
      <c r="I385" s="551"/>
      <c r="J385" s="551"/>
      <c r="K385" s="551"/>
      <c r="L385" s="551"/>
      <c r="M385" s="551"/>
      <c r="N385" s="551"/>
      <c r="O385" s="551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592"/>
      <c r="B386" s="570"/>
      <c r="C386" s="551"/>
      <c r="D386" s="551"/>
      <c r="E386" s="551"/>
      <c r="F386" s="551"/>
      <c r="G386" s="551"/>
      <c r="H386" s="551"/>
      <c r="I386" s="551"/>
      <c r="J386" s="551"/>
      <c r="K386" s="551"/>
      <c r="L386" s="551"/>
      <c r="M386" s="551"/>
      <c r="N386" s="551"/>
      <c r="O386" s="551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592"/>
      <c r="B387" s="570"/>
      <c r="C387" s="551"/>
      <c r="D387" s="551"/>
      <c r="E387" s="551"/>
      <c r="F387" s="551"/>
      <c r="G387" s="551"/>
      <c r="H387" s="551"/>
      <c r="I387" s="551"/>
      <c r="J387" s="551"/>
      <c r="K387" s="551"/>
      <c r="L387" s="551"/>
      <c r="M387" s="551"/>
      <c r="N387" s="551"/>
      <c r="O387" s="551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592"/>
      <c r="B388" s="570"/>
      <c r="C388" s="551"/>
      <c r="D388" s="551"/>
      <c r="E388" s="551"/>
      <c r="F388" s="551"/>
      <c r="G388" s="551"/>
      <c r="H388" s="551"/>
      <c r="I388" s="551"/>
      <c r="J388" s="551"/>
      <c r="K388" s="551"/>
      <c r="L388" s="551"/>
      <c r="M388" s="551"/>
      <c r="N388" s="551"/>
      <c r="O388" s="551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592"/>
      <c r="B389" s="570"/>
      <c r="C389" s="551"/>
      <c r="D389" s="551"/>
      <c r="E389" s="551"/>
      <c r="F389" s="551"/>
      <c r="G389" s="551"/>
      <c r="H389" s="551"/>
      <c r="I389" s="551"/>
      <c r="J389" s="551"/>
      <c r="K389" s="551"/>
      <c r="L389" s="551"/>
      <c r="M389" s="551"/>
      <c r="N389" s="551"/>
      <c r="O389" s="551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592"/>
      <c r="B390" s="570"/>
      <c r="C390" s="551"/>
      <c r="D390" s="551"/>
      <c r="E390" s="551"/>
      <c r="F390" s="551"/>
      <c r="G390" s="551"/>
      <c r="H390" s="551"/>
      <c r="I390" s="551"/>
      <c r="J390" s="551"/>
      <c r="K390" s="551"/>
      <c r="L390" s="551"/>
      <c r="M390" s="551"/>
      <c r="N390" s="551"/>
      <c r="O390" s="551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592"/>
      <c r="B391" s="570"/>
      <c r="C391" s="551"/>
      <c r="D391" s="551"/>
      <c r="E391" s="551"/>
      <c r="F391" s="551"/>
      <c r="G391" s="551"/>
      <c r="H391" s="551"/>
      <c r="I391" s="551"/>
      <c r="J391" s="551"/>
      <c r="K391" s="551"/>
      <c r="L391" s="551"/>
      <c r="M391" s="551"/>
      <c r="N391" s="551"/>
      <c r="O391" s="551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592"/>
      <c r="B392" s="570"/>
      <c r="C392" s="551"/>
      <c r="D392" s="551"/>
      <c r="E392" s="551"/>
      <c r="F392" s="551"/>
      <c r="G392" s="551"/>
      <c r="H392" s="551"/>
      <c r="I392" s="551"/>
      <c r="J392" s="551"/>
      <c r="K392" s="551"/>
      <c r="L392" s="551"/>
      <c r="M392" s="551"/>
      <c r="N392" s="551"/>
      <c r="O392" s="551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592"/>
      <c r="B393" s="570"/>
      <c r="C393" s="551"/>
      <c r="D393" s="551"/>
      <c r="E393" s="551"/>
      <c r="F393" s="551"/>
      <c r="G393" s="551"/>
      <c r="H393" s="551"/>
      <c r="I393" s="551"/>
      <c r="J393" s="551"/>
      <c r="K393" s="551"/>
      <c r="L393" s="551"/>
      <c r="M393" s="551"/>
      <c r="N393" s="551"/>
      <c r="O393" s="551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592"/>
      <c r="B394" s="570"/>
      <c r="C394" s="551"/>
      <c r="D394" s="551"/>
      <c r="E394" s="551"/>
      <c r="F394" s="551"/>
      <c r="G394" s="551"/>
      <c r="H394" s="551"/>
      <c r="I394" s="551"/>
      <c r="J394" s="551"/>
      <c r="K394" s="551"/>
      <c r="L394" s="551"/>
      <c r="M394" s="551"/>
      <c r="N394" s="551"/>
      <c r="O394" s="551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592"/>
      <c r="B395" s="570"/>
      <c r="C395" s="551"/>
      <c r="D395" s="551"/>
      <c r="E395" s="551"/>
      <c r="F395" s="551"/>
      <c r="G395" s="551"/>
      <c r="H395" s="551"/>
      <c r="I395" s="551"/>
      <c r="J395" s="551"/>
      <c r="K395" s="551"/>
      <c r="L395" s="551"/>
      <c r="M395" s="551"/>
      <c r="N395" s="551"/>
      <c r="O395" s="551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592"/>
      <c r="B396" s="570"/>
      <c r="C396" s="551"/>
      <c r="D396" s="551"/>
      <c r="E396" s="551"/>
      <c r="F396" s="551"/>
      <c r="G396" s="551"/>
      <c r="H396" s="551"/>
      <c r="I396" s="551"/>
      <c r="J396" s="551"/>
      <c r="K396" s="551"/>
      <c r="L396" s="551"/>
      <c r="M396" s="551"/>
      <c r="N396" s="551"/>
      <c r="O396" s="551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592"/>
      <c r="B397" s="570"/>
      <c r="C397" s="551"/>
      <c r="D397" s="551"/>
      <c r="E397" s="551"/>
      <c r="F397" s="551"/>
      <c r="G397" s="551"/>
      <c r="H397" s="551"/>
      <c r="I397" s="551"/>
      <c r="J397" s="551"/>
      <c r="K397" s="551"/>
      <c r="L397" s="551"/>
      <c r="M397" s="551"/>
      <c r="N397" s="551"/>
      <c r="O397" s="551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592"/>
      <c r="B398" s="570"/>
      <c r="C398" s="551"/>
      <c r="D398" s="551"/>
      <c r="E398" s="551"/>
      <c r="F398" s="551"/>
      <c r="G398" s="551"/>
      <c r="H398" s="551"/>
      <c r="I398" s="551"/>
      <c r="J398" s="551"/>
      <c r="K398" s="551"/>
      <c r="L398" s="551"/>
      <c r="M398" s="551"/>
      <c r="N398" s="551"/>
      <c r="O398" s="551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592"/>
      <c r="B399" s="570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51"/>
      <c r="N399" s="551"/>
      <c r="O399" s="551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592"/>
      <c r="B400" s="570"/>
      <c r="C400" s="551"/>
      <c r="D400" s="551"/>
      <c r="E400" s="551"/>
      <c r="F400" s="551"/>
      <c r="G400" s="551"/>
      <c r="H400" s="551"/>
      <c r="I400" s="551"/>
      <c r="J400" s="551"/>
      <c r="K400" s="551"/>
      <c r="L400" s="551"/>
      <c r="M400" s="551"/>
      <c r="N400" s="551"/>
      <c r="O400" s="551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592"/>
      <c r="B401" s="570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51"/>
      <c r="N401" s="551"/>
      <c r="O401" s="551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592"/>
      <c r="B402" s="570"/>
      <c r="C402" s="551"/>
      <c r="D402" s="551"/>
      <c r="E402" s="551"/>
      <c r="F402" s="551"/>
      <c r="G402" s="551"/>
      <c r="H402" s="551"/>
      <c r="I402" s="551"/>
      <c r="J402" s="551"/>
      <c r="K402" s="551"/>
      <c r="L402" s="551"/>
      <c r="M402" s="551"/>
      <c r="N402" s="551"/>
      <c r="O402" s="551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592"/>
      <c r="B403" s="570"/>
      <c r="C403" s="551"/>
      <c r="D403" s="551"/>
      <c r="E403" s="551"/>
      <c r="F403" s="551"/>
      <c r="G403" s="551"/>
      <c r="H403" s="551"/>
      <c r="I403" s="551"/>
      <c r="J403" s="551"/>
      <c r="K403" s="551"/>
      <c r="L403" s="551"/>
      <c r="M403" s="551"/>
      <c r="N403" s="551"/>
      <c r="O403" s="551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592"/>
      <c r="B404" s="570"/>
      <c r="C404" s="551"/>
      <c r="D404" s="551"/>
      <c r="E404" s="551"/>
      <c r="F404" s="551"/>
      <c r="G404" s="551"/>
      <c r="H404" s="551"/>
      <c r="I404" s="551"/>
      <c r="J404" s="551"/>
      <c r="K404" s="551"/>
      <c r="L404" s="551"/>
      <c r="M404" s="551"/>
      <c r="N404" s="551"/>
      <c r="O404" s="551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592"/>
      <c r="B405" s="570"/>
      <c r="C405" s="551"/>
      <c r="D405" s="551"/>
      <c r="E405" s="551"/>
      <c r="F405" s="551"/>
      <c r="G405" s="551"/>
      <c r="H405" s="551"/>
      <c r="I405" s="551"/>
      <c r="J405" s="551"/>
      <c r="K405" s="551"/>
      <c r="L405" s="551"/>
      <c r="M405" s="551"/>
      <c r="N405" s="551"/>
      <c r="O405" s="551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592"/>
      <c r="B406" s="570"/>
      <c r="C406" s="551"/>
      <c r="D406" s="551"/>
      <c r="E406" s="551"/>
      <c r="F406" s="551"/>
      <c r="G406" s="551"/>
      <c r="H406" s="551"/>
      <c r="I406" s="551"/>
      <c r="J406" s="551"/>
      <c r="K406" s="551"/>
      <c r="L406" s="551"/>
      <c r="M406" s="551"/>
      <c r="N406" s="551"/>
      <c r="O406" s="551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592"/>
      <c r="B407" s="570"/>
      <c r="C407" s="551"/>
      <c r="D407" s="551"/>
      <c r="E407" s="551"/>
      <c r="F407" s="551"/>
      <c r="G407" s="551"/>
      <c r="H407" s="551"/>
      <c r="I407" s="551"/>
      <c r="J407" s="551"/>
      <c r="K407" s="551"/>
      <c r="L407" s="551"/>
      <c r="M407" s="551"/>
      <c r="N407" s="551"/>
      <c r="O407" s="551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592"/>
      <c r="B408" s="570"/>
      <c r="C408" s="551"/>
      <c r="D408" s="551"/>
      <c r="E408" s="551"/>
      <c r="F408" s="551"/>
      <c r="G408" s="551"/>
      <c r="H408" s="551"/>
      <c r="I408" s="551"/>
      <c r="J408" s="551"/>
      <c r="K408" s="551"/>
      <c r="L408" s="551"/>
      <c r="M408" s="551"/>
      <c r="N408" s="551"/>
      <c r="O408" s="551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592"/>
      <c r="B409" s="570"/>
      <c r="C409" s="551"/>
      <c r="D409" s="551"/>
      <c r="E409" s="551"/>
      <c r="F409" s="551"/>
      <c r="G409" s="551"/>
      <c r="H409" s="551"/>
      <c r="I409" s="551"/>
      <c r="J409" s="551"/>
      <c r="K409" s="551"/>
      <c r="L409" s="551"/>
      <c r="M409" s="551"/>
      <c r="N409" s="551"/>
      <c r="O409" s="551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592"/>
      <c r="B410" s="570"/>
      <c r="C410" s="551"/>
      <c r="D410" s="551"/>
      <c r="E410" s="551"/>
      <c r="F410" s="551"/>
      <c r="G410" s="551"/>
      <c r="H410" s="551"/>
      <c r="I410" s="551"/>
      <c r="J410" s="551"/>
      <c r="K410" s="551"/>
      <c r="L410" s="551"/>
      <c r="M410" s="551"/>
      <c r="N410" s="551"/>
      <c r="O410" s="551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592"/>
      <c r="B411" s="570"/>
      <c r="C411" s="551"/>
      <c r="D411" s="551"/>
      <c r="E411" s="551"/>
      <c r="F411" s="551"/>
      <c r="G411" s="551"/>
      <c r="H411" s="551"/>
      <c r="I411" s="551"/>
      <c r="J411" s="551"/>
      <c r="K411" s="551"/>
      <c r="L411" s="551"/>
      <c r="M411" s="551"/>
      <c r="N411" s="551"/>
      <c r="O411" s="551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592"/>
      <c r="B412" s="570"/>
      <c r="C412" s="551"/>
      <c r="D412" s="551"/>
      <c r="E412" s="551"/>
      <c r="F412" s="551"/>
      <c r="G412" s="551"/>
      <c r="H412" s="551"/>
      <c r="I412" s="551"/>
      <c r="J412" s="551"/>
      <c r="K412" s="551"/>
      <c r="L412" s="551"/>
      <c r="M412" s="551"/>
      <c r="N412" s="551"/>
      <c r="O412" s="551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592"/>
      <c r="B413" s="570"/>
      <c r="C413" s="551"/>
      <c r="D413" s="551"/>
      <c r="E413" s="551"/>
      <c r="F413" s="551"/>
      <c r="G413" s="551"/>
      <c r="H413" s="551"/>
      <c r="I413" s="551"/>
      <c r="J413" s="551"/>
      <c r="K413" s="551"/>
      <c r="L413" s="551"/>
      <c r="M413" s="551"/>
      <c r="N413" s="551"/>
      <c r="O413" s="551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592"/>
      <c r="B414" s="570"/>
      <c r="C414" s="551"/>
      <c r="D414" s="551"/>
      <c r="E414" s="551"/>
      <c r="F414" s="551"/>
      <c r="G414" s="551"/>
      <c r="H414" s="551"/>
      <c r="I414" s="551"/>
      <c r="J414" s="551"/>
      <c r="K414" s="551"/>
      <c r="L414" s="551"/>
      <c r="M414" s="551"/>
      <c r="N414" s="551"/>
      <c r="O414" s="551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592"/>
      <c r="B415" s="570"/>
      <c r="C415" s="551"/>
      <c r="D415" s="551"/>
      <c r="E415" s="551"/>
      <c r="F415" s="551"/>
      <c r="G415" s="551"/>
      <c r="H415" s="551"/>
      <c r="I415" s="551"/>
      <c r="J415" s="551"/>
      <c r="K415" s="551"/>
      <c r="L415" s="551"/>
      <c r="M415" s="551"/>
      <c r="N415" s="551"/>
      <c r="O415" s="551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592"/>
      <c r="B416" s="570"/>
      <c r="C416" s="551"/>
      <c r="D416" s="551"/>
      <c r="E416" s="551"/>
      <c r="F416" s="551"/>
      <c r="G416" s="551"/>
      <c r="H416" s="551"/>
      <c r="I416" s="551"/>
      <c r="J416" s="551"/>
      <c r="K416" s="551"/>
      <c r="L416" s="551"/>
      <c r="M416" s="551"/>
      <c r="N416" s="551"/>
      <c r="O416" s="551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592"/>
      <c r="B417" s="570"/>
      <c r="C417" s="551"/>
      <c r="D417" s="551"/>
      <c r="E417" s="551"/>
      <c r="F417" s="551"/>
      <c r="G417" s="551"/>
      <c r="H417" s="551"/>
      <c r="I417" s="551"/>
      <c r="J417" s="551"/>
      <c r="K417" s="551"/>
      <c r="L417" s="551"/>
      <c r="M417" s="551"/>
      <c r="N417" s="551"/>
      <c r="O417" s="551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592"/>
      <c r="B418" s="570"/>
      <c r="C418" s="551"/>
      <c r="D418" s="551"/>
      <c r="E418" s="551"/>
      <c r="F418" s="551"/>
      <c r="G418" s="551"/>
      <c r="H418" s="551"/>
      <c r="I418" s="551"/>
      <c r="J418" s="551"/>
      <c r="K418" s="551"/>
      <c r="L418" s="551"/>
      <c r="M418" s="551"/>
      <c r="N418" s="551"/>
      <c r="O418" s="551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592"/>
      <c r="B419" s="570"/>
      <c r="C419" s="551"/>
      <c r="D419" s="551"/>
      <c r="E419" s="551"/>
      <c r="F419" s="551"/>
      <c r="G419" s="551"/>
      <c r="H419" s="551"/>
      <c r="I419" s="551"/>
      <c r="J419" s="551"/>
      <c r="K419" s="551"/>
      <c r="L419" s="551"/>
      <c r="M419" s="551"/>
      <c r="N419" s="551"/>
      <c r="O419" s="551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592"/>
      <c r="B420" s="570"/>
      <c r="C420" s="551"/>
      <c r="D420" s="551"/>
      <c r="E420" s="551"/>
      <c r="F420" s="551"/>
      <c r="G420" s="551"/>
      <c r="H420" s="551"/>
      <c r="I420" s="551"/>
      <c r="J420" s="551"/>
      <c r="K420" s="551"/>
      <c r="L420" s="551"/>
      <c r="M420" s="551"/>
      <c r="N420" s="551"/>
      <c r="O420" s="551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592"/>
      <c r="B421" s="570"/>
      <c r="C421" s="551"/>
      <c r="D421" s="551"/>
      <c r="E421" s="551"/>
      <c r="F421" s="551"/>
      <c r="G421" s="551"/>
      <c r="H421" s="551"/>
      <c r="I421" s="551"/>
      <c r="J421" s="551"/>
      <c r="K421" s="551"/>
      <c r="L421" s="551"/>
      <c r="M421" s="551"/>
      <c r="N421" s="551"/>
      <c r="O421" s="551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592"/>
      <c r="B422" s="570"/>
      <c r="C422" s="551"/>
      <c r="D422" s="551"/>
      <c r="E422" s="551"/>
      <c r="F422" s="551"/>
      <c r="G422" s="551"/>
      <c r="H422" s="551"/>
      <c r="I422" s="551"/>
      <c r="J422" s="551"/>
      <c r="K422" s="551"/>
      <c r="L422" s="551"/>
      <c r="M422" s="551"/>
      <c r="N422" s="551"/>
      <c r="O422" s="551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592"/>
      <c r="B423" s="570"/>
      <c r="C423" s="551"/>
      <c r="D423" s="551"/>
      <c r="E423" s="551"/>
      <c r="F423" s="551"/>
      <c r="G423" s="551"/>
      <c r="H423" s="551"/>
      <c r="I423" s="551"/>
      <c r="J423" s="551"/>
      <c r="K423" s="551"/>
      <c r="L423" s="551"/>
      <c r="M423" s="551"/>
      <c r="N423" s="551"/>
      <c r="O423" s="551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592"/>
      <c r="B424" s="570"/>
      <c r="C424" s="551"/>
      <c r="D424" s="551"/>
      <c r="E424" s="551"/>
      <c r="F424" s="551"/>
      <c r="G424" s="551"/>
      <c r="H424" s="551"/>
      <c r="I424" s="551"/>
      <c r="J424" s="551"/>
      <c r="K424" s="551"/>
      <c r="L424" s="551"/>
      <c r="M424" s="551"/>
      <c r="N424" s="551"/>
      <c r="O424" s="551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592"/>
      <c r="B425" s="570"/>
      <c r="C425" s="551"/>
      <c r="D425" s="551"/>
      <c r="E425" s="551"/>
      <c r="F425" s="551"/>
      <c r="G425" s="551"/>
      <c r="H425" s="551"/>
      <c r="I425" s="551"/>
      <c r="J425" s="551"/>
      <c r="K425" s="551"/>
      <c r="L425" s="551"/>
      <c r="M425" s="551"/>
      <c r="N425" s="551"/>
      <c r="O425" s="551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592"/>
      <c r="B426" s="570"/>
      <c r="C426" s="551"/>
      <c r="D426" s="551"/>
      <c r="E426" s="551"/>
      <c r="F426" s="551"/>
      <c r="G426" s="551"/>
      <c r="H426" s="551"/>
      <c r="I426" s="551"/>
      <c r="J426" s="551"/>
      <c r="K426" s="551"/>
      <c r="L426" s="551"/>
      <c r="M426" s="551"/>
      <c r="N426" s="551"/>
      <c r="O426" s="551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592"/>
      <c r="B427" s="570"/>
      <c r="C427" s="551"/>
      <c r="D427" s="551"/>
      <c r="E427" s="551"/>
      <c r="F427" s="551"/>
      <c r="G427" s="551"/>
      <c r="H427" s="551"/>
      <c r="I427" s="551"/>
      <c r="J427" s="551"/>
      <c r="K427" s="551"/>
      <c r="L427" s="551"/>
      <c r="M427" s="551"/>
      <c r="N427" s="551"/>
      <c r="O427" s="551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592"/>
      <c r="B428" s="570"/>
      <c r="C428" s="551"/>
      <c r="D428" s="551"/>
      <c r="E428" s="551"/>
      <c r="F428" s="551"/>
      <c r="G428" s="551"/>
      <c r="H428" s="551"/>
      <c r="I428" s="551"/>
      <c r="J428" s="551"/>
      <c r="K428" s="551"/>
      <c r="L428" s="551"/>
      <c r="M428" s="551"/>
      <c r="N428" s="551"/>
      <c r="O428" s="551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592"/>
      <c r="B429" s="570"/>
      <c r="C429" s="551"/>
      <c r="D429" s="551"/>
      <c r="E429" s="551"/>
      <c r="F429" s="551"/>
      <c r="G429" s="551"/>
      <c r="H429" s="551"/>
      <c r="I429" s="551"/>
      <c r="J429" s="551"/>
      <c r="K429" s="551"/>
      <c r="L429" s="551"/>
      <c r="M429" s="551"/>
      <c r="N429" s="551"/>
      <c r="O429" s="551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592"/>
      <c r="B430" s="570"/>
      <c r="C430" s="551"/>
      <c r="D430" s="551"/>
      <c r="E430" s="551"/>
      <c r="F430" s="551"/>
      <c r="G430" s="551"/>
      <c r="H430" s="551"/>
      <c r="I430" s="551"/>
      <c r="J430" s="551"/>
      <c r="K430" s="551"/>
      <c r="L430" s="551"/>
      <c r="M430" s="551"/>
      <c r="N430" s="551"/>
      <c r="O430" s="551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592"/>
      <c r="B431" s="570"/>
      <c r="C431" s="551"/>
      <c r="D431" s="551"/>
      <c r="E431" s="551"/>
      <c r="F431" s="551"/>
      <c r="G431" s="551"/>
      <c r="H431" s="551"/>
      <c r="I431" s="551"/>
      <c r="J431" s="551"/>
      <c r="K431" s="551"/>
      <c r="L431" s="551"/>
      <c r="M431" s="551"/>
      <c r="N431" s="551"/>
      <c r="O431" s="551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592"/>
      <c r="B432" s="570"/>
      <c r="C432" s="551"/>
      <c r="D432" s="551"/>
      <c r="E432" s="551"/>
      <c r="F432" s="551"/>
      <c r="G432" s="551"/>
      <c r="H432" s="551"/>
      <c r="I432" s="551"/>
      <c r="J432" s="551"/>
      <c r="K432" s="551"/>
      <c r="L432" s="551"/>
      <c r="M432" s="551"/>
      <c r="N432" s="551"/>
      <c r="O432" s="551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592"/>
      <c r="B433" s="570"/>
      <c r="C433" s="551"/>
      <c r="D433" s="551"/>
      <c r="E433" s="551"/>
      <c r="F433" s="551"/>
      <c r="G433" s="551"/>
      <c r="H433" s="551"/>
      <c r="I433" s="551"/>
      <c r="J433" s="551"/>
      <c r="K433" s="551"/>
      <c r="L433" s="551"/>
      <c r="M433" s="551"/>
      <c r="N433" s="551"/>
      <c r="O433" s="551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592"/>
      <c r="B434" s="570"/>
      <c r="C434" s="551"/>
      <c r="D434" s="551"/>
      <c r="E434" s="551"/>
      <c r="F434" s="551"/>
      <c r="G434" s="551"/>
      <c r="H434" s="551"/>
      <c r="I434" s="551"/>
      <c r="J434" s="551"/>
      <c r="K434" s="551"/>
      <c r="L434" s="551"/>
      <c r="M434" s="551"/>
      <c r="N434" s="551"/>
      <c r="O434" s="551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592"/>
      <c r="B435" s="570"/>
      <c r="C435" s="551"/>
      <c r="D435" s="551"/>
      <c r="E435" s="551"/>
      <c r="F435" s="551"/>
      <c r="G435" s="551"/>
      <c r="H435" s="551"/>
      <c r="I435" s="551"/>
      <c r="J435" s="551"/>
      <c r="K435" s="551"/>
      <c r="L435" s="551"/>
      <c r="M435" s="551"/>
      <c r="N435" s="551"/>
      <c r="O435" s="551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592"/>
      <c r="B436" s="570"/>
      <c r="C436" s="551"/>
      <c r="D436" s="551"/>
      <c r="E436" s="551"/>
      <c r="F436" s="551"/>
      <c r="G436" s="551"/>
      <c r="H436" s="551"/>
      <c r="I436" s="551"/>
      <c r="J436" s="551"/>
      <c r="K436" s="551"/>
      <c r="L436" s="551"/>
      <c r="M436" s="551"/>
      <c r="N436" s="551"/>
      <c r="O436" s="551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592"/>
      <c r="B437" s="570"/>
      <c r="C437" s="551"/>
      <c r="D437" s="551"/>
      <c r="E437" s="551"/>
      <c r="F437" s="551"/>
      <c r="G437" s="551"/>
      <c r="H437" s="551"/>
      <c r="I437" s="551"/>
      <c r="J437" s="551"/>
      <c r="K437" s="551"/>
      <c r="L437" s="551"/>
      <c r="M437" s="551"/>
      <c r="N437" s="551"/>
      <c r="O437" s="551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592"/>
      <c r="B438" s="570"/>
      <c r="C438" s="551"/>
      <c r="D438" s="551"/>
      <c r="E438" s="551"/>
      <c r="F438" s="551"/>
      <c r="G438" s="551"/>
      <c r="H438" s="551"/>
      <c r="I438" s="551"/>
      <c r="J438" s="551"/>
      <c r="K438" s="551"/>
      <c r="L438" s="551"/>
      <c r="M438" s="551"/>
      <c r="N438" s="551"/>
      <c r="O438" s="551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592"/>
      <c r="B439" s="570"/>
      <c r="C439" s="551"/>
      <c r="D439" s="551"/>
      <c r="E439" s="551"/>
      <c r="F439" s="551"/>
      <c r="G439" s="551"/>
      <c r="H439" s="551"/>
      <c r="I439" s="551"/>
      <c r="J439" s="551"/>
      <c r="K439" s="551"/>
      <c r="L439" s="551"/>
      <c r="M439" s="551"/>
      <c r="N439" s="551"/>
      <c r="O439" s="551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592"/>
      <c r="B440" s="570"/>
      <c r="C440" s="551"/>
      <c r="D440" s="551"/>
      <c r="E440" s="551"/>
      <c r="F440" s="551"/>
      <c r="G440" s="551"/>
      <c r="H440" s="551"/>
      <c r="I440" s="551"/>
      <c r="J440" s="551"/>
      <c r="K440" s="551"/>
      <c r="L440" s="551"/>
      <c r="M440" s="551"/>
      <c r="N440" s="551"/>
      <c r="O440" s="551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592"/>
      <c r="B441" s="570"/>
      <c r="C441" s="551"/>
      <c r="D441" s="551"/>
      <c r="E441" s="551"/>
      <c r="F441" s="551"/>
      <c r="G441" s="551"/>
      <c r="H441" s="551"/>
      <c r="I441" s="551"/>
      <c r="J441" s="551"/>
      <c r="K441" s="551"/>
      <c r="L441" s="551"/>
      <c r="M441" s="551"/>
      <c r="N441" s="551"/>
      <c r="O441" s="551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592"/>
      <c r="B442" s="570"/>
      <c r="C442" s="551"/>
      <c r="D442" s="551"/>
      <c r="E442" s="551"/>
      <c r="F442" s="551"/>
      <c r="G442" s="551"/>
      <c r="H442" s="551"/>
      <c r="I442" s="551"/>
      <c r="J442" s="551"/>
      <c r="K442" s="551"/>
      <c r="L442" s="551"/>
      <c r="M442" s="551"/>
      <c r="N442" s="551"/>
      <c r="O442" s="55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592"/>
      <c r="B443" s="570"/>
      <c r="C443" s="551"/>
      <c r="D443" s="551"/>
      <c r="E443" s="551"/>
      <c r="F443" s="551"/>
      <c r="G443" s="551"/>
      <c r="H443" s="551"/>
      <c r="I443" s="551"/>
      <c r="J443" s="551"/>
      <c r="K443" s="551"/>
      <c r="L443" s="551"/>
      <c r="M443" s="551"/>
      <c r="N443" s="551"/>
      <c r="O443" s="551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592"/>
      <c r="B444" s="570"/>
      <c r="C444" s="551"/>
      <c r="D444" s="551"/>
      <c r="E444" s="551"/>
      <c r="F444" s="551"/>
      <c r="G444" s="551"/>
      <c r="H444" s="551"/>
      <c r="I444" s="551"/>
      <c r="J444" s="551"/>
      <c r="K444" s="551"/>
      <c r="L444" s="551"/>
      <c r="M444" s="551"/>
      <c r="N444" s="551"/>
      <c r="O444" s="551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592"/>
      <c r="B445" s="570"/>
      <c r="C445" s="551"/>
      <c r="D445" s="551"/>
      <c r="E445" s="551"/>
      <c r="F445" s="551"/>
      <c r="G445" s="551"/>
      <c r="H445" s="551"/>
      <c r="I445" s="551"/>
      <c r="J445" s="551"/>
      <c r="K445" s="551"/>
      <c r="L445" s="551"/>
      <c r="M445" s="551"/>
      <c r="N445" s="551"/>
      <c r="O445" s="551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592"/>
      <c r="B446" s="570"/>
      <c r="C446" s="551"/>
      <c r="D446" s="551"/>
      <c r="E446" s="551"/>
      <c r="F446" s="551"/>
      <c r="G446" s="551"/>
      <c r="H446" s="551"/>
      <c r="I446" s="551"/>
      <c r="J446" s="551"/>
      <c r="K446" s="551"/>
      <c r="L446" s="551"/>
      <c r="M446" s="551"/>
      <c r="N446" s="551"/>
      <c r="O446" s="551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592"/>
      <c r="B447" s="570"/>
      <c r="C447" s="551"/>
      <c r="D447" s="551"/>
      <c r="E447" s="551"/>
      <c r="F447" s="551"/>
      <c r="G447" s="551"/>
      <c r="H447" s="551"/>
      <c r="I447" s="551"/>
      <c r="J447" s="551"/>
      <c r="K447" s="551"/>
      <c r="L447" s="551"/>
      <c r="M447" s="551"/>
      <c r="N447" s="551"/>
      <c r="O447" s="551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592"/>
      <c r="B448" s="570"/>
      <c r="C448" s="551"/>
      <c r="D448" s="551"/>
      <c r="E448" s="551"/>
      <c r="F448" s="551"/>
      <c r="G448" s="551"/>
      <c r="H448" s="551"/>
      <c r="I448" s="551"/>
      <c r="J448" s="551"/>
      <c r="K448" s="551"/>
      <c r="L448" s="551"/>
      <c r="M448" s="551"/>
      <c r="N448" s="551"/>
      <c r="O448" s="551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592"/>
      <c r="B449" s="570"/>
      <c r="C449" s="551"/>
      <c r="D449" s="551"/>
      <c r="E449" s="551"/>
      <c r="F449" s="551"/>
      <c r="G449" s="551"/>
      <c r="H449" s="551"/>
      <c r="I449" s="551"/>
      <c r="J449" s="551"/>
      <c r="K449" s="551"/>
      <c r="L449" s="551"/>
      <c r="M449" s="551"/>
      <c r="N449" s="551"/>
      <c r="O449" s="551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592"/>
      <c r="B450" s="570"/>
      <c r="C450" s="551"/>
      <c r="D450" s="551"/>
      <c r="E450" s="551"/>
      <c r="F450" s="551"/>
      <c r="G450" s="551"/>
      <c r="H450" s="551"/>
      <c r="I450" s="551"/>
      <c r="J450" s="551"/>
      <c r="K450" s="551"/>
      <c r="L450" s="551"/>
      <c r="M450" s="551"/>
      <c r="N450" s="551"/>
      <c r="O450" s="551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592"/>
      <c r="B451" s="570"/>
      <c r="C451" s="551"/>
      <c r="D451" s="551"/>
      <c r="E451" s="551"/>
      <c r="F451" s="551"/>
      <c r="G451" s="551"/>
      <c r="H451" s="551"/>
      <c r="I451" s="551"/>
      <c r="J451" s="551"/>
      <c r="K451" s="551"/>
      <c r="L451" s="551"/>
      <c r="M451" s="551"/>
      <c r="N451" s="551"/>
      <c r="O451" s="551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592"/>
      <c r="B452" s="570"/>
      <c r="C452" s="551"/>
      <c r="D452" s="551"/>
      <c r="E452" s="551"/>
      <c r="F452" s="551"/>
      <c r="G452" s="551"/>
      <c r="H452" s="551"/>
      <c r="I452" s="551"/>
      <c r="J452" s="551"/>
      <c r="K452" s="551"/>
      <c r="L452" s="551"/>
      <c r="M452" s="551"/>
      <c r="N452" s="551"/>
      <c r="O452" s="551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592"/>
      <c r="B453" s="570"/>
      <c r="C453" s="551"/>
      <c r="D453" s="551"/>
      <c r="E453" s="551"/>
      <c r="F453" s="551"/>
      <c r="G453" s="551"/>
      <c r="H453" s="551"/>
      <c r="I453" s="551"/>
      <c r="J453" s="551"/>
      <c r="K453" s="551"/>
      <c r="L453" s="551"/>
      <c r="M453" s="551"/>
      <c r="N453" s="551"/>
      <c r="O453" s="551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592"/>
      <c r="B454" s="570"/>
      <c r="C454" s="551"/>
      <c r="D454" s="551"/>
      <c r="E454" s="551"/>
      <c r="F454" s="551"/>
      <c r="G454" s="551"/>
      <c r="H454" s="551"/>
      <c r="I454" s="551"/>
      <c r="J454" s="551"/>
      <c r="K454" s="551"/>
      <c r="L454" s="551"/>
      <c r="M454" s="551"/>
      <c r="N454" s="551"/>
      <c r="O454" s="551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592"/>
      <c r="B455" s="570"/>
      <c r="C455" s="551"/>
      <c r="D455" s="551"/>
      <c r="E455" s="551"/>
      <c r="F455" s="551"/>
      <c r="G455" s="551"/>
      <c r="H455" s="551"/>
      <c r="I455" s="551"/>
      <c r="J455" s="551"/>
      <c r="K455" s="551"/>
      <c r="L455" s="551"/>
      <c r="M455" s="551"/>
      <c r="N455" s="551"/>
      <c r="O455" s="551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592"/>
      <c r="B456" s="570"/>
      <c r="C456" s="551"/>
      <c r="D456" s="551"/>
      <c r="E456" s="551"/>
      <c r="F456" s="551"/>
      <c r="G456" s="551"/>
      <c r="H456" s="551"/>
      <c r="I456" s="551"/>
      <c r="J456" s="551"/>
      <c r="K456" s="551"/>
      <c r="L456" s="551"/>
      <c r="M456" s="551"/>
      <c r="N456" s="551"/>
      <c r="O456" s="551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592"/>
      <c r="B457" s="570"/>
      <c r="C457" s="551"/>
      <c r="D457" s="551"/>
      <c r="E457" s="551"/>
      <c r="F457" s="551"/>
      <c r="G457" s="551"/>
      <c r="H457" s="551"/>
      <c r="I457" s="551"/>
      <c r="J457" s="551"/>
      <c r="K457" s="551"/>
      <c r="L457" s="551"/>
      <c r="M457" s="551"/>
      <c r="N457" s="551"/>
      <c r="O457" s="551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592"/>
      <c r="B458" s="570"/>
      <c r="C458" s="551"/>
      <c r="D458" s="551"/>
      <c r="E458" s="551"/>
      <c r="F458" s="551"/>
      <c r="G458" s="551"/>
      <c r="H458" s="551"/>
      <c r="I458" s="551"/>
      <c r="J458" s="551"/>
      <c r="K458" s="551"/>
      <c r="L458" s="551"/>
      <c r="M458" s="551"/>
      <c r="N458" s="551"/>
      <c r="O458" s="551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592"/>
      <c r="B459" s="570"/>
      <c r="C459" s="551"/>
      <c r="D459" s="551"/>
      <c r="E459" s="551"/>
      <c r="F459" s="551"/>
      <c r="G459" s="551"/>
      <c r="H459" s="551"/>
      <c r="I459" s="551"/>
      <c r="J459" s="551"/>
      <c r="K459" s="551"/>
      <c r="L459" s="551"/>
      <c r="M459" s="551"/>
      <c r="N459" s="551"/>
      <c r="O459" s="551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592"/>
      <c r="B460" s="570"/>
      <c r="C460" s="551"/>
      <c r="D460" s="551"/>
      <c r="E460" s="551"/>
      <c r="F460" s="551"/>
      <c r="G460" s="551"/>
      <c r="H460" s="551"/>
      <c r="I460" s="551"/>
      <c r="J460" s="551"/>
      <c r="K460" s="551"/>
      <c r="L460" s="551"/>
      <c r="M460" s="551"/>
      <c r="N460" s="551"/>
      <c r="O460" s="551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592"/>
      <c r="B461" s="570"/>
      <c r="C461" s="551"/>
      <c r="D461" s="551"/>
      <c r="E461" s="551"/>
      <c r="F461" s="551"/>
      <c r="G461" s="551"/>
      <c r="H461" s="551"/>
      <c r="I461" s="551"/>
      <c r="J461" s="551"/>
      <c r="K461" s="551"/>
      <c r="L461" s="551"/>
      <c r="M461" s="551"/>
      <c r="N461" s="551"/>
      <c r="O461" s="551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592"/>
      <c r="B462" s="570"/>
      <c r="C462" s="551"/>
      <c r="D462" s="551"/>
      <c r="E462" s="551"/>
      <c r="F462" s="551"/>
      <c r="G462" s="551"/>
      <c r="H462" s="551"/>
      <c r="I462" s="551"/>
      <c r="J462" s="551"/>
      <c r="K462" s="551"/>
      <c r="L462" s="551"/>
      <c r="M462" s="551"/>
      <c r="N462" s="551"/>
      <c r="O462" s="551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592"/>
      <c r="B463" s="570"/>
      <c r="C463" s="551"/>
      <c r="D463" s="551"/>
      <c r="E463" s="551"/>
      <c r="F463" s="551"/>
      <c r="G463" s="551"/>
      <c r="H463" s="551"/>
      <c r="I463" s="551"/>
      <c r="J463" s="551"/>
      <c r="K463" s="551"/>
      <c r="L463" s="551"/>
      <c r="M463" s="551"/>
      <c r="N463" s="551"/>
      <c r="O463" s="551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592"/>
      <c r="B464" s="570"/>
      <c r="C464" s="551"/>
      <c r="D464" s="551"/>
      <c r="E464" s="551"/>
      <c r="F464" s="551"/>
      <c r="G464" s="551"/>
      <c r="H464" s="551"/>
      <c r="I464" s="551"/>
      <c r="J464" s="551"/>
      <c r="K464" s="551"/>
      <c r="L464" s="551"/>
      <c r="M464" s="551"/>
      <c r="N464" s="551"/>
      <c r="O464" s="551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592"/>
      <c r="B465" s="570"/>
      <c r="C465" s="551"/>
      <c r="D465" s="551"/>
      <c r="E465" s="551"/>
      <c r="F465" s="551"/>
      <c r="G465" s="551"/>
      <c r="H465" s="551"/>
      <c r="I465" s="551"/>
      <c r="J465" s="551"/>
      <c r="K465" s="551"/>
      <c r="L465" s="551"/>
      <c r="M465" s="551"/>
      <c r="N465" s="551"/>
      <c r="O465" s="551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592"/>
      <c r="B466" s="570"/>
      <c r="C466" s="551"/>
      <c r="D466" s="551"/>
      <c r="E466" s="551"/>
      <c r="F466" s="551"/>
      <c r="G466" s="551"/>
      <c r="H466" s="551"/>
      <c r="I466" s="551"/>
      <c r="J466" s="551"/>
      <c r="K466" s="551"/>
      <c r="L466" s="551"/>
      <c r="M466" s="551"/>
      <c r="N466" s="551"/>
      <c r="O466" s="551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592"/>
      <c r="B467" s="570"/>
      <c r="C467" s="551"/>
      <c r="D467" s="551"/>
      <c r="E467" s="551"/>
      <c r="F467" s="551"/>
      <c r="G467" s="551"/>
      <c r="H467" s="551"/>
      <c r="I467" s="551"/>
      <c r="J467" s="551"/>
      <c r="K467" s="551"/>
      <c r="L467" s="551"/>
      <c r="M467" s="551"/>
      <c r="N467" s="551"/>
      <c r="O467" s="551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592"/>
      <c r="B468" s="570"/>
      <c r="C468" s="551"/>
      <c r="D468" s="551"/>
      <c r="E468" s="551"/>
      <c r="F468" s="551"/>
      <c r="G468" s="551"/>
      <c r="H468" s="551"/>
      <c r="I468" s="551"/>
      <c r="J468" s="551"/>
      <c r="K468" s="551"/>
      <c r="L468" s="551"/>
      <c r="M468" s="551"/>
      <c r="N468" s="551"/>
      <c r="O468" s="551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592"/>
      <c r="B469" s="570"/>
      <c r="C469" s="551"/>
      <c r="D469" s="551"/>
      <c r="E469" s="551"/>
      <c r="F469" s="551"/>
      <c r="G469" s="551"/>
      <c r="H469" s="551"/>
      <c r="I469" s="551"/>
      <c r="J469" s="551"/>
      <c r="K469" s="551"/>
      <c r="L469" s="551"/>
      <c r="M469" s="551"/>
      <c r="N469" s="551"/>
      <c r="O469" s="551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592"/>
      <c r="B470" s="570"/>
      <c r="C470" s="551"/>
      <c r="D470" s="551"/>
      <c r="E470" s="551"/>
      <c r="F470" s="551"/>
      <c r="G470" s="551"/>
      <c r="H470" s="551"/>
      <c r="I470" s="551"/>
      <c r="J470" s="551"/>
      <c r="K470" s="551"/>
      <c r="L470" s="551"/>
      <c r="M470" s="551"/>
      <c r="N470" s="551"/>
      <c r="O470" s="551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592"/>
      <c r="B471" s="570"/>
      <c r="C471" s="551"/>
      <c r="D471" s="551"/>
      <c r="E471" s="551"/>
      <c r="F471" s="551"/>
      <c r="G471" s="551"/>
      <c r="H471" s="551"/>
      <c r="I471" s="551"/>
      <c r="J471" s="551"/>
      <c r="K471" s="551"/>
      <c r="L471" s="551"/>
      <c r="M471" s="551"/>
      <c r="N471" s="551"/>
      <c r="O471" s="551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592"/>
      <c r="B472" s="570"/>
      <c r="C472" s="551"/>
      <c r="D472" s="551"/>
      <c r="E472" s="551"/>
      <c r="F472" s="551"/>
      <c r="G472" s="551"/>
      <c r="H472" s="551"/>
      <c r="I472" s="551"/>
      <c r="J472" s="551"/>
      <c r="K472" s="551"/>
      <c r="L472" s="551"/>
      <c r="M472" s="551"/>
      <c r="N472" s="551"/>
      <c r="O472" s="551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592"/>
      <c r="B473" s="570"/>
      <c r="C473" s="551"/>
      <c r="D473" s="551"/>
      <c r="E473" s="551"/>
      <c r="F473" s="551"/>
      <c r="G473" s="551"/>
      <c r="H473" s="551"/>
      <c r="I473" s="551"/>
      <c r="J473" s="551"/>
      <c r="K473" s="551"/>
      <c r="L473" s="551"/>
      <c r="M473" s="551"/>
      <c r="N473" s="551"/>
      <c r="O473" s="551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592"/>
      <c r="B474" s="570"/>
      <c r="C474" s="551"/>
      <c r="D474" s="551"/>
      <c r="E474" s="551"/>
      <c r="F474" s="551"/>
      <c r="G474" s="551"/>
      <c r="H474" s="551"/>
      <c r="I474" s="551"/>
      <c r="J474" s="551"/>
      <c r="K474" s="551"/>
      <c r="L474" s="551"/>
      <c r="M474" s="551"/>
      <c r="N474" s="551"/>
      <c r="O474" s="551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592"/>
      <c r="B475" s="570"/>
      <c r="C475" s="551"/>
      <c r="D475" s="551"/>
      <c r="E475" s="551"/>
      <c r="F475" s="551"/>
      <c r="G475" s="551"/>
      <c r="H475" s="551"/>
      <c r="I475" s="551"/>
      <c r="J475" s="551"/>
      <c r="K475" s="551"/>
      <c r="L475" s="551"/>
      <c r="M475" s="551"/>
      <c r="N475" s="551"/>
      <c r="O475" s="551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592"/>
      <c r="B476" s="570"/>
      <c r="C476" s="551"/>
      <c r="D476" s="551"/>
      <c r="E476" s="551"/>
      <c r="F476" s="551"/>
      <c r="G476" s="551"/>
      <c r="H476" s="551"/>
      <c r="I476" s="551"/>
      <c r="J476" s="551"/>
      <c r="K476" s="551"/>
      <c r="L476" s="551"/>
      <c r="M476" s="551"/>
      <c r="N476" s="551"/>
      <c r="O476" s="551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592"/>
      <c r="B477" s="570"/>
      <c r="C477" s="551"/>
      <c r="D477" s="551"/>
      <c r="E477" s="551"/>
      <c r="F477" s="551"/>
      <c r="G477" s="551"/>
      <c r="H477" s="551"/>
      <c r="I477" s="551"/>
      <c r="J477" s="551"/>
      <c r="K477" s="551"/>
      <c r="L477" s="551"/>
      <c r="M477" s="551"/>
      <c r="N477" s="551"/>
      <c r="O477" s="551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592"/>
      <c r="B478" s="570"/>
      <c r="C478" s="551"/>
      <c r="D478" s="551"/>
      <c r="E478" s="551"/>
      <c r="F478" s="551"/>
      <c r="G478" s="551"/>
      <c r="H478" s="551"/>
      <c r="I478" s="551"/>
      <c r="J478" s="551"/>
      <c r="K478" s="551"/>
      <c r="L478" s="551"/>
      <c r="M478" s="551"/>
      <c r="N478" s="551"/>
      <c r="O478" s="551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592"/>
      <c r="B479" s="570"/>
      <c r="C479" s="551"/>
      <c r="D479" s="551"/>
      <c r="E479" s="551"/>
      <c r="F479" s="551"/>
      <c r="G479" s="551"/>
      <c r="H479" s="551"/>
      <c r="I479" s="551"/>
      <c r="J479" s="551"/>
      <c r="K479" s="551"/>
      <c r="L479" s="551"/>
      <c r="M479" s="551"/>
      <c r="N479" s="551"/>
      <c r="O479" s="551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592"/>
      <c r="B480" s="570"/>
      <c r="C480" s="551"/>
      <c r="D480" s="551"/>
      <c r="E480" s="551"/>
      <c r="F480" s="551"/>
      <c r="G480" s="551"/>
      <c r="H480" s="551"/>
      <c r="I480" s="551"/>
      <c r="J480" s="551"/>
      <c r="K480" s="551"/>
      <c r="L480" s="551"/>
      <c r="M480" s="551"/>
      <c r="N480" s="551"/>
      <c r="O480" s="551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592"/>
      <c r="B481" s="570"/>
      <c r="C481" s="551"/>
      <c r="D481" s="551"/>
      <c r="E481" s="551"/>
      <c r="F481" s="551"/>
      <c r="G481" s="551"/>
      <c r="H481" s="551"/>
      <c r="I481" s="551"/>
      <c r="J481" s="551"/>
      <c r="K481" s="551"/>
      <c r="L481" s="551"/>
      <c r="M481" s="551"/>
      <c r="N481" s="551"/>
      <c r="O481" s="551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592"/>
      <c r="B482" s="570"/>
      <c r="C482" s="551"/>
      <c r="D482" s="551"/>
      <c r="E482" s="551"/>
      <c r="F482" s="551"/>
      <c r="G482" s="551"/>
      <c r="H482" s="551"/>
      <c r="I482" s="551"/>
      <c r="J482" s="551"/>
      <c r="K482" s="551"/>
      <c r="L482" s="551"/>
      <c r="M482" s="551"/>
      <c r="N482" s="551"/>
      <c r="O482" s="551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592"/>
      <c r="B483" s="570"/>
      <c r="C483" s="551"/>
      <c r="D483" s="551"/>
      <c r="E483" s="551"/>
      <c r="F483" s="551"/>
      <c r="G483" s="551"/>
      <c r="H483" s="551"/>
      <c r="I483" s="551"/>
      <c r="J483" s="551"/>
      <c r="K483" s="551"/>
      <c r="L483" s="551"/>
      <c r="M483" s="551"/>
      <c r="N483" s="551"/>
      <c r="O483" s="551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592"/>
      <c r="B484" s="570"/>
      <c r="C484" s="551"/>
      <c r="D484" s="551"/>
      <c r="E484" s="551"/>
      <c r="F484" s="551"/>
      <c r="G484" s="551"/>
      <c r="H484" s="551"/>
      <c r="I484" s="551"/>
      <c r="J484" s="551"/>
      <c r="K484" s="551"/>
      <c r="L484" s="551"/>
      <c r="M484" s="551"/>
      <c r="N484" s="551"/>
      <c r="O484" s="551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592"/>
      <c r="B485" s="570"/>
      <c r="C485" s="551"/>
      <c r="D485" s="551"/>
      <c r="E485" s="551"/>
      <c r="F485" s="551"/>
      <c r="G485" s="551"/>
      <c r="H485" s="551"/>
      <c r="I485" s="551"/>
      <c r="J485" s="551"/>
      <c r="K485" s="551"/>
      <c r="L485" s="551"/>
      <c r="M485" s="551"/>
      <c r="N485" s="551"/>
      <c r="O485" s="551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592"/>
      <c r="B486" s="570"/>
      <c r="C486" s="551"/>
      <c r="D486" s="551"/>
      <c r="E486" s="551"/>
      <c r="F486" s="551"/>
      <c r="G486" s="551"/>
      <c r="H486" s="551"/>
      <c r="I486" s="551"/>
      <c r="J486" s="551"/>
      <c r="K486" s="551"/>
      <c r="L486" s="551"/>
      <c r="M486" s="551"/>
      <c r="N486" s="551"/>
      <c r="O486" s="551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592"/>
      <c r="B487" s="570"/>
      <c r="C487" s="551"/>
      <c r="D487" s="551"/>
      <c r="E487" s="551"/>
      <c r="F487" s="551"/>
      <c r="G487" s="551"/>
      <c r="H487" s="551"/>
      <c r="I487" s="551"/>
      <c r="J487" s="551"/>
      <c r="K487" s="551"/>
      <c r="L487" s="551"/>
      <c r="M487" s="551"/>
      <c r="N487" s="551"/>
      <c r="O487" s="551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592"/>
      <c r="B488" s="570"/>
      <c r="C488" s="551"/>
      <c r="D488" s="551"/>
      <c r="E488" s="551"/>
      <c r="F488" s="551"/>
      <c r="G488" s="551"/>
      <c r="H488" s="551"/>
      <c r="I488" s="551"/>
      <c r="J488" s="551"/>
      <c r="K488" s="551"/>
      <c r="L488" s="551"/>
      <c r="M488" s="551"/>
      <c r="N488" s="551"/>
      <c r="O488" s="551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592"/>
      <c r="B489" s="570"/>
      <c r="C489" s="551"/>
      <c r="D489" s="551"/>
      <c r="E489" s="551"/>
      <c r="F489" s="551"/>
      <c r="G489" s="551"/>
      <c r="H489" s="551"/>
      <c r="I489" s="551"/>
      <c r="J489" s="551"/>
      <c r="K489" s="551"/>
      <c r="L489" s="551"/>
      <c r="M489" s="551"/>
      <c r="N489" s="551"/>
      <c r="O489" s="551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592"/>
      <c r="B490" s="570"/>
      <c r="C490" s="551"/>
      <c r="D490" s="551"/>
      <c r="E490" s="551"/>
      <c r="F490" s="551"/>
      <c r="G490" s="551"/>
      <c r="H490" s="551"/>
      <c r="I490" s="551"/>
      <c r="J490" s="551"/>
      <c r="K490" s="551"/>
      <c r="L490" s="551"/>
      <c r="M490" s="551"/>
      <c r="N490" s="551"/>
      <c r="O490" s="551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592"/>
      <c r="B491" s="570"/>
      <c r="C491" s="551"/>
      <c r="D491" s="551"/>
      <c r="E491" s="551"/>
      <c r="F491" s="551"/>
      <c r="G491" s="551"/>
      <c r="H491" s="551"/>
      <c r="I491" s="551"/>
      <c r="J491" s="551"/>
      <c r="K491" s="551"/>
      <c r="L491" s="551"/>
      <c r="M491" s="551"/>
      <c r="N491" s="551"/>
      <c r="O491" s="551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592"/>
      <c r="B492" s="570"/>
      <c r="C492" s="551"/>
      <c r="D492" s="551"/>
      <c r="E492" s="551"/>
      <c r="F492" s="551"/>
      <c r="G492" s="551"/>
      <c r="H492" s="551"/>
      <c r="I492" s="551"/>
      <c r="J492" s="551"/>
      <c r="K492" s="551"/>
      <c r="L492" s="551"/>
      <c r="M492" s="551"/>
      <c r="N492" s="551"/>
      <c r="O492" s="551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592"/>
      <c r="B493" s="570"/>
      <c r="C493" s="551"/>
      <c r="D493" s="551"/>
      <c r="E493" s="551"/>
      <c r="F493" s="551"/>
      <c r="G493" s="551"/>
      <c r="H493" s="551"/>
      <c r="I493" s="551"/>
      <c r="J493" s="551"/>
      <c r="K493" s="551"/>
      <c r="L493" s="551"/>
      <c r="M493" s="551"/>
      <c r="N493" s="551"/>
      <c r="O493" s="551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592"/>
      <c r="B494" s="570"/>
      <c r="C494" s="551"/>
      <c r="D494" s="551"/>
      <c r="E494" s="551"/>
      <c r="F494" s="551"/>
      <c r="G494" s="551"/>
      <c r="H494" s="551"/>
      <c r="I494" s="551"/>
      <c r="J494" s="551"/>
      <c r="K494" s="551"/>
      <c r="L494" s="551"/>
      <c r="M494" s="551"/>
      <c r="N494" s="551"/>
      <c r="O494" s="551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592"/>
      <c r="B495" s="570"/>
      <c r="C495" s="551"/>
      <c r="D495" s="551"/>
      <c r="E495" s="551"/>
      <c r="F495" s="551"/>
      <c r="G495" s="551"/>
      <c r="H495" s="551"/>
      <c r="I495" s="551"/>
      <c r="J495" s="551"/>
      <c r="K495" s="551"/>
      <c r="L495" s="551"/>
      <c r="M495" s="551"/>
      <c r="N495" s="551"/>
      <c r="O495" s="551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592"/>
      <c r="B496" s="570"/>
      <c r="C496" s="551"/>
      <c r="D496" s="551"/>
      <c r="E496" s="551"/>
      <c r="F496" s="551"/>
      <c r="G496" s="551"/>
      <c r="H496" s="551"/>
      <c r="I496" s="551"/>
      <c r="J496" s="551"/>
      <c r="K496" s="551"/>
      <c r="L496" s="551"/>
      <c r="M496" s="551"/>
      <c r="N496" s="551"/>
      <c r="O496" s="551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592"/>
      <c r="B497" s="570"/>
      <c r="C497" s="551"/>
      <c r="D497" s="551"/>
      <c r="E497" s="551"/>
      <c r="F497" s="551"/>
      <c r="G497" s="551"/>
      <c r="H497" s="551"/>
      <c r="I497" s="551"/>
      <c r="J497" s="551"/>
      <c r="K497" s="551"/>
      <c r="L497" s="551"/>
      <c r="M497" s="551"/>
      <c r="N497" s="551"/>
      <c r="O497" s="551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592"/>
      <c r="B498" s="570"/>
      <c r="C498" s="551"/>
      <c r="D498" s="551"/>
      <c r="E498" s="551"/>
      <c r="F498" s="551"/>
      <c r="G498" s="551"/>
      <c r="H498" s="551"/>
      <c r="I498" s="551"/>
      <c r="J498" s="551"/>
      <c r="K498" s="551"/>
      <c r="L498" s="551"/>
      <c r="M498" s="551"/>
      <c r="N498" s="551"/>
      <c r="O498" s="551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592"/>
      <c r="B499" s="570"/>
      <c r="C499" s="551"/>
      <c r="D499" s="551"/>
      <c r="E499" s="551"/>
      <c r="F499" s="551"/>
      <c r="G499" s="551"/>
      <c r="H499" s="551"/>
      <c r="I499" s="551"/>
      <c r="J499" s="551"/>
      <c r="K499" s="551"/>
      <c r="L499" s="551"/>
      <c r="M499" s="551"/>
      <c r="N499" s="551"/>
      <c r="O499" s="551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592"/>
      <c r="B500" s="570"/>
      <c r="C500" s="551"/>
      <c r="D500" s="551"/>
      <c r="E500" s="551"/>
      <c r="F500" s="551"/>
      <c r="G500" s="551"/>
      <c r="H500" s="551"/>
      <c r="I500" s="551"/>
      <c r="J500" s="551"/>
      <c r="K500" s="551"/>
      <c r="L500" s="551"/>
      <c r="M500" s="551"/>
      <c r="N500" s="551"/>
      <c r="O500" s="551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592"/>
      <c r="B501" s="570"/>
      <c r="C501" s="551"/>
      <c r="D501" s="551"/>
      <c r="E501" s="551"/>
      <c r="F501" s="551"/>
      <c r="G501" s="551"/>
      <c r="H501" s="551"/>
      <c r="I501" s="551"/>
      <c r="J501" s="551"/>
      <c r="K501" s="551"/>
      <c r="L501" s="551"/>
      <c r="M501" s="551"/>
      <c r="N501" s="551"/>
      <c r="O501" s="551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592"/>
      <c r="B502" s="570"/>
      <c r="C502" s="551"/>
      <c r="D502" s="551"/>
      <c r="E502" s="551"/>
      <c r="F502" s="551"/>
      <c r="G502" s="551"/>
      <c r="H502" s="551"/>
      <c r="I502" s="551"/>
      <c r="J502" s="551"/>
      <c r="K502" s="551"/>
      <c r="L502" s="551"/>
      <c r="M502" s="551"/>
      <c r="N502" s="551"/>
      <c r="O502" s="551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592"/>
      <c r="B503" s="570"/>
      <c r="C503" s="551"/>
      <c r="D503" s="551"/>
      <c r="E503" s="551"/>
      <c r="F503" s="551"/>
      <c r="G503" s="551"/>
      <c r="H503" s="551"/>
      <c r="I503" s="551"/>
      <c r="J503" s="551"/>
      <c r="K503" s="551"/>
      <c r="L503" s="551"/>
      <c r="M503" s="551"/>
      <c r="N503" s="551"/>
      <c r="O503" s="55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592"/>
      <c r="B504" s="570"/>
      <c r="C504" s="551"/>
      <c r="D504" s="551"/>
      <c r="E504" s="551"/>
      <c r="F504" s="551"/>
      <c r="G504" s="551"/>
      <c r="H504" s="551"/>
      <c r="I504" s="551"/>
      <c r="J504" s="551"/>
      <c r="K504" s="551"/>
      <c r="L504" s="551"/>
      <c r="M504" s="551"/>
      <c r="N504" s="551"/>
      <c r="O504" s="551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592"/>
      <c r="B505" s="570"/>
      <c r="C505" s="551"/>
      <c r="D505" s="551"/>
      <c r="E505" s="551"/>
      <c r="F505" s="551"/>
      <c r="G505" s="551"/>
      <c r="H505" s="551"/>
      <c r="I505" s="551"/>
      <c r="J505" s="551"/>
      <c r="K505" s="551"/>
      <c r="L505" s="551"/>
      <c r="M505" s="551"/>
      <c r="N505" s="551"/>
      <c r="O505" s="551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592"/>
      <c r="B506" s="570"/>
      <c r="C506" s="551"/>
      <c r="D506" s="551"/>
      <c r="E506" s="551"/>
      <c r="F506" s="551"/>
      <c r="G506" s="551"/>
      <c r="H506" s="551"/>
      <c r="I506" s="551"/>
      <c r="J506" s="551"/>
      <c r="K506" s="551"/>
      <c r="L506" s="551"/>
      <c r="M506" s="551"/>
      <c r="N506" s="551"/>
      <c r="O506" s="551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592"/>
      <c r="B507" s="570"/>
      <c r="C507" s="551"/>
      <c r="D507" s="551"/>
      <c r="E507" s="551"/>
      <c r="F507" s="551"/>
      <c r="G507" s="551"/>
      <c r="H507" s="551"/>
      <c r="I507" s="551"/>
      <c r="J507" s="551"/>
      <c r="K507" s="551"/>
      <c r="L507" s="551"/>
      <c r="M507" s="551"/>
      <c r="N507" s="551"/>
      <c r="O507" s="551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592"/>
      <c r="B508" s="570"/>
      <c r="C508" s="551"/>
      <c r="D508" s="551"/>
      <c r="E508" s="551"/>
      <c r="F508" s="551"/>
      <c r="G508" s="551"/>
      <c r="H508" s="551"/>
      <c r="I508" s="551"/>
      <c r="J508" s="551"/>
      <c r="K508" s="551"/>
      <c r="L508" s="551"/>
      <c r="M508" s="551"/>
      <c r="N508" s="551"/>
      <c r="O508" s="551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592"/>
      <c r="B509" s="570"/>
      <c r="C509" s="551"/>
      <c r="D509" s="551"/>
      <c r="E509" s="551"/>
      <c r="F509" s="551"/>
      <c r="G509" s="551"/>
      <c r="H509" s="551"/>
      <c r="I509" s="551"/>
      <c r="J509" s="551"/>
      <c r="K509" s="551"/>
      <c r="L509" s="551"/>
      <c r="M509" s="551"/>
      <c r="N509" s="551"/>
      <c r="O509" s="551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592"/>
      <c r="B510" s="570"/>
      <c r="C510" s="551"/>
      <c r="D510" s="551"/>
      <c r="E510" s="551"/>
      <c r="F510" s="551"/>
      <c r="G510" s="551"/>
      <c r="H510" s="551"/>
      <c r="I510" s="551"/>
      <c r="J510" s="551"/>
      <c r="K510" s="551"/>
      <c r="L510" s="551"/>
      <c r="M510" s="551"/>
      <c r="N510" s="551"/>
      <c r="O510" s="551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592"/>
      <c r="B511" s="570"/>
      <c r="C511" s="551"/>
      <c r="D511" s="551"/>
      <c r="E511" s="551"/>
      <c r="F511" s="551"/>
      <c r="G511" s="551"/>
      <c r="H511" s="551"/>
      <c r="I511" s="551"/>
      <c r="J511" s="551"/>
      <c r="K511" s="551"/>
      <c r="L511" s="551"/>
      <c r="M511" s="551"/>
      <c r="N511" s="551"/>
      <c r="O511" s="551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592"/>
      <c r="B512" s="570"/>
      <c r="C512" s="551"/>
      <c r="D512" s="551"/>
      <c r="E512" s="551"/>
      <c r="F512" s="551"/>
      <c r="G512" s="551"/>
      <c r="H512" s="551"/>
      <c r="I512" s="551"/>
      <c r="J512" s="551"/>
      <c r="K512" s="551"/>
      <c r="L512" s="551"/>
      <c r="M512" s="551"/>
      <c r="N512" s="551"/>
      <c r="O512" s="551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592"/>
      <c r="B513" s="570"/>
      <c r="C513" s="551"/>
      <c r="D513" s="551"/>
      <c r="E513" s="551"/>
      <c r="F513" s="551"/>
      <c r="G513" s="551"/>
      <c r="H513" s="551"/>
      <c r="I513" s="551"/>
      <c r="J513" s="551"/>
      <c r="K513" s="551"/>
      <c r="L513" s="551"/>
      <c r="M513" s="551"/>
      <c r="N513" s="551"/>
      <c r="O513" s="551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592"/>
      <c r="B514" s="570"/>
      <c r="C514" s="551"/>
      <c r="D514" s="551"/>
      <c r="E514" s="551"/>
      <c r="F514" s="551"/>
      <c r="G514" s="551"/>
      <c r="H514" s="551"/>
      <c r="I514" s="551"/>
      <c r="J514" s="551"/>
      <c r="K514" s="551"/>
      <c r="L514" s="551"/>
      <c r="M514" s="551"/>
      <c r="N514" s="551"/>
      <c r="O514" s="551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592"/>
      <c r="B515" s="570"/>
      <c r="C515" s="551"/>
      <c r="D515" s="551"/>
      <c r="E515" s="551"/>
      <c r="F515" s="551"/>
      <c r="G515" s="551"/>
      <c r="H515" s="551"/>
      <c r="I515" s="551"/>
      <c r="J515" s="551"/>
      <c r="K515" s="551"/>
      <c r="L515" s="551"/>
      <c r="M515" s="551"/>
      <c r="N515" s="551"/>
      <c r="O515" s="551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592"/>
      <c r="B516" s="570"/>
      <c r="C516" s="551"/>
      <c r="D516" s="551"/>
      <c r="E516" s="551"/>
      <c r="F516" s="551"/>
      <c r="G516" s="551"/>
      <c r="H516" s="551"/>
      <c r="I516" s="551"/>
      <c r="J516" s="551"/>
      <c r="K516" s="551"/>
      <c r="L516" s="551"/>
      <c r="M516" s="551"/>
      <c r="N516" s="551"/>
      <c r="O516" s="551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592"/>
      <c r="B517" s="570"/>
      <c r="C517" s="551"/>
      <c r="D517" s="551"/>
      <c r="E517" s="551"/>
      <c r="F517" s="551"/>
      <c r="G517" s="551"/>
      <c r="H517" s="551"/>
      <c r="I517" s="551"/>
      <c r="J517" s="551"/>
      <c r="K517" s="551"/>
      <c r="L517" s="551"/>
      <c r="M517" s="551"/>
      <c r="N517" s="551"/>
      <c r="O517" s="551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592"/>
      <c r="B518" s="570"/>
      <c r="C518" s="551"/>
      <c r="D518" s="551"/>
      <c r="E518" s="551"/>
      <c r="F518" s="551"/>
      <c r="G518" s="551"/>
      <c r="H518" s="551"/>
      <c r="I518" s="551"/>
      <c r="J518" s="551"/>
      <c r="K518" s="551"/>
      <c r="L518" s="551"/>
      <c r="M518" s="551"/>
      <c r="N518" s="551"/>
      <c r="O518" s="551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592"/>
      <c r="B519" s="570"/>
      <c r="C519" s="551"/>
      <c r="D519" s="551"/>
      <c r="E519" s="551"/>
      <c r="F519" s="551"/>
      <c r="G519" s="551"/>
      <c r="H519" s="551"/>
      <c r="I519" s="551"/>
      <c r="J519" s="551"/>
      <c r="K519" s="551"/>
      <c r="L519" s="551"/>
      <c r="M519" s="551"/>
      <c r="N519" s="551"/>
      <c r="O519" s="551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592"/>
      <c r="B520" s="570"/>
      <c r="C520" s="551"/>
      <c r="D520" s="551"/>
      <c r="E520" s="551"/>
      <c r="F520" s="551"/>
      <c r="G520" s="551"/>
      <c r="H520" s="551"/>
      <c r="I520" s="551"/>
      <c r="J520" s="551"/>
      <c r="K520" s="551"/>
      <c r="L520" s="551"/>
      <c r="M520" s="551"/>
      <c r="N520" s="551"/>
      <c r="O520" s="551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592"/>
      <c r="B521" s="570"/>
      <c r="C521" s="551"/>
      <c r="D521" s="551"/>
      <c r="E521" s="551"/>
      <c r="F521" s="551"/>
      <c r="G521" s="551"/>
      <c r="H521" s="551"/>
      <c r="I521" s="551"/>
      <c r="J521" s="551"/>
      <c r="K521" s="551"/>
      <c r="L521" s="551"/>
      <c r="M521" s="551"/>
      <c r="N521" s="551"/>
      <c r="O521" s="551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592"/>
      <c r="B522" s="570"/>
      <c r="C522" s="551"/>
      <c r="D522" s="551"/>
      <c r="E522" s="551"/>
      <c r="F522" s="551"/>
      <c r="G522" s="551"/>
      <c r="H522" s="551"/>
      <c r="I522" s="551"/>
      <c r="J522" s="551"/>
      <c r="K522" s="551"/>
      <c r="L522" s="551"/>
      <c r="M522" s="551"/>
      <c r="N522" s="551"/>
      <c r="O522" s="551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592"/>
      <c r="B523" s="570"/>
      <c r="C523" s="551"/>
      <c r="D523" s="551"/>
      <c r="E523" s="551"/>
      <c r="F523" s="551"/>
      <c r="G523" s="551"/>
      <c r="H523" s="551"/>
      <c r="I523" s="551"/>
      <c r="J523" s="551"/>
      <c r="K523" s="551"/>
      <c r="L523" s="551"/>
      <c r="M523" s="551"/>
      <c r="N523" s="551"/>
      <c r="O523" s="551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592"/>
      <c r="B524" s="570"/>
      <c r="C524" s="551"/>
      <c r="D524" s="551"/>
      <c r="E524" s="551"/>
      <c r="F524" s="551"/>
      <c r="G524" s="551"/>
      <c r="H524" s="551"/>
      <c r="I524" s="551"/>
      <c r="J524" s="551"/>
      <c r="K524" s="551"/>
      <c r="L524" s="551"/>
      <c r="M524" s="551"/>
      <c r="N524" s="551"/>
      <c r="O524" s="551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592"/>
      <c r="B525" s="570"/>
      <c r="C525" s="551"/>
      <c r="D525" s="551"/>
      <c r="E525" s="551"/>
      <c r="F525" s="551"/>
      <c r="G525" s="551"/>
      <c r="H525" s="551"/>
      <c r="I525" s="551"/>
      <c r="J525" s="551"/>
      <c r="K525" s="551"/>
      <c r="L525" s="551"/>
      <c r="M525" s="551"/>
      <c r="N525" s="551"/>
      <c r="O525" s="551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592"/>
      <c r="B526" s="570"/>
      <c r="C526" s="551"/>
      <c r="D526" s="551"/>
      <c r="E526" s="551"/>
      <c r="F526" s="551"/>
      <c r="G526" s="551"/>
      <c r="H526" s="551"/>
      <c r="I526" s="551"/>
      <c r="J526" s="551"/>
      <c r="K526" s="551"/>
      <c r="L526" s="551"/>
      <c r="M526" s="551"/>
      <c r="N526" s="551"/>
      <c r="O526" s="551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592"/>
      <c r="B527" s="570"/>
      <c r="C527" s="551"/>
      <c r="D527" s="551"/>
      <c r="E527" s="551"/>
      <c r="F527" s="551"/>
      <c r="G527" s="551"/>
      <c r="H527" s="551"/>
      <c r="I527" s="551"/>
      <c r="J527" s="551"/>
      <c r="K527" s="551"/>
      <c r="L527" s="551"/>
      <c r="M527" s="551"/>
      <c r="N527" s="551"/>
      <c r="O527" s="551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592"/>
      <c r="B528" s="570"/>
      <c r="C528" s="551"/>
      <c r="D528" s="551"/>
      <c r="E528" s="551"/>
      <c r="F528" s="551"/>
      <c r="G528" s="551"/>
      <c r="H528" s="551"/>
      <c r="I528" s="551"/>
      <c r="J528" s="551"/>
      <c r="K528" s="551"/>
      <c r="L528" s="551"/>
      <c r="M528" s="551"/>
      <c r="N528" s="551"/>
      <c r="O528" s="551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592"/>
      <c r="B529" s="570"/>
      <c r="C529" s="551"/>
      <c r="D529" s="551"/>
      <c r="E529" s="551"/>
      <c r="F529" s="551"/>
      <c r="G529" s="551"/>
      <c r="H529" s="551"/>
      <c r="I529" s="551"/>
      <c r="J529" s="551"/>
      <c r="K529" s="551"/>
      <c r="L529" s="551"/>
      <c r="M529" s="551"/>
      <c r="N529" s="551"/>
      <c r="O529" s="55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592"/>
      <c r="B530" s="570"/>
      <c r="C530" s="551"/>
      <c r="D530" s="551"/>
      <c r="E530" s="551"/>
      <c r="F530" s="551"/>
      <c r="G530" s="551"/>
      <c r="H530" s="551"/>
      <c r="I530" s="551"/>
      <c r="J530" s="551"/>
      <c r="K530" s="551"/>
      <c r="L530" s="551"/>
      <c r="M530" s="551"/>
      <c r="N530" s="551"/>
      <c r="O530" s="551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592"/>
      <c r="B531" s="570"/>
      <c r="C531" s="551"/>
      <c r="D531" s="551"/>
      <c r="E531" s="551"/>
      <c r="F531" s="551"/>
      <c r="G531" s="551"/>
      <c r="H531" s="551"/>
      <c r="I531" s="551"/>
      <c r="J531" s="551"/>
      <c r="K531" s="551"/>
      <c r="L531" s="551"/>
      <c r="M531" s="551"/>
      <c r="N531" s="551"/>
      <c r="O531" s="551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592"/>
      <c r="B532" s="570"/>
      <c r="C532" s="551"/>
      <c r="D532" s="551"/>
      <c r="E532" s="551"/>
      <c r="F532" s="551"/>
      <c r="G532" s="551"/>
      <c r="H532" s="551"/>
      <c r="I532" s="551"/>
      <c r="J532" s="551"/>
      <c r="K532" s="551"/>
      <c r="L532" s="551"/>
      <c r="M532" s="551"/>
      <c r="N532" s="551"/>
      <c r="O532" s="551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592"/>
      <c r="B533" s="570"/>
      <c r="C533" s="551"/>
      <c r="D533" s="551"/>
      <c r="E533" s="551"/>
      <c r="F533" s="551"/>
      <c r="G533" s="551"/>
      <c r="H533" s="551"/>
      <c r="I533" s="551"/>
      <c r="J533" s="551"/>
      <c r="K533" s="551"/>
      <c r="L533" s="551"/>
      <c r="M533" s="551"/>
      <c r="N533" s="551"/>
      <c r="O533" s="551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592"/>
      <c r="B534" s="570"/>
      <c r="C534" s="551"/>
      <c r="D534" s="551"/>
      <c r="E534" s="551"/>
      <c r="F534" s="551"/>
      <c r="G534" s="551"/>
      <c r="H534" s="551"/>
      <c r="I534" s="551"/>
      <c r="J534" s="551"/>
      <c r="K534" s="551"/>
      <c r="L534" s="551"/>
      <c r="M534" s="551"/>
      <c r="N534" s="551"/>
      <c r="O534" s="551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592"/>
      <c r="B535" s="570"/>
      <c r="C535" s="551"/>
      <c r="D535" s="551"/>
      <c r="E535" s="551"/>
      <c r="F535" s="551"/>
      <c r="G535" s="551"/>
      <c r="H535" s="551"/>
      <c r="I535" s="551"/>
      <c r="J535" s="551"/>
      <c r="K535" s="551"/>
      <c r="L535" s="551"/>
      <c r="M535" s="551"/>
      <c r="N535" s="551"/>
      <c r="O535" s="551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592"/>
      <c r="B536" s="570"/>
      <c r="C536" s="551"/>
      <c r="D536" s="551"/>
      <c r="E536" s="551"/>
      <c r="F536" s="551"/>
      <c r="G536" s="551"/>
      <c r="H536" s="551"/>
      <c r="I536" s="551"/>
      <c r="J536" s="551"/>
      <c r="K536" s="551"/>
      <c r="L536" s="551"/>
      <c r="M536" s="551"/>
      <c r="N536" s="551"/>
      <c r="O536" s="551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592"/>
      <c r="B537" s="570"/>
      <c r="C537" s="551"/>
      <c r="D537" s="551"/>
      <c r="E537" s="551"/>
      <c r="F537" s="551"/>
      <c r="G537" s="551"/>
      <c r="H537" s="551"/>
      <c r="I537" s="551"/>
      <c r="J537" s="551"/>
      <c r="K537" s="551"/>
      <c r="L537" s="551"/>
      <c r="M537" s="551"/>
      <c r="N537" s="551"/>
      <c r="O537" s="551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592"/>
      <c r="B538" s="570"/>
      <c r="C538" s="551"/>
      <c r="D538" s="551"/>
      <c r="E538" s="551"/>
      <c r="F538" s="551"/>
      <c r="G538" s="551"/>
      <c r="H538" s="551"/>
      <c r="I538" s="551"/>
      <c r="J538" s="551"/>
      <c r="K538" s="551"/>
      <c r="L538" s="551"/>
      <c r="M538" s="551"/>
      <c r="N538" s="551"/>
      <c r="O538" s="551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592"/>
      <c r="B539" s="570"/>
      <c r="C539" s="551"/>
      <c r="D539" s="551"/>
      <c r="E539" s="551"/>
      <c r="F539" s="551"/>
      <c r="G539" s="551"/>
      <c r="H539" s="551"/>
      <c r="I539" s="551"/>
      <c r="J539" s="551"/>
      <c r="K539" s="551"/>
      <c r="L539" s="551"/>
      <c r="M539" s="551"/>
      <c r="N539" s="551"/>
      <c r="O539" s="551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592"/>
      <c r="B540" s="570"/>
      <c r="C540" s="551"/>
      <c r="D540" s="551"/>
      <c r="E540" s="551"/>
      <c r="F540" s="551"/>
      <c r="G540" s="551"/>
      <c r="H540" s="551"/>
      <c r="I540" s="551"/>
      <c r="J540" s="551"/>
      <c r="K540" s="551"/>
      <c r="L540" s="551"/>
      <c r="M540" s="551"/>
      <c r="N540" s="551"/>
      <c r="O540" s="551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592"/>
      <c r="B541" s="570"/>
      <c r="C541" s="551"/>
      <c r="D541" s="551"/>
      <c r="E541" s="551"/>
      <c r="F541" s="551"/>
      <c r="G541" s="551"/>
      <c r="H541" s="551"/>
      <c r="I541" s="551"/>
      <c r="J541" s="551"/>
      <c r="K541" s="551"/>
      <c r="L541" s="551"/>
      <c r="M541" s="551"/>
      <c r="N541" s="551"/>
      <c r="O541" s="551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592"/>
      <c r="B542" s="570"/>
      <c r="C542" s="551"/>
      <c r="D542" s="551"/>
      <c r="E542" s="551"/>
      <c r="F542" s="551"/>
      <c r="G542" s="551"/>
      <c r="H542" s="551"/>
      <c r="I542" s="551"/>
      <c r="J542" s="551"/>
      <c r="K542" s="551"/>
      <c r="L542" s="551"/>
      <c r="M542" s="551"/>
      <c r="N542" s="551"/>
      <c r="O542" s="551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592"/>
      <c r="B543" s="570"/>
      <c r="C543" s="551"/>
      <c r="D543" s="551"/>
      <c r="E543" s="551"/>
      <c r="F543" s="551"/>
      <c r="G543" s="551"/>
      <c r="H543" s="551"/>
      <c r="I543" s="551"/>
      <c r="J543" s="551"/>
      <c r="K543" s="551"/>
      <c r="L543" s="551"/>
      <c r="M543" s="551"/>
      <c r="N543" s="551"/>
      <c r="O543" s="551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592"/>
      <c r="B544" s="570"/>
      <c r="C544" s="551"/>
      <c r="D544" s="551"/>
      <c r="E544" s="551"/>
      <c r="F544" s="551"/>
      <c r="G544" s="551"/>
      <c r="H544" s="551"/>
      <c r="I544" s="551"/>
      <c r="J544" s="551"/>
      <c r="K544" s="551"/>
      <c r="L544" s="551"/>
      <c r="M544" s="551"/>
      <c r="N544" s="551"/>
      <c r="O544" s="551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592"/>
      <c r="B545" s="570"/>
      <c r="C545" s="551"/>
      <c r="D545" s="551"/>
      <c r="E545" s="551"/>
      <c r="F545" s="551"/>
      <c r="G545" s="551"/>
      <c r="H545" s="551"/>
      <c r="I545" s="551"/>
      <c r="J545" s="551"/>
      <c r="K545" s="551"/>
      <c r="L545" s="551"/>
      <c r="M545" s="551"/>
      <c r="N545" s="551"/>
      <c r="O545" s="551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592"/>
      <c r="B546" s="570"/>
      <c r="C546" s="551"/>
      <c r="D546" s="551"/>
      <c r="E546" s="551"/>
      <c r="F546" s="551"/>
      <c r="G546" s="551"/>
      <c r="H546" s="551"/>
      <c r="I546" s="551"/>
      <c r="J546" s="551"/>
      <c r="K546" s="551"/>
      <c r="L546" s="551"/>
      <c r="M546" s="551"/>
      <c r="N546" s="551"/>
      <c r="O546" s="551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592"/>
      <c r="B547" s="570"/>
      <c r="C547" s="551"/>
      <c r="D547" s="551"/>
      <c r="E547" s="551"/>
      <c r="F547" s="551"/>
      <c r="G547" s="551"/>
      <c r="H547" s="551"/>
      <c r="I547" s="551"/>
      <c r="J547" s="551"/>
      <c r="K547" s="551"/>
      <c r="L547" s="551"/>
      <c r="M547" s="551"/>
      <c r="N547" s="551"/>
      <c r="O547" s="551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592"/>
      <c r="B548" s="570"/>
      <c r="C548" s="551"/>
      <c r="D548" s="551"/>
      <c r="E548" s="551"/>
      <c r="F548" s="551"/>
      <c r="G548" s="551"/>
      <c r="H548" s="551"/>
      <c r="I548" s="551"/>
      <c r="J548" s="551"/>
      <c r="K548" s="551"/>
      <c r="L548" s="551"/>
      <c r="M548" s="551"/>
      <c r="N548" s="551"/>
      <c r="O548" s="551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592"/>
      <c r="B549" s="570"/>
      <c r="C549" s="551"/>
      <c r="D549" s="551"/>
      <c r="E549" s="551"/>
      <c r="F549" s="551"/>
      <c r="G549" s="551"/>
      <c r="H549" s="551"/>
      <c r="I549" s="551"/>
      <c r="J549" s="551"/>
      <c r="K549" s="551"/>
      <c r="L549" s="551"/>
      <c r="M549" s="551"/>
      <c r="N549" s="551"/>
      <c r="O549" s="551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592"/>
      <c r="B550" s="570"/>
      <c r="C550" s="551"/>
      <c r="D550" s="551"/>
      <c r="E550" s="551"/>
      <c r="F550" s="551"/>
      <c r="G550" s="551"/>
      <c r="H550" s="551"/>
      <c r="I550" s="551"/>
      <c r="J550" s="551"/>
      <c r="K550" s="551"/>
      <c r="L550" s="551"/>
      <c r="M550" s="551"/>
      <c r="N550" s="551"/>
      <c r="O550" s="551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592"/>
      <c r="B551" s="570"/>
      <c r="C551" s="551"/>
      <c r="D551" s="551"/>
      <c r="E551" s="551"/>
      <c r="F551" s="551"/>
      <c r="G551" s="551"/>
      <c r="H551" s="551"/>
      <c r="I551" s="551"/>
      <c r="J551" s="551"/>
      <c r="K551" s="551"/>
      <c r="L551" s="551"/>
      <c r="M551" s="551"/>
      <c r="N551" s="551"/>
      <c r="O551" s="551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592"/>
      <c r="B552" s="570"/>
      <c r="C552" s="551"/>
      <c r="D552" s="551"/>
      <c r="E552" s="551"/>
      <c r="F552" s="551"/>
      <c r="G552" s="551"/>
      <c r="H552" s="551"/>
      <c r="I552" s="551"/>
      <c r="J552" s="551"/>
      <c r="K552" s="551"/>
      <c r="L552" s="551"/>
      <c r="M552" s="551"/>
      <c r="N552" s="551"/>
      <c r="O552" s="551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592"/>
      <c r="B553" s="570"/>
      <c r="C553" s="551"/>
      <c r="D553" s="551"/>
      <c r="E553" s="551"/>
      <c r="F553" s="551"/>
      <c r="G553" s="551"/>
      <c r="H553" s="551"/>
      <c r="I553" s="551"/>
      <c r="J553" s="551"/>
      <c r="K553" s="551"/>
      <c r="L553" s="551"/>
      <c r="M553" s="551"/>
      <c r="N553" s="551"/>
      <c r="O553" s="551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592"/>
      <c r="B554" s="570"/>
      <c r="C554" s="551"/>
      <c r="D554" s="551"/>
      <c r="E554" s="551"/>
      <c r="F554" s="551"/>
      <c r="G554" s="551"/>
      <c r="H554" s="551"/>
      <c r="I554" s="551"/>
      <c r="J554" s="551"/>
      <c r="K554" s="551"/>
      <c r="L554" s="551"/>
      <c r="M554" s="551"/>
      <c r="N554" s="551"/>
      <c r="O554" s="551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592"/>
      <c r="B555" s="570"/>
      <c r="C555" s="551"/>
      <c r="D555" s="551"/>
      <c r="E555" s="551"/>
      <c r="F555" s="551"/>
      <c r="G555" s="551"/>
      <c r="H555" s="551"/>
      <c r="I555" s="551"/>
      <c r="J555" s="551"/>
      <c r="K555" s="551"/>
      <c r="L555" s="551"/>
      <c r="M555" s="551"/>
      <c r="N555" s="551"/>
      <c r="O555" s="551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592"/>
      <c r="B556" s="570"/>
      <c r="C556" s="551"/>
      <c r="D556" s="551"/>
      <c r="E556" s="551"/>
      <c r="F556" s="551"/>
      <c r="G556" s="551"/>
      <c r="H556" s="551"/>
      <c r="I556" s="551"/>
      <c r="J556" s="551"/>
      <c r="K556" s="551"/>
      <c r="L556" s="551"/>
      <c r="M556" s="551"/>
      <c r="N556" s="551"/>
      <c r="O556" s="551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592"/>
      <c r="B557" s="570"/>
      <c r="C557" s="551"/>
      <c r="D557" s="551"/>
      <c r="E557" s="551"/>
      <c r="F557" s="551"/>
      <c r="G557" s="551"/>
      <c r="H557" s="551"/>
      <c r="I557" s="551"/>
      <c r="J557" s="551"/>
      <c r="K557" s="551"/>
      <c r="L557" s="551"/>
      <c r="M557" s="551"/>
      <c r="N557" s="551"/>
      <c r="O557" s="551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592"/>
      <c r="B558" s="570"/>
      <c r="C558" s="551"/>
      <c r="D558" s="551"/>
      <c r="E558" s="551"/>
      <c r="F558" s="551"/>
      <c r="G558" s="551"/>
      <c r="H558" s="551"/>
      <c r="I558" s="551"/>
      <c r="J558" s="551"/>
      <c r="K558" s="551"/>
      <c r="L558" s="551"/>
      <c r="M558" s="551"/>
      <c r="N558" s="551"/>
      <c r="O558" s="551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592"/>
      <c r="B559" s="570"/>
      <c r="C559" s="551"/>
      <c r="D559" s="551"/>
      <c r="E559" s="551"/>
      <c r="F559" s="551"/>
      <c r="G559" s="551"/>
      <c r="H559" s="551"/>
      <c r="I559" s="551"/>
      <c r="J559" s="551"/>
      <c r="K559" s="551"/>
      <c r="L559" s="551"/>
      <c r="M559" s="551"/>
      <c r="N559" s="551"/>
      <c r="O559" s="551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592"/>
      <c r="B560" s="570"/>
      <c r="C560" s="551"/>
      <c r="D560" s="551"/>
      <c r="E560" s="551"/>
      <c r="F560" s="551"/>
      <c r="G560" s="551"/>
      <c r="H560" s="551"/>
      <c r="I560" s="551"/>
      <c r="J560" s="551"/>
      <c r="K560" s="551"/>
      <c r="L560" s="551"/>
      <c r="M560" s="551"/>
      <c r="N560" s="551"/>
      <c r="O560" s="551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592"/>
      <c r="B561" s="570"/>
      <c r="C561" s="551"/>
      <c r="D561" s="551"/>
      <c r="E561" s="551"/>
      <c r="F561" s="551"/>
      <c r="G561" s="551"/>
      <c r="H561" s="551"/>
      <c r="I561" s="551"/>
      <c r="J561" s="551"/>
      <c r="K561" s="551"/>
      <c r="L561" s="551"/>
      <c r="M561" s="551"/>
      <c r="N561" s="551"/>
      <c r="O561" s="551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592"/>
      <c r="B562" s="570"/>
      <c r="C562" s="551"/>
      <c r="D562" s="551"/>
      <c r="E562" s="551"/>
      <c r="F562" s="551"/>
      <c r="G562" s="551"/>
      <c r="H562" s="551"/>
      <c r="I562" s="551"/>
      <c r="J562" s="551"/>
      <c r="K562" s="551"/>
      <c r="L562" s="551"/>
      <c r="M562" s="551"/>
      <c r="N562" s="551"/>
      <c r="O562" s="551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592"/>
      <c r="B563" s="570"/>
      <c r="C563" s="551"/>
      <c r="D563" s="551"/>
      <c r="E563" s="551"/>
      <c r="F563" s="551"/>
      <c r="G563" s="551"/>
      <c r="H563" s="551"/>
      <c r="I563" s="551"/>
      <c r="J563" s="551"/>
      <c r="K563" s="551"/>
      <c r="L563" s="551"/>
      <c r="M563" s="551"/>
      <c r="N563" s="551"/>
      <c r="O563" s="551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592"/>
      <c r="B564" s="570"/>
      <c r="C564" s="551"/>
      <c r="D564" s="551"/>
      <c r="E564" s="551"/>
      <c r="F564" s="551"/>
      <c r="G564" s="551"/>
      <c r="H564" s="551"/>
      <c r="I564" s="551"/>
      <c r="J564" s="551"/>
      <c r="K564" s="551"/>
      <c r="L564" s="551"/>
      <c r="M564" s="551"/>
      <c r="N564" s="551"/>
      <c r="O564" s="551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592"/>
      <c r="B565" s="570"/>
      <c r="C565" s="551"/>
      <c r="D565" s="551"/>
      <c r="E565" s="551"/>
      <c r="F565" s="551"/>
      <c r="G565" s="551"/>
      <c r="H565" s="551"/>
      <c r="I565" s="551"/>
      <c r="J565" s="551"/>
      <c r="K565" s="551"/>
      <c r="L565" s="551"/>
      <c r="M565" s="551"/>
      <c r="N565" s="551"/>
      <c r="O565" s="551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592"/>
      <c r="B566" s="570"/>
      <c r="C566" s="551"/>
      <c r="D566" s="551"/>
      <c r="E566" s="551"/>
      <c r="F566" s="551"/>
      <c r="G566" s="551"/>
      <c r="H566" s="551"/>
      <c r="I566" s="551"/>
      <c r="J566" s="551"/>
      <c r="K566" s="551"/>
      <c r="L566" s="551"/>
      <c r="M566" s="551"/>
      <c r="N566" s="551"/>
      <c r="O566" s="551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592"/>
      <c r="B567" s="570"/>
      <c r="C567" s="551"/>
      <c r="D567" s="551"/>
      <c r="E567" s="551"/>
      <c r="F567" s="551"/>
      <c r="G567" s="551"/>
      <c r="H567" s="551"/>
      <c r="I567" s="551"/>
      <c r="J567" s="551"/>
      <c r="K567" s="551"/>
      <c r="L567" s="551"/>
      <c r="M567" s="551"/>
      <c r="N567" s="551"/>
      <c r="O567" s="551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592"/>
      <c r="B568" s="570"/>
      <c r="C568" s="551"/>
      <c r="D568" s="551"/>
      <c r="E568" s="551"/>
      <c r="F568" s="551"/>
      <c r="G568" s="551"/>
      <c r="H568" s="551"/>
      <c r="I568" s="551"/>
      <c r="J568" s="551"/>
      <c r="K568" s="551"/>
      <c r="L568" s="551"/>
      <c r="M568" s="551"/>
      <c r="N568" s="551"/>
      <c r="O568" s="551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592"/>
      <c r="B569" s="570"/>
      <c r="C569" s="551"/>
      <c r="D569" s="551"/>
      <c r="E569" s="551"/>
      <c r="F569" s="551"/>
      <c r="G569" s="551"/>
      <c r="H569" s="551"/>
      <c r="I569" s="551"/>
      <c r="J569" s="551"/>
      <c r="K569" s="551"/>
      <c r="L569" s="551"/>
      <c r="M569" s="551"/>
      <c r="N569" s="551"/>
      <c r="O569" s="551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592"/>
      <c r="B570" s="570"/>
      <c r="C570" s="551"/>
      <c r="D570" s="551"/>
      <c r="E570" s="551"/>
      <c r="F570" s="551"/>
      <c r="G570" s="551"/>
      <c r="H570" s="551"/>
      <c r="I570" s="551"/>
      <c r="J570" s="551"/>
      <c r="K570" s="551"/>
      <c r="L570" s="551"/>
      <c r="M570" s="551"/>
      <c r="N570" s="551"/>
      <c r="O570" s="551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592"/>
      <c r="B571" s="570"/>
      <c r="C571" s="551"/>
      <c r="D571" s="551"/>
      <c r="E571" s="551"/>
      <c r="F571" s="551"/>
      <c r="G571" s="551"/>
      <c r="H571" s="551"/>
      <c r="I571" s="551"/>
      <c r="J571" s="551"/>
      <c r="K571" s="551"/>
      <c r="L571" s="551"/>
      <c r="M571" s="551"/>
      <c r="N571" s="551"/>
      <c r="O571" s="551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592"/>
      <c r="B572" s="570"/>
      <c r="C572" s="551"/>
      <c r="D572" s="551"/>
      <c r="E572" s="551"/>
      <c r="F572" s="551"/>
      <c r="G572" s="551"/>
      <c r="H572" s="551"/>
      <c r="I572" s="551"/>
      <c r="J572" s="551"/>
      <c r="K572" s="551"/>
      <c r="L572" s="551"/>
      <c r="M572" s="551"/>
      <c r="N572" s="551"/>
      <c r="O572" s="551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592"/>
      <c r="B573" s="570"/>
      <c r="C573" s="551"/>
      <c r="D573" s="551"/>
      <c r="E573" s="551"/>
      <c r="F573" s="551"/>
      <c r="G573" s="551"/>
      <c r="H573" s="551"/>
      <c r="I573" s="551"/>
      <c r="J573" s="551"/>
      <c r="K573" s="551"/>
      <c r="L573" s="551"/>
      <c r="M573" s="551"/>
      <c r="N573" s="551"/>
      <c r="O573" s="551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592"/>
      <c r="B574" s="570"/>
      <c r="C574" s="551"/>
      <c r="D574" s="551"/>
      <c r="E574" s="551"/>
      <c r="F574" s="551"/>
      <c r="G574" s="551"/>
      <c r="H574" s="551"/>
      <c r="I574" s="551"/>
      <c r="J574" s="551"/>
      <c r="K574" s="551"/>
      <c r="L574" s="551"/>
      <c r="M574" s="551"/>
      <c r="N574" s="551"/>
      <c r="O574" s="551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592"/>
      <c r="B575" s="570"/>
      <c r="C575" s="551"/>
      <c r="D575" s="551"/>
      <c r="E575" s="551"/>
      <c r="F575" s="551"/>
      <c r="G575" s="551"/>
      <c r="H575" s="551"/>
      <c r="I575" s="551"/>
      <c r="J575" s="551"/>
      <c r="K575" s="551"/>
      <c r="L575" s="551"/>
      <c r="M575" s="551"/>
      <c r="N575" s="551"/>
      <c r="O575" s="551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592"/>
      <c r="B576" s="570"/>
      <c r="C576" s="551"/>
      <c r="D576" s="551"/>
      <c r="E576" s="551"/>
      <c r="F576" s="551"/>
      <c r="G576" s="551"/>
      <c r="H576" s="551"/>
      <c r="I576" s="551"/>
      <c r="J576" s="551"/>
      <c r="K576" s="551"/>
      <c r="L576" s="551"/>
      <c r="M576" s="551"/>
      <c r="N576" s="551"/>
      <c r="O576" s="551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592"/>
      <c r="B577" s="570"/>
      <c r="C577" s="551"/>
      <c r="D577" s="551"/>
      <c r="E577" s="551"/>
      <c r="F577" s="551"/>
      <c r="G577" s="551"/>
      <c r="H577" s="551"/>
      <c r="I577" s="551"/>
      <c r="J577" s="551"/>
      <c r="K577" s="551"/>
      <c r="L577" s="551"/>
      <c r="M577" s="551"/>
      <c r="N577" s="551"/>
      <c r="O577" s="551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592"/>
      <c r="B578" s="570"/>
      <c r="C578" s="551"/>
      <c r="D578" s="551"/>
      <c r="E578" s="551"/>
      <c r="F578" s="551"/>
      <c r="G578" s="551"/>
      <c r="H578" s="551"/>
      <c r="I578" s="551"/>
      <c r="J578" s="551"/>
      <c r="K578" s="551"/>
      <c r="L578" s="551"/>
      <c r="M578" s="551"/>
      <c r="N578" s="551"/>
      <c r="O578" s="551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592"/>
      <c r="B579" s="570"/>
      <c r="C579" s="551"/>
      <c r="D579" s="551"/>
      <c r="E579" s="551"/>
      <c r="F579" s="551"/>
      <c r="G579" s="551"/>
      <c r="H579" s="551"/>
      <c r="I579" s="551"/>
      <c r="J579" s="551"/>
      <c r="K579" s="551"/>
      <c r="L579" s="551"/>
      <c r="M579" s="551"/>
      <c r="N579" s="551"/>
      <c r="O579" s="551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592"/>
      <c r="B580" s="570"/>
      <c r="C580" s="551"/>
      <c r="D580" s="551"/>
      <c r="E580" s="551"/>
      <c r="F580" s="551"/>
      <c r="G580" s="551"/>
      <c r="H580" s="551"/>
      <c r="I580" s="551"/>
      <c r="J580" s="551"/>
      <c r="K580" s="551"/>
      <c r="L580" s="551"/>
      <c r="M580" s="551"/>
      <c r="N580" s="551"/>
      <c r="O580" s="551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592"/>
      <c r="B581" s="570"/>
      <c r="C581" s="551"/>
      <c r="D581" s="551"/>
      <c r="E581" s="551"/>
      <c r="F581" s="551"/>
      <c r="G581" s="551"/>
      <c r="H581" s="551"/>
      <c r="I581" s="551"/>
      <c r="J581" s="551"/>
      <c r="K581" s="551"/>
      <c r="L581" s="551"/>
      <c r="M581" s="551"/>
      <c r="N581" s="551"/>
      <c r="O581" s="551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592"/>
      <c r="B582" s="570"/>
      <c r="C582" s="551"/>
      <c r="D582" s="551"/>
      <c r="E582" s="551"/>
      <c r="F582" s="551"/>
      <c r="G582" s="551"/>
      <c r="H582" s="551"/>
      <c r="I582" s="551"/>
      <c r="J582" s="551"/>
      <c r="K582" s="551"/>
      <c r="L582" s="551"/>
      <c r="M582" s="551"/>
      <c r="N582" s="551"/>
      <c r="O582" s="551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592"/>
      <c r="B583" s="570"/>
      <c r="C583" s="551"/>
      <c r="D583" s="551"/>
      <c r="E583" s="551"/>
      <c r="F583" s="551"/>
      <c r="G583" s="551"/>
      <c r="H583" s="551"/>
      <c r="I583" s="551"/>
      <c r="J583" s="551"/>
      <c r="K583" s="551"/>
      <c r="L583" s="551"/>
      <c r="M583" s="551"/>
      <c r="N583" s="551"/>
      <c r="O583" s="551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592"/>
      <c r="B584" s="570"/>
      <c r="C584" s="551"/>
      <c r="D584" s="551"/>
      <c r="E584" s="551"/>
      <c r="F584" s="551"/>
      <c r="G584" s="551"/>
      <c r="H584" s="551"/>
      <c r="I584" s="551"/>
      <c r="J584" s="551"/>
      <c r="K584" s="551"/>
      <c r="L584" s="551"/>
      <c r="M584" s="551"/>
      <c r="N584" s="551"/>
      <c r="O584" s="551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592"/>
      <c r="B585" s="570"/>
      <c r="C585" s="551"/>
      <c r="D585" s="551"/>
      <c r="E585" s="551"/>
      <c r="F585" s="551"/>
      <c r="G585" s="551"/>
      <c r="H585" s="551"/>
      <c r="I585" s="551"/>
      <c r="J585" s="551"/>
      <c r="K585" s="551"/>
      <c r="L585" s="551"/>
      <c r="M585" s="551"/>
      <c r="N585" s="551"/>
      <c r="O585" s="551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592"/>
      <c r="B586" s="570"/>
      <c r="C586" s="551"/>
      <c r="D586" s="551"/>
      <c r="E586" s="551"/>
      <c r="F586" s="551"/>
      <c r="G586" s="551"/>
      <c r="H586" s="551"/>
      <c r="I586" s="551"/>
      <c r="J586" s="551"/>
      <c r="K586" s="551"/>
      <c r="L586" s="551"/>
      <c r="M586" s="551"/>
      <c r="N586" s="551"/>
      <c r="O586" s="551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592"/>
      <c r="B587" s="570"/>
      <c r="C587" s="551"/>
      <c r="D587" s="551"/>
      <c r="E587" s="551"/>
      <c r="F587" s="551"/>
      <c r="G587" s="551"/>
      <c r="H587" s="551"/>
      <c r="I587" s="551"/>
      <c r="J587" s="551"/>
      <c r="K587" s="551"/>
      <c r="L587" s="551"/>
      <c r="M587" s="551"/>
      <c r="N587" s="551"/>
      <c r="O587" s="551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592"/>
      <c r="B588" s="570"/>
      <c r="C588" s="551"/>
      <c r="D588" s="551"/>
      <c r="E588" s="551"/>
      <c r="F588" s="551"/>
      <c r="G588" s="551"/>
      <c r="H588" s="551"/>
      <c r="I588" s="551"/>
      <c r="J588" s="551"/>
      <c r="K588" s="551"/>
      <c r="L588" s="551"/>
      <c r="M588" s="551"/>
      <c r="N588" s="551"/>
      <c r="O588" s="551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592"/>
      <c r="B589" s="570"/>
      <c r="C589" s="551"/>
      <c r="D589" s="551"/>
      <c r="E589" s="551"/>
      <c r="F589" s="551"/>
      <c r="G589" s="551"/>
      <c r="H589" s="551"/>
      <c r="I589" s="551"/>
      <c r="J589" s="551"/>
      <c r="K589" s="551"/>
      <c r="L589" s="551"/>
      <c r="M589" s="551"/>
      <c r="N589" s="551"/>
      <c r="O589" s="551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592"/>
      <c r="B590" s="570"/>
      <c r="C590" s="551"/>
      <c r="D590" s="551"/>
      <c r="E590" s="551"/>
      <c r="F590" s="551"/>
      <c r="G590" s="551"/>
      <c r="H590" s="551"/>
      <c r="I590" s="551"/>
      <c r="J590" s="551"/>
      <c r="K590" s="551"/>
      <c r="L590" s="551"/>
      <c r="M590" s="551"/>
      <c r="N590" s="551"/>
      <c r="O590" s="551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592"/>
      <c r="B591" s="570"/>
      <c r="C591" s="551"/>
      <c r="D591" s="551"/>
      <c r="E591" s="551"/>
      <c r="F591" s="551"/>
      <c r="G591" s="551"/>
      <c r="H591" s="551"/>
      <c r="I591" s="551"/>
      <c r="J591" s="551"/>
      <c r="K591" s="551"/>
      <c r="L591" s="551"/>
      <c r="M591" s="551"/>
      <c r="N591" s="551"/>
      <c r="O591" s="551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592"/>
      <c r="B592" s="570"/>
      <c r="C592" s="551"/>
      <c r="D592" s="551"/>
      <c r="E592" s="551"/>
      <c r="F592" s="551"/>
      <c r="G592" s="551"/>
      <c r="H592" s="551"/>
      <c r="I592" s="551"/>
      <c r="J592" s="551"/>
      <c r="K592" s="551"/>
      <c r="L592" s="551"/>
      <c r="M592" s="551"/>
      <c r="N592" s="551"/>
      <c r="O592" s="551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592"/>
      <c r="B593" s="570"/>
      <c r="C593" s="551"/>
      <c r="D593" s="551"/>
      <c r="E593" s="551"/>
      <c r="F593" s="551"/>
      <c r="G593" s="551"/>
      <c r="H593" s="551"/>
      <c r="I593" s="551"/>
      <c r="J593" s="551"/>
      <c r="K593" s="551"/>
      <c r="L593" s="551"/>
      <c r="M593" s="551"/>
      <c r="N593" s="551"/>
      <c r="O593" s="551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592"/>
      <c r="B594" s="570"/>
      <c r="C594" s="551"/>
      <c r="D594" s="551"/>
      <c r="E594" s="551"/>
      <c r="F594" s="551"/>
      <c r="G594" s="551"/>
      <c r="H594" s="551"/>
      <c r="I594" s="551"/>
      <c r="J594" s="551"/>
      <c r="K594" s="551"/>
      <c r="L594" s="551"/>
      <c r="M594" s="551"/>
      <c r="N594" s="551"/>
      <c r="O594" s="551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592"/>
      <c r="B595" s="570"/>
      <c r="C595" s="551"/>
      <c r="D595" s="551"/>
      <c r="E595" s="551"/>
      <c r="F595" s="551"/>
      <c r="G595" s="551"/>
      <c r="H595" s="551"/>
      <c r="I595" s="551"/>
      <c r="J595" s="551"/>
      <c r="K595" s="551"/>
      <c r="L595" s="551"/>
      <c r="M595" s="551"/>
      <c r="N595" s="551"/>
      <c r="O595" s="551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592"/>
      <c r="B596" s="570"/>
      <c r="C596" s="551"/>
      <c r="D596" s="551"/>
      <c r="E596" s="551"/>
      <c r="F596" s="551"/>
      <c r="G596" s="551"/>
      <c r="H596" s="551"/>
      <c r="I596" s="551"/>
      <c r="J596" s="551"/>
      <c r="K596" s="551"/>
      <c r="L596" s="551"/>
      <c r="M596" s="551"/>
      <c r="N596" s="551"/>
      <c r="O596" s="551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592"/>
      <c r="B597" s="570"/>
      <c r="C597" s="551"/>
      <c r="D597" s="551"/>
      <c r="E597" s="551"/>
      <c r="F597" s="551"/>
      <c r="G597" s="551"/>
      <c r="H597" s="551"/>
      <c r="I597" s="551"/>
      <c r="J597" s="551"/>
      <c r="K597" s="551"/>
      <c r="L597" s="551"/>
      <c r="M597" s="551"/>
      <c r="N597" s="551"/>
      <c r="O597" s="551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592"/>
      <c r="B598" s="570"/>
      <c r="C598" s="551"/>
      <c r="D598" s="551"/>
      <c r="E598" s="551"/>
      <c r="F598" s="551"/>
      <c r="G598" s="551"/>
      <c r="H598" s="551"/>
      <c r="I598" s="551"/>
      <c r="J598" s="551"/>
      <c r="K598" s="551"/>
      <c r="L598" s="551"/>
      <c r="M598" s="551"/>
      <c r="N598" s="551"/>
      <c r="O598" s="551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592"/>
      <c r="B599" s="570"/>
      <c r="C599" s="551"/>
      <c r="D599" s="551"/>
      <c r="E599" s="551"/>
      <c r="F599" s="551"/>
      <c r="G599" s="551"/>
      <c r="H599" s="551"/>
      <c r="I599" s="551"/>
      <c r="J599" s="551"/>
      <c r="K599" s="551"/>
      <c r="L599" s="551"/>
      <c r="M599" s="551"/>
      <c r="N599" s="551"/>
      <c r="O599" s="551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592"/>
      <c r="B600" s="570"/>
      <c r="C600" s="551"/>
      <c r="D600" s="551"/>
      <c r="E600" s="551"/>
      <c r="F600" s="551"/>
      <c r="G600" s="551"/>
      <c r="H600" s="551"/>
      <c r="I600" s="551"/>
      <c r="J600" s="551"/>
      <c r="K600" s="551"/>
      <c r="L600" s="551"/>
      <c r="M600" s="551"/>
      <c r="N600" s="551"/>
      <c r="O600" s="551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592"/>
      <c r="B601" s="570"/>
      <c r="C601" s="551"/>
      <c r="D601" s="551"/>
      <c r="E601" s="551"/>
      <c r="F601" s="551"/>
      <c r="G601" s="551"/>
      <c r="H601" s="551"/>
      <c r="I601" s="551"/>
      <c r="J601" s="551"/>
      <c r="K601" s="551"/>
      <c r="L601" s="551"/>
      <c r="M601" s="551"/>
      <c r="N601" s="551"/>
      <c r="O601" s="551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592"/>
      <c r="B602" s="570"/>
      <c r="C602" s="551"/>
      <c r="D602" s="551"/>
      <c r="E602" s="551"/>
      <c r="F602" s="551"/>
      <c r="G602" s="551"/>
      <c r="H602" s="551"/>
      <c r="I602" s="551"/>
      <c r="J602" s="551"/>
      <c r="K602" s="551"/>
      <c r="L602" s="551"/>
      <c r="M602" s="551"/>
      <c r="N602" s="551"/>
      <c r="O602" s="551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592"/>
      <c r="B603" s="570"/>
      <c r="C603" s="551"/>
      <c r="D603" s="551"/>
      <c r="E603" s="551"/>
      <c r="F603" s="551"/>
      <c r="G603" s="551"/>
      <c r="H603" s="551"/>
      <c r="I603" s="551"/>
      <c r="J603" s="551"/>
      <c r="K603" s="551"/>
      <c r="L603" s="551"/>
      <c r="M603" s="551"/>
      <c r="N603" s="551"/>
      <c r="O603" s="551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592"/>
      <c r="B604" s="570"/>
      <c r="C604" s="551"/>
      <c r="D604" s="551"/>
      <c r="E604" s="551"/>
      <c r="F604" s="551"/>
      <c r="G604" s="551"/>
      <c r="H604" s="551"/>
      <c r="I604" s="551"/>
      <c r="J604" s="551"/>
      <c r="K604" s="551"/>
      <c r="L604" s="551"/>
      <c r="M604" s="551"/>
      <c r="N604" s="551"/>
      <c r="O604" s="551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592"/>
      <c r="B605" s="570"/>
      <c r="C605" s="551"/>
      <c r="D605" s="551"/>
      <c r="E605" s="551"/>
      <c r="F605" s="551"/>
      <c r="G605" s="551"/>
      <c r="H605" s="551"/>
      <c r="I605" s="551"/>
      <c r="J605" s="551"/>
      <c r="K605" s="551"/>
      <c r="L605" s="551"/>
      <c r="M605" s="551"/>
      <c r="N605" s="551"/>
      <c r="O605" s="551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592"/>
      <c r="B606" s="570"/>
      <c r="C606" s="551"/>
      <c r="D606" s="551"/>
      <c r="E606" s="551"/>
      <c r="F606" s="551"/>
      <c r="G606" s="551"/>
      <c r="H606" s="551"/>
      <c r="I606" s="551"/>
      <c r="J606" s="551"/>
      <c r="K606" s="551"/>
      <c r="L606" s="551"/>
      <c r="M606" s="551"/>
      <c r="N606" s="551"/>
      <c r="O606" s="551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592"/>
      <c r="B607" s="570"/>
      <c r="C607" s="551"/>
      <c r="D607" s="551"/>
      <c r="E607" s="551"/>
      <c r="F607" s="551"/>
      <c r="G607" s="551"/>
      <c r="H607" s="551"/>
      <c r="I607" s="551"/>
      <c r="J607" s="551"/>
      <c r="K607" s="551"/>
      <c r="L607" s="551"/>
      <c r="M607" s="551"/>
      <c r="N607" s="551"/>
      <c r="O607" s="551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592"/>
      <c r="B608" s="570"/>
      <c r="C608" s="551"/>
      <c r="D608" s="551"/>
      <c r="E608" s="551"/>
      <c r="F608" s="551"/>
      <c r="G608" s="551"/>
      <c r="H608" s="551"/>
      <c r="I608" s="551"/>
      <c r="J608" s="551"/>
      <c r="K608" s="551"/>
      <c r="L608" s="551"/>
      <c r="M608" s="551"/>
      <c r="N608" s="551"/>
      <c r="O608" s="551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592"/>
      <c r="B609" s="570"/>
      <c r="C609" s="551"/>
      <c r="D609" s="551"/>
      <c r="E609" s="551"/>
      <c r="F609" s="551"/>
      <c r="G609" s="551"/>
      <c r="H609" s="551"/>
      <c r="I609" s="551"/>
      <c r="J609" s="551"/>
      <c r="K609" s="551"/>
      <c r="L609" s="551"/>
      <c r="M609" s="551"/>
      <c r="N609" s="551"/>
      <c r="O609" s="551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592"/>
      <c r="B610" s="570"/>
      <c r="C610" s="551"/>
      <c r="D610" s="551"/>
      <c r="E610" s="551"/>
      <c r="F610" s="551"/>
      <c r="G610" s="551"/>
      <c r="H610" s="551"/>
      <c r="I610" s="551"/>
      <c r="J610" s="551"/>
      <c r="K610" s="551"/>
      <c r="L610" s="551"/>
      <c r="M610" s="551"/>
      <c r="N610" s="551"/>
      <c r="O610" s="551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592"/>
      <c r="B611" s="570"/>
      <c r="C611" s="551"/>
      <c r="D611" s="551"/>
      <c r="E611" s="551"/>
      <c r="F611" s="551"/>
      <c r="G611" s="551"/>
      <c r="H611" s="551"/>
      <c r="I611" s="551"/>
      <c r="J611" s="551"/>
      <c r="K611" s="551"/>
      <c r="L611" s="551"/>
      <c r="M611" s="551"/>
      <c r="N611" s="551"/>
      <c r="O611" s="551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592"/>
      <c r="B612" s="570"/>
      <c r="C612" s="551"/>
      <c r="D612" s="551"/>
      <c r="E612" s="551"/>
      <c r="F612" s="551"/>
      <c r="G612" s="551"/>
      <c r="H612" s="551"/>
      <c r="I612" s="551"/>
      <c r="J612" s="551"/>
      <c r="K612" s="551"/>
      <c r="L612" s="551"/>
      <c r="M612" s="551"/>
      <c r="N612" s="551"/>
      <c r="O612" s="551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592"/>
      <c r="B613" s="570"/>
      <c r="C613" s="551"/>
      <c r="D613" s="551"/>
      <c r="E613" s="551"/>
      <c r="F613" s="551"/>
      <c r="G613" s="551"/>
      <c r="H613" s="551"/>
      <c r="I613" s="551"/>
      <c r="J613" s="551"/>
      <c r="K613" s="551"/>
      <c r="L613" s="551"/>
      <c r="M613" s="551"/>
      <c r="N613" s="551"/>
      <c r="O613" s="551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592"/>
      <c r="B614" s="570"/>
      <c r="C614" s="551"/>
      <c r="D614" s="551"/>
      <c r="E614" s="551"/>
      <c r="F614" s="551"/>
      <c r="G614" s="551"/>
      <c r="H614" s="551"/>
      <c r="I614" s="551"/>
      <c r="J614" s="551"/>
      <c r="K614" s="551"/>
      <c r="L614" s="551"/>
      <c r="M614" s="551"/>
      <c r="N614" s="551"/>
      <c r="O614" s="55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592"/>
      <c r="B615" s="570"/>
      <c r="C615" s="551"/>
      <c r="D615" s="551"/>
      <c r="E615" s="551"/>
      <c r="F615" s="551"/>
      <c r="G615" s="551"/>
      <c r="H615" s="551"/>
      <c r="I615" s="551"/>
      <c r="J615" s="551"/>
      <c r="K615" s="551"/>
      <c r="L615" s="551"/>
      <c r="M615" s="551"/>
      <c r="N615" s="551"/>
      <c r="O615" s="551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592"/>
      <c r="B616" s="570"/>
      <c r="C616" s="551"/>
      <c r="D616" s="551"/>
      <c r="E616" s="551"/>
      <c r="F616" s="551"/>
      <c r="G616" s="551"/>
      <c r="H616" s="551"/>
      <c r="I616" s="551"/>
      <c r="J616" s="551"/>
      <c r="K616" s="551"/>
      <c r="L616" s="551"/>
      <c r="M616" s="551"/>
      <c r="N616" s="551"/>
      <c r="O616" s="551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592"/>
      <c r="B617" s="570"/>
      <c r="C617" s="551"/>
      <c r="D617" s="551"/>
      <c r="E617" s="551"/>
      <c r="F617" s="551"/>
      <c r="G617" s="551"/>
      <c r="H617" s="551"/>
      <c r="I617" s="551"/>
      <c r="J617" s="551"/>
      <c r="K617" s="551"/>
      <c r="L617" s="551"/>
      <c r="M617" s="551"/>
      <c r="N617" s="551"/>
      <c r="O617" s="551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592"/>
      <c r="B618" s="570"/>
      <c r="C618" s="551"/>
      <c r="D618" s="551"/>
      <c r="E618" s="551"/>
      <c r="F618" s="551"/>
      <c r="G618" s="551"/>
      <c r="H618" s="551"/>
      <c r="I618" s="551"/>
      <c r="J618" s="551"/>
      <c r="K618" s="551"/>
      <c r="L618" s="551"/>
      <c r="M618" s="551"/>
      <c r="N618" s="551"/>
      <c r="O618" s="551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592"/>
      <c r="B619" s="570"/>
      <c r="C619" s="551"/>
      <c r="D619" s="551"/>
      <c r="E619" s="551"/>
      <c r="F619" s="551"/>
      <c r="G619" s="551"/>
      <c r="H619" s="551"/>
      <c r="I619" s="551"/>
      <c r="J619" s="551"/>
      <c r="K619" s="551"/>
      <c r="L619" s="551"/>
      <c r="M619" s="551"/>
      <c r="N619" s="551"/>
      <c r="O619" s="551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592"/>
      <c r="B620" s="570"/>
      <c r="C620" s="551"/>
      <c r="D620" s="551"/>
      <c r="E620" s="551"/>
      <c r="F620" s="551"/>
      <c r="G620" s="551"/>
      <c r="H620" s="551"/>
      <c r="I620" s="551"/>
      <c r="J620" s="551"/>
      <c r="K620" s="551"/>
      <c r="L620" s="551"/>
      <c r="M620" s="551"/>
      <c r="N620" s="551"/>
      <c r="O620" s="551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592"/>
      <c r="B621" s="570"/>
      <c r="C621" s="551"/>
      <c r="D621" s="551"/>
      <c r="E621" s="551"/>
      <c r="F621" s="551"/>
      <c r="G621" s="551"/>
      <c r="H621" s="551"/>
      <c r="I621" s="551"/>
      <c r="J621" s="551"/>
      <c r="K621" s="551"/>
      <c r="L621" s="551"/>
      <c r="M621" s="551"/>
      <c r="N621" s="551"/>
      <c r="O621" s="55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592"/>
      <c r="B622" s="570"/>
      <c r="C622" s="551"/>
      <c r="D622" s="551"/>
      <c r="E622" s="551"/>
      <c r="F622" s="551"/>
      <c r="G622" s="551"/>
      <c r="H622" s="551"/>
      <c r="I622" s="551"/>
      <c r="J622" s="551"/>
      <c r="K622" s="551"/>
      <c r="L622" s="551"/>
      <c r="M622" s="551"/>
      <c r="N622" s="551"/>
      <c r="O622" s="551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592"/>
      <c r="B623" s="570"/>
      <c r="C623" s="551"/>
      <c r="D623" s="551"/>
      <c r="E623" s="551"/>
      <c r="F623" s="551"/>
      <c r="G623" s="551"/>
      <c r="H623" s="551"/>
      <c r="I623" s="551"/>
      <c r="J623" s="551"/>
      <c r="K623" s="551"/>
      <c r="L623" s="551"/>
      <c r="M623" s="551"/>
      <c r="N623" s="551"/>
      <c r="O623" s="551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592"/>
      <c r="B624" s="570"/>
      <c r="C624" s="551"/>
      <c r="D624" s="551"/>
      <c r="E624" s="551"/>
      <c r="F624" s="551"/>
      <c r="G624" s="551"/>
      <c r="H624" s="551"/>
      <c r="I624" s="551"/>
      <c r="J624" s="551"/>
      <c r="K624" s="551"/>
      <c r="L624" s="551"/>
      <c r="M624" s="551"/>
      <c r="N624" s="551"/>
      <c r="O624" s="551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592"/>
      <c r="B625" s="570"/>
      <c r="C625" s="551"/>
      <c r="D625" s="551"/>
      <c r="E625" s="551"/>
      <c r="F625" s="551"/>
      <c r="G625" s="551"/>
      <c r="H625" s="551"/>
      <c r="I625" s="551"/>
      <c r="J625" s="551"/>
      <c r="K625" s="551"/>
      <c r="L625" s="551"/>
      <c r="M625" s="551"/>
      <c r="N625" s="551"/>
      <c r="O625" s="551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592"/>
      <c r="B626" s="570"/>
      <c r="C626" s="551"/>
      <c r="D626" s="551"/>
      <c r="E626" s="551"/>
      <c r="F626" s="551"/>
      <c r="G626" s="551"/>
      <c r="H626" s="551"/>
      <c r="I626" s="551"/>
      <c r="J626" s="551"/>
      <c r="K626" s="551"/>
      <c r="L626" s="551"/>
      <c r="M626" s="551"/>
      <c r="N626" s="551"/>
      <c r="O626" s="551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592"/>
      <c r="B627" s="570"/>
      <c r="C627" s="551"/>
      <c r="D627" s="551"/>
      <c r="E627" s="551"/>
      <c r="F627" s="551"/>
      <c r="G627" s="551"/>
      <c r="H627" s="551"/>
      <c r="I627" s="551"/>
      <c r="J627" s="551"/>
      <c r="K627" s="551"/>
      <c r="L627" s="551"/>
      <c r="M627" s="551"/>
      <c r="N627" s="551"/>
      <c r="O627" s="551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592"/>
      <c r="B628" s="570"/>
      <c r="C628" s="551"/>
      <c r="D628" s="551"/>
      <c r="E628" s="551"/>
      <c r="F628" s="551"/>
      <c r="G628" s="551"/>
      <c r="H628" s="551"/>
      <c r="I628" s="551"/>
      <c r="J628" s="551"/>
      <c r="K628" s="551"/>
      <c r="L628" s="551"/>
      <c r="M628" s="551"/>
      <c r="N628" s="551"/>
      <c r="O628" s="551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592"/>
      <c r="B629" s="570"/>
      <c r="C629" s="551"/>
      <c r="D629" s="551"/>
      <c r="E629" s="551"/>
      <c r="F629" s="551"/>
      <c r="G629" s="551"/>
      <c r="H629" s="551"/>
      <c r="I629" s="551"/>
      <c r="J629" s="551"/>
      <c r="K629" s="551"/>
      <c r="L629" s="551"/>
      <c r="M629" s="551"/>
      <c r="N629" s="551"/>
      <c r="O629" s="551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592"/>
      <c r="B630" s="570"/>
      <c r="C630" s="551"/>
      <c r="D630" s="551"/>
      <c r="E630" s="551"/>
      <c r="F630" s="551"/>
      <c r="G630" s="551"/>
      <c r="H630" s="551"/>
      <c r="I630" s="551"/>
      <c r="J630" s="551"/>
      <c r="K630" s="551"/>
      <c r="L630" s="551"/>
      <c r="M630" s="551"/>
      <c r="N630" s="551"/>
      <c r="O630" s="551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592"/>
      <c r="B631" s="570"/>
      <c r="C631" s="551"/>
      <c r="D631" s="551"/>
      <c r="E631" s="551"/>
      <c r="F631" s="551"/>
      <c r="G631" s="551"/>
      <c r="H631" s="551"/>
      <c r="I631" s="551"/>
      <c r="J631" s="551"/>
      <c r="K631" s="551"/>
      <c r="L631" s="551"/>
      <c r="M631" s="551"/>
      <c r="N631" s="551"/>
      <c r="O631" s="551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592"/>
      <c r="B632" s="570"/>
      <c r="C632" s="551"/>
      <c r="D632" s="551"/>
      <c r="E632" s="551"/>
      <c r="F632" s="551"/>
      <c r="G632" s="551"/>
      <c r="H632" s="551"/>
      <c r="I632" s="551"/>
      <c r="J632" s="551"/>
      <c r="K632" s="551"/>
      <c r="L632" s="551"/>
      <c r="M632" s="551"/>
      <c r="N632" s="551"/>
      <c r="O632" s="551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592"/>
      <c r="B633" s="570"/>
      <c r="C633" s="551"/>
      <c r="D633" s="551"/>
      <c r="E633" s="551"/>
      <c r="F633" s="551"/>
      <c r="G633" s="551"/>
      <c r="H633" s="551"/>
      <c r="I633" s="551"/>
      <c r="J633" s="551"/>
      <c r="K633" s="551"/>
      <c r="L633" s="551"/>
      <c r="M633" s="551"/>
      <c r="N633" s="551"/>
      <c r="O633" s="551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592"/>
      <c r="B634" s="570"/>
      <c r="C634" s="551"/>
      <c r="D634" s="551"/>
      <c r="E634" s="551"/>
      <c r="F634" s="551"/>
      <c r="G634" s="551"/>
      <c r="H634" s="551"/>
      <c r="I634" s="551"/>
      <c r="J634" s="551"/>
      <c r="K634" s="551"/>
      <c r="L634" s="551"/>
      <c r="M634" s="551"/>
      <c r="N634" s="551"/>
      <c r="O634" s="551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592"/>
      <c r="B635" s="570"/>
      <c r="C635" s="551"/>
      <c r="D635" s="551"/>
      <c r="E635" s="551"/>
      <c r="F635" s="551"/>
      <c r="G635" s="551"/>
      <c r="H635" s="551"/>
      <c r="I635" s="551"/>
      <c r="J635" s="551"/>
      <c r="K635" s="551"/>
      <c r="L635" s="551"/>
      <c r="M635" s="551"/>
      <c r="N635" s="551"/>
      <c r="O635" s="551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592"/>
      <c r="B636" s="570"/>
      <c r="C636" s="551"/>
      <c r="D636" s="551"/>
      <c r="E636" s="551"/>
      <c r="F636" s="551"/>
      <c r="G636" s="551"/>
      <c r="H636" s="551"/>
      <c r="I636" s="551"/>
      <c r="J636" s="551"/>
      <c r="K636" s="551"/>
      <c r="L636" s="551"/>
      <c r="M636" s="551"/>
      <c r="N636" s="551"/>
      <c r="O636" s="551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592"/>
      <c r="B637" s="570"/>
      <c r="C637" s="551"/>
      <c r="D637" s="551"/>
      <c r="E637" s="551"/>
      <c r="F637" s="551"/>
      <c r="G637" s="551"/>
      <c r="H637" s="551"/>
      <c r="I637" s="551"/>
      <c r="J637" s="551"/>
      <c r="K637" s="551"/>
      <c r="L637" s="551"/>
      <c r="M637" s="551"/>
      <c r="N637" s="551"/>
      <c r="O637" s="551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592"/>
      <c r="B638" s="570"/>
      <c r="C638" s="551"/>
      <c r="D638" s="551"/>
      <c r="E638" s="551"/>
      <c r="F638" s="551"/>
      <c r="G638" s="551"/>
      <c r="H638" s="551"/>
      <c r="I638" s="551"/>
      <c r="J638" s="551"/>
      <c r="K638" s="551"/>
      <c r="L638" s="551"/>
      <c r="M638" s="551"/>
      <c r="N638" s="551"/>
      <c r="O638" s="551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592"/>
      <c r="B639" s="570"/>
      <c r="C639" s="551"/>
      <c r="D639" s="551"/>
      <c r="E639" s="551"/>
      <c r="F639" s="551"/>
      <c r="G639" s="551"/>
      <c r="H639" s="551"/>
      <c r="I639" s="551"/>
      <c r="J639" s="551"/>
      <c r="K639" s="551"/>
      <c r="L639" s="551"/>
      <c r="M639" s="551"/>
      <c r="N639" s="551"/>
      <c r="O639" s="551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592"/>
      <c r="B640" s="570"/>
      <c r="C640" s="551"/>
      <c r="D640" s="551"/>
      <c r="E640" s="551"/>
      <c r="F640" s="551"/>
      <c r="G640" s="551"/>
      <c r="H640" s="551"/>
      <c r="I640" s="551"/>
      <c r="J640" s="551"/>
      <c r="K640" s="551"/>
      <c r="L640" s="551"/>
      <c r="M640" s="551"/>
      <c r="N640" s="551"/>
      <c r="O640" s="551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592"/>
      <c r="B641" s="570"/>
      <c r="C641" s="551"/>
      <c r="D641" s="551"/>
      <c r="E641" s="551"/>
      <c r="F641" s="551"/>
      <c r="G641" s="551"/>
      <c r="H641" s="551"/>
      <c r="I641" s="551"/>
      <c r="J641" s="551"/>
      <c r="K641" s="551"/>
      <c r="L641" s="551"/>
      <c r="M641" s="551"/>
      <c r="N641" s="551"/>
      <c r="O641" s="551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592"/>
      <c r="B642" s="570"/>
      <c r="C642" s="551"/>
      <c r="D642" s="551"/>
      <c r="E642" s="551"/>
      <c r="F642" s="551"/>
      <c r="G642" s="551"/>
      <c r="H642" s="551"/>
      <c r="I642" s="551"/>
      <c r="J642" s="551"/>
      <c r="K642" s="551"/>
      <c r="L642" s="551"/>
      <c r="M642" s="551"/>
      <c r="N642" s="551"/>
      <c r="O642" s="551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592"/>
      <c r="B643" s="570"/>
      <c r="C643" s="551"/>
      <c r="D643" s="551"/>
      <c r="E643" s="551"/>
      <c r="F643" s="551"/>
      <c r="G643" s="551"/>
      <c r="H643" s="551"/>
      <c r="I643" s="551"/>
      <c r="J643" s="551"/>
      <c r="K643" s="551"/>
      <c r="L643" s="551"/>
      <c r="M643" s="551"/>
      <c r="N643" s="551"/>
      <c r="O643" s="551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592"/>
      <c r="B644" s="570"/>
      <c r="C644" s="551"/>
      <c r="D644" s="551"/>
      <c r="E644" s="551"/>
      <c r="F644" s="551"/>
      <c r="G644" s="551"/>
      <c r="H644" s="551"/>
      <c r="I644" s="551"/>
      <c r="J644" s="551"/>
      <c r="K644" s="551"/>
      <c r="L644" s="551"/>
      <c r="M644" s="551"/>
      <c r="N644" s="551"/>
      <c r="O644" s="551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592"/>
      <c r="B645" s="570"/>
      <c r="C645" s="551"/>
      <c r="D645" s="551"/>
      <c r="E645" s="551"/>
      <c r="F645" s="551"/>
      <c r="G645" s="551"/>
      <c r="H645" s="551"/>
      <c r="I645" s="551"/>
      <c r="J645" s="551"/>
      <c r="K645" s="551"/>
      <c r="L645" s="551"/>
      <c r="M645" s="551"/>
      <c r="N645" s="551"/>
      <c r="O645" s="551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592"/>
      <c r="B646" s="570"/>
      <c r="C646" s="551"/>
      <c r="D646" s="551"/>
      <c r="E646" s="551"/>
      <c r="F646" s="551"/>
      <c r="G646" s="551"/>
      <c r="H646" s="551"/>
      <c r="I646" s="551"/>
      <c r="J646" s="551"/>
      <c r="K646" s="551"/>
      <c r="L646" s="551"/>
      <c r="M646" s="551"/>
      <c r="N646" s="551"/>
      <c r="O646" s="551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592"/>
      <c r="B647" s="570"/>
      <c r="C647" s="551"/>
      <c r="D647" s="551"/>
      <c r="E647" s="551"/>
      <c r="F647" s="551"/>
      <c r="G647" s="551"/>
      <c r="H647" s="551"/>
      <c r="I647" s="551"/>
      <c r="J647" s="551"/>
      <c r="K647" s="551"/>
      <c r="L647" s="551"/>
      <c r="M647" s="551"/>
      <c r="N647" s="551"/>
      <c r="O647" s="551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592"/>
      <c r="B648" s="570"/>
      <c r="C648" s="551"/>
      <c r="D648" s="551"/>
      <c r="E648" s="551"/>
      <c r="F648" s="551"/>
      <c r="G648" s="551"/>
      <c r="H648" s="551"/>
      <c r="I648" s="551"/>
      <c r="J648" s="551"/>
      <c r="K648" s="551"/>
      <c r="L648" s="551"/>
      <c r="M648" s="551"/>
      <c r="N648" s="551"/>
      <c r="O648" s="551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592"/>
      <c r="B649" s="570"/>
      <c r="C649" s="551"/>
      <c r="D649" s="551"/>
      <c r="E649" s="551"/>
      <c r="F649" s="551"/>
      <c r="G649" s="551"/>
      <c r="H649" s="551"/>
      <c r="I649" s="551"/>
      <c r="J649" s="551"/>
      <c r="K649" s="551"/>
      <c r="L649" s="551"/>
      <c r="M649" s="551"/>
      <c r="N649" s="551"/>
      <c r="O649" s="551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592"/>
      <c r="B650" s="570"/>
      <c r="C650" s="551"/>
      <c r="D650" s="551"/>
      <c r="E650" s="551"/>
      <c r="F650" s="551"/>
      <c r="G650" s="551"/>
      <c r="H650" s="551"/>
      <c r="I650" s="551"/>
      <c r="J650" s="551"/>
      <c r="K650" s="551"/>
      <c r="L650" s="551"/>
      <c r="M650" s="551"/>
      <c r="N650" s="551"/>
      <c r="O650" s="551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592"/>
      <c r="B651" s="570"/>
      <c r="C651" s="551"/>
      <c r="D651" s="551"/>
      <c r="E651" s="551"/>
      <c r="F651" s="551"/>
      <c r="G651" s="551"/>
      <c r="H651" s="551"/>
      <c r="I651" s="551"/>
      <c r="J651" s="551"/>
      <c r="K651" s="551"/>
      <c r="L651" s="551"/>
      <c r="M651" s="551"/>
      <c r="N651" s="551"/>
      <c r="O651" s="551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592"/>
      <c r="B652" s="570"/>
      <c r="C652" s="551"/>
      <c r="D652" s="551"/>
      <c r="E652" s="551"/>
      <c r="F652" s="551"/>
      <c r="G652" s="551"/>
      <c r="H652" s="551"/>
      <c r="I652" s="551"/>
      <c r="J652" s="551"/>
      <c r="K652" s="551"/>
      <c r="L652" s="551"/>
      <c r="M652" s="551"/>
      <c r="N652" s="551"/>
      <c r="O652" s="551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592"/>
      <c r="B653" s="570"/>
      <c r="C653" s="551"/>
      <c r="D653" s="551"/>
      <c r="E653" s="551"/>
      <c r="F653" s="551"/>
      <c r="G653" s="551"/>
      <c r="H653" s="551"/>
      <c r="I653" s="551"/>
      <c r="J653" s="551"/>
      <c r="K653" s="551"/>
      <c r="L653" s="551"/>
      <c r="M653" s="551"/>
      <c r="N653" s="551"/>
      <c r="O653" s="551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592"/>
      <c r="B654" s="570"/>
      <c r="C654" s="551"/>
      <c r="D654" s="551"/>
      <c r="E654" s="551"/>
      <c r="F654" s="551"/>
      <c r="G654" s="551"/>
      <c r="H654" s="551"/>
      <c r="I654" s="551"/>
      <c r="J654" s="551"/>
      <c r="K654" s="551"/>
      <c r="L654" s="551"/>
      <c r="M654" s="551"/>
      <c r="N654" s="551"/>
      <c r="O654" s="551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592"/>
      <c r="B655" s="570"/>
      <c r="C655" s="551"/>
      <c r="D655" s="551"/>
      <c r="E655" s="551"/>
      <c r="F655" s="551"/>
      <c r="G655" s="551"/>
      <c r="H655" s="551"/>
      <c r="I655" s="551"/>
      <c r="J655" s="551"/>
      <c r="K655" s="551"/>
      <c r="L655" s="551"/>
      <c r="M655" s="551"/>
      <c r="N655" s="551"/>
      <c r="O655" s="551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592"/>
      <c r="B656" s="570"/>
      <c r="C656" s="551"/>
      <c r="D656" s="551"/>
      <c r="E656" s="551"/>
      <c r="F656" s="551"/>
      <c r="G656" s="551"/>
      <c r="H656" s="551"/>
      <c r="I656" s="551"/>
      <c r="J656" s="551"/>
      <c r="K656" s="551"/>
      <c r="L656" s="551"/>
      <c r="M656" s="551"/>
      <c r="N656" s="551"/>
      <c r="O656" s="551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592"/>
      <c r="B657" s="570"/>
      <c r="C657" s="551"/>
      <c r="D657" s="551"/>
      <c r="E657" s="551"/>
      <c r="F657" s="551"/>
      <c r="G657" s="551"/>
      <c r="H657" s="551"/>
      <c r="I657" s="551"/>
      <c r="J657" s="551"/>
      <c r="K657" s="551"/>
      <c r="L657" s="551"/>
      <c r="M657" s="551"/>
      <c r="N657" s="551"/>
      <c r="O657" s="551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592"/>
      <c r="B658" s="570"/>
      <c r="C658" s="551"/>
      <c r="D658" s="551"/>
      <c r="E658" s="551"/>
      <c r="F658" s="551"/>
      <c r="G658" s="551"/>
      <c r="H658" s="551"/>
      <c r="I658" s="551"/>
      <c r="J658" s="551"/>
      <c r="K658" s="551"/>
      <c r="L658" s="551"/>
      <c r="M658" s="551"/>
      <c r="N658" s="551"/>
      <c r="O658" s="551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592"/>
      <c r="B659" s="570"/>
      <c r="C659" s="551"/>
      <c r="D659" s="551"/>
      <c r="E659" s="551"/>
      <c r="F659" s="551"/>
      <c r="G659" s="551"/>
      <c r="H659" s="551"/>
      <c r="I659" s="551"/>
      <c r="J659" s="551"/>
      <c r="K659" s="551"/>
      <c r="L659" s="551"/>
      <c r="M659" s="551"/>
      <c r="N659" s="551"/>
      <c r="O659" s="551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592"/>
      <c r="B660" s="570"/>
      <c r="C660" s="551"/>
      <c r="D660" s="551"/>
      <c r="E660" s="551"/>
      <c r="F660" s="551"/>
      <c r="G660" s="551"/>
      <c r="H660" s="551"/>
      <c r="I660" s="551"/>
      <c r="J660" s="551"/>
      <c r="K660" s="551"/>
      <c r="L660" s="551"/>
      <c r="M660" s="551"/>
      <c r="N660" s="551"/>
      <c r="O660" s="551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592"/>
      <c r="B661" s="570"/>
      <c r="C661" s="551"/>
      <c r="D661" s="551"/>
      <c r="E661" s="551"/>
      <c r="F661" s="551"/>
      <c r="G661" s="551"/>
      <c r="H661" s="551"/>
      <c r="I661" s="551"/>
      <c r="J661" s="551"/>
      <c r="K661" s="551"/>
      <c r="L661" s="551"/>
      <c r="M661" s="551"/>
      <c r="N661" s="551"/>
      <c r="O661" s="551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592"/>
      <c r="B662" s="570"/>
      <c r="C662" s="551"/>
      <c r="D662" s="551"/>
      <c r="E662" s="551"/>
      <c r="F662" s="551"/>
      <c r="G662" s="551"/>
      <c r="H662" s="551"/>
      <c r="I662" s="551"/>
      <c r="J662" s="551"/>
      <c r="K662" s="551"/>
      <c r="L662" s="551"/>
      <c r="M662" s="551"/>
      <c r="N662" s="551"/>
      <c r="O662" s="551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592"/>
      <c r="B663" s="570"/>
      <c r="C663" s="551"/>
      <c r="D663" s="551"/>
      <c r="E663" s="551"/>
      <c r="F663" s="551"/>
      <c r="G663" s="551"/>
      <c r="H663" s="551"/>
      <c r="I663" s="551"/>
      <c r="J663" s="551"/>
      <c r="K663" s="551"/>
      <c r="L663" s="551"/>
      <c r="M663" s="551"/>
      <c r="N663" s="551"/>
      <c r="O663" s="551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592"/>
      <c r="B664" s="570"/>
      <c r="C664" s="551"/>
      <c r="D664" s="551"/>
      <c r="E664" s="551"/>
      <c r="F664" s="551"/>
      <c r="G664" s="551"/>
      <c r="H664" s="551"/>
      <c r="I664" s="551"/>
      <c r="J664" s="551"/>
      <c r="K664" s="551"/>
      <c r="L664" s="551"/>
      <c r="M664" s="551"/>
      <c r="N664" s="551"/>
      <c r="O664" s="551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592"/>
      <c r="B665" s="570"/>
      <c r="C665" s="551"/>
      <c r="D665" s="551"/>
      <c r="E665" s="551"/>
      <c r="F665" s="551"/>
      <c r="G665" s="551"/>
      <c r="H665" s="551"/>
      <c r="I665" s="551"/>
      <c r="J665" s="551"/>
      <c r="K665" s="551"/>
      <c r="L665" s="551"/>
      <c r="M665" s="551"/>
      <c r="N665" s="551"/>
      <c r="O665" s="551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592"/>
      <c r="B666" s="570"/>
      <c r="C666" s="551"/>
      <c r="D666" s="551"/>
      <c r="E666" s="551"/>
      <c r="F666" s="551"/>
      <c r="G666" s="551"/>
      <c r="H666" s="551"/>
      <c r="I666" s="551"/>
      <c r="J666" s="551"/>
      <c r="K666" s="551"/>
      <c r="L666" s="551"/>
      <c r="M666" s="551"/>
      <c r="N666" s="551"/>
      <c r="O666" s="551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592"/>
      <c r="B667" s="570"/>
      <c r="C667" s="551"/>
      <c r="D667" s="551"/>
      <c r="E667" s="551"/>
      <c r="F667" s="551"/>
      <c r="G667" s="551"/>
      <c r="H667" s="551"/>
      <c r="I667" s="551"/>
      <c r="J667" s="551"/>
      <c r="K667" s="551"/>
      <c r="L667" s="551"/>
      <c r="M667" s="551"/>
      <c r="N667" s="551"/>
      <c r="O667" s="551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592"/>
      <c r="B668" s="570"/>
      <c r="C668" s="551"/>
      <c r="D668" s="551"/>
      <c r="E668" s="551"/>
      <c r="F668" s="551"/>
      <c r="G668" s="551"/>
      <c r="H668" s="551"/>
      <c r="I668" s="551"/>
      <c r="J668" s="551"/>
      <c r="K668" s="551"/>
      <c r="L668" s="551"/>
      <c r="M668" s="551"/>
      <c r="N668" s="551"/>
      <c r="O668" s="551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592"/>
      <c r="B669" s="570"/>
      <c r="C669" s="551"/>
      <c r="D669" s="551"/>
      <c r="E669" s="551"/>
      <c r="F669" s="551"/>
      <c r="G669" s="551"/>
      <c r="H669" s="551"/>
      <c r="I669" s="551"/>
      <c r="J669" s="551"/>
      <c r="K669" s="551"/>
      <c r="L669" s="551"/>
      <c r="M669" s="551"/>
      <c r="N669" s="551"/>
      <c r="O669" s="551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592"/>
      <c r="B670" s="570"/>
      <c r="C670" s="551"/>
      <c r="D670" s="551"/>
      <c r="E670" s="551"/>
      <c r="F670" s="551"/>
      <c r="G670" s="551"/>
      <c r="H670" s="551"/>
      <c r="I670" s="551"/>
      <c r="J670" s="551"/>
      <c r="K670" s="551"/>
      <c r="L670" s="551"/>
      <c r="M670" s="551"/>
      <c r="N670" s="551"/>
      <c r="O670" s="551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592"/>
      <c r="B671" s="570"/>
      <c r="C671" s="551"/>
      <c r="D671" s="551"/>
      <c r="E671" s="551"/>
      <c r="F671" s="551"/>
      <c r="G671" s="551"/>
      <c r="H671" s="551"/>
      <c r="I671" s="551"/>
      <c r="J671" s="551"/>
      <c r="K671" s="551"/>
      <c r="L671" s="551"/>
      <c r="M671" s="551"/>
      <c r="N671" s="551"/>
      <c r="O671" s="551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592"/>
      <c r="B672" s="570"/>
      <c r="C672" s="551"/>
      <c r="D672" s="551"/>
      <c r="E672" s="551"/>
      <c r="F672" s="551"/>
      <c r="G672" s="551"/>
      <c r="H672" s="551"/>
      <c r="I672" s="551"/>
      <c r="J672" s="551"/>
      <c r="K672" s="551"/>
      <c r="L672" s="551"/>
      <c r="M672" s="551"/>
      <c r="N672" s="551"/>
      <c r="O672" s="551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592"/>
      <c r="B673" s="570"/>
      <c r="C673" s="551"/>
      <c r="D673" s="551"/>
      <c r="E673" s="551"/>
      <c r="F673" s="551"/>
      <c r="G673" s="551"/>
      <c r="H673" s="551"/>
      <c r="I673" s="551"/>
      <c r="J673" s="551"/>
      <c r="K673" s="551"/>
      <c r="L673" s="551"/>
      <c r="M673" s="551"/>
      <c r="N673" s="551"/>
      <c r="O673" s="551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592"/>
      <c r="B674" s="570"/>
      <c r="C674" s="551"/>
      <c r="D674" s="551"/>
      <c r="E674" s="551"/>
      <c r="F674" s="551"/>
      <c r="G674" s="551"/>
      <c r="H674" s="551"/>
      <c r="I674" s="551"/>
      <c r="J674" s="551"/>
      <c r="K674" s="551"/>
      <c r="L674" s="551"/>
      <c r="M674" s="551"/>
      <c r="N674" s="551"/>
      <c r="O674" s="551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592"/>
      <c r="B675" s="570"/>
      <c r="C675" s="551"/>
      <c r="D675" s="551"/>
      <c r="E675" s="551"/>
      <c r="F675" s="551"/>
      <c r="G675" s="551"/>
      <c r="H675" s="551"/>
      <c r="I675" s="551"/>
      <c r="J675" s="551"/>
      <c r="K675" s="551"/>
      <c r="L675" s="551"/>
      <c r="M675" s="551"/>
      <c r="N675" s="551"/>
      <c r="O675" s="551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592"/>
      <c r="B676" s="570"/>
      <c r="C676" s="551"/>
      <c r="D676" s="551"/>
      <c r="E676" s="551"/>
      <c r="F676" s="551"/>
      <c r="G676" s="551"/>
      <c r="H676" s="551"/>
      <c r="I676" s="551"/>
      <c r="J676" s="551"/>
      <c r="K676" s="551"/>
      <c r="L676" s="551"/>
      <c r="M676" s="551"/>
      <c r="N676" s="551"/>
      <c r="O676" s="551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592"/>
      <c r="B677" s="570"/>
      <c r="C677" s="551"/>
      <c r="D677" s="551"/>
      <c r="E677" s="551"/>
      <c r="F677" s="551"/>
      <c r="G677" s="551"/>
      <c r="H677" s="551"/>
      <c r="I677" s="551"/>
      <c r="J677" s="551"/>
      <c r="K677" s="551"/>
      <c r="L677" s="551"/>
      <c r="M677" s="551"/>
      <c r="N677" s="551"/>
      <c r="O677" s="551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592"/>
      <c r="B678" s="570"/>
      <c r="C678" s="551"/>
      <c r="D678" s="551"/>
      <c r="E678" s="551"/>
      <c r="F678" s="551"/>
      <c r="G678" s="551"/>
      <c r="H678" s="551"/>
      <c r="I678" s="551"/>
      <c r="J678" s="551"/>
      <c r="K678" s="551"/>
      <c r="L678" s="551"/>
      <c r="M678" s="551"/>
      <c r="N678" s="551"/>
      <c r="O678" s="551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592"/>
      <c r="B679" s="570"/>
      <c r="C679" s="551"/>
      <c r="D679" s="551"/>
      <c r="E679" s="551"/>
      <c r="F679" s="551"/>
      <c r="G679" s="551"/>
      <c r="H679" s="551"/>
      <c r="I679" s="551"/>
      <c r="J679" s="551"/>
      <c r="K679" s="551"/>
      <c r="L679" s="551"/>
      <c r="M679" s="551"/>
      <c r="N679" s="551"/>
      <c r="O679" s="551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592"/>
      <c r="B680" s="570"/>
      <c r="C680" s="551"/>
      <c r="D680" s="551"/>
      <c r="E680" s="551"/>
      <c r="F680" s="551"/>
      <c r="G680" s="551"/>
      <c r="H680" s="551"/>
      <c r="I680" s="551"/>
      <c r="J680" s="551"/>
      <c r="K680" s="551"/>
      <c r="L680" s="551"/>
      <c r="M680" s="551"/>
      <c r="N680" s="551"/>
      <c r="O680" s="551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592"/>
      <c r="B681" s="570"/>
      <c r="C681" s="551"/>
      <c r="D681" s="551"/>
      <c r="E681" s="551"/>
      <c r="F681" s="551"/>
      <c r="G681" s="551"/>
      <c r="H681" s="551"/>
      <c r="I681" s="551"/>
      <c r="J681" s="551"/>
      <c r="K681" s="551"/>
      <c r="L681" s="551"/>
      <c r="M681" s="551"/>
      <c r="N681" s="551"/>
      <c r="O681" s="551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592"/>
      <c r="B682" s="570"/>
      <c r="C682" s="551"/>
      <c r="D682" s="551"/>
      <c r="E682" s="551"/>
      <c r="F682" s="551"/>
      <c r="G682" s="551"/>
      <c r="H682" s="551"/>
      <c r="I682" s="551"/>
      <c r="J682" s="551"/>
      <c r="K682" s="551"/>
      <c r="L682" s="551"/>
      <c r="M682" s="551"/>
      <c r="N682" s="551"/>
      <c r="O682" s="551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592"/>
      <c r="B683" s="570"/>
      <c r="C683" s="551"/>
      <c r="D683" s="551"/>
      <c r="E683" s="551"/>
      <c r="F683" s="551"/>
      <c r="G683" s="551"/>
      <c r="H683" s="551"/>
      <c r="I683" s="551"/>
      <c r="J683" s="551"/>
      <c r="K683" s="551"/>
      <c r="L683" s="551"/>
      <c r="M683" s="551"/>
      <c r="N683" s="551"/>
      <c r="O683" s="551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592"/>
      <c r="B684" s="570"/>
      <c r="C684" s="551"/>
      <c r="D684" s="551"/>
      <c r="E684" s="551"/>
      <c r="F684" s="551"/>
      <c r="G684" s="551"/>
      <c r="H684" s="551"/>
      <c r="I684" s="551"/>
      <c r="J684" s="551"/>
      <c r="K684" s="551"/>
      <c r="L684" s="551"/>
      <c r="M684" s="551"/>
      <c r="N684" s="551"/>
      <c r="O684" s="551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592"/>
      <c r="B685" s="570"/>
      <c r="C685" s="551"/>
      <c r="D685" s="551"/>
      <c r="E685" s="551"/>
      <c r="F685" s="551"/>
      <c r="G685" s="551"/>
      <c r="H685" s="551"/>
      <c r="I685" s="551"/>
      <c r="J685" s="551"/>
      <c r="K685" s="551"/>
      <c r="L685" s="551"/>
      <c r="M685" s="551"/>
      <c r="N685" s="551"/>
      <c r="O685" s="551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592"/>
      <c r="B686" s="570"/>
      <c r="C686" s="551"/>
      <c r="D686" s="551"/>
      <c r="E686" s="551"/>
      <c r="F686" s="551"/>
      <c r="G686" s="551"/>
      <c r="H686" s="551"/>
      <c r="I686" s="551"/>
      <c r="J686" s="551"/>
      <c r="K686" s="551"/>
      <c r="L686" s="551"/>
      <c r="M686" s="551"/>
      <c r="N686" s="551"/>
      <c r="O686" s="551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592"/>
      <c r="B687" s="570"/>
      <c r="C687" s="551"/>
      <c r="D687" s="551"/>
      <c r="E687" s="551"/>
      <c r="F687" s="551"/>
      <c r="G687" s="551"/>
      <c r="H687" s="551"/>
      <c r="I687" s="551"/>
      <c r="J687" s="551"/>
      <c r="K687" s="551"/>
      <c r="L687" s="551"/>
      <c r="M687" s="551"/>
      <c r="N687" s="551"/>
      <c r="O687" s="551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592"/>
      <c r="B688" s="570"/>
      <c r="C688" s="551"/>
      <c r="D688" s="551"/>
      <c r="E688" s="551"/>
      <c r="F688" s="551"/>
      <c r="G688" s="551"/>
      <c r="H688" s="551"/>
      <c r="I688" s="551"/>
      <c r="J688" s="551"/>
      <c r="K688" s="551"/>
      <c r="L688" s="551"/>
      <c r="M688" s="551"/>
      <c r="N688" s="551"/>
      <c r="O688" s="551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592"/>
      <c r="B689" s="570"/>
      <c r="C689" s="551"/>
      <c r="D689" s="551"/>
      <c r="E689" s="551"/>
      <c r="F689" s="551"/>
      <c r="G689" s="551"/>
      <c r="H689" s="551"/>
      <c r="I689" s="551"/>
      <c r="J689" s="551"/>
      <c r="K689" s="551"/>
      <c r="L689" s="551"/>
      <c r="M689" s="551"/>
      <c r="N689" s="551"/>
      <c r="O689" s="551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592"/>
      <c r="B690" s="570"/>
      <c r="C690" s="551"/>
      <c r="D690" s="551"/>
      <c r="E690" s="551"/>
      <c r="F690" s="551"/>
      <c r="G690" s="551"/>
      <c r="H690" s="551"/>
      <c r="I690" s="551"/>
      <c r="J690" s="551"/>
      <c r="K690" s="551"/>
      <c r="L690" s="551"/>
      <c r="M690" s="551"/>
      <c r="N690" s="551"/>
      <c r="O690" s="551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592"/>
      <c r="B691" s="570"/>
      <c r="C691" s="551"/>
      <c r="D691" s="551"/>
      <c r="E691" s="551"/>
      <c r="F691" s="551"/>
      <c r="G691" s="551"/>
      <c r="H691" s="551"/>
      <c r="I691" s="551"/>
      <c r="J691" s="551"/>
      <c r="K691" s="551"/>
      <c r="L691" s="551"/>
      <c r="M691" s="551"/>
      <c r="N691" s="551"/>
      <c r="O691" s="551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592"/>
      <c r="B692" s="570"/>
      <c r="C692" s="551"/>
      <c r="D692" s="551"/>
      <c r="E692" s="551"/>
      <c r="F692" s="551"/>
      <c r="G692" s="551"/>
      <c r="H692" s="551"/>
      <c r="I692" s="551"/>
      <c r="J692" s="551"/>
      <c r="K692" s="551"/>
      <c r="L692" s="551"/>
      <c r="M692" s="551"/>
      <c r="N692" s="551"/>
      <c r="O692" s="551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592"/>
      <c r="B693" s="570"/>
      <c r="C693" s="551"/>
      <c r="D693" s="551"/>
      <c r="E693" s="551"/>
      <c r="F693" s="551"/>
      <c r="G693" s="551"/>
      <c r="H693" s="551"/>
      <c r="I693" s="551"/>
      <c r="J693" s="551"/>
      <c r="K693" s="551"/>
      <c r="L693" s="551"/>
      <c r="M693" s="551"/>
      <c r="N693" s="551"/>
      <c r="O693" s="551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592"/>
      <c r="B694" s="570"/>
      <c r="C694" s="551"/>
      <c r="D694" s="551"/>
      <c r="E694" s="551"/>
      <c r="F694" s="551"/>
      <c r="G694" s="551"/>
      <c r="H694" s="551"/>
      <c r="I694" s="551"/>
      <c r="J694" s="551"/>
      <c r="K694" s="551"/>
      <c r="L694" s="551"/>
      <c r="M694" s="551"/>
      <c r="N694" s="551"/>
      <c r="O694" s="551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592"/>
      <c r="B695" s="570"/>
      <c r="C695" s="551"/>
      <c r="D695" s="551"/>
      <c r="E695" s="551"/>
      <c r="F695" s="551"/>
      <c r="G695" s="551"/>
      <c r="H695" s="551"/>
      <c r="I695" s="551"/>
      <c r="J695" s="551"/>
      <c r="K695" s="551"/>
      <c r="L695" s="551"/>
      <c r="M695" s="551"/>
      <c r="N695" s="551"/>
      <c r="O695" s="551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592"/>
      <c r="B696" s="570"/>
      <c r="C696" s="551"/>
      <c r="D696" s="551"/>
      <c r="E696" s="551"/>
      <c r="F696" s="551"/>
      <c r="G696" s="551"/>
      <c r="H696" s="551"/>
      <c r="I696" s="551"/>
      <c r="J696" s="551"/>
      <c r="K696" s="551"/>
      <c r="L696" s="551"/>
      <c r="M696" s="551"/>
      <c r="N696" s="551"/>
      <c r="O696" s="551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592"/>
      <c r="B697" s="570"/>
      <c r="C697" s="551"/>
      <c r="D697" s="551"/>
      <c r="E697" s="551"/>
      <c r="F697" s="551"/>
      <c r="G697" s="551"/>
      <c r="H697" s="551"/>
      <c r="I697" s="551"/>
      <c r="J697" s="551"/>
      <c r="K697" s="551"/>
      <c r="L697" s="551"/>
      <c r="M697" s="551"/>
      <c r="N697" s="551"/>
      <c r="O697" s="551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592"/>
      <c r="B698" s="570"/>
      <c r="C698" s="551"/>
      <c r="D698" s="551"/>
      <c r="E698" s="551"/>
      <c r="F698" s="551"/>
      <c r="G698" s="551"/>
      <c r="H698" s="551"/>
      <c r="I698" s="551"/>
      <c r="J698" s="551"/>
      <c r="K698" s="551"/>
      <c r="L698" s="551"/>
      <c r="M698" s="551"/>
      <c r="N698" s="551"/>
      <c r="O698" s="551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592"/>
      <c r="B699" s="570"/>
      <c r="C699" s="551"/>
      <c r="D699" s="551"/>
      <c r="E699" s="551"/>
      <c r="F699" s="551"/>
      <c r="G699" s="551"/>
      <c r="H699" s="551"/>
      <c r="I699" s="551"/>
      <c r="J699" s="551"/>
      <c r="K699" s="551"/>
      <c r="L699" s="551"/>
      <c r="M699" s="551"/>
      <c r="N699" s="551"/>
      <c r="O699" s="551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592"/>
      <c r="B700" s="570"/>
      <c r="C700" s="551"/>
      <c r="D700" s="551"/>
      <c r="E700" s="551"/>
      <c r="F700" s="551"/>
      <c r="G700" s="551"/>
      <c r="H700" s="551"/>
      <c r="I700" s="551"/>
      <c r="J700" s="551"/>
      <c r="K700" s="551"/>
      <c r="L700" s="551"/>
      <c r="M700" s="551"/>
      <c r="N700" s="551"/>
      <c r="O700" s="551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592"/>
      <c r="B701" s="570"/>
      <c r="C701" s="551"/>
      <c r="D701" s="551"/>
      <c r="E701" s="551"/>
      <c r="F701" s="551"/>
      <c r="G701" s="551"/>
      <c r="H701" s="551"/>
      <c r="I701" s="551"/>
      <c r="J701" s="551"/>
      <c r="K701" s="551"/>
      <c r="L701" s="551"/>
      <c r="M701" s="551"/>
      <c r="N701" s="551"/>
      <c r="O701" s="551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592"/>
      <c r="B702" s="570"/>
      <c r="C702" s="551"/>
      <c r="D702" s="551"/>
      <c r="E702" s="551"/>
      <c r="F702" s="551"/>
      <c r="G702" s="551"/>
      <c r="H702" s="551"/>
      <c r="I702" s="551"/>
      <c r="J702" s="551"/>
      <c r="K702" s="551"/>
      <c r="L702" s="551"/>
      <c r="M702" s="551"/>
      <c r="N702" s="551"/>
      <c r="O702" s="551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592"/>
      <c r="B703" s="570"/>
      <c r="C703" s="551"/>
      <c r="D703" s="551"/>
      <c r="E703" s="551"/>
      <c r="F703" s="551"/>
      <c r="G703" s="551"/>
      <c r="H703" s="551"/>
      <c r="I703" s="551"/>
      <c r="J703" s="551"/>
      <c r="K703" s="551"/>
      <c r="L703" s="551"/>
      <c r="M703" s="551"/>
      <c r="N703" s="551"/>
      <c r="O703" s="551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592"/>
      <c r="B704" s="570"/>
      <c r="C704" s="551"/>
      <c r="D704" s="551"/>
      <c r="E704" s="551"/>
      <c r="F704" s="551"/>
      <c r="G704" s="551"/>
      <c r="H704" s="551"/>
      <c r="I704" s="551"/>
      <c r="J704" s="551"/>
      <c r="K704" s="551"/>
      <c r="L704" s="551"/>
      <c r="M704" s="551"/>
      <c r="N704" s="551"/>
      <c r="O704" s="551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592"/>
      <c r="B705" s="570"/>
      <c r="C705" s="551"/>
      <c r="D705" s="551"/>
      <c r="E705" s="551"/>
      <c r="F705" s="551"/>
      <c r="G705" s="551"/>
      <c r="H705" s="551"/>
      <c r="I705" s="551"/>
      <c r="J705" s="551"/>
      <c r="K705" s="551"/>
      <c r="L705" s="551"/>
      <c r="M705" s="551"/>
      <c r="N705" s="551"/>
      <c r="O705" s="551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592"/>
      <c r="B706" s="570"/>
      <c r="C706" s="551"/>
      <c r="D706" s="551"/>
      <c r="E706" s="551"/>
      <c r="F706" s="551"/>
      <c r="G706" s="551"/>
      <c r="H706" s="551"/>
      <c r="I706" s="551"/>
      <c r="J706" s="551"/>
      <c r="K706" s="551"/>
      <c r="L706" s="551"/>
      <c r="M706" s="551"/>
      <c r="N706" s="551"/>
      <c r="O706" s="551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592"/>
      <c r="B707" s="570"/>
      <c r="C707" s="551"/>
      <c r="D707" s="551"/>
      <c r="E707" s="551"/>
      <c r="F707" s="551"/>
      <c r="G707" s="551"/>
      <c r="H707" s="551"/>
      <c r="I707" s="551"/>
      <c r="J707" s="551"/>
      <c r="K707" s="551"/>
      <c r="L707" s="551"/>
      <c r="M707" s="551"/>
      <c r="N707" s="551"/>
      <c r="O707" s="55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592"/>
      <c r="B708" s="570"/>
      <c r="C708" s="551"/>
      <c r="D708" s="551"/>
      <c r="E708" s="551"/>
      <c r="F708" s="551"/>
      <c r="G708" s="551"/>
      <c r="H708" s="551"/>
      <c r="I708" s="551"/>
      <c r="J708" s="551"/>
      <c r="K708" s="551"/>
      <c r="L708" s="551"/>
      <c r="M708" s="551"/>
      <c r="N708" s="551"/>
      <c r="O708" s="551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592"/>
      <c r="B709" s="570"/>
      <c r="C709" s="551"/>
      <c r="D709" s="551"/>
      <c r="E709" s="551"/>
      <c r="F709" s="551"/>
      <c r="G709" s="551"/>
      <c r="H709" s="551"/>
      <c r="I709" s="551"/>
      <c r="J709" s="551"/>
      <c r="K709" s="551"/>
      <c r="L709" s="551"/>
      <c r="M709" s="551"/>
      <c r="N709" s="551"/>
      <c r="O709" s="551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592"/>
      <c r="B710" s="570"/>
      <c r="C710" s="551"/>
      <c r="D710" s="551"/>
      <c r="E710" s="551"/>
      <c r="F710" s="551"/>
      <c r="G710" s="551"/>
      <c r="H710" s="551"/>
      <c r="I710" s="551"/>
      <c r="J710" s="551"/>
      <c r="K710" s="551"/>
      <c r="L710" s="551"/>
      <c r="M710" s="551"/>
      <c r="N710" s="551"/>
      <c r="O710" s="551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592"/>
      <c r="B711" s="570"/>
      <c r="C711" s="551"/>
      <c r="D711" s="551"/>
      <c r="E711" s="551"/>
      <c r="F711" s="551"/>
      <c r="G711" s="551"/>
      <c r="H711" s="551"/>
      <c r="I711" s="551"/>
      <c r="J711" s="551"/>
      <c r="K711" s="551"/>
      <c r="L711" s="551"/>
      <c r="M711" s="551"/>
      <c r="N711" s="551"/>
      <c r="O711" s="551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592"/>
      <c r="B712" s="570"/>
      <c r="C712" s="551"/>
      <c r="D712" s="551"/>
      <c r="E712" s="551"/>
      <c r="F712" s="551"/>
      <c r="G712" s="551"/>
      <c r="H712" s="551"/>
      <c r="I712" s="551"/>
      <c r="J712" s="551"/>
      <c r="K712" s="551"/>
      <c r="L712" s="551"/>
      <c r="M712" s="551"/>
      <c r="N712" s="551"/>
      <c r="O712" s="551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592"/>
      <c r="B713" s="570"/>
      <c r="C713" s="551"/>
      <c r="D713" s="551"/>
      <c r="E713" s="551"/>
      <c r="F713" s="551"/>
      <c r="G713" s="551"/>
      <c r="H713" s="551"/>
      <c r="I713" s="551"/>
      <c r="J713" s="551"/>
      <c r="K713" s="551"/>
      <c r="L713" s="551"/>
      <c r="M713" s="551"/>
      <c r="N713" s="551"/>
      <c r="O713" s="551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592"/>
      <c r="B714" s="570"/>
      <c r="C714" s="551"/>
      <c r="D714" s="551"/>
      <c r="E714" s="551"/>
      <c r="F714" s="551"/>
      <c r="G714" s="551"/>
      <c r="H714" s="551"/>
      <c r="I714" s="551"/>
      <c r="J714" s="551"/>
      <c r="K714" s="551"/>
      <c r="L714" s="551"/>
      <c r="M714" s="551"/>
      <c r="N714" s="551"/>
      <c r="O714" s="551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592"/>
      <c r="B715" s="570"/>
      <c r="C715" s="551"/>
      <c r="D715" s="551"/>
      <c r="E715" s="551"/>
      <c r="F715" s="551"/>
      <c r="G715" s="551"/>
      <c r="H715" s="551"/>
      <c r="I715" s="551"/>
      <c r="J715" s="551"/>
      <c r="K715" s="551"/>
      <c r="L715" s="551"/>
      <c r="M715" s="551"/>
      <c r="N715" s="551"/>
      <c r="O715" s="551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592"/>
      <c r="B716" s="570"/>
      <c r="C716" s="551"/>
      <c r="D716" s="551"/>
      <c r="E716" s="551"/>
      <c r="F716" s="551"/>
      <c r="G716" s="551"/>
      <c r="H716" s="551"/>
      <c r="I716" s="551"/>
      <c r="J716" s="551"/>
      <c r="K716" s="551"/>
      <c r="L716" s="551"/>
      <c r="M716" s="551"/>
      <c r="N716" s="551"/>
      <c r="O716" s="551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592"/>
      <c r="B717" s="570"/>
      <c r="C717" s="551"/>
      <c r="D717" s="551"/>
      <c r="E717" s="551"/>
      <c r="F717" s="551"/>
      <c r="G717" s="551"/>
      <c r="H717" s="551"/>
      <c r="I717" s="551"/>
      <c r="J717" s="551"/>
      <c r="K717" s="551"/>
      <c r="L717" s="551"/>
      <c r="M717" s="551"/>
      <c r="N717" s="551"/>
      <c r="O717" s="551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592"/>
      <c r="B718" s="570"/>
      <c r="C718" s="551"/>
      <c r="D718" s="551"/>
      <c r="E718" s="551"/>
      <c r="F718" s="551"/>
      <c r="G718" s="551"/>
      <c r="H718" s="551"/>
      <c r="I718" s="551"/>
      <c r="J718" s="551"/>
      <c r="K718" s="551"/>
      <c r="L718" s="551"/>
      <c r="M718" s="551"/>
      <c r="N718" s="551"/>
      <c r="O718" s="551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592"/>
      <c r="B719" s="570"/>
      <c r="C719" s="551"/>
      <c r="D719" s="551"/>
      <c r="E719" s="551"/>
      <c r="F719" s="551"/>
      <c r="G719" s="551"/>
      <c r="H719" s="551"/>
      <c r="I719" s="551"/>
      <c r="J719" s="551"/>
      <c r="K719" s="551"/>
      <c r="L719" s="551"/>
      <c r="M719" s="551"/>
      <c r="N719" s="551"/>
      <c r="O719" s="551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592"/>
      <c r="B720" s="570"/>
      <c r="C720" s="551"/>
      <c r="D720" s="551"/>
      <c r="E720" s="551"/>
      <c r="F720" s="551"/>
      <c r="G720" s="551"/>
      <c r="H720" s="551"/>
      <c r="I720" s="551"/>
      <c r="J720" s="551"/>
      <c r="K720" s="551"/>
      <c r="L720" s="551"/>
      <c r="M720" s="551"/>
      <c r="N720" s="551"/>
      <c r="O720" s="551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592"/>
      <c r="B721" s="570"/>
      <c r="C721" s="551"/>
      <c r="D721" s="551"/>
      <c r="E721" s="551"/>
      <c r="F721" s="551"/>
      <c r="G721" s="551"/>
      <c r="H721" s="551"/>
      <c r="I721" s="551"/>
      <c r="J721" s="551"/>
      <c r="K721" s="551"/>
      <c r="L721" s="551"/>
      <c r="M721" s="551"/>
      <c r="N721" s="551"/>
      <c r="O721" s="551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592"/>
      <c r="B722" s="570"/>
      <c r="C722" s="551"/>
      <c r="D722" s="551"/>
      <c r="E722" s="551"/>
      <c r="F722" s="551"/>
      <c r="G722" s="551"/>
      <c r="H722" s="551"/>
      <c r="I722" s="551"/>
      <c r="J722" s="551"/>
      <c r="K722" s="551"/>
      <c r="L722" s="551"/>
      <c r="M722" s="551"/>
      <c r="N722" s="551"/>
      <c r="O722" s="551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592"/>
      <c r="B723" s="570"/>
      <c r="C723" s="551"/>
      <c r="D723" s="551"/>
      <c r="E723" s="551"/>
      <c r="F723" s="551"/>
      <c r="G723" s="551"/>
      <c r="H723" s="551"/>
      <c r="I723" s="551"/>
      <c r="J723" s="551"/>
      <c r="K723" s="551"/>
      <c r="L723" s="551"/>
      <c r="M723" s="551"/>
      <c r="N723" s="551"/>
      <c r="O723" s="551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592"/>
      <c r="B724" s="570"/>
      <c r="C724" s="551"/>
      <c r="D724" s="551"/>
      <c r="E724" s="551"/>
      <c r="F724" s="551"/>
      <c r="G724" s="551"/>
      <c r="H724" s="551"/>
      <c r="I724" s="551"/>
      <c r="J724" s="551"/>
      <c r="K724" s="551"/>
      <c r="L724" s="551"/>
      <c r="M724" s="551"/>
      <c r="N724" s="551"/>
      <c r="O724" s="551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592"/>
      <c r="B725" s="570"/>
      <c r="C725" s="551"/>
      <c r="D725" s="551"/>
      <c r="E725" s="551"/>
      <c r="F725" s="551"/>
      <c r="G725" s="551"/>
      <c r="H725" s="551"/>
      <c r="I725" s="551"/>
      <c r="J725" s="551"/>
      <c r="K725" s="551"/>
      <c r="L725" s="551"/>
      <c r="M725" s="551"/>
      <c r="N725" s="551"/>
      <c r="O725" s="551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592"/>
      <c r="B726" s="570"/>
      <c r="C726" s="551"/>
      <c r="D726" s="551"/>
      <c r="E726" s="551"/>
      <c r="F726" s="551"/>
      <c r="G726" s="551"/>
      <c r="H726" s="551"/>
      <c r="I726" s="551"/>
      <c r="J726" s="551"/>
      <c r="K726" s="551"/>
      <c r="L726" s="551"/>
      <c r="M726" s="551"/>
      <c r="N726" s="551"/>
      <c r="O726" s="551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592"/>
      <c r="B727" s="570"/>
      <c r="C727" s="551"/>
      <c r="D727" s="551"/>
      <c r="E727" s="551"/>
      <c r="F727" s="551"/>
      <c r="G727" s="551"/>
      <c r="H727" s="551"/>
      <c r="I727" s="551"/>
      <c r="J727" s="551"/>
      <c r="K727" s="551"/>
      <c r="L727" s="551"/>
      <c r="M727" s="551"/>
      <c r="N727" s="551"/>
      <c r="O727" s="551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592"/>
      <c r="B728" s="570"/>
      <c r="C728" s="551"/>
      <c r="D728" s="551"/>
      <c r="E728" s="551"/>
      <c r="F728" s="551"/>
      <c r="G728" s="551"/>
      <c r="H728" s="551"/>
      <c r="I728" s="551"/>
      <c r="J728" s="551"/>
      <c r="K728" s="551"/>
      <c r="L728" s="551"/>
      <c r="M728" s="551"/>
      <c r="N728" s="551"/>
      <c r="O728" s="551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592"/>
      <c r="B729" s="570"/>
      <c r="C729" s="551"/>
      <c r="D729" s="551"/>
      <c r="E729" s="551"/>
      <c r="F729" s="551"/>
      <c r="G729" s="551"/>
      <c r="H729" s="551"/>
      <c r="I729" s="551"/>
      <c r="J729" s="551"/>
      <c r="K729" s="551"/>
      <c r="L729" s="551"/>
      <c r="M729" s="551"/>
      <c r="N729" s="551"/>
      <c r="O729" s="551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592"/>
      <c r="B730" s="570"/>
      <c r="C730" s="551"/>
      <c r="D730" s="551"/>
      <c r="E730" s="551"/>
      <c r="F730" s="551"/>
      <c r="G730" s="551"/>
      <c r="H730" s="551"/>
      <c r="I730" s="551"/>
      <c r="J730" s="551"/>
      <c r="K730" s="551"/>
      <c r="L730" s="551"/>
      <c r="M730" s="551"/>
      <c r="N730" s="551"/>
      <c r="O730" s="551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592"/>
      <c r="B731" s="570"/>
      <c r="C731" s="551"/>
      <c r="D731" s="551"/>
      <c r="E731" s="551"/>
      <c r="F731" s="551"/>
      <c r="G731" s="551"/>
      <c r="H731" s="551"/>
      <c r="I731" s="551"/>
      <c r="J731" s="551"/>
      <c r="K731" s="551"/>
      <c r="L731" s="551"/>
      <c r="M731" s="551"/>
      <c r="N731" s="551"/>
      <c r="O731" s="551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592"/>
      <c r="B732" s="570"/>
      <c r="C732" s="551"/>
      <c r="D732" s="551"/>
      <c r="E732" s="551"/>
      <c r="F732" s="551"/>
      <c r="G732" s="551"/>
      <c r="H732" s="551"/>
      <c r="I732" s="551"/>
      <c r="J732" s="551"/>
      <c r="K732" s="551"/>
      <c r="L732" s="551"/>
      <c r="M732" s="551"/>
      <c r="N732" s="551"/>
      <c r="O732" s="551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592"/>
      <c r="B733" s="570"/>
      <c r="C733" s="551"/>
      <c r="D733" s="551"/>
      <c r="E733" s="551"/>
      <c r="F733" s="551"/>
      <c r="G733" s="551"/>
      <c r="H733" s="551"/>
      <c r="I733" s="551"/>
      <c r="J733" s="551"/>
      <c r="K733" s="551"/>
      <c r="L733" s="551"/>
      <c r="M733" s="551"/>
      <c r="N733" s="551"/>
      <c r="O733" s="551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592"/>
      <c r="B734" s="570"/>
      <c r="C734" s="551"/>
      <c r="D734" s="551"/>
      <c r="E734" s="551"/>
      <c r="F734" s="551"/>
      <c r="G734" s="551"/>
      <c r="H734" s="551"/>
      <c r="I734" s="551"/>
      <c r="J734" s="551"/>
      <c r="K734" s="551"/>
      <c r="L734" s="551"/>
      <c r="M734" s="551"/>
      <c r="N734" s="551"/>
      <c r="O734" s="551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592"/>
      <c r="B735" s="570"/>
      <c r="C735" s="551"/>
      <c r="D735" s="551"/>
      <c r="E735" s="551"/>
      <c r="F735" s="551"/>
      <c r="G735" s="551"/>
      <c r="H735" s="551"/>
      <c r="I735" s="551"/>
      <c r="J735" s="551"/>
      <c r="K735" s="551"/>
      <c r="L735" s="551"/>
      <c r="M735" s="551"/>
      <c r="N735" s="551"/>
      <c r="O735" s="551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592"/>
      <c r="B736" s="570"/>
      <c r="C736" s="551"/>
      <c r="D736" s="551"/>
      <c r="E736" s="551"/>
      <c r="F736" s="551"/>
      <c r="G736" s="551"/>
      <c r="H736" s="551"/>
      <c r="I736" s="551"/>
      <c r="J736" s="551"/>
      <c r="K736" s="551"/>
      <c r="L736" s="551"/>
      <c r="M736" s="551"/>
      <c r="N736" s="551"/>
      <c r="O736" s="551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592"/>
      <c r="B737" s="570"/>
      <c r="C737" s="551"/>
      <c r="D737" s="551"/>
      <c r="E737" s="551"/>
      <c r="F737" s="551"/>
      <c r="G737" s="551"/>
      <c r="H737" s="551"/>
      <c r="I737" s="551"/>
      <c r="J737" s="551"/>
      <c r="K737" s="551"/>
      <c r="L737" s="551"/>
      <c r="M737" s="551"/>
      <c r="N737" s="551"/>
      <c r="O737" s="551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592"/>
      <c r="B738" s="570"/>
      <c r="C738" s="551"/>
      <c r="D738" s="551"/>
      <c r="E738" s="551"/>
      <c r="F738" s="551"/>
      <c r="G738" s="551"/>
      <c r="H738" s="551"/>
      <c r="I738" s="551"/>
      <c r="J738" s="551"/>
      <c r="K738" s="551"/>
      <c r="L738" s="551"/>
      <c r="M738" s="551"/>
      <c r="N738" s="551"/>
      <c r="O738" s="551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592"/>
      <c r="B739" s="570"/>
      <c r="C739" s="551"/>
      <c r="D739" s="551"/>
      <c r="E739" s="551"/>
      <c r="F739" s="551"/>
      <c r="G739" s="551"/>
      <c r="H739" s="551"/>
      <c r="I739" s="551"/>
      <c r="J739" s="551"/>
      <c r="K739" s="551"/>
      <c r="L739" s="551"/>
      <c r="M739" s="551"/>
      <c r="N739" s="551"/>
      <c r="O739" s="551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592"/>
      <c r="B740" s="570"/>
      <c r="C740" s="551"/>
      <c r="D740" s="551"/>
      <c r="E740" s="551"/>
      <c r="F740" s="551"/>
      <c r="G740" s="551"/>
      <c r="H740" s="551"/>
      <c r="I740" s="551"/>
      <c r="J740" s="551"/>
      <c r="K740" s="551"/>
      <c r="L740" s="551"/>
      <c r="M740" s="551"/>
      <c r="N740" s="551"/>
      <c r="O740" s="551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592"/>
      <c r="B741" s="570"/>
      <c r="C741" s="551"/>
      <c r="D741" s="551"/>
      <c r="E741" s="551"/>
      <c r="F741" s="551"/>
      <c r="G741" s="551"/>
      <c r="H741" s="551"/>
      <c r="I741" s="551"/>
      <c r="J741" s="551"/>
      <c r="K741" s="551"/>
      <c r="L741" s="551"/>
      <c r="M741" s="551"/>
      <c r="N741" s="551"/>
      <c r="O741" s="551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592"/>
      <c r="B742" s="570"/>
      <c r="C742" s="551"/>
      <c r="D742" s="551"/>
      <c r="E742" s="551"/>
      <c r="F742" s="551"/>
      <c r="G742" s="551"/>
      <c r="H742" s="551"/>
      <c r="I742" s="551"/>
      <c r="J742" s="551"/>
      <c r="K742" s="551"/>
      <c r="L742" s="551"/>
      <c r="M742" s="551"/>
      <c r="N742" s="551"/>
      <c r="O742" s="551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592"/>
      <c r="B743" s="570"/>
      <c r="C743" s="551"/>
      <c r="D743" s="551"/>
      <c r="E743" s="551"/>
      <c r="F743" s="551"/>
      <c r="G743" s="551"/>
      <c r="H743" s="551"/>
      <c r="I743" s="551"/>
      <c r="J743" s="551"/>
      <c r="K743" s="551"/>
      <c r="L743" s="551"/>
      <c r="M743" s="551"/>
      <c r="N743" s="551"/>
      <c r="O743" s="551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592"/>
      <c r="B744" s="570"/>
      <c r="C744" s="551"/>
      <c r="D744" s="551"/>
      <c r="E744" s="551"/>
      <c r="F744" s="551"/>
      <c r="G744" s="551"/>
      <c r="H744" s="551"/>
      <c r="I744" s="551"/>
      <c r="J744" s="551"/>
      <c r="K744" s="551"/>
      <c r="L744" s="551"/>
      <c r="M744" s="551"/>
      <c r="N744" s="551"/>
      <c r="O744" s="551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592"/>
      <c r="B745" s="570"/>
      <c r="C745" s="551"/>
      <c r="D745" s="551"/>
      <c r="E745" s="551"/>
      <c r="F745" s="551"/>
      <c r="G745" s="551"/>
      <c r="H745" s="551"/>
      <c r="I745" s="551"/>
      <c r="J745" s="551"/>
      <c r="K745" s="551"/>
      <c r="L745" s="551"/>
      <c r="M745" s="551"/>
      <c r="N745" s="551"/>
      <c r="O745" s="551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592"/>
      <c r="B746" s="570"/>
      <c r="C746" s="551"/>
      <c r="D746" s="551"/>
      <c r="E746" s="551"/>
      <c r="F746" s="551"/>
      <c r="G746" s="551"/>
      <c r="H746" s="551"/>
      <c r="I746" s="551"/>
      <c r="J746" s="551"/>
      <c r="K746" s="551"/>
      <c r="L746" s="551"/>
      <c r="M746" s="551"/>
      <c r="N746" s="551"/>
      <c r="O746" s="551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592"/>
      <c r="B747" s="570"/>
      <c r="C747" s="551"/>
      <c r="D747" s="551"/>
      <c r="E747" s="551"/>
      <c r="F747" s="551"/>
      <c r="G747" s="551"/>
      <c r="H747" s="551"/>
      <c r="I747" s="551"/>
      <c r="J747" s="551"/>
      <c r="K747" s="551"/>
      <c r="L747" s="551"/>
      <c r="M747" s="551"/>
      <c r="N747" s="551"/>
      <c r="O747" s="551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592"/>
      <c r="B748" s="570"/>
      <c r="C748" s="551"/>
      <c r="D748" s="551"/>
      <c r="E748" s="551"/>
      <c r="F748" s="551"/>
      <c r="G748" s="551"/>
      <c r="H748" s="551"/>
      <c r="I748" s="551"/>
      <c r="J748" s="551"/>
      <c r="K748" s="551"/>
      <c r="L748" s="551"/>
      <c r="M748" s="551"/>
      <c r="N748" s="551"/>
      <c r="O748" s="551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592"/>
      <c r="B749" s="570"/>
      <c r="C749" s="551"/>
      <c r="D749" s="551"/>
      <c r="E749" s="551"/>
      <c r="F749" s="551"/>
      <c r="G749" s="551"/>
      <c r="H749" s="551"/>
      <c r="I749" s="551"/>
      <c r="J749" s="551"/>
      <c r="K749" s="551"/>
      <c r="L749" s="551"/>
      <c r="M749" s="551"/>
      <c r="N749" s="551"/>
      <c r="O749" s="551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592"/>
      <c r="B750" s="570"/>
      <c r="C750" s="551"/>
      <c r="D750" s="551"/>
      <c r="E750" s="551"/>
      <c r="F750" s="551"/>
      <c r="G750" s="551"/>
      <c r="H750" s="551"/>
      <c r="I750" s="551"/>
      <c r="J750" s="551"/>
      <c r="K750" s="551"/>
      <c r="L750" s="551"/>
      <c r="M750" s="551"/>
      <c r="N750" s="551"/>
      <c r="O750" s="551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592"/>
      <c r="B751" s="570"/>
      <c r="C751" s="551"/>
      <c r="D751" s="551"/>
      <c r="E751" s="551"/>
      <c r="F751" s="551"/>
      <c r="G751" s="551"/>
      <c r="H751" s="551"/>
      <c r="I751" s="551"/>
      <c r="J751" s="551"/>
      <c r="K751" s="551"/>
      <c r="L751" s="551"/>
      <c r="M751" s="551"/>
      <c r="N751" s="551"/>
      <c r="O751" s="551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592"/>
      <c r="B752" s="570"/>
      <c r="C752" s="551"/>
      <c r="D752" s="551"/>
      <c r="E752" s="551"/>
      <c r="F752" s="551"/>
      <c r="G752" s="551"/>
      <c r="H752" s="551"/>
      <c r="I752" s="551"/>
      <c r="J752" s="551"/>
      <c r="K752" s="551"/>
      <c r="L752" s="551"/>
      <c r="M752" s="551"/>
      <c r="N752" s="551"/>
      <c r="O752" s="551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592"/>
      <c r="B753" s="570"/>
      <c r="C753" s="551"/>
      <c r="D753" s="551"/>
      <c r="E753" s="551"/>
      <c r="F753" s="551"/>
      <c r="G753" s="551"/>
      <c r="H753" s="551"/>
      <c r="I753" s="551"/>
      <c r="J753" s="551"/>
      <c r="K753" s="551"/>
      <c r="L753" s="551"/>
      <c r="M753" s="551"/>
      <c r="N753" s="551"/>
      <c r="O753" s="551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592"/>
      <c r="B754" s="570"/>
      <c r="C754" s="551"/>
      <c r="D754" s="551"/>
      <c r="E754" s="551"/>
      <c r="F754" s="551"/>
      <c r="G754" s="551"/>
      <c r="H754" s="551"/>
      <c r="I754" s="551"/>
      <c r="J754" s="551"/>
      <c r="K754" s="551"/>
      <c r="L754" s="551"/>
      <c r="M754" s="551"/>
      <c r="N754" s="551"/>
      <c r="O754" s="551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592"/>
      <c r="B755" s="570"/>
      <c r="C755" s="551"/>
      <c r="D755" s="551"/>
      <c r="E755" s="551"/>
      <c r="F755" s="551"/>
      <c r="G755" s="551"/>
      <c r="H755" s="551"/>
      <c r="I755" s="551"/>
      <c r="J755" s="551"/>
      <c r="K755" s="551"/>
      <c r="L755" s="551"/>
      <c r="M755" s="551"/>
      <c r="N755" s="551"/>
      <c r="O755" s="551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592"/>
      <c r="B756" s="570"/>
      <c r="C756" s="551"/>
      <c r="D756" s="551"/>
      <c r="E756" s="551"/>
      <c r="F756" s="551"/>
      <c r="G756" s="551"/>
      <c r="H756" s="551"/>
      <c r="I756" s="551"/>
      <c r="J756" s="551"/>
      <c r="K756" s="551"/>
      <c r="L756" s="551"/>
      <c r="M756" s="551"/>
      <c r="N756" s="551"/>
      <c r="O756" s="551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592"/>
      <c r="B757" s="570"/>
      <c r="C757" s="551"/>
      <c r="D757" s="551"/>
      <c r="E757" s="551"/>
      <c r="F757" s="551"/>
      <c r="G757" s="551"/>
      <c r="H757" s="551"/>
      <c r="I757" s="551"/>
      <c r="J757" s="551"/>
      <c r="K757" s="551"/>
      <c r="L757" s="551"/>
      <c r="M757" s="551"/>
      <c r="N757" s="551"/>
      <c r="O757" s="551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592"/>
      <c r="B758" s="570"/>
      <c r="C758" s="551"/>
      <c r="D758" s="551"/>
      <c r="E758" s="551"/>
      <c r="F758" s="551"/>
      <c r="G758" s="551"/>
      <c r="H758" s="551"/>
      <c r="I758" s="551"/>
      <c r="J758" s="551"/>
      <c r="K758" s="551"/>
      <c r="L758" s="551"/>
      <c r="M758" s="551"/>
      <c r="N758" s="551"/>
      <c r="O758" s="551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592"/>
      <c r="B759" s="570"/>
      <c r="C759" s="551"/>
      <c r="D759" s="551"/>
      <c r="E759" s="551"/>
      <c r="F759" s="551"/>
      <c r="G759" s="551"/>
      <c r="H759" s="551"/>
      <c r="I759" s="551"/>
      <c r="J759" s="551"/>
      <c r="K759" s="551"/>
      <c r="L759" s="551"/>
      <c r="M759" s="551"/>
      <c r="N759" s="551"/>
      <c r="O759" s="551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592"/>
      <c r="B760" s="570"/>
      <c r="C760" s="551"/>
      <c r="D760" s="551"/>
      <c r="E760" s="551"/>
      <c r="F760" s="551"/>
      <c r="G760" s="551"/>
      <c r="H760" s="551"/>
      <c r="I760" s="551"/>
      <c r="J760" s="551"/>
      <c r="K760" s="551"/>
      <c r="L760" s="551"/>
      <c r="M760" s="551"/>
      <c r="N760" s="551"/>
      <c r="O760" s="551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592"/>
      <c r="B761" s="570"/>
      <c r="C761" s="551"/>
      <c r="D761" s="551"/>
      <c r="E761" s="551"/>
      <c r="F761" s="551"/>
      <c r="G761" s="551"/>
      <c r="H761" s="551"/>
      <c r="I761" s="551"/>
      <c r="J761" s="551"/>
      <c r="K761" s="551"/>
      <c r="L761" s="551"/>
      <c r="M761" s="551"/>
      <c r="N761" s="551"/>
      <c r="O761" s="551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592"/>
      <c r="B762" s="570"/>
      <c r="C762" s="551"/>
      <c r="D762" s="551"/>
      <c r="E762" s="551"/>
      <c r="F762" s="551"/>
      <c r="G762" s="551"/>
      <c r="H762" s="551"/>
      <c r="I762" s="551"/>
      <c r="J762" s="551"/>
      <c r="K762" s="551"/>
      <c r="L762" s="551"/>
      <c r="M762" s="551"/>
      <c r="N762" s="551"/>
      <c r="O762" s="551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592"/>
      <c r="B763" s="570"/>
      <c r="C763" s="551"/>
      <c r="D763" s="551"/>
      <c r="E763" s="551"/>
      <c r="F763" s="551"/>
      <c r="G763" s="551"/>
      <c r="H763" s="551"/>
      <c r="I763" s="551"/>
      <c r="J763" s="551"/>
      <c r="K763" s="551"/>
      <c r="L763" s="551"/>
      <c r="M763" s="551"/>
      <c r="N763" s="551"/>
      <c r="O763" s="551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592"/>
      <c r="B764" s="570"/>
      <c r="C764" s="551"/>
      <c r="D764" s="551"/>
      <c r="E764" s="551"/>
      <c r="F764" s="551"/>
      <c r="G764" s="551"/>
      <c r="H764" s="551"/>
      <c r="I764" s="551"/>
      <c r="J764" s="551"/>
      <c r="K764" s="551"/>
      <c r="L764" s="551"/>
      <c r="M764" s="551"/>
      <c r="N764" s="551"/>
      <c r="O764" s="551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592"/>
      <c r="B765" s="570"/>
      <c r="C765" s="551"/>
      <c r="D765" s="551"/>
      <c r="E765" s="551"/>
      <c r="F765" s="551"/>
      <c r="G765" s="551"/>
      <c r="H765" s="551"/>
      <c r="I765" s="551"/>
      <c r="J765" s="551"/>
      <c r="K765" s="551"/>
      <c r="L765" s="551"/>
      <c r="M765" s="551"/>
      <c r="N765" s="551"/>
      <c r="O765" s="551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592"/>
      <c r="B766" s="570"/>
      <c r="C766" s="551"/>
      <c r="D766" s="551"/>
      <c r="E766" s="551"/>
      <c r="F766" s="551"/>
      <c r="G766" s="551"/>
      <c r="H766" s="551"/>
      <c r="I766" s="551"/>
      <c r="J766" s="551"/>
      <c r="K766" s="551"/>
      <c r="L766" s="551"/>
      <c r="M766" s="551"/>
      <c r="N766" s="551"/>
      <c r="O766" s="551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592"/>
      <c r="B767" s="570"/>
      <c r="C767" s="551"/>
      <c r="D767" s="551"/>
      <c r="E767" s="551"/>
      <c r="F767" s="551"/>
      <c r="G767" s="551"/>
      <c r="H767" s="551"/>
      <c r="I767" s="551"/>
      <c r="J767" s="551"/>
      <c r="K767" s="551"/>
      <c r="L767" s="551"/>
      <c r="M767" s="551"/>
      <c r="N767" s="551"/>
      <c r="O767" s="551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592"/>
      <c r="B768" s="570"/>
      <c r="C768" s="551"/>
      <c r="D768" s="551"/>
      <c r="E768" s="551"/>
      <c r="F768" s="551"/>
      <c r="G768" s="551"/>
      <c r="H768" s="551"/>
      <c r="I768" s="551"/>
      <c r="J768" s="551"/>
      <c r="K768" s="551"/>
      <c r="L768" s="551"/>
      <c r="M768" s="551"/>
      <c r="N768" s="551"/>
      <c r="O768" s="551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592"/>
      <c r="B769" s="570"/>
      <c r="C769" s="551"/>
      <c r="D769" s="551"/>
      <c r="E769" s="551"/>
      <c r="F769" s="551"/>
      <c r="G769" s="551"/>
      <c r="H769" s="551"/>
      <c r="I769" s="551"/>
      <c r="J769" s="551"/>
      <c r="K769" s="551"/>
      <c r="L769" s="551"/>
      <c r="M769" s="551"/>
      <c r="N769" s="551"/>
      <c r="O769" s="551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592"/>
      <c r="B770" s="570"/>
      <c r="C770" s="551"/>
      <c r="D770" s="551"/>
      <c r="E770" s="551"/>
      <c r="F770" s="551"/>
      <c r="G770" s="551"/>
      <c r="H770" s="551"/>
      <c r="I770" s="551"/>
      <c r="J770" s="551"/>
      <c r="K770" s="551"/>
      <c r="L770" s="551"/>
      <c r="M770" s="551"/>
      <c r="N770" s="551"/>
      <c r="O770" s="551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592"/>
      <c r="B771" s="570"/>
      <c r="C771" s="551"/>
      <c r="D771" s="551"/>
      <c r="E771" s="551"/>
      <c r="F771" s="551"/>
      <c r="G771" s="551"/>
      <c r="H771" s="551"/>
      <c r="I771" s="551"/>
      <c r="J771" s="551"/>
      <c r="K771" s="551"/>
      <c r="L771" s="551"/>
      <c r="M771" s="551"/>
      <c r="N771" s="551"/>
      <c r="O771" s="551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592"/>
      <c r="B772" s="570"/>
      <c r="C772" s="551"/>
      <c r="D772" s="551"/>
      <c r="E772" s="551"/>
      <c r="F772" s="551"/>
      <c r="G772" s="551"/>
      <c r="H772" s="551"/>
      <c r="I772" s="551"/>
      <c r="J772" s="551"/>
      <c r="K772" s="551"/>
      <c r="L772" s="551"/>
      <c r="M772" s="551"/>
      <c r="N772" s="551"/>
      <c r="O772" s="551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592"/>
      <c r="B773" s="570"/>
      <c r="C773" s="551"/>
      <c r="D773" s="551"/>
      <c r="E773" s="551"/>
      <c r="F773" s="551"/>
      <c r="G773" s="551"/>
      <c r="H773" s="551"/>
      <c r="I773" s="551"/>
      <c r="J773" s="551"/>
      <c r="K773" s="551"/>
      <c r="L773" s="551"/>
      <c r="M773" s="551"/>
      <c r="N773" s="551"/>
      <c r="O773" s="551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592"/>
      <c r="B774" s="570"/>
      <c r="C774" s="551"/>
      <c r="D774" s="551"/>
      <c r="E774" s="551"/>
      <c r="F774" s="551"/>
      <c r="G774" s="551"/>
      <c r="H774" s="551"/>
      <c r="I774" s="551"/>
      <c r="J774" s="551"/>
      <c r="K774" s="551"/>
      <c r="L774" s="551"/>
      <c r="M774" s="551"/>
      <c r="N774" s="551"/>
      <c r="O774" s="551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592"/>
      <c r="B775" s="570"/>
      <c r="C775" s="551"/>
      <c r="D775" s="551"/>
      <c r="E775" s="551"/>
      <c r="F775" s="551"/>
      <c r="G775" s="551"/>
      <c r="H775" s="551"/>
      <c r="I775" s="551"/>
      <c r="J775" s="551"/>
      <c r="K775" s="551"/>
      <c r="L775" s="551"/>
      <c r="M775" s="551"/>
      <c r="N775" s="551"/>
      <c r="O775" s="551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592"/>
      <c r="B776" s="570"/>
      <c r="C776" s="551"/>
      <c r="D776" s="551"/>
      <c r="E776" s="551"/>
      <c r="F776" s="551"/>
      <c r="G776" s="551"/>
      <c r="H776" s="551"/>
      <c r="I776" s="551"/>
      <c r="J776" s="551"/>
      <c r="K776" s="551"/>
      <c r="L776" s="551"/>
      <c r="M776" s="551"/>
      <c r="N776" s="551"/>
      <c r="O776" s="551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592"/>
      <c r="B777" s="570"/>
      <c r="C777" s="551"/>
      <c r="D777" s="551"/>
      <c r="E777" s="551"/>
      <c r="F777" s="551"/>
      <c r="G777" s="551"/>
      <c r="H777" s="551"/>
      <c r="I777" s="551"/>
      <c r="J777" s="551"/>
      <c r="K777" s="551"/>
      <c r="L777" s="551"/>
      <c r="M777" s="551"/>
      <c r="N777" s="551"/>
      <c r="O777" s="551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592"/>
      <c r="B778" s="570"/>
      <c r="C778" s="551"/>
      <c r="D778" s="551"/>
      <c r="E778" s="551"/>
      <c r="F778" s="551"/>
      <c r="G778" s="551"/>
      <c r="H778" s="551"/>
      <c r="I778" s="551"/>
      <c r="J778" s="551"/>
      <c r="K778" s="551"/>
      <c r="L778" s="551"/>
      <c r="M778" s="551"/>
      <c r="N778" s="551"/>
      <c r="O778" s="551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592"/>
      <c r="B779" s="570"/>
      <c r="C779" s="551"/>
      <c r="D779" s="551"/>
      <c r="E779" s="551"/>
      <c r="F779" s="551"/>
      <c r="G779" s="551"/>
      <c r="H779" s="551"/>
      <c r="I779" s="551"/>
      <c r="J779" s="551"/>
      <c r="K779" s="551"/>
      <c r="L779" s="551"/>
      <c r="M779" s="551"/>
      <c r="N779" s="551"/>
      <c r="O779" s="551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592"/>
      <c r="B780" s="570"/>
      <c r="C780" s="551"/>
      <c r="D780" s="551"/>
      <c r="E780" s="551"/>
      <c r="F780" s="551"/>
      <c r="G780" s="551"/>
      <c r="H780" s="551"/>
      <c r="I780" s="551"/>
      <c r="J780" s="551"/>
      <c r="K780" s="551"/>
      <c r="L780" s="551"/>
      <c r="M780" s="551"/>
      <c r="N780" s="551"/>
      <c r="O780" s="551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592"/>
      <c r="B781" s="570"/>
      <c r="C781" s="551"/>
      <c r="D781" s="551"/>
      <c r="E781" s="551"/>
      <c r="F781" s="551"/>
      <c r="G781" s="551"/>
      <c r="H781" s="551"/>
      <c r="I781" s="551"/>
      <c r="J781" s="551"/>
      <c r="K781" s="551"/>
      <c r="L781" s="551"/>
      <c r="M781" s="551"/>
      <c r="N781" s="551"/>
      <c r="O781" s="551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592"/>
      <c r="B782" s="570"/>
      <c r="C782" s="551"/>
      <c r="D782" s="551"/>
      <c r="E782" s="551"/>
      <c r="F782" s="551"/>
      <c r="G782" s="551"/>
      <c r="H782" s="551"/>
      <c r="I782" s="551"/>
      <c r="J782" s="551"/>
      <c r="K782" s="551"/>
      <c r="L782" s="551"/>
      <c r="M782" s="551"/>
      <c r="N782" s="551"/>
      <c r="O782" s="551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592"/>
      <c r="B783" s="570"/>
      <c r="C783" s="551"/>
      <c r="D783" s="551"/>
      <c r="E783" s="551"/>
      <c r="F783" s="551"/>
      <c r="G783" s="551"/>
      <c r="H783" s="551"/>
      <c r="I783" s="551"/>
      <c r="J783" s="551"/>
      <c r="K783" s="551"/>
      <c r="L783" s="551"/>
      <c r="M783" s="551"/>
      <c r="N783" s="551"/>
      <c r="O783" s="551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592"/>
      <c r="B784" s="570"/>
      <c r="C784" s="551"/>
      <c r="D784" s="551"/>
      <c r="E784" s="551"/>
      <c r="F784" s="551"/>
      <c r="G784" s="551"/>
      <c r="H784" s="551"/>
      <c r="I784" s="551"/>
      <c r="J784" s="551"/>
      <c r="K784" s="551"/>
      <c r="L784" s="551"/>
      <c r="M784" s="551"/>
      <c r="N784" s="551"/>
      <c r="O784" s="551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592"/>
      <c r="B785" s="570"/>
      <c r="C785" s="551"/>
      <c r="D785" s="551"/>
      <c r="E785" s="551"/>
      <c r="F785" s="551"/>
      <c r="G785" s="551"/>
      <c r="H785" s="551"/>
      <c r="I785" s="551"/>
      <c r="J785" s="551"/>
      <c r="K785" s="551"/>
      <c r="L785" s="551"/>
      <c r="M785" s="551"/>
      <c r="N785" s="551"/>
      <c r="O785" s="551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592"/>
      <c r="B786" s="570"/>
      <c r="C786" s="551"/>
      <c r="D786" s="551"/>
      <c r="E786" s="551"/>
      <c r="F786" s="551"/>
      <c r="G786" s="551"/>
      <c r="H786" s="551"/>
      <c r="I786" s="551"/>
      <c r="J786" s="551"/>
      <c r="K786" s="551"/>
      <c r="L786" s="551"/>
      <c r="M786" s="551"/>
      <c r="N786" s="551"/>
      <c r="O786" s="551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592"/>
      <c r="B787" s="570"/>
      <c r="C787" s="551"/>
      <c r="D787" s="551"/>
      <c r="E787" s="551"/>
      <c r="F787" s="551"/>
      <c r="G787" s="551"/>
      <c r="H787" s="551"/>
      <c r="I787" s="551"/>
      <c r="J787" s="551"/>
      <c r="K787" s="551"/>
      <c r="L787" s="551"/>
      <c r="M787" s="551"/>
      <c r="N787" s="551"/>
      <c r="O787" s="551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592"/>
      <c r="B788" s="570"/>
      <c r="C788" s="551"/>
      <c r="D788" s="551"/>
      <c r="E788" s="551"/>
      <c r="F788" s="551"/>
      <c r="G788" s="551"/>
      <c r="H788" s="551"/>
      <c r="I788" s="551"/>
      <c r="J788" s="551"/>
      <c r="K788" s="551"/>
      <c r="L788" s="551"/>
      <c r="M788" s="551"/>
      <c r="N788" s="551"/>
      <c r="O788" s="551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592"/>
      <c r="B789" s="570"/>
      <c r="C789" s="551"/>
      <c r="D789" s="551"/>
      <c r="E789" s="551"/>
      <c r="F789" s="551"/>
      <c r="G789" s="551"/>
      <c r="H789" s="551"/>
      <c r="I789" s="551"/>
      <c r="J789" s="551"/>
      <c r="K789" s="551"/>
      <c r="L789" s="551"/>
      <c r="M789" s="551"/>
      <c r="N789" s="551"/>
      <c r="O789" s="551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592"/>
      <c r="B790" s="570"/>
      <c r="C790" s="551"/>
      <c r="D790" s="551"/>
      <c r="E790" s="551"/>
      <c r="F790" s="551"/>
      <c r="G790" s="551"/>
      <c r="H790" s="551"/>
      <c r="I790" s="551"/>
      <c r="J790" s="551"/>
      <c r="K790" s="551"/>
      <c r="L790" s="551"/>
      <c r="M790" s="551"/>
      <c r="N790" s="551"/>
      <c r="O790" s="551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592"/>
      <c r="B791" s="570"/>
      <c r="C791" s="551"/>
      <c r="D791" s="551"/>
      <c r="E791" s="551"/>
      <c r="F791" s="551"/>
      <c r="G791" s="551"/>
      <c r="H791" s="551"/>
      <c r="I791" s="551"/>
      <c r="J791" s="551"/>
      <c r="K791" s="551"/>
      <c r="L791" s="551"/>
      <c r="M791" s="551"/>
      <c r="N791" s="551"/>
      <c r="O791" s="551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592"/>
      <c r="B792" s="570"/>
      <c r="C792" s="551"/>
      <c r="D792" s="551"/>
      <c r="E792" s="551"/>
      <c r="F792" s="551"/>
      <c r="G792" s="551"/>
      <c r="H792" s="551"/>
      <c r="I792" s="551"/>
      <c r="J792" s="551"/>
      <c r="K792" s="551"/>
      <c r="L792" s="551"/>
      <c r="M792" s="551"/>
      <c r="N792" s="551"/>
      <c r="O792" s="551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592"/>
      <c r="B793" s="570"/>
      <c r="C793" s="551"/>
      <c r="D793" s="551"/>
      <c r="E793" s="551"/>
      <c r="F793" s="551"/>
      <c r="G793" s="551"/>
      <c r="H793" s="551"/>
      <c r="I793" s="551"/>
      <c r="J793" s="551"/>
      <c r="K793" s="551"/>
      <c r="L793" s="551"/>
      <c r="M793" s="551"/>
      <c r="N793" s="551"/>
      <c r="O793" s="551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592"/>
      <c r="B794" s="570"/>
      <c r="C794" s="551"/>
      <c r="D794" s="551"/>
      <c r="E794" s="551"/>
      <c r="F794" s="551"/>
      <c r="G794" s="551"/>
      <c r="H794" s="551"/>
      <c r="I794" s="551"/>
      <c r="J794" s="551"/>
      <c r="K794" s="551"/>
      <c r="L794" s="551"/>
      <c r="M794" s="551"/>
      <c r="N794" s="551"/>
      <c r="O794" s="551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592"/>
      <c r="B795" s="570"/>
      <c r="C795" s="551"/>
      <c r="D795" s="551"/>
      <c r="E795" s="551"/>
      <c r="F795" s="551"/>
      <c r="G795" s="551"/>
      <c r="H795" s="551"/>
      <c r="I795" s="551"/>
      <c r="J795" s="551"/>
      <c r="K795" s="551"/>
      <c r="L795" s="551"/>
      <c r="M795" s="551"/>
      <c r="N795" s="551"/>
      <c r="O795" s="551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592"/>
      <c r="B796" s="570"/>
      <c r="C796" s="551"/>
      <c r="D796" s="551"/>
      <c r="E796" s="551"/>
      <c r="F796" s="551"/>
      <c r="G796" s="551"/>
      <c r="H796" s="551"/>
      <c r="I796" s="551"/>
      <c r="J796" s="551"/>
      <c r="K796" s="551"/>
      <c r="L796" s="551"/>
      <c r="M796" s="551"/>
      <c r="N796" s="551"/>
      <c r="O796" s="551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592"/>
      <c r="B797" s="570"/>
      <c r="C797" s="551"/>
      <c r="D797" s="551"/>
      <c r="E797" s="551"/>
      <c r="F797" s="551"/>
      <c r="G797" s="551"/>
      <c r="H797" s="551"/>
      <c r="I797" s="551"/>
      <c r="J797" s="551"/>
      <c r="K797" s="551"/>
      <c r="L797" s="551"/>
      <c r="M797" s="551"/>
      <c r="N797" s="551"/>
      <c r="O797" s="551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592"/>
      <c r="B798" s="570"/>
      <c r="C798" s="551"/>
      <c r="D798" s="551"/>
      <c r="E798" s="551"/>
      <c r="F798" s="551"/>
      <c r="G798" s="551"/>
      <c r="H798" s="551"/>
      <c r="I798" s="551"/>
      <c r="J798" s="551"/>
      <c r="K798" s="551"/>
      <c r="L798" s="551"/>
      <c r="M798" s="551"/>
      <c r="N798" s="551"/>
      <c r="O798" s="551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592"/>
      <c r="B799" s="570"/>
      <c r="C799" s="551"/>
      <c r="D799" s="551"/>
      <c r="E799" s="551"/>
      <c r="F799" s="551"/>
      <c r="G799" s="551"/>
      <c r="H799" s="551"/>
      <c r="I799" s="551"/>
      <c r="J799" s="551"/>
      <c r="K799" s="551"/>
      <c r="L799" s="551"/>
      <c r="M799" s="551"/>
      <c r="N799" s="551"/>
      <c r="O799" s="551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592"/>
      <c r="B800" s="570"/>
      <c r="C800" s="551"/>
      <c r="D800" s="551"/>
      <c r="E800" s="551"/>
      <c r="F800" s="551"/>
      <c r="G800" s="551"/>
      <c r="H800" s="551"/>
      <c r="I800" s="551"/>
      <c r="J800" s="551"/>
      <c r="K800" s="551"/>
      <c r="L800" s="551"/>
      <c r="M800" s="551"/>
      <c r="N800" s="551"/>
      <c r="O800" s="551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592"/>
      <c r="B801" s="570"/>
      <c r="C801" s="551"/>
      <c r="D801" s="551"/>
      <c r="E801" s="551"/>
      <c r="F801" s="551"/>
      <c r="G801" s="551"/>
      <c r="H801" s="551"/>
      <c r="I801" s="551"/>
      <c r="J801" s="551"/>
      <c r="K801" s="551"/>
      <c r="L801" s="551"/>
      <c r="M801" s="551"/>
      <c r="N801" s="551"/>
      <c r="O801" s="551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592"/>
      <c r="B802" s="570"/>
      <c r="C802" s="551"/>
      <c r="D802" s="551"/>
      <c r="E802" s="551"/>
      <c r="F802" s="551"/>
      <c r="G802" s="551"/>
      <c r="H802" s="551"/>
      <c r="I802" s="551"/>
      <c r="J802" s="551"/>
      <c r="K802" s="551"/>
      <c r="L802" s="551"/>
      <c r="M802" s="551"/>
      <c r="N802" s="551"/>
      <c r="O802" s="551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592"/>
      <c r="B803" s="570"/>
      <c r="C803" s="551"/>
      <c r="D803" s="551"/>
      <c r="E803" s="551"/>
      <c r="F803" s="551"/>
      <c r="G803" s="551"/>
      <c r="H803" s="551"/>
      <c r="I803" s="551"/>
      <c r="J803" s="551"/>
      <c r="K803" s="551"/>
      <c r="L803" s="551"/>
      <c r="M803" s="551"/>
      <c r="N803" s="551"/>
      <c r="O803" s="551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592"/>
      <c r="B804" s="570"/>
      <c r="C804" s="551"/>
      <c r="D804" s="551"/>
      <c r="E804" s="551"/>
      <c r="F804" s="551"/>
      <c r="G804" s="551"/>
      <c r="H804" s="551"/>
      <c r="I804" s="551"/>
      <c r="J804" s="551"/>
      <c r="K804" s="551"/>
      <c r="L804" s="551"/>
      <c r="M804" s="551"/>
      <c r="N804" s="551"/>
      <c r="O804" s="551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592"/>
      <c r="B805" s="570"/>
      <c r="C805" s="551"/>
      <c r="D805" s="551"/>
      <c r="E805" s="551"/>
      <c r="F805" s="551"/>
      <c r="G805" s="551"/>
      <c r="H805" s="551"/>
      <c r="I805" s="551"/>
      <c r="J805" s="551"/>
      <c r="K805" s="551"/>
      <c r="L805" s="551"/>
      <c r="M805" s="551"/>
      <c r="N805" s="551"/>
      <c r="O805" s="551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592"/>
      <c r="B806" s="570"/>
      <c r="C806" s="551"/>
      <c r="D806" s="551"/>
      <c r="E806" s="551"/>
      <c r="F806" s="551"/>
      <c r="G806" s="551"/>
      <c r="H806" s="551"/>
      <c r="I806" s="551"/>
      <c r="J806" s="551"/>
      <c r="K806" s="551"/>
      <c r="L806" s="551"/>
      <c r="M806" s="551"/>
      <c r="N806" s="551"/>
      <c r="O806" s="551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592"/>
      <c r="B807" s="570"/>
      <c r="C807" s="551"/>
      <c r="D807" s="551"/>
      <c r="E807" s="551"/>
      <c r="F807" s="551"/>
      <c r="G807" s="551"/>
      <c r="H807" s="551"/>
      <c r="I807" s="551"/>
      <c r="J807" s="551"/>
      <c r="K807" s="551"/>
      <c r="L807" s="551"/>
      <c r="M807" s="551"/>
      <c r="N807" s="551"/>
      <c r="O807" s="551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592"/>
      <c r="B808" s="570"/>
      <c r="C808" s="551"/>
      <c r="D808" s="551"/>
      <c r="E808" s="551"/>
      <c r="F808" s="551"/>
      <c r="G808" s="551"/>
      <c r="H808" s="551"/>
      <c r="I808" s="551"/>
      <c r="J808" s="551"/>
      <c r="K808" s="551"/>
      <c r="L808" s="551"/>
      <c r="M808" s="551"/>
      <c r="N808" s="551"/>
      <c r="O808" s="551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592"/>
      <c r="B809" s="570"/>
      <c r="C809" s="551"/>
      <c r="D809" s="551"/>
      <c r="E809" s="551"/>
      <c r="F809" s="551"/>
      <c r="G809" s="551"/>
      <c r="H809" s="551"/>
      <c r="I809" s="551"/>
      <c r="J809" s="551"/>
      <c r="K809" s="551"/>
      <c r="L809" s="551"/>
      <c r="M809" s="551"/>
      <c r="N809" s="551"/>
      <c r="O809" s="551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592"/>
      <c r="B810" s="570"/>
      <c r="C810" s="551"/>
      <c r="D810" s="551"/>
      <c r="E810" s="551"/>
      <c r="F810" s="551"/>
      <c r="G810" s="551"/>
      <c r="H810" s="551"/>
      <c r="I810" s="551"/>
      <c r="J810" s="551"/>
      <c r="K810" s="551"/>
      <c r="L810" s="551"/>
      <c r="M810" s="551"/>
      <c r="N810" s="551"/>
      <c r="O810" s="551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592"/>
      <c r="B811" s="570"/>
      <c r="C811" s="551"/>
      <c r="D811" s="551"/>
      <c r="E811" s="551"/>
      <c r="F811" s="551"/>
      <c r="G811" s="551"/>
      <c r="H811" s="551"/>
      <c r="I811" s="551"/>
      <c r="J811" s="551"/>
      <c r="K811" s="551"/>
      <c r="L811" s="551"/>
      <c r="M811" s="551"/>
      <c r="N811" s="551"/>
      <c r="O811" s="551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592"/>
      <c r="B812" s="570"/>
      <c r="C812" s="551"/>
      <c r="D812" s="551"/>
      <c r="E812" s="551"/>
      <c r="F812" s="551"/>
      <c r="G812" s="551"/>
      <c r="H812" s="551"/>
      <c r="I812" s="551"/>
      <c r="J812" s="551"/>
      <c r="K812" s="551"/>
      <c r="L812" s="551"/>
      <c r="M812" s="551"/>
      <c r="N812" s="551"/>
      <c r="O812" s="551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592"/>
      <c r="B813" s="570"/>
      <c r="C813" s="551"/>
      <c r="D813" s="551"/>
      <c r="E813" s="551"/>
      <c r="F813" s="551"/>
      <c r="G813" s="551"/>
      <c r="H813" s="551"/>
      <c r="I813" s="551"/>
      <c r="J813" s="551"/>
      <c r="K813" s="551"/>
      <c r="L813" s="551"/>
      <c r="M813" s="551"/>
      <c r="N813" s="551"/>
      <c r="O813" s="551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592"/>
      <c r="B814" s="570"/>
      <c r="C814" s="551"/>
      <c r="D814" s="551"/>
      <c r="E814" s="551"/>
      <c r="F814" s="551"/>
      <c r="G814" s="551"/>
      <c r="H814" s="551"/>
      <c r="I814" s="551"/>
      <c r="J814" s="551"/>
      <c r="K814" s="551"/>
      <c r="L814" s="551"/>
      <c r="M814" s="551"/>
      <c r="N814" s="551"/>
      <c r="O814" s="551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592"/>
      <c r="B815" s="570"/>
      <c r="C815" s="551"/>
      <c r="D815" s="551"/>
      <c r="E815" s="551"/>
      <c r="F815" s="551"/>
      <c r="G815" s="551"/>
      <c r="H815" s="551"/>
      <c r="I815" s="551"/>
      <c r="J815" s="551"/>
      <c r="K815" s="551"/>
      <c r="L815" s="551"/>
      <c r="M815" s="551"/>
      <c r="N815" s="551"/>
      <c r="O815" s="551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592"/>
      <c r="B816" s="570"/>
      <c r="C816" s="551"/>
      <c r="D816" s="551"/>
      <c r="E816" s="551"/>
      <c r="F816" s="551"/>
      <c r="G816" s="551"/>
      <c r="H816" s="551"/>
      <c r="I816" s="551"/>
      <c r="J816" s="551"/>
      <c r="K816" s="551"/>
      <c r="L816" s="551"/>
      <c r="M816" s="551"/>
      <c r="N816" s="551"/>
      <c r="O816" s="551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592"/>
      <c r="B817" s="570"/>
      <c r="C817" s="551"/>
      <c r="D817" s="551"/>
      <c r="E817" s="551"/>
      <c r="F817" s="551"/>
      <c r="G817" s="551"/>
      <c r="H817" s="551"/>
      <c r="I817" s="551"/>
      <c r="J817" s="551"/>
      <c r="K817" s="551"/>
      <c r="L817" s="551"/>
      <c r="M817" s="551"/>
      <c r="N817" s="551"/>
      <c r="O817" s="551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592"/>
      <c r="B818" s="570"/>
      <c r="C818" s="551"/>
      <c r="D818" s="551"/>
      <c r="E818" s="551"/>
      <c r="F818" s="551"/>
      <c r="G818" s="551"/>
      <c r="H818" s="551"/>
      <c r="I818" s="551"/>
      <c r="J818" s="551"/>
      <c r="K818" s="551"/>
      <c r="L818" s="551"/>
      <c r="M818" s="551"/>
      <c r="N818" s="551"/>
      <c r="O818" s="551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592"/>
      <c r="B819" s="570"/>
      <c r="C819" s="551"/>
      <c r="D819" s="551"/>
      <c r="E819" s="551"/>
      <c r="F819" s="551"/>
      <c r="G819" s="551"/>
      <c r="H819" s="551"/>
      <c r="I819" s="551"/>
      <c r="J819" s="551"/>
      <c r="K819" s="551"/>
      <c r="L819" s="551"/>
      <c r="M819" s="551"/>
      <c r="N819" s="551"/>
      <c r="O819" s="551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592"/>
      <c r="B820" s="570"/>
      <c r="C820" s="551"/>
      <c r="D820" s="551"/>
      <c r="E820" s="551"/>
      <c r="F820" s="551"/>
      <c r="G820" s="551"/>
      <c r="H820" s="551"/>
      <c r="I820" s="551"/>
      <c r="J820" s="551"/>
      <c r="K820" s="551"/>
      <c r="L820" s="551"/>
      <c r="M820" s="551"/>
      <c r="N820" s="551"/>
      <c r="O820" s="551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592"/>
      <c r="B821" s="570"/>
      <c r="C821" s="551"/>
      <c r="D821" s="551"/>
      <c r="E821" s="551"/>
      <c r="F821" s="551"/>
      <c r="G821" s="551"/>
      <c r="H821" s="551"/>
      <c r="I821" s="551"/>
      <c r="J821" s="551"/>
      <c r="K821" s="551"/>
      <c r="L821" s="551"/>
      <c r="M821" s="551"/>
      <c r="N821" s="551"/>
      <c r="O821" s="551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592"/>
      <c r="B822" s="570"/>
      <c r="C822" s="551"/>
      <c r="D822" s="551"/>
      <c r="E822" s="551"/>
      <c r="F822" s="551"/>
      <c r="G822" s="551"/>
      <c r="H822" s="551"/>
      <c r="I822" s="551"/>
      <c r="J822" s="551"/>
      <c r="K822" s="551"/>
      <c r="L822" s="551"/>
      <c r="M822" s="551"/>
      <c r="N822" s="551"/>
      <c r="O822" s="551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592"/>
      <c r="B823" s="570"/>
      <c r="C823" s="551"/>
      <c r="D823" s="551"/>
      <c r="E823" s="551"/>
      <c r="F823" s="551"/>
      <c r="G823" s="551"/>
      <c r="H823" s="551"/>
      <c r="I823" s="551"/>
      <c r="J823" s="551"/>
      <c r="K823" s="551"/>
      <c r="L823" s="551"/>
      <c r="M823" s="551"/>
      <c r="N823" s="551"/>
      <c r="O823" s="551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592"/>
      <c r="B824" s="570"/>
      <c r="C824" s="551"/>
      <c r="D824" s="551"/>
      <c r="E824" s="551"/>
      <c r="F824" s="551"/>
      <c r="G824" s="551"/>
      <c r="H824" s="551"/>
      <c r="I824" s="551"/>
      <c r="J824" s="551"/>
      <c r="K824" s="551"/>
      <c r="L824" s="551"/>
      <c r="M824" s="551"/>
      <c r="N824" s="551"/>
      <c r="O824" s="551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592"/>
      <c r="B825" s="570"/>
      <c r="C825" s="551"/>
      <c r="D825" s="551"/>
      <c r="E825" s="551"/>
      <c r="F825" s="551"/>
      <c r="G825" s="551"/>
      <c r="H825" s="551"/>
      <c r="I825" s="551"/>
      <c r="J825" s="551"/>
      <c r="K825" s="551"/>
      <c r="L825" s="551"/>
      <c r="M825" s="551"/>
      <c r="N825" s="551"/>
      <c r="O825" s="551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592"/>
      <c r="B826" s="570"/>
      <c r="C826" s="551"/>
      <c r="D826" s="551"/>
      <c r="E826" s="551"/>
      <c r="F826" s="551"/>
      <c r="G826" s="551"/>
      <c r="H826" s="551"/>
      <c r="I826" s="551"/>
      <c r="J826" s="551"/>
      <c r="K826" s="551"/>
      <c r="L826" s="551"/>
      <c r="M826" s="551"/>
      <c r="N826" s="551"/>
      <c r="O826" s="551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592"/>
      <c r="B827" s="570"/>
      <c r="C827" s="551"/>
      <c r="D827" s="551"/>
      <c r="E827" s="551"/>
      <c r="F827" s="551"/>
      <c r="G827" s="551"/>
      <c r="H827" s="551"/>
      <c r="I827" s="551"/>
      <c r="J827" s="551"/>
      <c r="K827" s="551"/>
      <c r="L827" s="551"/>
      <c r="M827" s="551"/>
      <c r="N827" s="551"/>
      <c r="O827" s="551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592"/>
      <c r="B828" s="570"/>
      <c r="C828" s="551"/>
      <c r="D828" s="551"/>
      <c r="E828" s="551"/>
      <c r="F828" s="551"/>
      <c r="G828" s="551"/>
      <c r="H828" s="551"/>
      <c r="I828" s="551"/>
      <c r="J828" s="551"/>
      <c r="K828" s="551"/>
      <c r="L828" s="551"/>
      <c r="M828" s="551"/>
      <c r="N828" s="551"/>
      <c r="O828" s="551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592"/>
      <c r="B829" s="570"/>
      <c r="C829" s="551"/>
      <c r="D829" s="551"/>
      <c r="E829" s="551"/>
      <c r="F829" s="551"/>
      <c r="G829" s="551"/>
      <c r="H829" s="551"/>
      <c r="I829" s="551"/>
      <c r="J829" s="551"/>
      <c r="K829" s="551"/>
      <c r="L829" s="551"/>
      <c r="M829" s="551"/>
      <c r="N829" s="551"/>
      <c r="O829" s="551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592"/>
      <c r="B830" s="570"/>
      <c r="C830" s="551"/>
      <c r="D830" s="551"/>
      <c r="E830" s="551"/>
      <c r="F830" s="551"/>
      <c r="G830" s="551"/>
      <c r="H830" s="551"/>
      <c r="I830" s="551"/>
      <c r="J830" s="551"/>
      <c r="K830" s="551"/>
      <c r="L830" s="551"/>
      <c r="M830" s="551"/>
      <c r="N830" s="551"/>
      <c r="O830" s="551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592"/>
      <c r="B831" s="570"/>
      <c r="C831" s="551"/>
      <c r="D831" s="551"/>
      <c r="E831" s="551"/>
      <c r="F831" s="551"/>
      <c r="G831" s="551"/>
      <c r="H831" s="551"/>
      <c r="I831" s="551"/>
      <c r="J831" s="551"/>
      <c r="K831" s="551"/>
      <c r="L831" s="551"/>
      <c r="M831" s="551"/>
      <c r="N831" s="551"/>
      <c r="O831" s="551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592"/>
      <c r="B832" s="570"/>
      <c r="C832" s="551"/>
      <c r="D832" s="551"/>
      <c r="E832" s="551"/>
      <c r="F832" s="551"/>
      <c r="G832" s="551"/>
      <c r="H832" s="551"/>
      <c r="I832" s="551"/>
      <c r="J832" s="551"/>
      <c r="K832" s="551"/>
      <c r="L832" s="551"/>
      <c r="M832" s="551"/>
      <c r="N832" s="551"/>
      <c r="O832" s="551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592"/>
      <c r="B833" s="570"/>
      <c r="C833" s="551"/>
      <c r="D833" s="551"/>
      <c r="E833" s="551"/>
      <c r="F833" s="551"/>
      <c r="G833" s="551"/>
      <c r="H833" s="551"/>
      <c r="I833" s="551"/>
      <c r="J833" s="551"/>
      <c r="K833" s="551"/>
      <c r="L833" s="551"/>
      <c r="M833" s="551"/>
      <c r="N833" s="551"/>
      <c r="O833" s="551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592"/>
      <c r="B834" s="570"/>
      <c r="C834" s="551"/>
      <c r="D834" s="551"/>
      <c r="E834" s="551"/>
      <c r="F834" s="551"/>
      <c r="G834" s="551"/>
      <c r="H834" s="551"/>
      <c r="I834" s="551"/>
      <c r="J834" s="551"/>
      <c r="K834" s="551"/>
      <c r="L834" s="551"/>
      <c r="M834" s="551"/>
      <c r="N834" s="551"/>
      <c r="O834" s="551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592"/>
      <c r="B835" s="570"/>
      <c r="C835" s="551"/>
      <c r="D835" s="551"/>
      <c r="E835" s="551"/>
      <c r="F835" s="551"/>
      <c r="G835" s="551"/>
      <c r="H835" s="551"/>
      <c r="I835" s="551"/>
      <c r="J835" s="551"/>
      <c r="K835" s="551"/>
      <c r="L835" s="551"/>
      <c r="M835" s="551"/>
      <c r="N835" s="551"/>
      <c r="O835" s="551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592"/>
      <c r="B836" s="570"/>
      <c r="C836" s="551"/>
      <c r="D836" s="551"/>
      <c r="E836" s="551"/>
      <c r="F836" s="551"/>
      <c r="G836" s="551"/>
      <c r="H836" s="551"/>
      <c r="I836" s="551"/>
      <c r="J836" s="551"/>
      <c r="K836" s="551"/>
      <c r="L836" s="551"/>
      <c r="M836" s="551"/>
      <c r="N836" s="551"/>
      <c r="O836" s="551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592"/>
      <c r="B837" s="570"/>
      <c r="C837" s="551"/>
      <c r="D837" s="551"/>
      <c r="E837" s="551"/>
      <c r="F837" s="551"/>
      <c r="G837" s="551"/>
      <c r="H837" s="551"/>
      <c r="I837" s="551"/>
      <c r="J837" s="551"/>
      <c r="K837" s="551"/>
      <c r="L837" s="551"/>
      <c r="M837" s="551"/>
      <c r="N837" s="551"/>
      <c r="O837" s="551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592"/>
      <c r="B838" s="570"/>
      <c r="C838" s="551"/>
      <c r="D838" s="551"/>
      <c r="E838" s="551"/>
      <c r="F838" s="551"/>
      <c r="G838" s="551"/>
      <c r="H838" s="551"/>
      <c r="I838" s="551"/>
      <c r="J838" s="551"/>
      <c r="K838" s="551"/>
      <c r="L838" s="551"/>
      <c r="M838" s="551"/>
      <c r="N838" s="551"/>
      <c r="O838" s="551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592"/>
      <c r="B839" s="570"/>
      <c r="C839" s="551"/>
      <c r="D839" s="551"/>
      <c r="E839" s="551"/>
      <c r="F839" s="551"/>
      <c r="G839" s="551"/>
      <c r="H839" s="551"/>
      <c r="I839" s="551"/>
      <c r="J839" s="551"/>
      <c r="K839" s="551"/>
      <c r="L839" s="551"/>
      <c r="M839" s="551"/>
      <c r="N839" s="551"/>
      <c r="O839" s="551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592"/>
      <c r="B840" s="570"/>
      <c r="C840" s="551"/>
      <c r="D840" s="551"/>
      <c r="E840" s="551"/>
      <c r="F840" s="551"/>
      <c r="G840" s="551"/>
      <c r="H840" s="551"/>
      <c r="I840" s="551"/>
      <c r="J840" s="551"/>
      <c r="K840" s="551"/>
      <c r="L840" s="551"/>
      <c r="M840" s="551"/>
      <c r="N840" s="551"/>
      <c r="O840" s="551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592"/>
      <c r="B841" s="570"/>
      <c r="C841" s="551"/>
      <c r="D841" s="551"/>
      <c r="E841" s="551"/>
      <c r="F841" s="551"/>
      <c r="G841" s="551"/>
      <c r="H841" s="551"/>
      <c r="I841" s="551"/>
      <c r="J841" s="551"/>
      <c r="K841" s="551"/>
      <c r="L841" s="551"/>
      <c r="M841" s="551"/>
      <c r="N841" s="551"/>
      <c r="O841" s="551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592"/>
      <c r="B842" s="570"/>
      <c r="C842" s="551"/>
      <c r="D842" s="551"/>
      <c r="E842" s="551"/>
      <c r="F842" s="551"/>
      <c r="G842" s="551"/>
      <c r="H842" s="551"/>
      <c r="I842" s="551"/>
      <c r="J842" s="551"/>
      <c r="K842" s="551"/>
      <c r="L842" s="551"/>
      <c r="M842" s="551"/>
      <c r="N842" s="551"/>
      <c r="O842" s="551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592"/>
      <c r="B843" s="570"/>
      <c r="C843" s="551"/>
      <c r="D843" s="551"/>
      <c r="E843" s="551"/>
      <c r="F843" s="551"/>
      <c r="G843" s="551"/>
      <c r="H843" s="551"/>
      <c r="I843" s="551"/>
      <c r="J843" s="551"/>
      <c r="K843" s="551"/>
      <c r="L843" s="551"/>
      <c r="M843" s="551"/>
      <c r="N843" s="551"/>
      <c r="O843" s="551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592"/>
      <c r="B844" s="570"/>
      <c r="C844" s="551"/>
      <c r="D844" s="551"/>
      <c r="E844" s="551"/>
      <c r="F844" s="551"/>
      <c r="G844" s="551"/>
      <c r="H844" s="551"/>
      <c r="I844" s="551"/>
      <c r="J844" s="551"/>
      <c r="K844" s="551"/>
      <c r="L844" s="551"/>
      <c r="M844" s="551"/>
      <c r="N844" s="551"/>
      <c r="O844" s="551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592"/>
      <c r="B845" s="570"/>
      <c r="C845" s="551"/>
      <c r="D845" s="551"/>
      <c r="E845" s="551"/>
      <c r="F845" s="551"/>
      <c r="G845" s="551"/>
      <c r="H845" s="551"/>
      <c r="I845" s="551"/>
      <c r="J845" s="551"/>
      <c r="K845" s="551"/>
      <c r="L845" s="551"/>
      <c r="M845" s="551"/>
      <c r="N845" s="551"/>
      <c r="O845" s="551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592"/>
      <c r="B846" s="570"/>
      <c r="C846" s="551"/>
      <c r="D846" s="551"/>
      <c r="E846" s="551"/>
      <c r="F846" s="551"/>
      <c r="G846" s="551"/>
      <c r="H846" s="551"/>
      <c r="I846" s="551"/>
      <c r="J846" s="551"/>
      <c r="K846" s="551"/>
      <c r="L846" s="551"/>
      <c r="M846" s="551"/>
      <c r="N846" s="551"/>
      <c r="O846" s="551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592"/>
      <c r="B847" s="570"/>
      <c r="C847" s="551"/>
      <c r="D847" s="551"/>
      <c r="E847" s="551"/>
      <c r="F847" s="551"/>
      <c r="G847" s="551"/>
      <c r="H847" s="551"/>
      <c r="I847" s="551"/>
      <c r="J847" s="551"/>
      <c r="K847" s="551"/>
      <c r="L847" s="551"/>
      <c r="M847" s="551"/>
      <c r="N847" s="551"/>
      <c r="O847" s="551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592"/>
      <c r="B848" s="570"/>
      <c r="C848" s="551"/>
      <c r="D848" s="551"/>
      <c r="E848" s="551"/>
      <c r="F848" s="551"/>
      <c r="G848" s="551"/>
      <c r="H848" s="551"/>
      <c r="I848" s="551"/>
      <c r="J848" s="551"/>
      <c r="K848" s="551"/>
      <c r="L848" s="551"/>
      <c r="M848" s="551"/>
      <c r="N848" s="551"/>
      <c r="O848" s="551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592"/>
      <c r="B849" s="570"/>
      <c r="C849" s="551"/>
      <c r="D849" s="551"/>
      <c r="E849" s="551"/>
      <c r="F849" s="551"/>
      <c r="G849" s="551"/>
      <c r="H849" s="551"/>
      <c r="I849" s="551"/>
      <c r="J849" s="551"/>
      <c r="K849" s="551"/>
      <c r="L849" s="551"/>
      <c r="M849" s="551"/>
      <c r="N849" s="551"/>
      <c r="O849" s="551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592"/>
      <c r="B850" s="570"/>
      <c r="C850" s="551"/>
      <c r="D850" s="551"/>
      <c r="E850" s="551"/>
      <c r="F850" s="551"/>
      <c r="G850" s="551"/>
      <c r="H850" s="551"/>
      <c r="I850" s="551"/>
      <c r="J850" s="551"/>
      <c r="K850" s="551"/>
      <c r="L850" s="551"/>
      <c r="M850" s="551"/>
      <c r="N850" s="551"/>
      <c r="O850" s="551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592"/>
      <c r="B851" s="570"/>
      <c r="C851" s="551"/>
      <c r="D851" s="551"/>
      <c r="E851" s="551"/>
      <c r="F851" s="551"/>
      <c r="G851" s="551"/>
      <c r="H851" s="551"/>
      <c r="I851" s="551"/>
      <c r="J851" s="551"/>
      <c r="K851" s="551"/>
      <c r="L851" s="551"/>
      <c r="M851" s="551"/>
      <c r="N851" s="551"/>
      <c r="O851" s="551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592"/>
      <c r="B852" s="570"/>
      <c r="C852" s="551"/>
      <c r="D852" s="551"/>
      <c r="E852" s="551"/>
      <c r="F852" s="551"/>
      <c r="G852" s="551"/>
      <c r="H852" s="551"/>
      <c r="I852" s="551"/>
      <c r="J852" s="551"/>
      <c r="K852" s="551"/>
      <c r="L852" s="551"/>
      <c r="M852" s="551"/>
      <c r="N852" s="551"/>
      <c r="O852" s="551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592"/>
      <c r="B853" s="570"/>
      <c r="C853" s="551"/>
      <c r="D853" s="551"/>
      <c r="E853" s="551"/>
      <c r="F853" s="551"/>
      <c r="G853" s="551"/>
      <c r="H853" s="551"/>
      <c r="I853" s="551"/>
      <c r="J853" s="551"/>
      <c r="K853" s="551"/>
      <c r="L853" s="551"/>
      <c r="M853" s="551"/>
      <c r="N853" s="551"/>
      <c r="O853" s="551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592"/>
      <c r="B854" s="570"/>
      <c r="C854" s="551"/>
      <c r="D854" s="551"/>
      <c r="E854" s="551"/>
      <c r="F854" s="551"/>
      <c r="G854" s="551"/>
      <c r="H854" s="551"/>
      <c r="I854" s="551"/>
      <c r="J854" s="551"/>
      <c r="K854" s="551"/>
      <c r="L854" s="551"/>
      <c r="M854" s="551"/>
      <c r="N854" s="551"/>
      <c r="O854" s="551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592"/>
      <c r="B855" s="570"/>
      <c r="C855" s="551"/>
      <c r="D855" s="551"/>
      <c r="E855" s="551"/>
      <c r="F855" s="551"/>
      <c r="G855" s="551"/>
      <c r="H855" s="551"/>
      <c r="I855" s="551"/>
      <c r="J855" s="551"/>
      <c r="K855" s="551"/>
      <c r="L855" s="551"/>
      <c r="M855" s="551"/>
      <c r="N855" s="551"/>
      <c r="O855" s="551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592"/>
      <c r="B856" s="570"/>
      <c r="C856" s="551"/>
      <c r="D856" s="551"/>
      <c r="E856" s="551"/>
      <c r="F856" s="551"/>
      <c r="G856" s="551"/>
      <c r="H856" s="551"/>
      <c r="I856" s="551"/>
      <c r="J856" s="551"/>
      <c r="K856" s="551"/>
      <c r="L856" s="551"/>
      <c r="M856" s="551"/>
      <c r="N856" s="551"/>
      <c r="O856" s="551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592"/>
      <c r="B857" s="570"/>
      <c r="C857" s="551"/>
      <c r="D857" s="551"/>
      <c r="E857" s="551"/>
      <c r="F857" s="551"/>
      <c r="G857" s="551"/>
      <c r="H857" s="551"/>
      <c r="I857" s="551"/>
      <c r="J857" s="551"/>
      <c r="K857" s="551"/>
      <c r="L857" s="551"/>
      <c r="M857" s="551"/>
      <c r="N857" s="551"/>
      <c r="O857" s="551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592"/>
      <c r="B858" s="570"/>
      <c r="C858" s="551"/>
      <c r="D858" s="551"/>
      <c r="E858" s="551"/>
      <c r="F858" s="551"/>
      <c r="G858" s="551"/>
      <c r="H858" s="551"/>
      <c r="I858" s="551"/>
      <c r="J858" s="551"/>
      <c r="K858" s="551"/>
      <c r="L858" s="551"/>
      <c r="M858" s="551"/>
      <c r="N858" s="551"/>
      <c r="O858" s="551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592"/>
      <c r="B859" s="570"/>
      <c r="C859" s="551"/>
      <c r="D859" s="551"/>
      <c r="E859" s="551"/>
      <c r="F859" s="551"/>
      <c r="G859" s="551"/>
      <c r="H859" s="551"/>
      <c r="I859" s="551"/>
      <c r="J859" s="551"/>
      <c r="K859" s="551"/>
      <c r="L859" s="551"/>
      <c r="M859" s="551"/>
      <c r="N859" s="551"/>
      <c r="O859" s="551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592"/>
      <c r="B860" s="570"/>
      <c r="C860" s="551"/>
      <c r="D860" s="551"/>
      <c r="E860" s="551"/>
      <c r="F860" s="551"/>
      <c r="G860" s="551"/>
      <c r="H860" s="551"/>
      <c r="I860" s="551"/>
      <c r="J860" s="551"/>
      <c r="K860" s="551"/>
      <c r="L860" s="551"/>
      <c r="M860" s="551"/>
      <c r="N860" s="551"/>
      <c r="O860" s="551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592"/>
      <c r="B861" s="570"/>
      <c r="C861" s="551"/>
      <c r="D861" s="551"/>
      <c r="E861" s="551"/>
      <c r="F861" s="551"/>
      <c r="G861" s="551"/>
      <c r="H861" s="551"/>
      <c r="I861" s="551"/>
      <c r="J861" s="551"/>
      <c r="K861" s="551"/>
      <c r="L861" s="551"/>
      <c r="M861" s="551"/>
      <c r="N861" s="551"/>
      <c r="O861" s="551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592"/>
      <c r="B862" s="570"/>
      <c r="C862" s="551"/>
      <c r="D862" s="551"/>
      <c r="E862" s="551"/>
      <c r="F862" s="551"/>
      <c r="G862" s="551"/>
      <c r="H862" s="551"/>
      <c r="I862" s="551"/>
      <c r="J862" s="551"/>
      <c r="K862" s="551"/>
      <c r="L862" s="551"/>
      <c r="M862" s="551"/>
      <c r="N862" s="551"/>
      <c r="O862" s="551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592"/>
      <c r="B863" s="570"/>
      <c r="C863" s="551"/>
      <c r="D863" s="551"/>
      <c r="E863" s="551"/>
      <c r="F863" s="551"/>
      <c r="G863" s="551"/>
      <c r="H863" s="551"/>
      <c r="I863" s="551"/>
      <c r="J863" s="551"/>
      <c r="K863" s="551"/>
      <c r="L863" s="551"/>
      <c r="M863" s="551"/>
      <c r="N863" s="551"/>
      <c r="O863" s="551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592"/>
      <c r="B864" s="570"/>
      <c r="C864" s="551"/>
      <c r="D864" s="551"/>
      <c r="E864" s="551"/>
      <c r="F864" s="551"/>
      <c r="G864" s="551"/>
      <c r="H864" s="551"/>
      <c r="I864" s="551"/>
      <c r="J864" s="551"/>
      <c r="K864" s="551"/>
      <c r="L864" s="551"/>
      <c r="M864" s="551"/>
      <c r="N864" s="551"/>
      <c r="O864" s="551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592"/>
      <c r="B865" s="570"/>
      <c r="C865" s="551"/>
      <c r="D865" s="551"/>
      <c r="E865" s="551"/>
      <c r="F865" s="551"/>
      <c r="G865" s="551"/>
      <c r="H865" s="551"/>
      <c r="I865" s="551"/>
      <c r="J865" s="551"/>
      <c r="K865" s="551"/>
      <c r="L865" s="551"/>
      <c r="M865" s="551"/>
      <c r="N865" s="551"/>
      <c r="O865" s="551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592"/>
      <c r="B866" s="570"/>
      <c r="C866" s="551"/>
      <c r="D866" s="551"/>
      <c r="E866" s="551"/>
      <c r="F866" s="551"/>
      <c r="G866" s="551"/>
      <c r="H866" s="551"/>
      <c r="I866" s="551"/>
      <c r="J866" s="551"/>
      <c r="K866" s="551"/>
      <c r="L866" s="551"/>
      <c r="M866" s="551"/>
      <c r="N866" s="551"/>
      <c r="O866" s="551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592"/>
      <c r="B867" s="570"/>
      <c r="C867" s="551"/>
      <c r="D867" s="551"/>
      <c r="E867" s="551"/>
      <c r="F867" s="551"/>
      <c r="G867" s="551"/>
      <c r="H867" s="551"/>
      <c r="I867" s="551"/>
      <c r="J867" s="551"/>
      <c r="K867" s="551"/>
      <c r="L867" s="551"/>
      <c r="M867" s="551"/>
      <c r="N867" s="551"/>
      <c r="O867" s="551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592"/>
      <c r="B868" s="570"/>
      <c r="C868" s="551"/>
      <c r="D868" s="551"/>
      <c r="E868" s="551"/>
      <c r="F868" s="551"/>
      <c r="G868" s="551"/>
      <c r="H868" s="551"/>
      <c r="I868" s="551"/>
      <c r="J868" s="551"/>
      <c r="K868" s="551"/>
      <c r="L868" s="551"/>
      <c r="M868" s="551"/>
      <c r="N868" s="551"/>
      <c r="O868" s="551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592"/>
      <c r="B869" s="570"/>
      <c r="C869" s="551"/>
      <c r="D869" s="551"/>
      <c r="E869" s="551"/>
      <c r="F869" s="551"/>
      <c r="G869" s="551"/>
      <c r="H869" s="551"/>
      <c r="I869" s="551"/>
      <c r="J869" s="551"/>
      <c r="K869" s="551"/>
      <c r="L869" s="551"/>
      <c r="M869" s="551"/>
      <c r="N869" s="551"/>
      <c r="O869" s="551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592"/>
      <c r="B870" s="570"/>
      <c r="C870" s="551"/>
      <c r="D870" s="551"/>
      <c r="E870" s="551"/>
      <c r="F870" s="551"/>
      <c r="G870" s="551"/>
      <c r="H870" s="551"/>
      <c r="I870" s="551"/>
      <c r="J870" s="551"/>
      <c r="K870" s="551"/>
      <c r="L870" s="551"/>
      <c r="M870" s="551"/>
      <c r="N870" s="551"/>
      <c r="O870" s="551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592"/>
      <c r="B871" s="570"/>
      <c r="C871" s="551"/>
      <c r="D871" s="551"/>
      <c r="E871" s="551"/>
      <c r="F871" s="551"/>
      <c r="G871" s="551"/>
      <c r="H871" s="551"/>
      <c r="I871" s="551"/>
      <c r="J871" s="551"/>
      <c r="K871" s="551"/>
      <c r="L871" s="551"/>
      <c r="M871" s="551"/>
      <c r="N871" s="551"/>
      <c r="O871" s="551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592"/>
      <c r="B872" s="570"/>
      <c r="C872" s="551"/>
      <c r="D872" s="551"/>
      <c r="E872" s="551"/>
      <c r="F872" s="551"/>
      <c r="G872" s="551"/>
      <c r="H872" s="551"/>
      <c r="I872" s="551"/>
      <c r="J872" s="551"/>
      <c r="K872" s="551"/>
      <c r="L872" s="551"/>
      <c r="M872" s="551"/>
      <c r="N872" s="551"/>
      <c r="O872" s="551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592"/>
      <c r="B873" s="570"/>
      <c r="C873" s="551"/>
      <c r="D873" s="551"/>
      <c r="E873" s="551"/>
      <c r="F873" s="551"/>
      <c r="G873" s="551"/>
      <c r="H873" s="551"/>
      <c r="I873" s="551"/>
      <c r="J873" s="551"/>
      <c r="K873" s="551"/>
      <c r="L873" s="551"/>
      <c r="M873" s="551"/>
      <c r="N873" s="551"/>
      <c r="O873" s="551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592"/>
      <c r="B874" s="570"/>
      <c r="C874" s="551"/>
      <c r="D874" s="551"/>
      <c r="E874" s="551"/>
      <c r="F874" s="551"/>
      <c r="G874" s="551"/>
      <c r="H874" s="551"/>
      <c r="I874" s="551"/>
      <c r="J874" s="551"/>
      <c r="K874" s="551"/>
      <c r="L874" s="551"/>
      <c r="M874" s="551"/>
      <c r="N874" s="551"/>
      <c r="O874" s="551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592"/>
      <c r="B875" s="570"/>
      <c r="C875" s="551"/>
      <c r="D875" s="551"/>
      <c r="E875" s="551"/>
      <c r="F875" s="551"/>
      <c r="G875" s="551"/>
      <c r="H875" s="551"/>
      <c r="I875" s="551"/>
      <c r="J875" s="551"/>
      <c r="K875" s="551"/>
      <c r="L875" s="551"/>
      <c r="M875" s="551"/>
      <c r="N875" s="551"/>
      <c r="O875" s="551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592"/>
      <c r="B876" s="570"/>
      <c r="C876" s="551"/>
      <c r="D876" s="551"/>
      <c r="E876" s="551"/>
      <c r="F876" s="551"/>
      <c r="G876" s="551"/>
      <c r="H876" s="551"/>
      <c r="I876" s="551"/>
      <c r="J876" s="551"/>
      <c r="K876" s="551"/>
      <c r="L876" s="551"/>
      <c r="M876" s="551"/>
      <c r="N876" s="551"/>
      <c r="O876" s="551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592"/>
      <c r="B877" s="570"/>
      <c r="C877" s="551"/>
      <c r="D877" s="551"/>
      <c r="E877" s="551"/>
      <c r="F877" s="551"/>
      <c r="G877" s="551"/>
      <c r="H877" s="551"/>
      <c r="I877" s="551"/>
      <c r="J877" s="551"/>
      <c r="K877" s="551"/>
      <c r="L877" s="551"/>
      <c r="M877" s="551"/>
      <c r="N877" s="551"/>
      <c r="O877" s="551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592"/>
      <c r="B878" s="570"/>
      <c r="C878" s="551"/>
      <c r="D878" s="551"/>
      <c r="E878" s="551"/>
      <c r="F878" s="551"/>
      <c r="G878" s="551"/>
      <c r="H878" s="551"/>
      <c r="I878" s="551"/>
      <c r="J878" s="551"/>
      <c r="K878" s="551"/>
      <c r="L878" s="551"/>
      <c r="M878" s="551"/>
      <c r="N878" s="551"/>
      <c r="O878" s="551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592"/>
      <c r="B879" s="570"/>
      <c r="C879" s="551"/>
      <c r="D879" s="551"/>
      <c r="E879" s="551"/>
      <c r="F879" s="551"/>
      <c r="G879" s="551"/>
      <c r="H879" s="551"/>
      <c r="I879" s="551"/>
      <c r="J879" s="551"/>
      <c r="K879" s="551"/>
      <c r="L879" s="551"/>
      <c r="M879" s="551"/>
      <c r="N879" s="551"/>
      <c r="O879" s="551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592"/>
      <c r="B880" s="570"/>
      <c r="C880" s="551"/>
      <c r="D880" s="551"/>
      <c r="E880" s="551"/>
      <c r="F880" s="551"/>
      <c r="G880" s="551"/>
      <c r="H880" s="551"/>
      <c r="I880" s="551"/>
      <c r="J880" s="551"/>
      <c r="K880" s="551"/>
      <c r="L880" s="551"/>
      <c r="M880" s="551"/>
      <c r="N880" s="551"/>
      <c r="O880" s="551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592"/>
      <c r="B881" s="570"/>
      <c r="C881" s="551"/>
      <c r="D881" s="551"/>
      <c r="E881" s="551"/>
      <c r="F881" s="551"/>
      <c r="G881" s="551"/>
      <c r="H881" s="551"/>
      <c r="I881" s="551"/>
      <c r="J881" s="551"/>
      <c r="K881" s="551"/>
      <c r="L881" s="551"/>
      <c r="M881" s="551"/>
      <c r="N881" s="551"/>
      <c r="O881" s="551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592"/>
      <c r="B882" s="570"/>
      <c r="C882" s="551"/>
      <c r="D882" s="551"/>
      <c r="E882" s="551"/>
      <c r="F882" s="551"/>
      <c r="G882" s="551"/>
      <c r="H882" s="551"/>
      <c r="I882" s="551"/>
      <c r="J882" s="551"/>
      <c r="K882" s="551"/>
      <c r="L882" s="551"/>
      <c r="M882" s="551"/>
      <c r="N882" s="551"/>
      <c r="O882" s="551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592"/>
      <c r="B883" s="570"/>
      <c r="C883" s="551"/>
      <c r="D883" s="551"/>
      <c r="E883" s="551"/>
      <c r="F883" s="551"/>
      <c r="G883" s="551"/>
      <c r="H883" s="551"/>
      <c r="I883" s="551"/>
      <c r="J883" s="551"/>
      <c r="K883" s="551"/>
      <c r="L883" s="551"/>
      <c r="M883" s="551"/>
      <c r="N883" s="551"/>
      <c r="O883" s="551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592"/>
      <c r="B884" s="570"/>
      <c r="C884" s="551"/>
      <c r="D884" s="551"/>
      <c r="E884" s="551"/>
      <c r="F884" s="551"/>
      <c r="G884" s="551"/>
      <c r="H884" s="551"/>
      <c r="I884" s="551"/>
      <c r="J884" s="551"/>
      <c r="K884" s="551"/>
      <c r="L884" s="551"/>
      <c r="M884" s="551"/>
      <c r="N884" s="551"/>
      <c r="O884" s="551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592"/>
      <c r="B885" s="570"/>
      <c r="C885" s="551"/>
      <c r="D885" s="551"/>
      <c r="E885" s="551"/>
      <c r="F885" s="551"/>
      <c r="G885" s="551"/>
      <c r="H885" s="551"/>
      <c r="I885" s="551"/>
      <c r="J885" s="551"/>
      <c r="K885" s="551"/>
      <c r="L885" s="551"/>
      <c r="M885" s="551"/>
      <c r="N885" s="551"/>
      <c r="O885" s="551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592"/>
      <c r="B886" s="570"/>
      <c r="C886" s="551"/>
      <c r="D886" s="551"/>
      <c r="E886" s="551"/>
      <c r="F886" s="551"/>
      <c r="G886" s="551"/>
      <c r="H886" s="551"/>
      <c r="I886" s="551"/>
      <c r="J886" s="551"/>
      <c r="K886" s="551"/>
      <c r="L886" s="551"/>
      <c r="M886" s="551"/>
      <c r="N886" s="551"/>
      <c r="O886" s="551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592"/>
      <c r="B887" s="570"/>
      <c r="C887" s="551"/>
      <c r="D887" s="551"/>
      <c r="E887" s="551"/>
      <c r="F887" s="551"/>
      <c r="G887" s="551"/>
      <c r="H887" s="551"/>
      <c r="I887" s="551"/>
      <c r="J887" s="551"/>
      <c r="K887" s="551"/>
      <c r="L887" s="551"/>
      <c r="M887" s="551"/>
      <c r="N887" s="551"/>
      <c r="O887" s="551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592"/>
      <c r="B888" s="570"/>
      <c r="C888" s="551"/>
      <c r="D888" s="551"/>
      <c r="E888" s="551"/>
      <c r="F888" s="551"/>
      <c r="G888" s="551"/>
      <c r="H888" s="551"/>
      <c r="I888" s="551"/>
      <c r="J888" s="551"/>
      <c r="K888" s="551"/>
      <c r="L888" s="551"/>
      <c r="M888" s="551"/>
      <c r="N888" s="551"/>
      <c r="O888" s="551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592"/>
      <c r="B889" s="570"/>
      <c r="C889" s="551"/>
      <c r="D889" s="551"/>
      <c r="E889" s="551"/>
      <c r="F889" s="551"/>
      <c r="G889" s="551"/>
      <c r="H889" s="551"/>
      <c r="I889" s="551"/>
      <c r="J889" s="551"/>
      <c r="K889" s="551"/>
      <c r="L889" s="551"/>
      <c r="M889" s="551"/>
      <c r="N889" s="551"/>
      <c r="O889" s="551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592"/>
      <c r="B890" s="570"/>
      <c r="C890" s="551"/>
      <c r="D890" s="551"/>
      <c r="E890" s="551"/>
      <c r="F890" s="551"/>
      <c r="G890" s="551"/>
      <c r="H890" s="551"/>
      <c r="I890" s="551"/>
      <c r="J890" s="551"/>
      <c r="K890" s="551"/>
      <c r="L890" s="551"/>
      <c r="M890" s="551"/>
      <c r="N890" s="551"/>
      <c r="O890" s="551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592"/>
      <c r="B891" s="570"/>
      <c r="C891" s="551"/>
      <c r="D891" s="551"/>
      <c r="E891" s="551"/>
      <c r="F891" s="551"/>
      <c r="G891" s="551"/>
      <c r="H891" s="551"/>
      <c r="I891" s="551"/>
      <c r="J891" s="551"/>
      <c r="K891" s="551"/>
      <c r="L891" s="551"/>
      <c r="M891" s="551"/>
      <c r="N891" s="551"/>
      <c r="O891" s="551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592"/>
      <c r="B892" s="570"/>
      <c r="C892" s="551"/>
      <c r="D892" s="551"/>
      <c r="E892" s="551"/>
      <c r="F892" s="551"/>
      <c r="G892" s="551"/>
      <c r="H892" s="551"/>
      <c r="I892" s="551"/>
      <c r="J892" s="551"/>
      <c r="K892" s="551"/>
      <c r="L892" s="551"/>
      <c r="M892" s="551"/>
      <c r="N892" s="551"/>
      <c r="O892" s="551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592"/>
      <c r="B893" s="570"/>
      <c r="C893" s="551"/>
      <c r="D893" s="551"/>
      <c r="E893" s="551"/>
      <c r="F893" s="551"/>
      <c r="G893" s="551"/>
      <c r="H893" s="551"/>
      <c r="I893" s="551"/>
      <c r="J893" s="551"/>
      <c r="K893" s="551"/>
      <c r="L893" s="551"/>
      <c r="M893" s="551"/>
      <c r="N893" s="551"/>
      <c r="O893" s="551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592"/>
      <c r="B894" s="570"/>
      <c r="C894" s="551"/>
      <c r="D894" s="551"/>
      <c r="E894" s="551"/>
      <c r="F894" s="551"/>
      <c r="G894" s="551"/>
      <c r="H894" s="551"/>
      <c r="I894" s="551"/>
      <c r="J894" s="551"/>
      <c r="K894" s="551"/>
      <c r="L894" s="551"/>
      <c r="M894" s="551"/>
      <c r="N894" s="551"/>
      <c r="O894" s="551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592"/>
      <c r="B895" s="570"/>
      <c r="C895" s="551"/>
      <c r="D895" s="551"/>
      <c r="E895" s="551"/>
      <c r="F895" s="551"/>
      <c r="G895" s="551"/>
      <c r="H895" s="551"/>
      <c r="I895" s="551"/>
      <c r="J895" s="551"/>
      <c r="K895" s="551"/>
      <c r="L895" s="551"/>
      <c r="M895" s="551"/>
      <c r="N895" s="551"/>
      <c r="O895" s="551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592"/>
      <c r="B896" s="570"/>
      <c r="C896" s="551"/>
      <c r="D896" s="551"/>
      <c r="E896" s="551"/>
      <c r="F896" s="551"/>
      <c r="G896" s="551"/>
      <c r="H896" s="551"/>
      <c r="I896" s="551"/>
      <c r="J896" s="551"/>
      <c r="K896" s="551"/>
      <c r="L896" s="551"/>
      <c r="M896" s="551"/>
      <c r="N896" s="551"/>
      <c r="O896" s="551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592"/>
      <c r="B897" s="570"/>
      <c r="C897" s="551"/>
      <c r="D897" s="551"/>
      <c r="E897" s="551"/>
      <c r="F897" s="551"/>
      <c r="G897" s="551"/>
      <c r="H897" s="551"/>
      <c r="I897" s="551"/>
      <c r="J897" s="551"/>
      <c r="K897" s="551"/>
      <c r="L897" s="551"/>
      <c r="M897" s="551"/>
      <c r="N897" s="551"/>
      <c r="O897" s="551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592"/>
      <c r="B898" s="570"/>
      <c r="C898" s="551"/>
      <c r="D898" s="551"/>
      <c r="E898" s="551"/>
      <c r="F898" s="551"/>
      <c r="G898" s="551"/>
      <c r="H898" s="551"/>
      <c r="I898" s="551"/>
      <c r="J898" s="551"/>
      <c r="K898" s="551"/>
      <c r="L898" s="551"/>
      <c r="M898" s="551"/>
      <c r="N898" s="551"/>
      <c r="O898" s="551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592"/>
      <c r="B899" s="570"/>
      <c r="C899" s="551"/>
      <c r="D899" s="551"/>
      <c r="E899" s="551"/>
      <c r="F899" s="551"/>
      <c r="G899" s="551"/>
      <c r="H899" s="551"/>
      <c r="I899" s="551"/>
      <c r="J899" s="551"/>
      <c r="K899" s="551"/>
      <c r="L899" s="551"/>
      <c r="M899" s="551"/>
      <c r="N899" s="551"/>
      <c r="O899" s="551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592"/>
      <c r="B900" s="570"/>
      <c r="C900" s="551"/>
      <c r="D900" s="551"/>
      <c r="E900" s="551"/>
      <c r="F900" s="551"/>
      <c r="G900" s="551"/>
      <c r="H900" s="551"/>
      <c r="I900" s="551"/>
      <c r="J900" s="551"/>
      <c r="K900" s="551"/>
      <c r="L900" s="551"/>
      <c r="M900" s="551"/>
      <c r="N900" s="551"/>
      <c r="O900" s="551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592"/>
      <c r="B901" s="570"/>
      <c r="C901" s="551"/>
      <c r="D901" s="551"/>
      <c r="E901" s="551"/>
      <c r="F901" s="551"/>
      <c r="G901" s="551"/>
      <c r="H901" s="551"/>
      <c r="I901" s="551"/>
      <c r="J901" s="551"/>
      <c r="K901" s="551"/>
      <c r="L901" s="551"/>
      <c r="M901" s="551"/>
      <c r="N901" s="551"/>
      <c r="O901" s="551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592"/>
      <c r="B902" s="570"/>
      <c r="C902" s="551"/>
      <c r="D902" s="551"/>
      <c r="E902" s="551"/>
      <c r="F902" s="551"/>
      <c r="G902" s="551"/>
      <c r="H902" s="551"/>
      <c r="I902" s="551"/>
      <c r="J902" s="551"/>
      <c r="K902" s="551"/>
      <c r="L902" s="551"/>
      <c r="M902" s="551"/>
      <c r="N902" s="551"/>
      <c r="O902" s="551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592"/>
      <c r="B903" s="570"/>
      <c r="C903" s="551"/>
      <c r="D903" s="551"/>
      <c r="E903" s="551"/>
      <c r="F903" s="551"/>
      <c r="G903" s="551"/>
      <c r="H903" s="551"/>
      <c r="I903" s="551"/>
      <c r="J903" s="551"/>
      <c r="K903" s="551"/>
      <c r="L903" s="551"/>
      <c r="M903" s="551"/>
      <c r="N903" s="551"/>
      <c r="O903" s="551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592"/>
      <c r="B904" s="570"/>
      <c r="C904" s="551"/>
      <c r="D904" s="551"/>
      <c r="E904" s="551"/>
      <c r="F904" s="551"/>
      <c r="G904" s="551"/>
      <c r="H904" s="551"/>
      <c r="I904" s="551"/>
      <c r="J904" s="551"/>
      <c r="K904" s="551"/>
      <c r="L904" s="551"/>
      <c r="M904" s="551"/>
      <c r="N904" s="551"/>
      <c r="O904" s="551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592"/>
      <c r="B905" s="570"/>
      <c r="C905" s="551"/>
      <c r="D905" s="551"/>
      <c r="E905" s="551"/>
      <c r="F905" s="551"/>
      <c r="G905" s="551"/>
      <c r="H905" s="551"/>
      <c r="I905" s="551"/>
      <c r="J905" s="551"/>
      <c r="K905" s="551"/>
      <c r="L905" s="551"/>
      <c r="M905" s="551"/>
      <c r="N905" s="551"/>
      <c r="O905" s="551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592"/>
      <c r="B906" s="570"/>
      <c r="C906" s="551"/>
      <c r="D906" s="551"/>
      <c r="E906" s="551"/>
      <c r="F906" s="551"/>
      <c r="G906" s="551"/>
      <c r="H906" s="551"/>
      <c r="I906" s="551"/>
      <c r="J906" s="551"/>
      <c r="K906" s="551"/>
      <c r="L906" s="551"/>
      <c r="M906" s="551"/>
      <c r="N906" s="551"/>
      <c r="O906" s="551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592"/>
      <c r="B907" s="570"/>
      <c r="C907" s="551"/>
      <c r="D907" s="551"/>
      <c r="E907" s="551"/>
      <c r="F907" s="551"/>
      <c r="G907" s="551"/>
      <c r="H907" s="551"/>
      <c r="I907" s="551"/>
      <c r="J907" s="551"/>
      <c r="K907" s="551"/>
      <c r="L907" s="551"/>
      <c r="M907" s="551"/>
      <c r="N907" s="551"/>
      <c r="O907" s="551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592"/>
      <c r="B908" s="570"/>
      <c r="C908" s="551"/>
      <c r="D908" s="551"/>
      <c r="E908" s="551"/>
      <c r="F908" s="551"/>
      <c r="G908" s="551"/>
      <c r="H908" s="551"/>
      <c r="I908" s="551"/>
      <c r="J908" s="551"/>
      <c r="K908" s="551"/>
      <c r="L908" s="551"/>
      <c r="M908" s="551"/>
      <c r="N908" s="551"/>
      <c r="O908" s="551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592"/>
      <c r="B909" s="570"/>
      <c r="C909" s="551"/>
      <c r="D909" s="551"/>
      <c r="E909" s="551"/>
      <c r="F909" s="551"/>
      <c r="G909" s="551"/>
      <c r="H909" s="551"/>
      <c r="I909" s="551"/>
      <c r="J909" s="551"/>
      <c r="K909" s="551"/>
      <c r="L909" s="551"/>
      <c r="M909" s="551"/>
      <c r="N909" s="551"/>
      <c r="O909" s="551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592"/>
      <c r="B910" s="570"/>
      <c r="C910" s="551"/>
      <c r="D910" s="551"/>
      <c r="E910" s="551"/>
      <c r="F910" s="551"/>
      <c r="G910" s="551"/>
      <c r="H910" s="551"/>
      <c r="I910" s="551"/>
      <c r="J910" s="551"/>
      <c r="K910" s="551"/>
      <c r="L910" s="551"/>
      <c r="M910" s="551"/>
      <c r="N910" s="551"/>
      <c r="O910" s="551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592"/>
      <c r="B911" s="570"/>
      <c r="C911" s="551"/>
      <c r="D911" s="551"/>
      <c r="E911" s="551"/>
      <c r="F911" s="551"/>
      <c r="G911" s="551"/>
      <c r="H911" s="551"/>
      <c r="I911" s="551"/>
      <c r="J911" s="551"/>
      <c r="K911" s="551"/>
      <c r="L911" s="551"/>
      <c r="M911" s="551"/>
      <c r="N911" s="551"/>
      <c r="O911" s="551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592"/>
      <c r="B912" s="570"/>
      <c r="C912" s="551"/>
      <c r="D912" s="551"/>
      <c r="E912" s="551"/>
      <c r="F912" s="551"/>
      <c r="G912" s="551"/>
      <c r="H912" s="551"/>
      <c r="I912" s="551"/>
      <c r="J912" s="551"/>
      <c r="K912" s="551"/>
      <c r="L912" s="551"/>
      <c r="M912" s="551"/>
      <c r="N912" s="551"/>
      <c r="O912" s="551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592"/>
      <c r="B913" s="570"/>
      <c r="C913" s="551"/>
      <c r="D913" s="551"/>
      <c r="E913" s="551"/>
      <c r="F913" s="551"/>
      <c r="G913" s="551"/>
      <c r="H913" s="551"/>
      <c r="I913" s="551"/>
      <c r="J913" s="551"/>
      <c r="K913" s="551"/>
      <c r="L913" s="551"/>
      <c r="M913" s="551"/>
      <c r="N913" s="551"/>
      <c r="O913" s="551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592"/>
      <c r="B914" s="570"/>
      <c r="C914" s="551"/>
      <c r="D914" s="551"/>
      <c r="E914" s="551"/>
      <c r="F914" s="551"/>
      <c r="G914" s="551"/>
      <c r="H914" s="551"/>
      <c r="I914" s="551"/>
      <c r="J914" s="551"/>
      <c r="K914" s="551"/>
      <c r="L914" s="551"/>
      <c r="M914" s="551"/>
      <c r="N914" s="551"/>
      <c r="O914" s="551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592"/>
      <c r="B915" s="570"/>
      <c r="C915" s="551"/>
      <c r="D915" s="551"/>
      <c r="E915" s="551"/>
      <c r="F915" s="551"/>
      <c r="G915" s="551"/>
      <c r="H915" s="551"/>
      <c r="I915" s="551"/>
      <c r="J915" s="551"/>
      <c r="K915" s="551"/>
      <c r="L915" s="551"/>
      <c r="M915" s="551"/>
      <c r="N915" s="551"/>
      <c r="O915" s="551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592"/>
      <c r="B916" s="570"/>
      <c r="C916" s="551"/>
      <c r="D916" s="551"/>
      <c r="E916" s="551"/>
      <c r="F916" s="551"/>
      <c r="G916" s="551"/>
      <c r="H916" s="551"/>
      <c r="I916" s="551"/>
      <c r="J916" s="551"/>
      <c r="K916" s="551"/>
      <c r="L916" s="551"/>
      <c r="M916" s="551"/>
      <c r="N916" s="551"/>
      <c r="O916" s="551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592"/>
      <c r="B917" s="570"/>
      <c r="C917" s="551"/>
      <c r="D917" s="551"/>
      <c r="E917" s="551"/>
      <c r="F917" s="551"/>
      <c r="G917" s="551"/>
      <c r="H917" s="551"/>
      <c r="I917" s="551"/>
      <c r="J917" s="551"/>
      <c r="K917" s="551"/>
      <c r="L917" s="551"/>
      <c r="M917" s="551"/>
      <c r="N917" s="551"/>
      <c r="O917" s="551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592"/>
      <c r="B918" s="570"/>
      <c r="C918" s="551"/>
      <c r="D918" s="551"/>
      <c r="E918" s="551"/>
      <c r="F918" s="551"/>
      <c r="G918" s="551"/>
      <c r="H918" s="551"/>
      <c r="I918" s="551"/>
      <c r="J918" s="551"/>
      <c r="K918" s="551"/>
      <c r="L918" s="551"/>
      <c r="M918" s="551"/>
      <c r="N918" s="551"/>
      <c r="O918" s="551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592"/>
      <c r="B919" s="570"/>
      <c r="C919" s="551"/>
      <c r="D919" s="551"/>
      <c r="E919" s="551"/>
      <c r="F919" s="551"/>
      <c r="G919" s="551"/>
      <c r="H919" s="551"/>
      <c r="I919" s="551"/>
      <c r="J919" s="551"/>
      <c r="K919" s="551"/>
      <c r="L919" s="551"/>
      <c r="M919" s="551"/>
      <c r="N919" s="551"/>
      <c r="O919" s="551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592"/>
      <c r="B920" s="570"/>
      <c r="C920" s="551"/>
      <c r="D920" s="551"/>
      <c r="E920" s="551"/>
      <c r="F920" s="551"/>
      <c r="G920" s="551"/>
      <c r="H920" s="551"/>
      <c r="I920" s="551"/>
      <c r="J920" s="551"/>
      <c r="K920" s="551"/>
      <c r="L920" s="551"/>
      <c r="M920" s="551"/>
      <c r="N920" s="551"/>
      <c r="O920" s="551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592"/>
      <c r="B921" s="570"/>
      <c r="C921" s="551"/>
      <c r="D921" s="551"/>
      <c r="E921" s="551"/>
      <c r="F921" s="551"/>
      <c r="G921" s="551"/>
      <c r="H921" s="551"/>
      <c r="I921" s="551"/>
      <c r="J921" s="551"/>
      <c r="K921" s="551"/>
      <c r="L921" s="551"/>
      <c r="M921" s="551"/>
      <c r="N921" s="551"/>
      <c r="O921" s="551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592"/>
      <c r="B922" s="570"/>
      <c r="C922" s="551"/>
      <c r="D922" s="551"/>
      <c r="E922" s="551"/>
      <c r="F922" s="551"/>
      <c r="G922" s="551"/>
      <c r="H922" s="551"/>
      <c r="I922" s="551"/>
      <c r="J922" s="551"/>
      <c r="K922" s="551"/>
      <c r="L922" s="551"/>
      <c r="M922" s="551"/>
      <c r="N922" s="551"/>
      <c r="O922" s="551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592"/>
      <c r="B923" s="570"/>
      <c r="C923" s="551"/>
      <c r="D923" s="551"/>
      <c r="E923" s="551"/>
      <c r="F923" s="551"/>
      <c r="G923" s="551"/>
      <c r="H923" s="551"/>
      <c r="I923" s="551"/>
      <c r="J923" s="551"/>
      <c r="K923" s="551"/>
      <c r="L923" s="551"/>
      <c r="M923" s="551"/>
      <c r="N923" s="551"/>
      <c r="O923" s="551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592"/>
      <c r="B924" s="570"/>
      <c r="C924" s="551"/>
      <c r="D924" s="551"/>
      <c r="E924" s="551"/>
      <c r="F924" s="551"/>
      <c r="G924" s="551"/>
      <c r="H924" s="551"/>
      <c r="I924" s="551"/>
      <c r="J924" s="551"/>
      <c r="K924" s="551"/>
      <c r="L924" s="551"/>
      <c r="M924" s="551"/>
      <c r="N924" s="551"/>
      <c r="O924" s="551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592"/>
      <c r="B925" s="570"/>
      <c r="C925" s="551"/>
      <c r="D925" s="551"/>
      <c r="E925" s="551"/>
      <c r="F925" s="551"/>
      <c r="G925" s="551"/>
      <c r="H925" s="551"/>
      <c r="I925" s="551"/>
      <c r="J925" s="551"/>
      <c r="K925" s="551"/>
      <c r="L925" s="551"/>
      <c r="M925" s="551"/>
      <c r="N925" s="551"/>
      <c r="O925" s="551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592"/>
      <c r="B926" s="570"/>
      <c r="C926" s="551"/>
      <c r="D926" s="551"/>
      <c r="E926" s="551"/>
      <c r="F926" s="551"/>
      <c r="G926" s="551"/>
      <c r="H926" s="551"/>
      <c r="I926" s="551"/>
      <c r="J926" s="551"/>
      <c r="K926" s="551"/>
      <c r="L926" s="551"/>
      <c r="M926" s="551"/>
      <c r="N926" s="551"/>
      <c r="O926" s="551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592"/>
      <c r="B927" s="570"/>
      <c r="C927" s="551"/>
      <c r="D927" s="551"/>
      <c r="E927" s="551"/>
      <c r="F927" s="551"/>
      <c r="G927" s="551"/>
      <c r="H927" s="551"/>
      <c r="I927" s="551"/>
      <c r="J927" s="551"/>
      <c r="K927" s="551"/>
      <c r="L927" s="551"/>
      <c r="M927" s="551"/>
      <c r="N927" s="551"/>
      <c r="O927" s="551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592"/>
      <c r="B928" s="570"/>
      <c r="C928" s="551"/>
      <c r="D928" s="551"/>
      <c r="E928" s="551"/>
      <c r="F928" s="551"/>
      <c r="G928" s="551"/>
      <c r="H928" s="551"/>
      <c r="I928" s="551"/>
      <c r="J928" s="551"/>
      <c r="K928" s="551"/>
      <c r="L928" s="551"/>
      <c r="M928" s="551"/>
      <c r="N928" s="551"/>
      <c r="O928" s="551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592"/>
      <c r="B929" s="570"/>
      <c r="C929" s="551"/>
      <c r="D929" s="551"/>
      <c r="E929" s="551"/>
      <c r="F929" s="551"/>
      <c r="G929" s="551"/>
      <c r="H929" s="551"/>
      <c r="I929" s="551"/>
      <c r="J929" s="551"/>
      <c r="K929" s="551"/>
      <c r="L929" s="551"/>
      <c r="M929" s="551"/>
      <c r="N929" s="551"/>
      <c r="O929" s="551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592"/>
      <c r="B930" s="570"/>
      <c r="C930" s="551"/>
      <c r="D930" s="551"/>
      <c r="E930" s="551"/>
      <c r="F930" s="551"/>
      <c r="G930" s="551"/>
      <c r="H930" s="551"/>
      <c r="I930" s="551"/>
      <c r="J930" s="551"/>
      <c r="K930" s="551"/>
      <c r="L930" s="551"/>
      <c r="M930" s="551"/>
      <c r="N930" s="551"/>
      <c r="O930" s="551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592"/>
      <c r="B931" s="570"/>
      <c r="C931" s="551"/>
      <c r="D931" s="551"/>
      <c r="E931" s="551"/>
      <c r="F931" s="551"/>
      <c r="G931" s="551"/>
      <c r="H931" s="551"/>
      <c r="I931" s="551"/>
      <c r="J931" s="551"/>
      <c r="K931" s="551"/>
      <c r="L931" s="551"/>
      <c r="M931" s="551"/>
      <c r="N931" s="551"/>
      <c r="O931" s="551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592"/>
      <c r="B932" s="570"/>
      <c r="C932" s="551"/>
      <c r="D932" s="551"/>
      <c r="E932" s="551"/>
      <c r="F932" s="551"/>
      <c r="G932" s="551"/>
      <c r="H932" s="551"/>
      <c r="I932" s="551"/>
      <c r="J932" s="551"/>
      <c r="K932" s="551"/>
      <c r="L932" s="551"/>
      <c r="M932" s="551"/>
      <c r="N932" s="551"/>
      <c r="O932" s="551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592"/>
      <c r="B933" s="570"/>
      <c r="C933" s="551"/>
      <c r="D933" s="551"/>
      <c r="E933" s="551"/>
      <c r="F933" s="551"/>
      <c r="G933" s="551"/>
      <c r="H933" s="551"/>
      <c r="I933" s="551"/>
      <c r="J933" s="551"/>
      <c r="K933" s="551"/>
      <c r="L933" s="551"/>
      <c r="M933" s="551"/>
      <c r="N933" s="551"/>
      <c r="O933" s="551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592"/>
      <c r="B934" s="570"/>
      <c r="C934" s="551"/>
      <c r="D934" s="551"/>
      <c r="E934" s="551"/>
      <c r="F934" s="551"/>
      <c r="G934" s="551"/>
      <c r="H934" s="551"/>
      <c r="I934" s="551"/>
      <c r="J934" s="551"/>
      <c r="K934" s="551"/>
      <c r="L934" s="551"/>
      <c r="M934" s="551"/>
      <c r="N934" s="551"/>
      <c r="O934" s="551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592"/>
      <c r="B935" s="570"/>
      <c r="C935" s="551"/>
      <c r="D935" s="551"/>
      <c r="E935" s="551"/>
      <c r="F935" s="551"/>
      <c r="G935" s="551"/>
      <c r="H935" s="551"/>
      <c r="I935" s="551"/>
      <c r="J935" s="551"/>
      <c r="K935" s="551"/>
      <c r="L935" s="551"/>
      <c r="M935" s="551"/>
      <c r="N935" s="551"/>
      <c r="O935" s="551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592"/>
      <c r="B936" s="570"/>
      <c r="C936" s="551"/>
      <c r="D936" s="551"/>
      <c r="E936" s="551"/>
      <c r="F936" s="551"/>
      <c r="G936" s="551"/>
      <c r="H936" s="551"/>
      <c r="I936" s="551"/>
      <c r="J936" s="551"/>
      <c r="K936" s="551"/>
      <c r="L936" s="551"/>
      <c r="M936" s="551"/>
      <c r="N936" s="551"/>
      <c r="O936" s="551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592"/>
      <c r="B937" s="570"/>
      <c r="C937" s="551"/>
      <c r="D937" s="551"/>
      <c r="E937" s="551"/>
      <c r="F937" s="551"/>
      <c r="G937" s="551"/>
      <c r="H937" s="551"/>
      <c r="I937" s="551"/>
      <c r="J937" s="551"/>
      <c r="K937" s="551"/>
      <c r="L937" s="551"/>
      <c r="M937" s="551"/>
      <c r="N937" s="551"/>
      <c r="O937" s="551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592"/>
      <c r="B938" s="570"/>
      <c r="C938" s="551"/>
      <c r="D938" s="551"/>
      <c r="E938" s="551"/>
      <c r="F938" s="551"/>
      <c r="G938" s="551"/>
      <c r="H938" s="551"/>
      <c r="I938" s="551"/>
      <c r="J938" s="551"/>
      <c r="K938" s="551"/>
      <c r="L938" s="551"/>
      <c r="M938" s="551"/>
      <c r="N938" s="551"/>
      <c r="O938" s="551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592"/>
      <c r="B939" s="570"/>
      <c r="C939" s="551"/>
      <c r="D939" s="551"/>
      <c r="E939" s="551"/>
      <c r="F939" s="551"/>
      <c r="G939" s="551"/>
      <c r="H939" s="551"/>
      <c r="I939" s="551"/>
      <c r="J939" s="551"/>
      <c r="K939" s="551"/>
      <c r="L939" s="551"/>
      <c r="M939" s="551"/>
      <c r="N939" s="551"/>
      <c r="O939" s="551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592"/>
      <c r="B940" s="570"/>
      <c r="C940" s="551"/>
      <c r="D940" s="551"/>
      <c r="E940" s="551"/>
      <c r="F940" s="551"/>
      <c r="G940" s="551"/>
      <c r="H940" s="551"/>
      <c r="I940" s="551"/>
      <c r="J940" s="551"/>
      <c r="K940" s="551"/>
      <c r="L940" s="551"/>
      <c r="M940" s="551"/>
      <c r="N940" s="551"/>
      <c r="O940" s="551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592"/>
      <c r="B941" s="570"/>
      <c r="C941" s="551"/>
      <c r="D941" s="551"/>
      <c r="E941" s="551"/>
      <c r="F941" s="551"/>
      <c r="G941" s="551"/>
      <c r="H941" s="551"/>
      <c r="I941" s="551"/>
      <c r="J941" s="551"/>
      <c r="K941" s="551"/>
      <c r="L941" s="551"/>
      <c r="M941" s="551"/>
      <c r="N941" s="551"/>
      <c r="O941" s="551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592"/>
      <c r="B942" s="570"/>
      <c r="C942" s="551"/>
      <c r="D942" s="551"/>
      <c r="E942" s="551"/>
      <c r="F942" s="551"/>
      <c r="G942" s="551"/>
      <c r="H942" s="551"/>
      <c r="I942" s="551"/>
      <c r="J942" s="551"/>
      <c r="K942" s="551"/>
      <c r="L942" s="551"/>
      <c r="M942" s="551"/>
      <c r="N942" s="551"/>
      <c r="O942" s="551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592"/>
      <c r="B943" s="570"/>
      <c r="C943" s="551"/>
      <c r="D943" s="551"/>
      <c r="E943" s="551"/>
      <c r="F943" s="551"/>
      <c r="G943" s="551"/>
      <c r="H943" s="551"/>
      <c r="I943" s="551"/>
      <c r="J943" s="551"/>
      <c r="K943" s="551"/>
      <c r="L943" s="551"/>
      <c r="M943" s="551"/>
      <c r="N943" s="551"/>
      <c r="O943" s="551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592"/>
      <c r="B944" s="570"/>
      <c r="C944" s="551"/>
      <c r="D944" s="551"/>
      <c r="E944" s="551"/>
      <c r="F944" s="551"/>
      <c r="G944" s="551"/>
      <c r="H944" s="551"/>
      <c r="I944" s="551"/>
      <c r="J944" s="551"/>
      <c r="K944" s="551"/>
      <c r="L944" s="551"/>
      <c r="M944" s="551"/>
      <c r="N944" s="551"/>
      <c r="O944" s="551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592"/>
      <c r="B945" s="570"/>
      <c r="C945" s="551"/>
      <c r="D945" s="551"/>
      <c r="E945" s="551"/>
      <c r="F945" s="551"/>
      <c r="G945" s="551"/>
      <c r="H945" s="551"/>
      <c r="I945" s="551"/>
      <c r="J945" s="551"/>
      <c r="K945" s="551"/>
      <c r="L945" s="551"/>
      <c r="M945" s="551"/>
      <c r="N945" s="551"/>
      <c r="O945" s="551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592"/>
      <c r="B946" s="570"/>
      <c r="C946" s="551"/>
      <c r="D946" s="551"/>
      <c r="E946" s="551"/>
      <c r="F946" s="551"/>
      <c r="G946" s="551"/>
      <c r="H946" s="551"/>
      <c r="I946" s="551"/>
      <c r="J946" s="551"/>
      <c r="K946" s="551"/>
      <c r="L946" s="551"/>
      <c r="M946" s="551"/>
      <c r="N946" s="551"/>
      <c r="O946" s="551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592"/>
      <c r="B947" s="570"/>
      <c r="C947" s="551"/>
      <c r="D947" s="551"/>
      <c r="E947" s="551"/>
      <c r="F947" s="551"/>
      <c r="G947" s="551"/>
      <c r="H947" s="551"/>
      <c r="I947" s="551"/>
      <c r="J947" s="551"/>
      <c r="K947" s="551"/>
      <c r="L947" s="551"/>
      <c r="M947" s="551"/>
      <c r="N947" s="551"/>
      <c r="O947" s="551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592"/>
      <c r="B948" s="570"/>
      <c r="C948" s="551"/>
      <c r="D948" s="551"/>
      <c r="E948" s="551"/>
      <c r="F948" s="551"/>
      <c r="G948" s="551"/>
      <c r="H948" s="551"/>
      <c r="I948" s="551"/>
      <c r="J948" s="551"/>
      <c r="K948" s="551"/>
      <c r="L948" s="551"/>
      <c r="M948" s="551"/>
      <c r="N948" s="551"/>
      <c r="O948" s="551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592"/>
      <c r="B949" s="570"/>
      <c r="C949" s="551"/>
      <c r="D949" s="551"/>
      <c r="E949" s="551"/>
      <c r="F949" s="551"/>
      <c r="G949" s="551"/>
      <c r="H949" s="551"/>
      <c r="I949" s="551"/>
      <c r="J949" s="551"/>
      <c r="K949" s="551"/>
      <c r="L949" s="551"/>
      <c r="M949" s="551"/>
      <c r="N949" s="551"/>
      <c r="O949" s="551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592"/>
      <c r="B950" s="570"/>
      <c r="C950" s="551"/>
      <c r="D950" s="551"/>
      <c r="E950" s="551"/>
      <c r="F950" s="551"/>
      <c r="G950" s="551"/>
      <c r="H950" s="551"/>
      <c r="I950" s="551"/>
      <c r="J950" s="551"/>
      <c r="K950" s="551"/>
      <c r="L950" s="551"/>
      <c r="M950" s="551"/>
      <c r="N950" s="551"/>
      <c r="O950" s="551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592"/>
      <c r="B951" s="570"/>
      <c r="C951" s="551"/>
      <c r="D951" s="551"/>
      <c r="E951" s="551"/>
      <c r="F951" s="551"/>
      <c r="G951" s="551"/>
      <c r="H951" s="551"/>
      <c r="I951" s="551"/>
      <c r="J951" s="551"/>
      <c r="K951" s="551"/>
      <c r="L951" s="551"/>
      <c r="M951" s="551"/>
      <c r="N951" s="551"/>
      <c r="O951" s="551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592"/>
      <c r="B952" s="570"/>
      <c r="C952" s="551"/>
      <c r="D952" s="551"/>
      <c r="E952" s="551"/>
      <c r="F952" s="551"/>
      <c r="G952" s="551"/>
      <c r="H952" s="551"/>
      <c r="I952" s="551"/>
      <c r="J952" s="551"/>
      <c r="K952" s="551"/>
      <c r="L952" s="551"/>
      <c r="M952" s="551"/>
      <c r="N952" s="551"/>
      <c r="O952" s="551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592"/>
      <c r="B953" s="570"/>
      <c r="C953" s="551"/>
      <c r="D953" s="551"/>
      <c r="E953" s="551"/>
      <c r="F953" s="551"/>
      <c r="G953" s="551"/>
      <c r="H953" s="551"/>
      <c r="I953" s="551"/>
      <c r="J953" s="551"/>
      <c r="K953" s="551"/>
      <c r="L953" s="551"/>
      <c r="M953" s="551"/>
      <c r="N953" s="551"/>
      <c r="O953" s="551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592"/>
      <c r="B954" s="570"/>
      <c r="C954" s="551"/>
      <c r="D954" s="551"/>
      <c r="E954" s="551"/>
      <c r="F954" s="551"/>
      <c r="G954" s="551"/>
      <c r="H954" s="551"/>
      <c r="I954" s="551"/>
      <c r="J954" s="551"/>
      <c r="K954" s="551"/>
      <c r="L954" s="551"/>
      <c r="M954" s="551"/>
      <c r="N954" s="551"/>
      <c r="O954" s="551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592"/>
      <c r="B955" s="570"/>
      <c r="C955" s="551"/>
      <c r="D955" s="551"/>
      <c r="E955" s="551"/>
      <c r="F955" s="551"/>
      <c r="G955" s="551"/>
      <c r="H955" s="551"/>
      <c r="I955" s="551"/>
      <c r="J955" s="551"/>
      <c r="K955" s="551"/>
      <c r="L955" s="551"/>
      <c r="M955" s="551"/>
      <c r="N955" s="551"/>
      <c r="O955" s="551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592"/>
      <c r="B956" s="570"/>
      <c r="C956" s="551"/>
      <c r="D956" s="551"/>
      <c r="E956" s="551"/>
      <c r="F956" s="551"/>
      <c r="G956" s="551"/>
      <c r="H956" s="551"/>
      <c r="I956" s="551"/>
      <c r="J956" s="551"/>
      <c r="K956" s="551"/>
      <c r="L956" s="551"/>
      <c r="M956" s="551"/>
      <c r="N956" s="551"/>
      <c r="O956" s="551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592"/>
      <c r="B957" s="570"/>
      <c r="C957" s="551"/>
      <c r="D957" s="551"/>
      <c r="E957" s="551"/>
      <c r="F957" s="551"/>
      <c r="G957" s="551"/>
      <c r="H957" s="551"/>
      <c r="I957" s="551"/>
      <c r="J957" s="551"/>
      <c r="K957" s="551"/>
      <c r="L957" s="551"/>
      <c r="M957" s="551"/>
      <c r="N957" s="551"/>
      <c r="O957" s="551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592"/>
      <c r="B958" s="570"/>
      <c r="C958" s="551"/>
      <c r="D958" s="551"/>
      <c r="E958" s="551"/>
      <c r="F958" s="551"/>
      <c r="G958" s="551"/>
      <c r="H958" s="551"/>
      <c r="I958" s="551"/>
      <c r="J958" s="551"/>
      <c r="K958" s="551"/>
      <c r="L958" s="551"/>
      <c r="M958" s="551"/>
      <c r="N958" s="551"/>
      <c r="O958" s="551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592"/>
      <c r="B959" s="570"/>
      <c r="C959" s="551"/>
      <c r="D959" s="551"/>
      <c r="E959" s="551"/>
      <c r="F959" s="551"/>
      <c r="G959" s="551"/>
      <c r="H959" s="551"/>
      <c r="I959" s="551"/>
      <c r="J959" s="551"/>
      <c r="K959" s="551"/>
      <c r="L959" s="551"/>
      <c r="M959" s="551"/>
      <c r="N959" s="551"/>
      <c r="O959" s="551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592"/>
      <c r="B960" s="570"/>
      <c r="C960" s="551"/>
      <c r="D960" s="551"/>
      <c r="E960" s="551"/>
      <c r="F960" s="551"/>
      <c r="G960" s="551"/>
      <c r="H960" s="551"/>
      <c r="I960" s="551"/>
      <c r="J960" s="551"/>
      <c r="K960" s="551"/>
      <c r="L960" s="551"/>
      <c r="M960" s="551"/>
      <c r="N960" s="551"/>
      <c r="O960" s="551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592"/>
      <c r="B961" s="570"/>
      <c r="C961" s="551"/>
      <c r="D961" s="551"/>
      <c r="E961" s="551"/>
      <c r="F961" s="551"/>
      <c r="G961" s="551"/>
      <c r="H961" s="551"/>
      <c r="I961" s="551"/>
      <c r="J961" s="551"/>
      <c r="K961" s="551"/>
      <c r="L961" s="551"/>
      <c r="M961" s="551"/>
      <c r="N961" s="551"/>
      <c r="O961" s="551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592"/>
      <c r="B962" s="570"/>
      <c r="C962" s="551"/>
      <c r="D962" s="551"/>
      <c r="E962" s="551"/>
      <c r="F962" s="551"/>
      <c r="G962" s="551"/>
      <c r="H962" s="551"/>
      <c r="I962" s="551"/>
      <c r="J962" s="551"/>
      <c r="K962" s="551"/>
      <c r="L962" s="551"/>
      <c r="M962" s="551"/>
      <c r="N962" s="551"/>
      <c r="O962" s="551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592"/>
      <c r="B963" s="570"/>
      <c r="C963" s="551"/>
      <c r="D963" s="551"/>
      <c r="E963" s="551"/>
      <c r="F963" s="551"/>
      <c r="G963" s="551"/>
      <c r="H963" s="551"/>
      <c r="I963" s="551"/>
      <c r="J963" s="551"/>
      <c r="K963" s="551"/>
      <c r="L963" s="551"/>
      <c r="M963" s="551"/>
      <c r="N963" s="551"/>
      <c r="O963" s="551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592"/>
      <c r="B964" s="570"/>
      <c r="C964" s="551"/>
      <c r="D964" s="551"/>
      <c r="E964" s="551"/>
      <c r="F964" s="551"/>
      <c r="G964" s="551"/>
      <c r="H964" s="551"/>
      <c r="I964" s="551"/>
      <c r="J964" s="551"/>
      <c r="K964" s="551"/>
      <c r="L964" s="551"/>
      <c r="M964" s="551"/>
      <c r="N964" s="551"/>
      <c r="O964" s="551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592"/>
      <c r="B965" s="570"/>
      <c r="C965" s="551"/>
      <c r="D965" s="551"/>
      <c r="E965" s="551"/>
      <c r="F965" s="551"/>
      <c r="G965" s="551"/>
      <c r="H965" s="551"/>
      <c r="I965" s="551"/>
      <c r="J965" s="551"/>
      <c r="K965" s="551"/>
      <c r="L965" s="551"/>
      <c r="M965" s="551"/>
      <c r="N965" s="551"/>
      <c r="O965" s="551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592"/>
      <c r="B966" s="570"/>
      <c r="C966" s="551"/>
      <c r="D966" s="551"/>
      <c r="E966" s="551"/>
      <c r="F966" s="551"/>
      <c r="G966" s="551"/>
      <c r="H966" s="551"/>
      <c r="I966" s="551"/>
      <c r="J966" s="551"/>
      <c r="K966" s="551"/>
      <c r="L966" s="551"/>
      <c r="M966" s="551"/>
      <c r="N966" s="551"/>
      <c r="O966" s="551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592"/>
      <c r="B967" s="570"/>
      <c r="C967" s="551"/>
      <c r="D967" s="551"/>
      <c r="E967" s="551"/>
      <c r="F967" s="551"/>
      <c r="G967" s="551"/>
      <c r="H967" s="551"/>
      <c r="I967" s="551"/>
      <c r="J967" s="551"/>
      <c r="K967" s="551"/>
      <c r="L967" s="551"/>
      <c r="M967" s="551"/>
      <c r="N967" s="551"/>
      <c r="O967" s="551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592"/>
      <c r="B968" s="570"/>
      <c r="C968" s="551"/>
      <c r="D968" s="551"/>
      <c r="E968" s="551"/>
      <c r="F968" s="551"/>
      <c r="G968" s="551"/>
      <c r="H968" s="551"/>
      <c r="I968" s="551"/>
      <c r="J968" s="551"/>
      <c r="K968" s="551"/>
      <c r="L968" s="551"/>
      <c r="M968" s="551"/>
      <c r="N968" s="551"/>
      <c r="O968" s="551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592"/>
      <c r="B969" s="570"/>
      <c r="C969" s="551"/>
      <c r="D969" s="551"/>
      <c r="E969" s="551"/>
      <c r="F969" s="551"/>
      <c r="G969" s="551"/>
      <c r="H969" s="551"/>
      <c r="I969" s="551"/>
      <c r="J969" s="551"/>
      <c r="K969" s="551"/>
      <c r="L969" s="551"/>
      <c r="M969" s="551"/>
      <c r="N969" s="551"/>
      <c r="O969" s="551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592"/>
      <c r="B970" s="570"/>
      <c r="C970" s="551"/>
      <c r="D970" s="551"/>
      <c r="E970" s="551"/>
      <c r="F970" s="551"/>
      <c r="G970" s="551"/>
      <c r="H970" s="551"/>
      <c r="I970" s="551"/>
      <c r="J970" s="551"/>
      <c r="K970" s="551"/>
      <c r="L970" s="551"/>
      <c r="M970" s="551"/>
      <c r="N970" s="551"/>
      <c r="O970" s="551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592"/>
      <c r="B971" s="570"/>
      <c r="C971" s="551"/>
      <c r="D971" s="551"/>
      <c r="E971" s="551"/>
      <c r="F971" s="551"/>
      <c r="G971" s="551"/>
      <c r="H971" s="551"/>
      <c r="I971" s="551"/>
      <c r="J971" s="551"/>
      <c r="K971" s="551"/>
      <c r="L971" s="551"/>
      <c r="M971" s="551"/>
      <c r="N971" s="551"/>
      <c r="O971" s="551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592"/>
      <c r="B972" s="570"/>
      <c r="C972" s="551"/>
      <c r="D972" s="551"/>
      <c r="E972" s="551"/>
      <c r="F972" s="551"/>
      <c r="G972" s="551"/>
      <c r="H972" s="551"/>
      <c r="I972" s="551"/>
      <c r="J972" s="551"/>
      <c r="K972" s="551"/>
      <c r="L972" s="551"/>
      <c r="M972" s="551"/>
      <c r="N972" s="551"/>
      <c r="O972" s="551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592"/>
      <c r="B973" s="570"/>
      <c r="C973" s="551"/>
      <c r="D973" s="551"/>
      <c r="E973" s="551"/>
      <c r="F973" s="551"/>
      <c r="G973" s="551"/>
      <c r="H973" s="551"/>
      <c r="I973" s="551"/>
      <c r="J973" s="551"/>
      <c r="K973" s="551"/>
      <c r="L973" s="551"/>
      <c r="M973" s="551"/>
      <c r="N973" s="551"/>
      <c r="O973" s="551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592"/>
      <c r="B974" s="570"/>
      <c r="C974" s="551"/>
      <c r="D974" s="551"/>
      <c r="E974" s="551"/>
      <c r="F974" s="551"/>
      <c r="G974" s="551"/>
      <c r="H974" s="551"/>
      <c r="I974" s="551"/>
      <c r="J974" s="551"/>
      <c r="K974" s="551"/>
      <c r="L974" s="551"/>
      <c r="M974" s="551"/>
      <c r="N974" s="551"/>
      <c r="O974" s="551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592"/>
      <c r="B975" s="570"/>
      <c r="C975" s="551"/>
      <c r="D975" s="551"/>
      <c r="E975" s="551"/>
      <c r="F975" s="551"/>
      <c r="G975" s="551"/>
      <c r="H975" s="551"/>
      <c r="I975" s="551"/>
      <c r="J975" s="551"/>
      <c r="K975" s="551"/>
      <c r="L975" s="551"/>
      <c r="M975" s="551"/>
      <c r="N975" s="551"/>
      <c r="O975" s="551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592"/>
      <c r="B976" s="570"/>
      <c r="C976" s="551"/>
      <c r="D976" s="551"/>
      <c r="E976" s="551"/>
      <c r="F976" s="551"/>
      <c r="G976" s="551"/>
      <c r="H976" s="551"/>
      <c r="I976" s="551"/>
      <c r="J976" s="551"/>
      <c r="K976" s="551"/>
      <c r="L976" s="551"/>
      <c r="M976" s="551"/>
      <c r="N976" s="551"/>
      <c r="O976" s="551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592"/>
      <c r="B977" s="570"/>
      <c r="C977" s="551"/>
      <c r="D977" s="551"/>
      <c r="E977" s="551"/>
      <c r="F977" s="551"/>
      <c r="G977" s="551"/>
      <c r="H977" s="551"/>
      <c r="I977" s="551"/>
      <c r="J977" s="551"/>
      <c r="K977" s="551"/>
      <c r="L977" s="551"/>
      <c r="M977" s="551"/>
      <c r="N977" s="551"/>
      <c r="O977" s="551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592"/>
      <c r="B978" s="570"/>
      <c r="C978" s="551"/>
      <c r="D978" s="551"/>
      <c r="E978" s="551"/>
      <c r="F978" s="551"/>
      <c r="G978" s="551"/>
      <c r="H978" s="551"/>
      <c r="I978" s="551"/>
      <c r="J978" s="551"/>
      <c r="K978" s="551"/>
      <c r="L978" s="551"/>
      <c r="M978" s="551"/>
      <c r="N978" s="551"/>
      <c r="O978" s="551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592"/>
      <c r="B979" s="570"/>
      <c r="C979" s="551"/>
      <c r="D979" s="551"/>
      <c r="E979" s="551"/>
      <c r="F979" s="551"/>
      <c r="G979" s="551"/>
      <c r="H979" s="551"/>
      <c r="I979" s="551"/>
      <c r="J979" s="551"/>
      <c r="K979" s="551"/>
      <c r="L979" s="551"/>
      <c r="M979" s="551"/>
      <c r="N979" s="551"/>
      <c r="O979" s="551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592"/>
      <c r="B980" s="570"/>
      <c r="C980" s="551"/>
      <c r="D980" s="551"/>
      <c r="E980" s="551"/>
      <c r="F980" s="551"/>
      <c r="G980" s="551"/>
      <c r="H980" s="551"/>
      <c r="I980" s="551"/>
      <c r="J980" s="551"/>
      <c r="K980" s="551"/>
      <c r="L980" s="551"/>
      <c r="M980" s="551"/>
      <c r="N980" s="551"/>
      <c r="O980" s="551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592"/>
      <c r="B981" s="570"/>
      <c r="C981" s="551"/>
      <c r="D981" s="551"/>
      <c r="E981" s="551"/>
      <c r="F981" s="551"/>
      <c r="G981" s="551"/>
      <c r="H981" s="551"/>
      <c r="I981" s="551"/>
      <c r="J981" s="551"/>
      <c r="K981" s="551"/>
      <c r="L981" s="551"/>
      <c r="M981" s="551"/>
      <c r="N981" s="551"/>
      <c r="O981" s="551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592"/>
      <c r="B982" s="570"/>
      <c r="C982" s="551"/>
      <c r="D982" s="551"/>
      <c r="E982" s="551"/>
      <c r="F982" s="551"/>
      <c r="G982" s="551"/>
      <c r="H982" s="551"/>
      <c r="I982" s="551"/>
      <c r="J982" s="551"/>
      <c r="K982" s="551"/>
      <c r="L982" s="551"/>
      <c r="M982" s="551"/>
      <c r="N982" s="551"/>
      <c r="O982" s="551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592"/>
      <c r="B983" s="570"/>
      <c r="C983" s="551"/>
      <c r="D983" s="551"/>
      <c r="E983" s="551"/>
      <c r="F983" s="551"/>
      <c r="G983" s="551"/>
      <c r="H983" s="551"/>
      <c r="I983" s="551"/>
      <c r="J983" s="551"/>
      <c r="K983" s="551"/>
      <c r="L983" s="551"/>
      <c r="M983" s="551"/>
      <c r="N983" s="551"/>
      <c r="O983" s="551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592"/>
      <c r="B984" s="570"/>
      <c r="C984" s="551"/>
      <c r="D984" s="551"/>
      <c r="E984" s="551"/>
      <c r="F984" s="551"/>
      <c r="G984" s="551"/>
      <c r="H984" s="551"/>
      <c r="I984" s="551"/>
      <c r="J984" s="551"/>
      <c r="K984" s="551"/>
      <c r="L984" s="551"/>
      <c r="M984" s="551"/>
      <c r="N984" s="551"/>
      <c r="O984" s="551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592"/>
      <c r="B985" s="570"/>
      <c r="C985" s="551"/>
      <c r="D985" s="551"/>
      <c r="E985" s="551"/>
      <c r="F985" s="551"/>
      <c r="G985" s="551"/>
      <c r="H985" s="551"/>
      <c r="I985" s="551"/>
      <c r="J985" s="551"/>
      <c r="K985" s="551"/>
      <c r="L985" s="551"/>
      <c r="M985" s="551"/>
      <c r="N985" s="551"/>
      <c r="O985" s="551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592"/>
      <c r="B986" s="570"/>
      <c r="C986" s="551"/>
      <c r="D986" s="551"/>
      <c r="E986" s="551"/>
      <c r="F986" s="551"/>
      <c r="G986" s="551"/>
      <c r="H986" s="551"/>
      <c r="I986" s="551"/>
      <c r="J986" s="551"/>
      <c r="K986" s="551"/>
      <c r="L986" s="551"/>
      <c r="M986" s="551"/>
      <c r="N986" s="551"/>
      <c r="O986" s="551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592"/>
      <c r="B987" s="570"/>
      <c r="C987" s="551"/>
      <c r="D987" s="551"/>
      <c r="E987" s="551"/>
      <c r="F987" s="551"/>
      <c r="G987" s="551"/>
      <c r="H987" s="551"/>
      <c r="I987" s="551"/>
      <c r="J987" s="551"/>
      <c r="K987" s="551"/>
      <c r="L987" s="551"/>
      <c r="M987" s="551"/>
      <c r="N987" s="551"/>
      <c r="O987" s="551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592"/>
      <c r="B988" s="570"/>
      <c r="C988" s="551"/>
      <c r="D988" s="551"/>
      <c r="E988" s="551"/>
      <c r="F988" s="551"/>
      <c r="G988" s="551"/>
      <c r="H988" s="551"/>
      <c r="I988" s="551"/>
      <c r="J988" s="551"/>
      <c r="K988" s="551"/>
      <c r="L988" s="551"/>
      <c r="M988" s="551"/>
      <c r="N988" s="551"/>
      <c r="O988" s="551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592"/>
      <c r="B989" s="570"/>
      <c r="C989" s="551"/>
      <c r="D989" s="551"/>
      <c r="E989" s="551"/>
      <c r="F989" s="551"/>
      <c r="G989" s="551"/>
      <c r="H989" s="551"/>
      <c r="I989" s="551"/>
      <c r="J989" s="551"/>
      <c r="K989" s="551"/>
      <c r="L989" s="551"/>
      <c r="M989" s="551"/>
      <c r="N989" s="551"/>
      <c r="O989" s="551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592"/>
      <c r="B990" s="570"/>
      <c r="C990" s="551"/>
      <c r="D990" s="551"/>
      <c r="E990" s="551"/>
      <c r="F990" s="551"/>
      <c r="G990" s="551"/>
      <c r="H990" s="551"/>
      <c r="I990" s="551"/>
      <c r="J990" s="551"/>
      <c r="K990" s="551"/>
      <c r="L990" s="551"/>
      <c r="M990" s="551"/>
      <c r="N990" s="551"/>
      <c r="O990" s="551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592"/>
      <c r="B991" s="570"/>
      <c r="C991" s="551"/>
      <c r="D991" s="551"/>
      <c r="E991" s="551"/>
      <c r="F991" s="551"/>
      <c r="G991" s="551"/>
      <c r="H991" s="551"/>
      <c r="I991" s="551"/>
      <c r="J991" s="551"/>
      <c r="K991" s="551"/>
      <c r="L991" s="551"/>
      <c r="M991" s="551"/>
      <c r="N991" s="551"/>
      <c r="O991" s="551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592"/>
      <c r="B992" s="570"/>
      <c r="C992" s="551"/>
      <c r="D992" s="551"/>
      <c r="E992" s="551"/>
      <c r="F992" s="551"/>
      <c r="G992" s="551"/>
      <c r="H992" s="551"/>
      <c r="I992" s="551"/>
      <c r="J992" s="551"/>
      <c r="K992" s="551"/>
      <c r="L992" s="551"/>
      <c r="M992" s="551"/>
      <c r="N992" s="551"/>
      <c r="O992" s="551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592"/>
      <c r="B993" s="570"/>
      <c r="C993" s="551"/>
      <c r="D993" s="551"/>
      <c r="E993" s="551"/>
      <c r="F993" s="551"/>
      <c r="G993" s="551"/>
      <c r="H993" s="551"/>
      <c r="I993" s="551"/>
      <c r="J993" s="551"/>
      <c r="K993" s="551"/>
      <c r="L993" s="551"/>
      <c r="M993" s="551"/>
      <c r="N993" s="551"/>
      <c r="O993" s="551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592"/>
      <c r="B994" s="570"/>
      <c r="C994" s="551"/>
      <c r="D994" s="551"/>
      <c r="E994" s="551"/>
      <c r="F994" s="551"/>
      <c r="G994" s="551"/>
      <c r="H994" s="551"/>
      <c r="I994" s="551"/>
      <c r="J994" s="551"/>
      <c r="K994" s="551"/>
      <c r="L994" s="551"/>
      <c r="M994" s="551"/>
      <c r="N994" s="551"/>
      <c r="O994" s="551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592"/>
      <c r="B995" s="570"/>
      <c r="C995" s="551"/>
      <c r="D995" s="551"/>
      <c r="E995" s="551"/>
      <c r="F995" s="551"/>
      <c r="G995" s="551"/>
      <c r="H995" s="551"/>
      <c r="I995" s="551"/>
      <c r="J995" s="551"/>
      <c r="K995" s="551"/>
      <c r="L995" s="551"/>
      <c r="M995" s="551"/>
      <c r="N995" s="551"/>
      <c r="O995" s="551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592"/>
      <c r="B996" s="570"/>
      <c r="C996" s="551"/>
      <c r="D996" s="551"/>
      <c r="E996" s="551"/>
      <c r="F996" s="551"/>
      <c r="G996" s="551"/>
      <c r="H996" s="551"/>
      <c r="I996" s="551"/>
      <c r="J996" s="551"/>
      <c r="K996" s="551"/>
      <c r="L996" s="551"/>
      <c r="M996" s="551"/>
      <c r="N996" s="551"/>
      <c r="O996" s="551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592"/>
      <c r="B997" s="570"/>
      <c r="C997" s="551"/>
      <c r="D997" s="551"/>
      <c r="E997" s="551"/>
      <c r="F997" s="551"/>
      <c r="G997" s="551"/>
      <c r="H997" s="551"/>
      <c r="I997" s="551"/>
      <c r="J997" s="551"/>
      <c r="K997" s="551"/>
      <c r="L997" s="551"/>
      <c r="M997" s="551"/>
      <c r="N997" s="551"/>
      <c r="O997" s="551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592"/>
      <c r="B998" s="570"/>
      <c r="C998" s="551"/>
      <c r="D998" s="551"/>
      <c r="E998" s="551"/>
      <c r="F998" s="551"/>
      <c r="G998" s="551"/>
      <c r="H998" s="551"/>
      <c r="I998" s="551"/>
      <c r="J998" s="551"/>
      <c r="K998" s="551"/>
      <c r="L998" s="551"/>
      <c r="M998" s="551"/>
      <c r="N998" s="551"/>
      <c r="O998" s="551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592"/>
      <c r="B999" s="570"/>
      <c r="C999" s="551"/>
      <c r="D999" s="551"/>
      <c r="E999" s="551"/>
      <c r="F999" s="551"/>
      <c r="G999" s="551"/>
      <c r="H999" s="551"/>
      <c r="I999" s="551"/>
      <c r="J999" s="551"/>
      <c r="K999" s="551"/>
      <c r="L999" s="551"/>
      <c r="M999" s="551"/>
      <c r="N999" s="551"/>
      <c r="O999" s="551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592"/>
      <c r="B1000" s="570"/>
      <c r="C1000" s="551"/>
      <c r="D1000" s="551"/>
      <c r="E1000" s="551"/>
      <c r="F1000" s="551"/>
      <c r="G1000" s="551"/>
      <c r="H1000" s="551"/>
      <c r="I1000" s="551"/>
      <c r="J1000" s="551"/>
      <c r="K1000" s="551"/>
      <c r="L1000" s="551"/>
      <c r="M1000" s="551"/>
      <c r="N1000" s="551"/>
      <c r="O1000" s="551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P$5:$Q$234"/>
  <mergeCells count="5">
    <mergeCell ref="A1:B1"/>
    <mergeCell ref="P2:Q2"/>
    <mergeCell ref="A3:I3"/>
    <mergeCell ref="K3:L3"/>
    <mergeCell ref="M3:O3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DD15F"/>
    <pageSetUpPr/>
  </sheetPr>
  <sheetViews>
    <sheetView showGridLines="0" workbookViewId="0"/>
  </sheetViews>
  <sheetFormatPr customHeight="1" defaultColWidth="11.22" defaultRowHeight="15.0"/>
  <cols>
    <col customWidth="1" min="1" max="1" width="20.89"/>
    <col customWidth="1" min="2" max="17" width="4.56"/>
    <col customWidth="1" min="18" max="18" width="6.11"/>
    <col customWidth="1" min="19" max="19" width="3.78"/>
    <col customWidth="1" min="20" max="26" width="9.56"/>
  </cols>
  <sheetData>
    <row r="1" ht="22.5" customHeight="1">
      <c r="A1" s="74">
        <v>360.0</v>
      </c>
      <c r="B1" s="593" t="s">
        <v>874</v>
      </c>
      <c r="C1" s="2"/>
      <c r="D1" s="2"/>
      <c r="E1" s="2"/>
      <c r="F1" s="2"/>
      <c r="G1" s="2"/>
      <c r="H1" s="594" t="s">
        <v>865</v>
      </c>
      <c r="I1" s="492"/>
      <c r="J1" s="595" t="s">
        <v>866</v>
      </c>
      <c r="K1" s="492"/>
      <c r="L1" s="71"/>
      <c r="M1" s="71"/>
      <c r="N1" s="71"/>
      <c r="O1" s="71"/>
      <c r="P1" s="71"/>
      <c r="Q1" s="2"/>
      <c r="R1" s="596"/>
      <c r="S1" s="2"/>
      <c r="T1" s="2"/>
      <c r="U1" s="2"/>
      <c r="V1" s="2"/>
      <c r="W1" s="2"/>
      <c r="X1" s="2"/>
      <c r="Y1" s="2"/>
      <c r="Z1" s="2"/>
    </row>
    <row r="2" ht="27.75" customHeight="1">
      <c r="A2" s="46" t="s">
        <v>867</v>
      </c>
      <c r="B2" s="2"/>
      <c r="C2" s="2"/>
      <c r="D2" s="2"/>
      <c r="E2" s="2"/>
      <c r="F2" s="597" t="str">
        <f>'sum vol'!E7</f>
        <v>logo velik</v>
      </c>
      <c r="G2" s="597" t="str">
        <f>'sum vol'!F7</f>
        <v>ploščica</v>
      </c>
      <c r="H2" s="598">
        <f>R3</f>
        <v>0</v>
      </c>
      <c r="I2" s="492"/>
      <c r="J2" s="599">
        <f>'360 hangboards'!L3</f>
        <v>0</v>
      </c>
      <c r="K2" s="492"/>
      <c r="L2" s="600"/>
      <c r="M2" s="600"/>
      <c r="N2" s="600"/>
      <c r="O2" s="600"/>
      <c r="P2" s="600"/>
      <c r="Q2" s="2"/>
      <c r="R2" s="601" t="s">
        <v>801</v>
      </c>
      <c r="S2" s="50"/>
      <c r="T2" s="2"/>
      <c r="U2" s="2"/>
      <c r="V2" s="2"/>
      <c r="W2" s="2"/>
      <c r="X2" s="2"/>
      <c r="Y2" s="2"/>
      <c r="Z2" s="2"/>
    </row>
    <row r="3" ht="39.75" customHeight="1">
      <c r="A3" s="577" t="str">
        <f>'PRODUCTION LIST GRP VOLUMES'!A3:I3</f>
        <v/>
      </c>
      <c r="J3" s="602" t="s">
        <v>868</v>
      </c>
      <c r="L3" s="603" t="str">
        <f>'PRODUCTION LIST GRP VOLUMES'!M3</f>
        <v/>
      </c>
      <c r="P3" s="604"/>
      <c r="Q3" s="605"/>
      <c r="R3" s="606">
        <f>SUM(R6:R12)</f>
        <v>0</v>
      </c>
      <c r="S3" s="2"/>
      <c r="T3" s="2"/>
      <c r="U3" s="2"/>
      <c r="V3" s="2"/>
      <c r="W3" s="2"/>
      <c r="X3" s="2"/>
      <c r="Y3" s="2"/>
      <c r="Z3" s="2"/>
    </row>
    <row r="4" ht="24.0" customHeight="1">
      <c r="A4" s="607" t="s">
        <v>781</v>
      </c>
      <c r="B4" s="608" t="s">
        <v>875</v>
      </c>
      <c r="C4" s="609"/>
      <c r="D4" s="609"/>
      <c r="E4" s="610"/>
      <c r="F4" s="611" t="s">
        <v>52</v>
      </c>
      <c r="G4" s="609"/>
      <c r="H4" s="609"/>
      <c r="I4" s="610"/>
      <c r="J4" s="611" t="s">
        <v>876</v>
      </c>
      <c r="K4" s="609"/>
      <c r="L4" s="609"/>
      <c r="M4" s="610"/>
      <c r="N4" s="612" t="s">
        <v>877</v>
      </c>
      <c r="O4" s="609"/>
      <c r="P4" s="609"/>
      <c r="Q4" s="610"/>
      <c r="R4" s="613" t="s">
        <v>762</v>
      </c>
      <c r="S4" s="50"/>
      <c r="T4" s="2"/>
      <c r="U4" s="2"/>
      <c r="V4" s="2"/>
      <c r="W4" s="2"/>
      <c r="X4" s="2"/>
      <c r="Y4" s="2"/>
      <c r="Z4" s="2"/>
    </row>
    <row r="5" ht="22.5" customHeight="1">
      <c r="A5" s="614" t="s">
        <v>878</v>
      </c>
      <c r="B5" s="615" t="s">
        <v>52</v>
      </c>
      <c r="C5" s="221" t="s">
        <v>57</v>
      </c>
      <c r="D5" s="221" t="s">
        <v>55</v>
      </c>
      <c r="E5" s="616" t="s">
        <v>56</v>
      </c>
      <c r="F5" s="101" t="s">
        <v>52</v>
      </c>
      <c r="G5" s="221" t="s">
        <v>57</v>
      </c>
      <c r="H5" s="221" t="s">
        <v>55</v>
      </c>
      <c r="I5" s="616" t="s">
        <v>56</v>
      </c>
      <c r="J5" s="615" t="s">
        <v>52</v>
      </c>
      <c r="K5" s="221" t="s">
        <v>57</v>
      </c>
      <c r="L5" s="221" t="s">
        <v>55</v>
      </c>
      <c r="M5" s="616" t="s">
        <v>56</v>
      </c>
      <c r="N5" s="615" t="s">
        <v>52</v>
      </c>
      <c r="O5" s="221" t="s">
        <v>57</v>
      </c>
      <c r="P5" s="221" t="s">
        <v>55</v>
      </c>
      <c r="Q5" s="616" t="s">
        <v>56</v>
      </c>
      <c r="R5" s="617" t="s">
        <v>762</v>
      </c>
      <c r="S5" s="2"/>
      <c r="T5" s="2"/>
      <c r="U5" s="2"/>
      <c r="V5" s="2"/>
      <c r="W5" s="2"/>
      <c r="X5" s="2"/>
      <c r="Y5" s="2"/>
      <c r="Z5" s="2"/>
    </row>
    <row r="6" ht="45.75" customHeight="1">
      <c r="A6" s="618" t="str">
        <f>'360 hangboards'!B9</f>
        <v>360 RAINBOW hangboard</v>
      </c>
      <c r="B6" s="619" t="str">
        <f>IF('360 hangboards'!H9=0,"",'360 hangboards'!H9)</f>
        <v/>
      </c>
      <c r="C6" s="620" t="str">
        <f>IF('360 hangboards'!I9=0,"",'360 hangboards'!I9)</f>
        <v/>
      </c>
      <c r="D6" s="620" t="str">
        <f>IF('360 hangboards'!J9=0,"",'360 hangboards'!J9)</f>
        <v/>
      </c>
      <c r="E6" s="621" t="str">
        <f>IF('360 hangboards'!K9=0,"",'360 hangboards'!K9)</f>
        <v/>
      </c>
      <c r="F6" s="622" t="str">
        <f>IF('360 hangboards'!L9=0,"",'360 hangboards'!L9)</f>
        <v/>
      </c>
      <c r="G6" s="620" t="str">
        <f>IF('360 hangboards'!M9=0,"",'360 hangboards'!M9)</f>
        <v/>
      </c>
      <c r="H6" s="620" t="str">
        <f>IF('360 hangboards'!N9=0,"",'360 hangboards'!N9)</f>
        <v/>
      </c>
      <c r="I6" s="621" t="str">
        <f>IF('360 hangboards'!O9=0,"",'360 hangboards'!O9)</f>
        <v/>
      </c>
      <c r="J6" s="623" t="str">
        <f>IF('360 hangboards'!P9=0,"",'360 hangboards'!P9)</f>
        <v/>
      </c>
      <c r="K6" s="620" t="str">
        <f>IF('360 hangboards'!Q9=0,"",'360 hangboards'!Q9)</f>
        <v/>
      </c>
      <c r="L6" s="620" t="str">
        <f>IF('360 hangboards'!R9=0,"",'360 hangboards'!R9)</f>
        <v/>
      </c>
      <c r="M6" s="621" t="str">
        <f>IF('360 hangboards'!S9=0,"",'360 hangboards'!S9)</f>
        <v/>
      </c>
      <c r="N6" s="623" t="str">
        <f>IF('360 hangboards'!T9=0,"",'360 hangboards'!T9)</f>
        <v/>
      </c>
      <c r="O6" s="620" t="str">
        <f>IF('360 hangboards'!U9=0,"",'360 hangboards'!U9)</f>
        <v/>
      </c>
      <c r="P6" s="620" t="str">
        <f>IF('360 hangboards'!V9=0,"",'360 hangboards'!V9)</f>
        <v/>
      </c>
      <c r="Q6" s="621" t="str">
        <f>IF('360 hangboards'!W9=0,"",'360 hangboards'!W9)</f>
        <v/>
      </c>
      <c r="R6" s="624">
        <f>'360 GRP volumes '!H124*SUM('PROD.LIST HANGBOARDS'!B6:Q6)</f>
        <v>0</v>
      </c>
      <c r="S6" s="2"/>
      <c r="T6" s="2"/>
      <c r="U6" s="2"/>
      <c r="V6" s="2"/>
      <c r="W6" s="2"/>
      <c r="X6" s="2"/>
      <c r="Y6" s="2"/>
      <c r="Z6" s="2"/>
    </row>
    <row r="7" ht="13.5" customHeight="1">
      <c r="A7" s="625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81"/>
      <c r="S7" s="2"/>
      <c r="T7" s="2"/>
      <c r="U7" s="2"/>
      <c r="V7" s="2"/>
      <c r="W7" s="2"/>
      <c r="X7" s="2"/>
      <c r="Y7" s="2"/>
      <c r="Z7" s="2"/>
    </row>
    <row r="8" ht="22.5" customHeight="1">
      <c r="A8" s="607" t="s">
        <v>781</v>
      </c>
      <c r="B8" s="601" t="s">
        <v>879</v>
      </c>
      <c r="C8" s="62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45.75" customHeight="1">
      <c r="A9" s="618" t="str">
        <f>'360 hangboards'!B14</f>
        <v>360 SCHOOL BOARD</v>
      </c>
      <c r="B9" s="619" t="str">
        <f>IF('360 hangboards'!H14=0,"",'360 hangboards'!H14)</f>
        <v/>
      </c>
      <c r="C9" s="627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28">
        <f>'360 GRP volumes '!H125*SUM('PROD.LIST HANGBOARDS'!B9:N9)</f>
        <v>0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2.5" customHeight="1">
      <c r="A11" s="614" t="s">
        <v>878</v>
      </c>
      <c r="B11" s="629" t="s">
        <v>52</v>
      </c>
      <c r="C11" s="630" t="s">
        <v>57</v>
      </c>
      <c r="D11" s="630" t="s">
        <v>59</v>
      </c>
      <c r="E11" s="631" t="s">
        <v>56</v>
      </c>
      <c r="F11" s="632"/>
      <c r="G11" s="633"/>
      <c r="H11" s="633"/>
      <c r="I11" s="633"/>
      <c r="J11" s="633"/>
      <c r="K11" s="633"/>
      <c r="L11" s="633"/>
      <c r="M11" s="633"/>
      <c r="N11" s="633"/>
      <c r="O11" s="633"/>
      <c r="P11" s="633"/>
      <c r="Q11" s="633"/>
      <c r="R11" s="21"/>
      <c r="S11" s="2"/>
      <c r="T11" s="2"/>
      <c r="U11" s="2"/>
      <c r="V11" s="2"/>
      <c r="W11" s="2"/>
      <c r="X11" s="2"/>
      <c r="Y11" s="2"/>
      <c r="Z11" s="2"/>
    </row>
    <row r="12" ht="45.75" customHeight="1">
      <c r="A12" s="618" t="str">
        <f>'360 hangboards'!B19</f>
        <v>360 SHIFT BAR</v>
      </c>
      <c r="B12" s="623" t="str">
        <f>IF('360 hangboards'!H19=0,"",'360 hangboards'!H19)</f>
        <v/>
      </c>
      <c r="C12" s="620" t="str">
        <f>IF('360 hangboards'!I19=0,"",'360 hangboards'!I19)</f>
        <v/>
      </c>
      <c r="D12" s="620" t="str">
        <f>IF('360 hangboards'!J19=0,"",'360 hangboards'!J19)</f>
        <v/>
      </c>
      <c r="E12" s="621" t="str">
        <f>IF('360 hangboards'!K19=0,"",'360 hangboards'!K19)</f>
        <v/>
      </c>
      <c r="F12" s="632"/>
      <c r="G12" s="633"/>
      <c r="H12" s="633"/>
      <c r="I12" s="633"/>
      <c r="J12" s="633"/>
      <c r="K12" s="633"/>
      <c r="L12" s="633"/>
      <c r="M12" s="633"/>
      <c r="N12" s="633"/>
      <c r="O12" s="633"/>
      <c r="P12" s="633"/>
      <c r="Q12" s="634"/>
      <c r="R12" s="635">
        <f>SUM(B12:E12)</f>
        <v>0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2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2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2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R$2:$R$10"/>
  <mergeCells count="12">
    <mergeCell ref="B4:E4"/>
    <mergeCell ref="F4:I4"/>
    <mergeCell ref="J4:M4"/>
    <mergeCell ref="N4:Q4"/>
    <mergeCell ref="C9:Q9"/>
    <mergeCell ref="H1:I1"/>
    <mergeCell ref="J1:K1"/>
    <mergeCell ref="H2:I2"/>
    <mergeCell ref="J2:K2"/>
    <mergeCell ref="A3:I3"/>
    <mergeCell ref="J3:K3"/>
    <mergeCell ref="L3:O3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1.22" defaultRowHeight="15.0"/>
  <cols>
    <col customWidth="1" min="1" max="6" width="5.56"/>
    <col customWidth="1" min="7" max="7" width="2.67"/>
    <col customWidth="1" min="8" max="8" width="2.89"/>
    <col customWidth="1" min="9" max="9" width="2.67"/>
    <col customWidth="1" min="10" max="10" width="2.89"/>
    <col customWidth="1" min="11" max="11" width="2.67"/>
    <col customWidth="1" min="12" max="12" width="2.89"/>
    <col customWidth="1" min="13" max="13" width="2.67"/>
    <col customWidth="1" min="14" max="14" width="2.89"/>
    <col customWidth="1" min="15" max="15" width="2.56"/>
    <col customWidth="1" min="16" max="16" width="2.89"/>
    <col customWidth="1" min="17" max="17" width="2.67"/>
    <col customWidth="1" min="18" max="18" width="2.89"/>
    <col customWidth="1" min="19" max="20" width="2.33"/>
    <col customWidth="1" min="21" max="26" width="8.33"/>
  </cols>
  <sheetData>
    <row r="1">
      <c r="A1" s="636" t="s">
        <v>880</v>
      </c>
      <c r="B1" s="637"/>
      <c r="D1" s="50"/>
      <c r="E1" s="50"/>
      <c r="F1" s="50"/>
      <c r="G1" s="50"/>
      <c r="H1" s="50"/>
      <c r="I1" s="50"/>
      <c r="J1" s="638" t="s">
        <v>881</v>
      </c>
      <c r="L1" s="639">
        <f>'360 home walls'!L4</f>
        <v>0</v>
      </c>
      <c r="S1" s="50"/>
      <c r="T1" s="640"/>
    </row>
    <row r="2" ht="39.75" customHeight="1">
      <c r="A2" s="641" t="str">
        <f>'PRODUCTION LIST GRP VOLUMES'!A3</f>
        <v/>
      </c>
      <c r="H2" s="642" t="str">
        <f>'PRODUCTION LIST GRP VOLUMES'!M3</f>
        <v/>
      </c>
      <c r="S2" s="50"/>
      <c r="T2" s="643"/>
    </row>
    <row r="3" ht="25.5" customHeight="1">
      <c r="A3" s="644" t="s">
        <v>882</v>
      </c>
      <c r="B3" s="645"/>
      <c r="C3" s="646"/>
      <c r="D3" s="647" t="s">
        <v>883</v>
      </c>
      <c r="E3" s="492"/>
      <c r="F3" s="648" t="s">
        <v>884</v>
      </c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ht="22.5" customHeight="1">
      <c r="A4" s="649"/>
      <c r="B4" s="650"/>
      <c r="C4" s="651" t="s">
        <v>885</v>
      </c>
      <c r="D4" s="652">
        <f>SUM(D5:D11)</f>
        <v>0</v>
      </c>
      <c r="E4" s="653"/>
      <c r="F4" s="654">
        <f>SUM(F5:F11)</f>
        <v>0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</row>
    <row r="5" ht="27.75" customHeight="1">
      <c r="A5" s="655" t="str">
        <f>'360 home walls'!C10</f>
        <v>START UP SET</v>
      </c>
      <c r="B5" s="656"/>
      <c r="C5" s="657">
        <f>'360 home walls'!G10</f>
        <v>20</v>
      </c>
      <c r="D5" s="658" t="str">
        <f>'360 home walls'!K10</f>
        <v/>
      </c>
      <c r="E5" s="659"/>
      <c r="F5" s="660">
        <f t="shared" ref="F5:F11" si="1">SUM(D5)</f>
        <v>0</v>
      </c>
    </row>
    <row r="6" ht="27.75" customHeight="1">
      <c r="A6" s="655" t="str">
        <f>'360 home walls'!C11</f>
        <v>BEGINNER SET</v>
      </c>
      <c r="B6" s="656"/>
      <c r="C6" s="657">
        <f>'360 home walls'!G11</f>
        <v>20</v>
      </c>
      <c r="D6" s="658" t="str">
        <f>'360 home walls'!K11</f>
        <v/>
      </c>
      <c r="E6" s="659"/>
      <c r="F6" s="660">
        <f t="shared" si="1"/>
        <v>0</v>
      </c>
    </row>
    <row r="7" ht="27.75" customHeight="1">
      <c r="A7" s="655" t="str">
        <f>'360 home walls'!C12</f>
        <v>INTERMEDIATE SET</v>
      </c>
      <c r="B7" s="656"/>
      <c r="C7" s="657">
        <f>'360 home walls'!G12</f>
        <v>20</v>
      </c>
      <c r="D7" s="658" t="str">
        <f>'360 home walls'!K12</f>
        <v/>
      </c>
      <c r="E7" s="659"/>
      <c r="F7" s="660">
        <f t="shared" si="1"/>
        <v>0</v>
      </c>
    </row>
    <row r="8" ht="27.75" customHeight="1">
      <c r="A8" s="655" t="str">
        <f>'360 home walls'!C13</f>
        <v>ADVANCED SET</v>
      </c>
      <c r="B8" s="656"/>
      <c r="C8" s="657">
        <f>'360 home walls'!G13</f>
        <v>20</v>
      </c>
      <c r="D8" s="658" t="str">
        <f>'360 home walls'!K13</f>
        <v/>
      </c>
      <c r="E8" s="659"/>
      <c r="F8" s="660">
        <f t="shared" si="1"/>
        <v>0</v>
      </c>
    </row>
    <row r="9">
      <c r="A9" s="655" t="str">
        <f>'360 home walls'!C14</f>
        <v/>
      </c>
      <c r="B9" s="656"/>
      <c r="C9" s="657" t="str">
        <f>'360 home walls'!G14</f>
        <v/>
      </c>
      <c r="D9" s="658" t="str">
        <f>'360 home walls'!K14</f>
        <v/>
      </c>
      <c r="E9" s="659"/>
      <c r="F9" s="660">
        <f t="shared" si="1"/>
        <v>0</v>
      </c>
      <c r="G9" s="50"/>
      <c r="H9" s="50"/>
      <c r="I9" s="50"/>
      <c r="J9" s="50"/>
      <c r="S9" s="50"/>
    </row>
    <row r="10" ht="27.0" customHeight="1">
      <c r="A10" s="655" t="str">
        <f>'360 home walls'!C15</f>
        <v>PLYWOOD 1</v>
      </c>
      <c r="B10" s="656"/>
      <c r="C10" s="657">
        <f>'360 home walls'!G15</f>
        <v>1</v>
      </c>
      <c r="D10" s="658" t="str">
        <f>'360 home walls'!K15</f>
        <v/>
      </c>
      <c r="E10" s="659"/>
      <c r="F10" s="660">
        <f t="shared" si="1"/>
        <v>0</v>
      </c>
      <c r="G10" s="50"/>
      <c r="H10" s="50"/>
      <c r="I10" s="50"/>
      <c r="J10" s="50"/>
      <c r="S10" s="50"/>
    </row>
    <row r="11" ht="27.75" customHeight="1">
      <c r="A11" s="655" t="str">
        <f>'360 home walls'!C16</f>
        <v>PLYWOOD 3</v>
      </c>
      <c r="B11" s="656"/>
      <c r="C11" s="657">
        <f>'360 home walls'!G16</f>
        <v>3</v>
      </c>
      <c r="D11" s="658" t="str">
        <f>'360 home walls'!K16</f>
        <v/>
      </c>
      <c r="E11" s="659"/>
      <c r="F11" s="660">
        <f t="shared" si="1"/>
        <v>0</v>
      </c>
      <c r="G11" s="50"/>
      <c r="H11" s="50"/>
      <c r="I11" s="50"/>
      <c r="J11" s="50"/>
      <c r="S11" s="50"/>
    </row>
    <row r="12">
      <c r="A12" s="661"/>
      <c r="B12" s="1"/>
      <c r="D12" s="50"/>
      <c r="E12" s="50"/>
      <c r="F12" s="50"/>
      <c r="G12" s="50"/>
      <c r="H12" s="50"/>
      <c r="I12" s="50"/>
      <c r="J12" s="50"/>
      <c r="S12" s="50"/>
    </row>
    <row r="13">
      <c r="A13" s="661"/>
      <c r="B13" s="1"/>
      <c r="D13" s="50"/>
      <c r="E13" s="50"/>
      <c r="F13" s="50"/>
      <c r="G13" s="50"/>
      <c r="H13" s="50"/>
      <c r="I13" s="50"/>
      <c r="J13" s="50"/>
      <c r="S13" s="50"/>
    </row>
    <row r="14">
      <c r="A14" s="661"/>
      <c r="B14" s="1"/>
      <c r="D14" s="50"/>
      <c r="E14" s="50"/>
      <c r="F14" s="50"/>
      <c r="G14" s="50"/>
      <c r="H14" s="50"/>
      <c r="I14" s="50"/>
      <c r="J14" s="50"/>
      <c r="S14" s="50"/>
    </row>
    <row r="15">
      <c r="A15" s="661"/>
      <c r="B15" s="1"/>
      <c r="D15" s="50"/>
      <c r="E15" s="50"/>
      <c r="F15" s="50"/>
      <c r="G15" s="50"/>
      <c r="H15" s="50"/>
      <c r="I15" s="50"/>
      <c r="J15" s="50"/>
      <c r="S15" s="50"/>
    </row>
    <row r="16">
      <c r="A16" s="661"/>
      <c r="B16" s="1"/>
      <c r="D16" s="50"/>
      <c r="E16" s="50"/>
      <c r="F16" s="50"/>
      <c r="G16" s="50"/>
      <c r="H16" s="50"/>
      <c r="I16" s="50"/>
      <c r="J16" s="50"/>
      <c r="S16" s="50"/>
    </row>
    <row r="17">
      <c r="A17" s="661"/>
      <c r="B17" s="1"/>
      <c r="D17" s="50"/>
      <c r="E17" s="50"/>
      <c r="F17" s="50"/>
      <c r="G17" s="50"/>
      <c r="H17" s="50"/>
      <c r="I17" s="50"/>
      <c r="J17" s="50"/>
      <c r="S17" s="50"/>
    </row>
    <row r="18">
      <c r="A18" s="661"/>
      <c r="B18" s="1"/>
      <c r="D18" s="50"/>
      <c r="E18" s="50"/>
      <c r="F18" s="50"/>
      <c r="G18" s="50"/>
      <c r="H18" s="50"/>
      <c r="I18" s="50"/>
      <c r="J18" s="50"/>
      <c r="S18" s="50"/>
    </row>
    <row r="19">
      <c r="A19" s="661"/>
      <c r="B19" s="1"/>
      <c r="D19" s="50"/>
      <c r="E19" s="50"/>
      <c r="F19" s="50"/>
      <c r="G19" s="50"/>
      <c r="H19" s="50"/>
      <c r="I19" s="50"/>
      <c r="J19" s="50"/>
      <c r="S19" s="50"/>
    </row>
    <row r="20">
      <c r="A20" s="661"/>
      <c r="B20" s="1"/>
      <c r="D20" s="50"/>
      <c r="E20" s="50"/>
      <c r="F20" s="50"/>
      <c r="G20" s="50"/>
      <c r="H20" s="50"/>
      <c r="I20" s="50"/>
      <c r="J20" s="50"/>
      <c r="S20" s="50"/>
    </row>
    <row r="21">
      <c r="A21" s="661"/>
      <c r="B21" s="1"/>
      <c r="D21" s="50"/>
      <c r="E21" s="50"/>
      <c r="F21" s="50"/>
      <c r="G21" s="50"/>
      <c r="H21" s="50"/>
      <c r="I21" s="50"/>
      <c r="J21" s="50"/>
      <c r="S21" s="50"/>
    </row>
    <row r="22">
      <c r="A22" s="661"/>
      <c r="B22" s="1"/>
      <c r="D22" s="50"/>
      <c r="E22" s="50"/>
      <c r="F22" s="50"/>
      <c r="G22" s="50"/>
      <c r="H22" s="50"/>
      <c r="I22" s="50"/>
      <c r="J22" s="50"/>
      <c r="S22" s="50"/>
    </row>
    <row r="23">
      <c r="A23" s="661"/>
      <c r="B23" s="1"/>
      <c r="D23" s="50"/>
      <c r="E23" s="50"/>
      <c r="F23" s="50"/>
      <c r="G23" s="50"/>
      <c r="H23" s="50"/>
      <c r="I23" s="50"/>
      <c r="J23" s="50"/>
      <c r="S23" s="50"/>
    </row>
    <row r="24">
      <c r="A24" s="661"/>
      <c r="B24" s="1"/>
      <c r="D24" s="50"/>
      <c r="E24" s="50"/>
      <c r="F24" s="50"/>
      <c r="G24" s="50"/>
      <c r="H24" s="50"/>
      <c r="I24" s="50"/>
      <c r="J24" s="50"/>
      <c r="S24" s="50"/>
    </row>
    <row r="25">
      <c r="A25" s="661"/>
      <c r="B25" s="1"/>
      <c r="D25" s="50"/>
      <c r="E25" s="50"/>
      <c r="F25" s="50"/>
      <c r="G25" s="50"/>
      <c r="H25" s="50"/>
      <c r="I25" s="50"/>
      <c r="J25" s="50"/>
      <c r="S25" s="50"/>
    </row>
    <row r="26">
      <c r="A26" s="661"/>
      <c r="B26" s="1"/>
      <c r="D26" s="50"/>
      <c r="E26" s="50"/>
      <c r="F26" s="50"/>
      <c r="G26" s="50"/>
      <c r="H26" s="50"/>
      <c r="I26" s="50"/>
      <c r="J26" s="50"/>
      <c r="S26" s="50"/>
    </row>
    <row r="27">
      <c r="A27" s="661"/>
      <c r="B27" s="1"/>
      <c r="D27" s="50"/>
      <c r="E27" s="50"/>
      <c r="F27" s="50"/>
      <c r="G27" s="50"/>
      <c r="H27" s="50"/>
      <c r="I27" s="50"/>
      <c r="J27" s="50"/>
      <c r="S27" s="50"/>
    </row>
    <row r="28">
      <c r="A28" s="661"/>
      <c r="B28" s="1"/>
      <c r="D28" s="50"/>
      <c r="E28" s="50"/>
      <c r="F28" s="50"/>
      <c r="G28" s="50"/>
      <c r="H28" s="50"/>
      <c r="I28" s="50"/>
      <c r="J28" s="50"/>
      <c r="S28" s="50"/>
    </row>
    <row r="29">
      <c r="A29" s="661"/>
      <c r="B29" s="1"/>
      <c r="D29" s="50"/>
      <c r="E29" s="50"/>
      <c r="F29" s="50"/>
      <c r="G29" s="50"/>
      <c r="H29" s="50"/>
      <c r="I29" s="50"/>
      <c r="J29" s="50"/>
      <c r="S29" s="50"/>
    </row>
    <row r="30">
      <c r="A30" s="661"/>
      <c r="B30" s="1"/>
      <c r="D30" s="50"/>
      <c r="E30" s="50"/>
      <c r="F30" s="50"/>
      <c r="G30" s="50"/>
      <c r="H30" s="50"/>
      <c r="I30" s="50"/>
      <c r="J30" s="50"/>
      <c r="S30" s="50"/>
    </row>
    <row r="31">
      <c r="A31" s="661"/>
      <c r="B31" s="1"/>
      <c r="D31" s="50"/>
      <c r="E31" s="50"/>
      <c r="F31" s="50"/>
      <c r="G31" s="50"/>
      <c r="H31" s="50"/>
      <c r="I31" s="50"/>
      <c r="J31" s="50"/>
      <c r="S31" s="50"/>
    </row>
    <row r="32">
      <c r="A32" s="661"/>
      <c r="B32" s="1"/>
      <c r="D32" s="50"/>
      <c r="E32" s="50"/>
      <c r="F32" s="50"/>
      <c r="G32" s="50"/>
      <c r="H32" s="50"/>
      <c r="I32" s="50"/>
      <c r="J32" s="50"/>
      <c r="S32" s="50"/>
    </row>
    <row r="33">
      <c r="A33" s="661"/>
      <c r="B33" s="1"/>
      <c r="D33" s="50"/>
      <c r="E33" s="50"/>
      <c r="F33" s="50"/>
      <c r="G33" s="50"/>
      <c r="H33" s="50"/>
      <c r="I33" s="50"/>
      <c r="J33" s="50"/>
      <c r="S33" s="50"/>
    </row>
    <row r="34">
      <c r="A34" s="661"/>
      <c r="B34" s="1"/>
      <c r="D34" s="50"/>
      <c r="E34" s="50"/>
      <c r="F34" s="50"/>
      <c r="G34" s="50"/>
      <c r="H34" s="50"/>
      <c r="I34" s="50"/>
      <c r="J34" s="50"/>
      <c r="S34" s="50"/>
    </row>
    <row r="35">
      <c r="A35" s="661"/>
      <c r="B35" s="1"/>
      <c r="D35" s="50"/>
      <c r="E35" s="50"/>
      <c r="F35" s="50"/>
      <c r="G35" s="50"/>
      <c r="H35" s="50"/>
      <c r="I35" s="50"/>
      <c r="J35" s="50"/>
      <c r="S35" s="50"/>
    </row>
    <row r="36">
      <c r="A36" s="661"/>
      <c r="B36" s="1"/>
      <c r="D36" s="50"/>
      <c r="E36" s="50"/>
      <c r="F36" s="50"/>
      <c r="G36" s="50"/>
      <c r="H36" s="50"/>
      <c r="I36" s="50"/>
      <c r="J36" s="50"/>
      <c r="S36" s="50"/>
    </row>
    <row r="37">
      <c r="A37" s="661"/>
      <c r="B37" s="1"/>
      <c r="D37" s="50"/>
      <c r="E37" s="50"/>
      <c r="F37" s="50"/>
      <c r="G37" s="50"/>
      <c r="H37" s="50"/>
      <c r="I37" s="50"/>
      <c r="J37" s="50"/>
      <c r="S37" s="50"/>
    </row>
    <row r="38">
      <c r="A38" s="661"/>
      <c r="B38" s="1"/>
      <c r="D38" s="50"/>
      <c r="E38" s="50"/>
      <c r="F38" s="50"/>
      <c r="G38" s="50"/>
      <c r="H38" s="50"/>
      <c r="I38" s="50"/>
      <c r="J38" s="50"/>
      <c r="S38" s="50"/>
    </row>
    <row r="39">
      <c r="A39" s="661"/>
      <c r="B39" s="1"/>
      <c r="D39" s="50"/>
      <c r="E39" s="50"/>
      <c r="F39" s="50"/>
      <c r="G39" s="50"/>
      <c r="H39" s="50"/>
      <c r="I39" s="50"/>
      <c r="J39" s="50"/>
      <c r="S39" s="50"/>
    </row>
    <row r="40">
      <c r="A40" s="661"/>
      <c r="B40" s="1"/>
      <c r="D40" s="50"/>
      <c r="E40" s="50"/>
      <c r="F40" s="50"/>
      <c r="G40" s="50"/>
      <c r="H40" s="50"/>
      <c r="I40" s="50"/>
      <c r="J40" s="50"/>
      <c r="S40" s="50"/>
    </row>
    <row r="41">
      <c r="A41" s="661"/>
      <c r="B41" s="1"/>
      <c r="D41" s="50"/>
      <c r="E41" s="50"/>
      <c r="F41" s="50"/>
      <c r="G41" s="50"/>
      <c r="H41" s="50"/>
      <c r="I41" s="50"/>
      <c r="J41" s="50"/>
      <c r="S41" s="50"/>
    </row>
    <row r="42">
      <c r="A42" s="661"/>
      <c r="B42" s="1"/>
      <c r="D42" s="50"/>
      <c r="E42" s="50"/>
      <c r="F42" s="50"/>
      <c r="G42" s="50"/>
      <c r="H42" s="50"/>
      <c r="I42" s="50"/>
      <c r="J42" s="50"/>
      <c r="S42" s="50"/>
    </row>
    <row r="43">
      <c r="A43" s="661"/>
      <c r="B43" s="1"/>
      <c r="D43" s="50"/>
      <c r="E43" s="50"/>
      <c r="F43" s="50"/>
      <c r="G43" s="50"/>
      <c r="H43" s="50"/>
      <c r="I43" s="50"/>
      <c r="J43" s="50"/>
      <c r="S43" s="50"/>
    </row>
    <row r="44">
      <c r="A44" s="661"/>
      <c r="B44" s="1"/>
      <c r="D44" s="50"/>
      <c r="E44" s="50"/>
      <c r="F44" s="50"/>
      <c r="G44" s="50"/>
      <c r="H44" s="50"/>
      <c r="I44" s="50"/>
      <c r="J44" s="50"/>
      <c r="S44" s="50"/>
    </row>
    <row r="45">
      <c r="A45" s="661"/>
      <c r="B45" s="1"/>
      <c r="D45" s="50"/>
      <c r="E45" s="50"/>
      <c r="F45" s="50"/>
      <c r="G45" s="50"/>
      <c r="H45" s="50"/>
      <c r="I45" s="50"/>
      <c r="J45" s="50"/>
      <c r="S45" s="50"/>
    </row>
    <row r="46">
      <c r="A46" s="661"/>
      <c r="B46" s="1"/>
      <c r="D46" s="50"/>
      <c r="E46" s="50"/>
      <c r="F46" s="50"/>
      <c r="G46" s="50"/>
      <c r="H46" s="50"/>
      <c r="I46" s="50"/>
      <c r="J46" s="50"/>
      <c r="S46" s="50"/>
    </row>
    <row r="47">
      <c r="A47" s="661"/>
      <c r="B47" s="1"/>
      <c r="D47" s="50"/>
      <c r="E47" s="50"/>
      <c r="F47" s="50"/>
      <c r="G47" s="50"/>
      <c r="H47" s="50"/>
      <c r="I47" s="50"/>
      <c r="J47" s="50"/>
      <c r="S47" s="50"/>
    </row>
    <row r="48">
      <c r="A48" s="661"/>
      <c r="B48" s="1"/>
      <c r="D48" s="50"/>
      <c r="E48" s="50"/>
      <c r="F48" s="50"/>
      <c r="G48" s="50"/>
      <c r="H48" s="50"/>
      <c r="I48" s="50"/>
      <c r="J48" s="50"/>
      <c r="S48" s="50"/>
    </row>
    <row r="49">
      <c r="A49" s="661"/>
      <c r="B49" s="1"/>
      <c r="D49" s="50"/>
      <c r="E49" s="50"/>
      <c r="F49" s="50"/>
      <c r="G49" s="50"/>
      <c r="H49" s="50"/>
      <c r="I49" s="50"/>
      <c r="J49" s="50"/>
      <c r="S49" s="50"/>
    </row>
    <row r="50">
      <c r="A50" s="661"/>
      <c r="B50" s="1"/>
      <c r="D50" s="50"/>
      <c r="E50" s="50"/>
      <c r="F50" s="50"/>
      <c r="G50" s="50"/>
      <c r="H50" s="50"/>
      <c r="I50" s="50"/>
      <c r="J50" s="50"/>
      <c r="S50" s="50"/>
    </row>
    <row r="51">
      <c r="A51" s="661"/>
      <c r="B51" s="1"/>
      <c r="D51" s="50"/>
      <c r="E51" s="50"/>
      <c r="F51" s="50"/>
      <c r="G51" s="50"/>
      <c r="H51" s="50"/>
      <c r="I51" s="50"/>
      <c r="J51" s="50"/>
      <c r="S51" s="50"/>
    </row>
    <row r="52">
      <c r="A52" s="661"/>
      <c r="B52" s="1"/>
      <c r="D52" s="50"/>
      <c r="E52" s="50"/>
      <c r="F52" s="50"/>
      <c r="G52" s="50"/>
      <c r="H52" s="50"/>
      <c r="I52" s="50"/>
      <c r="J52" s="50"/>
      <c r="S52" s="50"/>
    </row>
    <row r="53">
      <c r="A53" s="661"/>
      <c r="B53" s="1"/>
      <c r="D53" s="50"/>
      <c r="E53" s="50"/>
      <c r="F53" s="50"/>
      <c r="G53" s="50"/>
      <c r="H53" s="50"/>
      <c r="I53" s="50"/>
      <c r="J53" s="50"/>
      <c r="S53" s="50"/>
    </row>
    <row r="54">
      <c r="A54" s="661"/>
      <c r="B54" s="1"/>
      <c r="D54" s="50"/>
      <c r="E54" s="50"/>
      <c r="F54" s="50"/>
      <c r="G54" s="50"/>
      <c r="H54" s="50"/>
      <c r="I54" s="50"/>
      <c r="J54" s="50"/>
      <c r="S54" s="50"/>
    </row>
    <row r="55">
      <c r="A55" s="661"/>
      <c r="B55" s="1"/>
      <c r="D55" s="50"/>
      <c r="E55" s="50"/>
      <c r="F55" s="50"/>
      <c r="G55" s="50"/>
      <c r="H55" s="50"/>
      <c r="I55" s="50"/>
      <c r="J55" s="50"/>
      <c r="S55" s="50"/>
    </row>
    <row r="56">
      <c r="A56" s="661"/>
      <c r="B56" s="1"/>
      <c r="D56" s="50"/>
      <c r="E56" s="50"/>
      <c r="F56" s="50"/>
      <c r="G56" s="50"/>
      <c r="H56" s="50"/>
      <c r="I56" s="50"/>
      <c r="J56" s="50"/>
      <c r="S56" s="50"/>
    </row>
    <row r="57">
      <c r="A57" s="661"/>
      <c r="B57" s="1"/>
      <c r="D57" s="50"/>
      <c r="E57" s="50"/>
      <c r="F57" s="50"/>
      <c r="G57" s="50"/>
      <c r="H57" s="50"/>
      <c r="I57" s="50"/>
      <c r="J57" s="50"/>
      <c r="S57" s="50"/>
    </row>
    <row r="58">
      <c r="A58" s="661"/>
      <c r="B58" s="1"/>
      <c r="D58" s="50"/>
      <c r="E58" s="50"/>
      <c r="F58" s="50"/>
      <c r="G58" s="50"/>
      <c r="H58" s="50"/>
      <c r="I58" s="50"/>
      <c r="J58" s="50"/>
      <c r="S58" s="50"/>
    </row>
    <row r="59">
      <c r="A59" s="661"/>
      <c r="B59" s="1"/>
      <c r="D59" s="50"/>
      <c r="E59" s="50"/>
      <c r="F59" s="50"/>
      <c r="G59" s="50"/>
      <c r="H59" s="50"/>
      <c r="I59" s="50"/>
      <c r="J59" s="50"/>
      <c r="S59" s="50"/>
    </row>
    <row r="60">
      <c r="A60" s="661"/>
      <c r="B60" s="1"/>
      <c r="D60" s="50"/>
      <c r="E60" s="50"/>
      <c r="F60" s="50"/>
      <c r="G60" s="50"/>
      <c r="H60" s="50"/>
      <c r="I60" s="50"/>
      <c r="J60" s="50"/>
      <c r="S60" s="50"/>
    </row>
    <row r="61">
      <c r="A61" s="661"/>
      <c r="B61" s="1"/>
      <c r="D61" s="50"/>
      <c r="E61" s="50"/>
      <c r="F61" s="50"/>
      <c r="G61" s="50"/>
      <c r="H61" s="50"/>
      <c r="I61" s="50"/>
      <c r="J61" s="50"/>
      <c r="S61" s="50"/>
    </row>
    <row r="62">
      <c r="A62" s="661"/>
      <c r="B62" s="1"/>
      <c r="D62" s="50"/>
      <c r="E62" s="50"/>
      <c r="F62" s="50"/>
      <c r="G62" s="50"/>
      <c r="H62" s="50"/>
      <c r="I62" s="50"/>
      <c r="J62" s="50"/>
      <c r="S62" s="50"/>
    </row>
    <row r="63">
      <c r="A63" s="661"/>
      <c r="B63" s="1"/>
      <c r="D63" s="50"/>
      <c r="E63" s="50"/>
      <c r="F63" s="50"/>
      <c r="G63" s="50"/>
      <c r="H63" s="50"/>
      <c r="I63" s="50"/>
      <c r="J63" s="50"/>
      <c r="S63" s="50"/>
    </row>
    <row r="64">
      <c r="A64" s="661"/>
      <c r="B64" s="1"/>
      <c r="D64" s="50"/>
      <c r="E64" s="50"/>
      <c r="F64" s="50"/>
      <c r="G64" s="50"/>
      <c r="H64" s="50"/>
      <c r="I64" s="50"/>
      <c r="J64" s="50"/>
      <c r="S64" s="50"/>
    </row>
    <row r="65">
      <c r="A65" s="661"/>
      <c r="B65" s="1"/>
      <c r="D65" s="50"/>
      <c r="E65" s="50"/>
      <c r="F65" s="50"/>
      <c r="G65" s="50"/>
      <c r="H65" s="50"/>
      <c r="I65" s="50"/>
      <c r="J65" s="50"/>
      <c r="S65" s="50"/>
    </row>
    <row r="66">
      <c r="A66" s="661"/>
      <c r="B66" s="1"/>
      <c r="D66" s="50"/>
      <c r="E66" s="50"/>
      <c r="F66" s="50"/>
      <c r="G66" s="50"/>
      <c r="H66" s="50"/>
      <c r="I66" s="50"/>
      <c r="J66" s="50"/>
      <c r="S66" s="50"/>
    </row>
    <row r="67">
      <c r="A67" s="661"/>
      <c r="B67" s="1"/>
      <c r="D67" s="50"/>
      <c r="E67" s="50"/>
      <c r="F67" s="50"/>
      <c r="G67" s="50"/>
      <c r="H67" s="50"/>
      <c r="I67" s="50"/>
      <c r="J67" s="50"/>
      <c r="S67" s="50"/>
    </row>
    <row r="68">
      <c r="A68" s="661"/>
      <c r="B68" s="1"/>
      <c r="D68" s="50"/>
      <c r="E68" s="50"/>
      <c r="F68" s="50"/>
      <c r="G68" s="50"/>
      <c r="H68" s="50"/>
      <c r="I68" s="50"/>
      <c r="J68" s="50"/>
      <c r="S68" s="50"/>
    </row>
    <row r="69">
      <c r="A69" s="661"/>
      <c r="B69" s="1"/>
      <c r="D69" s="50"/>
      <c r="E69" s="50"/>
      <c r="F69" s="50"/>
      <c r="G69" s="50"/>
      <c r="H69" s="50"/>
      <c r="I69" s="50"/>
      <c r="J69" s="50"/>
      <c r="S69" s="50"/>
    </row>
    <row r="70">
      <c r="A70" s="661"/>
      <c r="B70" s="1"/>
      <c r="D70" s="50"/>
      <c r="E70" s="50"/>
      <c r="F70" s="50"/>
      <c r="G70" s="50"/>
      <c r="H70" s="50"/>
      <c r="I70" s="50"/>
      <c r="J70" s="50"/>
      <c r="S70" s="50"/>
    </row>
    <row r="71">
      <c r="A71" s="661"/>
      <c r="B71" s="1"/>
      <c r="D71" s="50"/>
      <c r="E71" s="50"/>
      <c r="F71" s="50"/>
      <c r="G71" s="50"/>
      <c r="H71" s="50"/>
      <c r="I71" s="50"/>
      <c r="J71" s="50"/>
      <c r="S71" s="50"/>
    </row>
    <row r="72">
      <c r="A72" s="661"/>
      <c r="B72" s="1"/>
      <c r="D72" s="50"/>
      <c r="E72" s="50"/>
      <c r="F72" s="50"/>
      <c r="G72" s="50"/>
      <c r="H72" s="50"/>
      <c r="I72" s="50"/>
      <c r="J72" s="50"/>
      <c r="S72" s="50"/>
    </row>
    <row r="73">
      <c r="A73" s="661"/>
      <c r="B73" s="1"/>
      <c r="D73" s="50"/>
      <c r="E73" s="50"/>
      <c r="F73" s="50"/>
      <c r="G73" s="50"/>
      <c r="H73" s="50"/>
      <c r="I73" s="50"/>
      <c r="J73" s="50"/>
      <c r="S73" s="50"/>
    </row>
    <row r="74">
      <c r="A74" s="661"/>
      <c r="B74" s="1"/>
      <c r="D74" s="50"/>
      <c r="E74" s="50"/>
      <c r="F74" s="50"/>
      <c r="G74" s="50"/>
      <c r="H74" s="50"/>
      <c r="I74" s="50"/>
      <c r="J74" s="50"/>
      <c r="S74" s="50"/>
    </row>
    <row r="75">
      <c r="A75" s="661"/>
      <c r="B75" s="1"/>
      <c r="D75" s="50"/>
      <c r="E75" s="50"/>
      <c r="F75" s="50"/>
      <c r="G75" s="50"/>
      <c r="H75" s="50"/>
      <c r="I75" s="50"/>
      <c r="J75" s="50"/>
      <c r="S75" s="50"/>
    </row>
    <row r="76">
      <c r="A76" s="661"/>
      <c r="B76" s="1"/>
      <c r="D76" s="50"/>
      <c r="E76" s="50"/>
      <c r="F76" s="50"/>
      <c r="G76" s="50"/>
      <c r="H76" s="50"/>
      <c r="I76" s="50"/>
      <c r="J76" s="50"/>
      <c r="S76" s="50"/>
    </row>
    <row r="77">
      <c r="A77" s="661"/>
      <c r="B77" s="1"/>
      <c r="D77" s="50"/>
      <c r="E77" s="50"/>
      <c r="F77" s="50"/>
      <c r="G77" s="50"/>
      <c r="H77" s="50"/>
      <c r="I77" s="50"/>
      <c r="J77" s="50"/>
      <c r="S77" s="50"/>
    </row>
    <row r="78">
      <c r="A78" s="661"/>
      <c r="B78" s="1"/>
      <c r="D78" s="50"/>
      <c r="E78" s="50"/>
      <c r="F78" s="50"/>
      <c r="G78" s="50"/>
      <c r="H78" s="50"/>
      <c r="I78" s="50"/>
      <c r="J78" s="50"/>
      <c r="S78" s="50"/>
    </row>
    <row r="79">
      <c r="A79" s="661"/>
      <c r="B79" s="1"/>
      <c r="D79" s="50"/>
      <c r="E79" s="50"/>
      <c r="F79" s="50"/>
      <c r="G79" s="50"/>
      <c r="H79" s="50"/>
      <c r="I79" s="50"/>
      <c r="J79" s="50"/>
      <c r="S79" s="50"/>
    </row>
    <row r="80">
      <c r="A80" s="661"/>
      <c r="B80" s="1"/>
      <c r="D80" s="50"/>
      <c r="E80" s="50"/>
      <c r="F80" s="50"/>
      <c r="G80" s="50"/>
      <c r="H80" s="50"/>
      <c r="I80" s="50"/>
      <c r="J80" s="50"/>
      <c r="S80" s="50"/>
    </row>
    <row r="81">
      <c r="A81" s="661"/>
      <c r="B81" s="1"/>
      <c r="D81" s="50"/>
      <c r="E81" s="50"/>
      <c r="F81" s="50"/>
      <c r="G81" s="50"/>
      <c r="H81" s="50"/>
      <c r="I81" s="50"/>
      <c r="J81" s="50"/>
      <c r="S81" s="50"/>
    </row>
    <row r="82">
      <c r="A82" s="661"/>
      <c r="B82" s="1"/>
      <c r="D82" s="50"/>
      <c r="E82" s="50"/>
      <c r="F82" s="50"/>
      <c r="G82" s="50"/>
      <c r="H82" s="50"/>
      <c r="I82" s="50"/>
      <c r="J82" s="50"/>
      <c r="S82" s="50"/>
    </row>
    <row r="83">
      <c r="A83" s="661"/>
      <c r="B83" s="1"/>
      <c r="D83" s="50"/>
      <c r="E83" s="50"/>
      <c r="F83" s="50"/>
      <c r="G83" s="50"/>
      <c r="H83" s="50"/>
      <c r="I83" s="50"/>
      <c r="J83" s="50"/>
      <c r="S83" s="50"/>
    </row>
    <row r="84">
      <c r="A84" s="661"/>
      <c r="B84" s="1"/>
      <c r="D84" s="50"/>
      <c r="E84" s="50"/>
      <c r="F84" s="50"/>
      <c r="G84" s="50"/>
      <c r="H84" s="50"/>
      <c r="I84" s="50"/>
      <c r="J84" s="50"/>
      <c r="S84" s="50"/>
    </row>
    <row r="85">
      <c r="A85" s="661"/>
      <c r="B85" s="1"/>
      <c r="D85" s="50"/>
      <c r="E85" s="50"/>
      <c r="F85" s="50"/>
      <c r="G85" s="50"/>
      <c r="H85" s="50"/>
      <c r="I85" s="50"/>
      <c r="J85" s="50"/>
      <c r="S85" s="50"/>
    </row>
    <row r="86">
      <c r="A86" s="661"/>
      <c r="B86" s="1"/>
      <c r="D86" s="50"/>
      <c r="E86" s="50"/>
      <c r="F86" s="50"/>
      <c r="G86" s="50"/>
      <c r="H86" s="50"/>
      <c r="I86" s="50"/>
      <c r="J86" s="50"/>
      <c r="S86" s="50"/>
    </row>
    <row r="87">
      <c r="A87" s="661"/>
      <c r="B87" s="1"/>
      <c r="D87" s="50"/>
      <c r="E87" s="50"/>
      <c r="F87" s="50"/>
      <c r="G87" s="50"/>
      <c r="H87" s="50"/>
      <c r="I87" s="50"/>
      <c r="J87" s="50"/>
      <c r="S87" s="50"/>
    </row>
    <row r="88">
      <c r="A88" s="661"/>
      <c r="B88" s="1"/>
      <c r="D88" s="50"/>
      <c r="E88" s="50"/>
      <c r="F88" s="50"/>
      <c r="G88" s="50"/>
      <c r="H88" s="50"/>
      <c r="I88" s="50"/>
      <c r="J88" s="50"/>
      <c r="S88" s="50"/>
    </row>
    <row r="89">
      <c r="A89" s="661"/>
      <c r="B89" s="1"/>
      <c r="D89" s="50"/>
      <c r="E89" s="50"/>
      <c r="F89" s="50"/>
      <c r="G89" s="50"/>
      <c r="H89" s="50"/>
      <c r="I89" s="50"/>
      <c r="J89" s="50"/>
      <c r="S89" s="50"/>
    </row>
    <row r="90">
      <c r="A90" s="661"/>
      <c r="B90" s="1"/>
      <c r="D90" s="50"/>
      <c r="E90" s="50"/>
      <c r="F90" s="50"/>
      <c r="G90" s="50"/>
      <c r="H90" s="50"/>
      <c r="I90" s="50"/>
      <c r="J90" s="50"/>
      <c r="S90" s="50"/>
    </row>
    <row r="91">
      <c r="A91" s="661"/>
      <c r="B91" s="1"/>
      <c r="D91" s="50"/>
      <c r="E91" s="50"/>
      <c r="F91" s="50"/>
      <c r="G91" s="50"/>
      <c r="H91" s="50"/>
      <c r="I91" s="50"/>
      <c r="J91" s="50"/>
      <c r="S91" s="50"/>
    </row>
    <row r="92">
      <c r="A92" s="661"/>
      <c r="B92" s="1"/>
      <c r="D92" s="50"/>
      <c r="E92" s="50"/>
      <c r="F92" s="50"/>
      <c r="G92" s="50"/>
      <c r="H92" s="50"/>
      <c r="I92" s="50"/>
      <c r="J92" s="50"/>
      <c r="S92" s="50"/>
    </row>
    <row r="93">
      <c r="A93" s="661"/>
      <c r="B93" s="1"/>
      <c r="D93" s="50"/>
      <c r="E93" s="50"/>
      <c r="F93" s="50"/>
      <c r="G93" s="50"/>
      <c r="H93" s="50"/>
      <c r="I93" s="50"/>
      <c r="J93" s="50"/>
      <c r="S93" s="50"/>
    </row>
    <row r="94">
      <c r="A94" s="661"/>
      <c r="B94" s="1"/>
      <c r="D94" s="50"/>
      <c r="E94" s="50"/>
      <c r="F94" s="50"/>
      <c r="G94" s="50"/>
      <c r="H94" s="50"/>
      <c r="I94" s="50"/>
      <c r="J94" s="50"/>
      <c r="S94" s="50"/>
    </row>
    <row r="95">
      <c r="A95" s="661"/>
      <c r="B95" s="1"/>
      <c r="D95" s="50"/>
      <c r="E95" s="50"/>
      <c r="F95" s="50"/>
      <c r="G95" s="50"/>
      <c r="H95" s="50"/>
      <c r="I95" s="50"/>
      <c r="J95" s="50"/>
      <c r="S95" s="50"/>
    </row>
    <row r="96">
      <c r="A96" s="661"/>
      <c r="B96" s="1"/>
      <c r="D96" s="50"/>
      <c r="E96" s="50"/>
      <c r="F96" s="50"/>
      <c r="G96" s="50"/>
      <c r="H96" s="50"/>
      <c r="I96" s="50"/>
      <c r="J96" s="50"/>
      <c r="S96" s="50"/>
    </row>
    <row r="97">
      <c r="A97" s="661"/>
      <c r="B97" s="1"/>
      <c r="D97" s="50"/>
      <c r="E97" s="50"/>
      <c r="F97" s="50"/>
      <c r="G97" s="50"/>
      <c r="H97" s="50"/>
      <c r="I97" s="50"/>
      <c r="J97" s="50"/>
      <c r="S97" s="50"/>
    </row>
    <row r="98">
      <c r="A98" s="661"/>
      <c r="B98" s="1"/>
      <c r="D98" s="50"/>
      <c r="E98" s="50"/>
      <c r="F98" s="50"/>
      <c r="G98" s="50"/>
      <c r="H98" s="50"/>
      <c r="I98" s="50"/>
      <c r="J98" s="50"/>
      <c r="S98" s="50"/>
    </row>
    <row r="99">
      <c r="A99" s="661"/>
      <c r="B99" s="1"/>
      <c r="D99" s="50"/>
      <c r="E99" s="50"/>
      <c r="F99" s="50"/>
      <c r="G99" s="50"/>
      <c r="H99" s="50"/>
      <c r="I99" s="50"/>
      <c r="J99" s="50"/>
      <c r="S99" s="50"/>
    </row>
    <row r="100">
      <c r="A100" s="661"/>
      <c r="B100" s="1"/>
      <c r="D100" s="50"/>
      <c r="E100" s="50"/>
      <c r="F100" s="50"/>
      <c r="G100" s="50"/>
      <c r="H100" s="50"/>
      <c r="I100" s="50"/>
      <c r="J100" s="50"/>
      <c r="S100" s="50"/>
    </row>
    <row r="101">
      <c r="A101" s="661"/>
      <c r="B101" s="1"/>
      <c r="D101" s="50"/>
      <c r="E101" s="50"/>
      <c r="F101" s="50"/>
      <c r="G101" s="50"/>
      <c r="H101" s="50"/>
      <c r="I101" s="50"/>
      <c r="J101" s="50"/>
      <c r="S101" s="50"/>
    </row>
    <row r="102">
      <c r="A102" s="661"/>
      <c r="B102" s="1"/>
      <c r="D102" s="50"/>
      <c r="E102" s="50"/>
      <c r="F102" s="50"/>
      <c r="G102" s="50"/>
      <c r="H102" s="50"/>
      <c r="I102" s="50"/>
      <c r="J102" s="50"/>
      <c r="S102" s="50"/>
    </row>
    <row r="103">
      <c r="A103" s="661"/>
      <c r="B103" s="1"/>
      <c r="D103" s="50"/>
      <c r="E103" s="50"/>
      <c r="F103" s="50"/>
      <c r="G103" s="50"/>
      <c r="H103" s="50"/>
      <c r="I103" s="50"/>
      <c r="J103" s="50"/>
      <c r="S103" s="50"/>
    </row>
    <row r="104">
      <c r="A104" s="661"/>
      <c r="B104" s="1"/>
      <c r="D104" s="50"/>
      <c r="E104" s="50"/>
      <c r="F104" s="50"/>
      <c r="G104" s="50"/>
      <c r="H104" s="50"/>
      <c r="I104" s="50"/>
      <c r="J104" s="50"/>
      <c r="S104" s="50"/>
    </row>
    <row r="105">
      <c r="A105" s="661"/>
      <c r="B105" s="1"/>
      <c r="D105" s="50"/>
      <c r="E105" s="50"/>
      <c r="F105" s="50"/>
      <c r="G105" s="50"/>
      <c r="H105" s="50"/>
      <c r="I105" s="50"/>
      <c r="J105" s="50"/>
      <c r="S105" s="50"/>
    </row>
    <row r="106">
      <c r="A106" s="661"/>
      <c r="B106" s="1"/>
      <c r="D106" s="50"/>
      <c r="E106" s="50"/>
      <c r="F106" s="50"/>
      <c r="G106" s="50"/>
      <c r="H106" s="50"/>
      <c r="I106" s="50"/>
      <c r="J106" s="50"/>
      <c r="S106" s="50"/>
    </row>
    <row r="107">
      <c r="A107" s="661"/>
      <c r="B107" s="1"/>
      <c r="D107" s="50"/>
      <c r="E107" s="50"/>
      <c r="F107" s="50"/>
      <c r="G107" s="50"/>
      <c r="H107" s="50"/>
      <c r="I107" s="50"/>
      <c r="J107" s="50"/>
      <c r="S107" s="50"/>
    </row>
    <row r="108">
      <c r="A108" s="661"/>
      <c r="B108" s="1"/>
      <c r="D108" s="50"/>
      <c r="E108" s="50"/>
      <c r="F108" s="50"/>
      <c r="G108" s="50"/>
      <c r="H108" s="50"/>
      <c r="I108" s="50"/>
      <c r="J108" s="50"/>
      <c r="S108" s="50"/>
    </row>
    <row r="109">
      <c r="A109" s="661"/>
      <c r="B109" s="1"/>
      <c r="D109" s="50"/>
      <c r="E109" s="50"/>
      <c r="F109" s="50"/>
      <c r="G109" s="50"/>
      <c r="H109" s="50"/>
      <c r="I109" s="50"/>
      <c r="J109" s="50"/>
      <c r="S109" s="50"/>
    </row>
    <row r="110">
      <c r="A110" s="661"/>
      <c r="B110" s="1"/>
      <c r="D110" s="50"/>
      <c r="E110" s="50"/>
      <c r="F110" s="50"/>
      <c r="G110" s="50"/>
      <c r="H110" s="50"/>
      <c r="I110" s="50"/>
      <c r="J110" s="50"/>
      <c r="S110" s="50"/>
    </row>
    <row r="111">
      <c r="A111" s="661"/>
      <c r="B111" s="1"/>
      <c r="D111" s="50"/>
      <c r="E111" s="50"/>
      <c r="F111" s="50"/>
      <c r="G111" s="50"/>
      <c r="H111" s="50"/>
      <c r="I111" s="50"/>
      <c r="J111" s="50"/>
      <c r="S111" s="50"/>
    </row>
    <row r="112">
      <c r="A112" s="661"/>
      <c r="B112" s="1"/>
      <c r="D112" s="50"/>
      <c r="E112" s="50"/>
      <c r="F112" s="50"/>
      <c r="G112" s="50"/>
      <c r="H112" s="50"/>
      <c r="I112" s="50"/>
      <c r="J112" s="50"/>
      <c r="S112" s="50"/>
    </row>
    <row r="113">
      <c r="A113" s="661"/>
      <c r="B113" s="1"/>
      <c r="D113" s="50"/>
      <c r="E113" s="50"/>
      <c r="F113" s="50"/>
      <c r="G113" s="50"/>
      <c r="H113" s="50"/>
      <c r="I113" s="50"/>
      <c r="J113" s="50"/>
      <c r="S113" s="50"/>
    </row>
    <row r="114">
      <c r="A114" s="661"/>
      <c r="B114" s="1"/>
      <c r="D114" s="50"/>
      <c r="E114" s="50"/>
      <c r="F114" s="50"/>
      <c r="G114" s="50"/>
      <c r="H114" s="50"/>
      <c r="I114" s="50"/>
      <c r="J114" s="50"/>
      <c r="S114" s="50"/>
    </row>
    <row r="115">
      <c r="A115" s="661"/>
      <c r="B115" s="1"/>
      <c r="D115" s="50"/>
      <c r="E115" s="50"/>
      <c r="F115" s="50"/>
      <c r="G115" s="50"/>
      <c r="H115" s="50"/>
      <c r="I115" s="50"/>
      <c r="J115" s="50"/>
      <c r="S115" s="50"/>
    </row>
    <row r="116">
      <c r="A116" s="661"/>
      <c r="B116" s="1"/>
      <c r="D116" s="50"/>
      <c r="E116" s="50"/>
      <c r="F116" s="50"/>
      <c r="G116" s="50"/>
      <c r="H116" s="50"/>
      <c r="I116" s="50"/>
      <c r="J116" s="50"/>
      <c r="S116" s="50"/>
    </row>
    <row r="117">
      <c r="A117" s="661"/>
      <c r="B117" s="1"/>
      <c r="D117" s="50"/>
      <c r="E117" s="50"/>
      <c r="F117" s="50"/>
      <c r="G117" s="50"/>
      <c r="H117" s="50"/>
      <c r="I117" s="50"/>
      <c r="J117" s="50"/>
      <c r="S117" s="50"/>
    </row>
    <row r="118">
      <c r="A118" s="661"/>
      <c r="B118" s="1"/>
      <c r="D118" s="50"/>
      <c r="E118" s="50"/>
      <c r="F118" s="50"/>
      <c r="G118" s="50"/>
      <c r="H118" s="50"/>
      <c r="I118" s="50"/>
      <c r="J118" s="50"/>
      <c r="S118" s="50"/>
    </row>
    <row r="119">
      <c r="A119" s="661"/>
      <c r="B119" s="1"/>
      <c r="D119" s="50"/>
      <c r="E119" s="50"/>
      <c r="F119" s="50"/>
      <c r="G119" s="50"/>
      <c r="H119" s="50"/>
      <c r="I119" s="50"/>
      <c r="J119" s="50"/>
      <c r="S119" s="50"/>
    </row>
    <row r="120">
      <c r="A120" s="661"/>
      <c r="B120" s="1"/>
      <c r="D120" s="50"/>
      <c r="E120" s="50"/>
      <c r="F120" s="50"/>
      <c r="G120" s="50"/>
      <c r="H120" s="50"/>
      <c r="I120" s="50"/>
      <c r="J120" s="50"/>
      <c r="S120" s="50"/>
    </row>
    <row r="121">
      <c r="A121" s="661"/>
      <c r="B121" s="1"/>
      <c r="D121" s="50"/>
      <c r="E121" s="50"/>
      <c r="F121" s="50"/>
      <c r="G121" s="50"/>
      <c r="H121" s="50"/>
      <c r="I121" s="50"/>
      <c r="J121" s="50"/>
      <c r="S121" s="50"/>
    </row>
    <row r="122">
      <c r="A122" s="661"/>
      <c r="B122" s="1"/>
      <c r="D122" s="50"/>
      <c r="E122" s="50"/>
      <c r="F122" s="50"/>
      <c r="G122" s="50"/>
      <c r="H122" s="50"/>
      <c r="I122" s="50"/>
      <c r="J122" s="50"/>
      <c r="S122" s="50"/>
    </row>
    <row r="123">
      <c r="A123" s="661"/>
      <c r="B123" s="1"/>
      <c r="D123" s="50"/>
      <c r="E123" s="50"/>
      <c r="F123" s="50"/>
      <c r="G123" s="50"/>
      <c r="H123" s="50"/>
      <c r="I123" s="50"/>
      <c r="J123" s="50"/>
      <c r="S123" s="50"/>
    </row>
    <row r="124">
      <c r="A124" s="661"/>
      <c r="B124" s="1"/>
      <c r="D124" s="50"/>
      <c r="E124" s="50"/>
      <c r="F124" s="50"/>
      <c r="G124" s="50"/>
      <c r="H124" s="50"/>
      <c r="I124" s="50"/>
      <c r="J124" s="50"/>
      <c r="S124" s="50"/>
    </row>
    <row r="125">
      <c r="A125" s="661"/>
      <c r="B125" s="1"/>
      <c r="D125" s="50"/>
      <c r="E125" s="50"/>
      <c r="F125" s="50"/>
      <c r="G125" s="50"/>
      <c r="H125" s="50"/>
      <c r="I125" s="50"/>
      <c r="J125" s="50"/>
      <c r="S125" s="50"/>
    </row>
    <row r="126">
      <c r="A126" s="661"/>
      <c r="B126" s="1"/>
      <c r="D126" s="50"/>
      <c r="E126" s="50"/>
      <c r="F126" s="50"/>
      <c r="G126" s="50"/>
      <c r="H126" s="50"/>
      <c r="I126" s="50"/>
      <c r="J126" s="50"/>
      <c r="S126" s="50"/>
    </row>
    <row r="127">
      <c r="A127" s="661"/>
      <c r="B127" s="1"/>
      <c r="D127" s="50"/>
      <c r="E127" s="50"/>
      <c r="F127" s="50"/>
      <c r="G127" s="50"/>
      <c r="H127" s="50"/>
      <c r="I127" s="50"/>
      <c r="J127" s="50"/>
      <c r="S127" s="50"/>
    </row>
    <row r="128">
      <c r="A128" s="661"/>
      <c r="B128" s="1"/>
      <c r="D128" s="50"/>
      <c r="E128" s="50"/>
      <c r="F128" s="50"/>
      <c r="G128" s="50"/>
      <c r="H128" s="50"/>
      <c r="I128" s="50"/>
      <c r="J128" s="50"/>
      <c r="S128" s="50"/>
    </row>
    <row r="129">
      <c r="A129" s="661"/>
      <c r="B129" s="1"/>
      <c r="D129" s="50"/>
      <c r="E129" s="50"/>
      <c r="F129" s="50"/>
      <c r="G129" s="50"/>
      <c r="H129" s="50"/>
      <c r="I129" s="50"/>
      <c r="J129" s="50"/>
      <c r="S129" s="50"/>
    </row>
    <row r="130">
      <c r="A130" s="661"/>
      <c r="B130" s="1"/>
      <c r="D130" s="50"/>
      <c r="E130" s="50"/>
      <c r="F130" s="50"/>
      <c r="G130" s="50"/>
      <c r="H130" s="50"/>
      <c r="I130" s="50"/>
      <c r="J130" s="50"/>
      <c r="S130" s="50"/>
    </row>
    <row r="131">
      <c r="A131" s="661"/>
      <c r="B131" s="1"/>
      <c r="D131" s="50"/>
      <c r="E131" s="50"/>
      <c r="F131" s="50"/>
      <c r="G131" s="50"/>
      <c r="H131" s="50"/>
      <c r="I131" s="50"/>
      <c r="J131" s="50"/>
      <c r="S131" s="50"/>
    </row>
    <row r="132">
      <c r="A132" s="661"/>
      <c r="B132" s="1"/>
      <c r="D132" s="50"/>
      <c r="E132" s="50"/>
      <c r="F132" s="50"/>
      <c r="G132" s="50"/>
      <c r="H132" s="50"/>
      <c r="I132" s="50"/>
      <c r="J132" s="50"/>
      <c r="S132" s="50"/>
    </row>
    <row r="133">
      <c r="A133" s="661"/>
      <c r="B133" s="1"/>
      <c r="D133" s="50"/>
      <c r="E133" s="50"/>
      <c r="F133" s="50"/>
      <c r="G133" s="50"/>
      <c r="H133" s="50"/>
      <c r="I133" s="50"/>
      <c r="J133" s="50"/>
      <c r="S133" s="50"/>
    </row>
    <row r="134">
      <c r="A134" s="661"/>
      <c r="B134" s="1"/>
      <c r="D134" s="50"/>
      <c r="E134" s="50"/>
      <c r="F134" s="50"/>
      <c r="G134" s="50"/>
      <c r="H134" s="50"/>
      <c r="I134" s="50"/>
      <c r="J134" s="50"/>
      <c r="S134" s="50"/>
    </row>
    <row r="135">
      <c r="A135" s="661"/>
      <c r="B135" s="1"/>
      <c r="D135" s="50"/>
      <c r="E135" s="50"/>
      <c r="F135" s="50"/>
      <c r="G135" s="50"/>
      <c r="H135" s="50"/>
      <c r="I135" s="50"/>
      <c r="J135" s="50"/>
      <c r="S135" s="50"/>
    </row>
    <row r="136">
      <c r="A136" s="661"/>
      <c r="B136" s="1"/>
      <c r="D136" s="50"/>
      <c r="E136" s="50"/>
      <c r="F136" s="50"/>
      <c r="G136" s="50"/>
      <c r="H136" s="50"/>
      <c r="I136" s="50"/>
      <c r="J136" s="50"/>
      <c r="S136" s="50"/>
    </row>
    <row r="137">
      <c r="A137" s="661"/>
      <c r="B137" s="1"/>
      <c r="D137" s="50"/>
      <c r="E137" s="50"/>
      <c r="F137" s="50"/>
      <c r="G137" s="50"/>
      <c r="H137" s="50"/>
      <c r="I137" s="50"/>
      <c r="J137" s="50"/>
      <c r="S137" s="50"/>
    </row>
    <row r="138">
      <c r="A138" s="661"/>
      <c r="B138" s="1"/>
      <c r="D138" s="50"/>
      <c r="E138" s="50"/>
      <c r="F138" s="50"/>
      <c r="G138" s="50"/>
      <c r="H138" s="50"/>
      <c r="I138" s="50"/>
      <c r="J138" s="50"/>
      <c r="S138" s="50"/>
    </row>
    <row r="139">
      <c r="A139" s="661"/>
      <c r="B139" s="1"/>
      <c r="D139" s="50"/>
      <c r="E139" s="50"/>
      <c r="F139" s="50"/>
      <c r="G139" s="50"/>
      <c r="H139" s="50"/>
      <c r="I139" s="50"/>
      <c r="J139" s="50"/>
      <c r="S139" s="50"/>
    </row>
    <row r="140">
      <c r="A140" s="661"/>
      <c r="B140" s="1"/>
      <c r="D140" s="50"/>
      <c r="E140" s="50"/>
      <c r="F140" s="50"/>
      <c r="G140" s="50"/>
      <c r="H140" s="50"/>
      <c r="I140" s="50"/>
      <c r="J140" s="50"/>
      <c r="S140" s="50"/>
    </row>
    <row r="141">
      <c r="A141" s="661"/>
      <c r="B141" s="1"/>
      <c r="D141" s="50"/>
      <c r="E141" s="50"/>
      <c r="F141" s="50"/>
      <c r="G141" s="50"/>
      <c r="H141" s="50"/>
      <c r="I141" s="50"/>
      <c r="J141" s="50"/>
      <c r="S141" s="50"/>
    </row>
    <row r="142">
      <c r="A142" s="661"/>
      <c r="B142" s="1"/>
      <c r="D142" s="50"/>
      <c r="E142" s="50"/>
      <c r="F142" s="50"/>
      <c r="G142" s="50"/>
      <c r="H142" s="50"/>
      <c r="I142" s="50"/>
      <c r="J142" s="50"/>
      <c r="S142" s="50"/>
    </row>
    <row r="143">
      <c r="A143" s="661"/>
      <c r="B143" s="1"/>
      <c r="D143" s="50"/>
      <c r="E143" s="50"/>
      <c r="F143" s="50"/>
      <c r="G143" s="50"/>
      <c r="H143" s="50"/>
      <c r="I143" s="50"/>
      <c r="J143" s="50"/>
      <c r="S143" s="50"/>
    </row>
    <row r="144">
      <c r="A144" s="661"/>
      <c r="B144" s="1"/>
      <c r="D144" s="50"/>
      <c r="E144" s="50"/>
      <c r="F144" s="50"/>
      <c r="G144" s="50"/>
      <c r="H144" s="50"/>
      <c r="I144" s="50"/>
      <c r="J144" s="50"/>
      <c r="S144" s="50"/>
    </row>
    <row r="145">
      <c r="A145" s="661"/>
      <c r="B145" s="1"/>
      <c r="D145" s="50"/>
      <c r="E145" s="50"/>
      <c r="F145" s="50"/>
      <c r="G145" s="50"/>
      <c r="H145" s="50"/>
      <c r="I145" s="50"/>
      <c r="J145" s="50"/>
      <c r="S145" s="50"/>
    </row>
    <row r="146">
      <c r="A146" s="661"/>
      <c r="B146" s="1"/>
      <c r="D146" s="50"/>
      <c r="E146" s="50"/>
      <c r="F146" s="50"/>
      <c r="G146" s="50"/>
      <c r="H146" s="50"/>
      <c r="I146" s="50"/>
      <c r="J146" s="50"/>
      <c r="S146" s="50"/>
    </row>
    <row r="147">
      <c r="A147" s="661"/>
      <c r="B147" s="1"/>
      <c r="D147" s="50"/>
      <c r="E147" s="50"/>
      <c r="F147" s="50"/>
      <c r="G147" s="50"/>
      <c r="H147" s="50"/>
      <c r="I147" s="50"/>
      <c r="J147" s="50"/>
      <c r="S147" s="50"/>
    </row>
    <row r="148">
      <c r="A148" s="661"/>
      <c r="B148" s="1"/>
      <c r="D148" s="50"/>
      <c r="E148" s="50"/>
      <c r="F148" s="50"/>
      <c r="G148" s="50"/>
      <c r="H148" s="50"/>
      <c r="I148" s="50"/>
      <c r="J148" s="50"/>
      <c r="S148" s="50"/>
    </row>
    <row r="149">
      <c r="A149" s="661"/>
      <c r="B149" s="1"/>
      <c r="D149" s="50"/>
      <c r="E149" s="50"/>
      <c r="F149" s="50"/>
      <c r="G149" s="50"/>
      <c r="H149" s="50"/>
      <c r="I149" s="50"/>
      <c r="J149" s="50"/>
      <c r="S149" s="50"/>
    </row>
    <row r="150">
      <c r="A150" s="661"/>
      <c r="B150" s="1"/>
      <c r="D150" s="50"/>
      <c r="E150" s="50"/>
      <c r="F150" s="50"/>
      <c r="G150" s="50"/>
      <c r="H150" s="50"/>
      <c r="I150" s="50"/>
      <c r="J150" s="50"/>
      <c r="S150" s="50"/>
    </row>
    <row r="151">
      <c r="A151" s="661"/>
      <c r="B151" s="1"/>
      <c r="D151" s="50"/>
      <c r="E151" s="50"/>
      <c r="F151" s="50"/>
      <c r="G151" s="50"/>
      <c r="H151" s="50"/>
      <c r="I151" s="50"/>
      <c r="J151" s="50"/>
      <c r="S151" s="50"/>
    </row>
    <row r="152">
      <c r="A152" s="661"/>
      <c r="B152" s="1"/>
      <c r="D152" s="50"/>
      <c r="E152" s="50"/>
      <c r="F152" s="50"/>
      <c r="G152" s="50"/>
      <c r="H152" s="50"/>
      <c r="I152" s="50"/>
      <c r="J152" s="50"/>
      <c r="S152" s="50"/>
    </row>
    <row r="153">
      <c r="A153" s="661"/>
      <c r="B153" s="1"/>
      <c r="D153" s="50"/>
      <c r="E153" s="50"/>
      <c r="F153" s="50"/>
      <c r="G153" s="50"/>
      <c r="H153" s="50"/>
      <c r="I153" s="50"/>
      <c r="J153" s="50"/>
      <c r="S153" s="50"/>
    </row>
    <row r="154">
      <c r="A154" s="661"/>
      <c r="B154" s="1"/>
      <c r="D154" s="50"/>
      <c r="E154" s="50"/>
      <c r="F154" s="50"/>
      <c r="G154" s="50"/>
      <c r="H154" s="50"/>
      <c r="I154" s="50"/>
      <c r="J154" s="50"/>
      <c r="S154" s="50"/>
    </row>
    <row r="155">
      <c r="A155" s="661"/>
      <c r="B155" s="1"/>
      <c r="D155" s="50"/>
      <c r="E155" s="50"/>
      <c r="F155" s="50"/>
      <c r="G155" s="50"/>
      <c r="H155" s="50"/>
      <c r="I155" s="50"/>
      <c r="J155" s="50"/>
      <c r="S155" s="50"/>
    </row>
    <row r="156">
      <c r="A156" s="661"/>
      <c r="B156" s="1"/>
      <c r="D156" s="50"/>
      <c r="E156" s="50"/>
      <c r="F156" s="50"/>
      <c r="G156" s="50"/>
      <c r="H156" s="50"/>
      <c r="I156" s="50"/>
      <c r="J156" s="50"/>
      <c r="S156" s="50"/>
    </row>
    <row r="157">
      <c r="A157" s="661"/>
      <c r="B157" s="1"/>
      <c r="D157" s="50"/>
      <c r="E157" s="50"/>
      <c r="F157" s="50"/>
      <c r="G157" s="50"/>
      <c r="H157" s="50"/>
      <c r="I157" s="50"/>
      <c r="J157" s="50"/>
      <c r="S157" s="50"/>
    </row>
    <row r="158">
      <c r="A158" s="661"/>
      <c r="B158" s="1"/>
      <c r="D158" s="50"/>
      <c r="E158" s="50"/>
      <c r="F158" s="50"/>
      <c r="G158" s="50"/>
      <c r="H158" s="50"/>
      <c r="I158" s="50"/>
      <c r="J158" s="50"/>
      <c r="S158" s="50"/>
    </row>
    <row r="159">
      <c r="A159" s="661"/>
      <c r="B159" s="1"/>
      <c r="D159" s="50"/>
      <c r="E159" s="50"/>
      <c r="F159" s="50"/>
      <c r="G159" s="50"/>
      <c r="H159" s="50"/>
      <c r="I159" s="50"/>
      <c r="J159" s="50"/>
      <c r="S159" s="50"/>
    </row>
    <row r="160">
      <c r="A160" s="661"/>
      <c r="B160" s="1"/>
      <c r="D160" s="50"/>
      <c r="E160" s="50"/>
      <c r="F160" s="50"/>
      <c r="G160" s="50"/>
      <c r="H160" s="50"/>
      <c r="I160" s="50"/>
      <c r="J160" s="50"/>
      <c r="S160" s="50"/>
    </row>
    <row r="161">
      <c r="A161" s="661"/>
      <c r="B161" s="1"/>
      <c r="D161" s="50"/>
      <c r="E161" s="50"/>
      <c r="F161" s="50"/>
      <c r="G161" s="50"/>
      <c r="H161" s="50"/>
      <c r="I161" s="50"/>
      <c r="J161" s="50"/>
      <c r="S161" s="50"/>
    </row>
    <row r="162">
      <c r="A162" s="661"/>
      <c r="B162" s="1"/>
      <c r="D162" s="50"/>
      <c r="E162" s="50"/>
      <c r="F162" s="50"/>
      <c r="G162" s="50"/>
      <c r="H162" s="50"/>
      <c r="I162" s="50"/>
      <c r="J162" s="50"/>
      <c r="S162" s="50"/>
    </row>
    <row r="163">
      <c r="A163" s="661"/>
      <c r="B163" s="1"/>
      <c r="D163" s="50"/>
      <c r="E163" s="50"/>
      <c r="F163" s="50"/>
      <c r="G163" s="50"/>
      <c r="H163" s="50"/>
      <c r="I163" s="50"/>
      <c r="J163" s="50"/>
      <c r="S163" s="50"/>
    </row>
    <row r="164">
      <c r="A164" s="661"/>
      <c r="B164" s="1"/>
      <c r="D164" s="50"/>
      <c r="E164" s="50"/>
      <c r="F164" s="50"/>
      <c r="G164" s="50"/>
      <c r="H164" s="50"/>
      <c r="I164" s="50"/>
      <c r="J164" s="50"/>
      <c r="S164" s="50"/>
    </row>
    <row r="165">
      <c r="A165" s="661"/>
      <c r="B165" s="1"/>
      <c r="D165" s="50"/>
      <c r="E165" s="50"/>
      <c r="F165" s="50"/>
      <c r="G165" s="50"/>
      <c r="H165" s="50"/>
      <c r="I165" s="50"/>
      <c r="J165" s="50"/>
      <c r="S165" s="50"/>
    </row>
    <row r="166">
      <c r="A166" s="661"/>
      <c r="B166" s="1"/>
      <c r="D166" s="50"/>
      <c r="E166" s="50"/>
      <c r="F166" s="50"/>
      <c r="G166" s="50"/>
      <c r="H166" s="50"/>
      <c r="I166" s="50"/>
      <c r="J166" s="50"/>
      <c r="S166" s="50"/>
    </row>
    <row r="167">
      <c r="A167" s="661"/>
      <c r="B167" s="1"/>
      <c r="D167" s="50"/>
      <c r="E167" s="50"/>
      <c r="F167" s="50"/>
      <c r="G167" s="50"/>
      <c r="H167" s="50"/>
      <c r="I167" s="50"/>
      <c r="J167" s="50"/>
      <c r="S167" s="50"/>
    </row>
    <row r="168">
      <c r="A168" s="661"/>
      <c r="B168" s="1"/>
      <c r="D168" s="50"/>
      <c r="E168" s="50"/>
      <c r="F168" s="50"/>
      <c r="G168" s="50"/>
      <c r="H168" s="50"/>
      <c r="I168" s="50"/>
      <c r="J168" s="50"/>
      <c r="S168" s="50"/>
    </row>
    <row r="169">
      <c r="A169" s="661"/>
      <c r="B169" s="1"/>
      <c r="D169" s="50"/>
      <c r="E169" s="50"/>
      <c r="F169" s="50"/>
      <c r="G169" s="50"/>
      <c r="H169" s="50"/>
      <c r="I169" s="50"/>
      <c r="J169" s="50"/>
      <c r="S169" s="50"/>
    </row>
    <row r="170">
      <c r="A170" s="661"/>
      <c r="B170" s="1"/>
      <c r="D170" s="50"/>
      <c r="E170" s="50"/>
      <c r="F170" s="50"/>
      <c r="G170" s="50"/>
      <c r="H170" s="50"/>
      <c r="I170" s="50"/>
      <c r="J170" s="50"/>
      <c r="S170" s="50"/>
    </row>
    <row r="171">
      <c r="A171" s="661"/>
      <c r="B171" s="1"/>
      <c r="D171" s="50"/>
      <c r="E171" s="50"/>
      <c r="F171" s="50"/>
      <c r="G171" s="50"/>
      <c r="H171" s="50"/>
      <c r="I171" s="50"/>
      <c r="J171" s="50"/>
      <c r="S171" s="50"/>
    </row>
    <row r="172">
      <c r="A172" s="661"/>
      <c r="B172" s="1"/>
      <c r="D172" s="50"/>
      <c r="E172" s="50"/>
      <c r="F172" s="50"/>
      <c r="G172" s="50"/>
      <c r="H172" s="50"/>
      <c r="I172" s="50"/>
      <c r="J172" s="50"/>
      <c r="S172" s="50"/>
    </row>
    <row r="173">
      <c r="A173" s="661"/>
      <c r="B173" s="1"/>
      <c r="D173" s="50"/>
      <c r="E173" s="50"/>
      <c r="F173" s="50"/>
      <c r="G173" s="50"/>
      <c r="H173" s="50"/>
      <c r="I173" s="50"/>
      <c r="J173" s="50"/>
      <c r="S173" s="50"/>
    </row>
    <row r="174">
      <c r="A174" s="661"/>
      <c r="B174" s="1"/>
      <c r="D174" s="50"/>
      <c r="E174" s="50"/>
      <c r="F174" s="50"/>
      <c r="G174" s="50"/>
      <c r="H174" s="50"/>
      <c r="I174" s="50"/>
      <c r="J174" s="50"/>
      <c r="S174" s="50"/>
    </row>
    <row r="175">
      <c r="A175" s="661"/>
      <c r="B175" s="1"/>
      <c r="D175" s="50"/>
      <c r="E175" s="50"/>
      <c r="F175" s="50"/>
      <c r="G175" s="50"/>
      <c r="H175" s="50"/>
      <c r="I175" s="50"/>
      <c r="J175" s="50"/>
      <c r="S175" s="50"/>
    </row>
    <row r="176">
      <c r="A176" s="661"/>
      <c r="B176" s="1"/>
      <c r="D176" s="50"/>
      <c r="E176" s="50"/>
      <c r="F176" s="50"/>
      <c r="G176" s="50"/>
      <c r="H176" s="50"/>
      <c r="I176" s="50"/>
      <c r="J176" s="50"/>
      <c r="S176" s="50"/>
    </row>
    <row r="177">
      <c r="A177" s="661"/>
      <c r="B177" s="1"/>
      <c r="D177" s="50"/>
      <c r="E177" s="50"/>
      <c r="F177" s="50"/>
      <c r="G177" s="50"/>
      <c r="H177" s="50"/>
      <c r="I177" s="50"/>
      <c r="J177" s="50"/>
      <c r="S177" s="50"/>
    </row>
    <row r="178">
      <c r="A178" s="661"/>
      <c r="B178" s="1"/>
      <c r="D178" s="50"/>
      <c r="E178" s="50"/>
      <c r="F178" s="50"/>
      <c r="G178" s="50"/>
      <c r="H178" s="50"/>
      <c r="I178" s="50"/>
      <c r="J178" s="50"/>
      <c r="S178" s="50"/>
    </row>
    <row r="179">
      <c r="A179" s="661"/>
      <c r="B179" s="1"/>
      <c r="D179" s="50"/>
      <c r="E179" s="50"/>
      <c r="F179" s="50"/>
      <c r="G179" s="50"/>
      <c r="H179" s="50"/>
      <c r="I179" s="50"/>
      <c r="J179" s="50"/>
      <c r="S179" s="50"/>
    </row>
    <row r="180">
      <c r="A180" s="661"/>
      <c r="B180" s="1"/>
      <c r="D180" s="50"/>
      <c r="E180" s="50"/>
      <c r="F180" s="50"/>
      <c r="G180" s="50"/>
      <c r="H180" s="50"/>
      <c r="I180" s="50"/>
      <c r="J180" s="50"/>
      <c r="S180" s="50"/>
    </row>
    <row r="181">
      <c r="A181" s="661"/>
      <c r="B181" s="1"/>
      <c r="D181" s="50"/>
      <c r="E181" s="50"/>
      <c r="F181" s="50"/>
      <c r="G181" s="50"/>
      <c r="H181" s="50"/>
      <c r="I181" s="50"/>
      <c r="J181" s="50"/>
      <c r="S181" s="50"/>
    </row>
    <row r="182">
      <c r="A182" s="661"/>
      <c r="B182" s="1"/>
      <c r="D182" s="50"/>
      <c r="E182" s="50"/>
      <c r="F182" s="50"/>
      <c r="G182" s="50"/>
      <c r="H182" s="50"/>
      <c r="I182" s="50"/>
      <c r="J182" s="50"/>
      <c r="S182" s="50"/>
    </row>
    <row r="183">
      <c r="A183" s="661"/>
      <c r="B183" s="1"/>
      <c r="D183" s="50"/>
      <c r="E183" s="50"/>
      <c r="F183" s="50"/>
      <c r="G183" s="50"/>
      <c r="H183" s="50"/>
      <c r="I183" s="50"/>
      <c r="J183" s="50"/>
      <c r="S183" s="50"/>
    </row>
    <row r="184">
      <c r="A184" s="661"/>
      <c r="B184" s="1"/>
      <c r="D184" s="50"/>
      <c r="E184" s="50"/>
      <c r="F184" s="50"/>
      <c r="G184" s="50"/>
      <c r="H184" s="50"/>
      <c r="I184" s="50"/>
      <c r="J184" s="50"/>
      <c r="S184" s="50"/>
    </row>
    <row r="185">
      <c r="A185" s="661"/>
      <c r="B185" s="1"/>
      <c r="D185" s="50"/>
      <c r="E185" s="50"/>
      <c r="F185" s="50"/>
      <c r="G185" s="50"/>
      <c r="H185" s="50"/>
      <c r="I185" s="50"/>
      <c r="J185" s="50"/>
      <c r="S185" s="50"/>
    </row>
    <row r="186">
      <c r="A186" s="661"/>
      <c r="B186" s="1"/>
      <c r="D186" s="50"/>
      <c r="E186" s="50"/>
      <c r="F186" s="50"/>
      <c r="G186" s="50"/>
      <c r="H186" s="50"/>
      <c r="I186" s="50"/>
      <c r="J186" s="50"/>
      <c r="S186" s="50"/>
    </row>
    <row r="187">
      <c r="A187" s="661"/>
      <c r="B187" s="1"/>
      <c r="D187" s="50"/>
      <c r="E187" s="50"/>
      <c r="F187" s="50"/>
      <c r="G187" s="50"/>
      <c r="H187" s="50"/>
      <c r="I187" s="50"/>
      <c r="J187" s="50"/>
      <c r="S187" s="50"/>
    </row>
    <row r="188">
      <c r="A188" s="661"/>
      <c r="B188" s="1"/>
      <c r="D188" s="50"/>
      <c r="E188" s="50"/>
      <c r="F188" s="50"/>
      <c r="G188" s="50"/>
      <c r="H188" s="50"/>
      <c r="I188" s="50"/>
      <c r="J188" s="50"/>
      <c r="S188" s="50"/>
    </row>
    <row r="189">
      <c r="A189" s="661"/>
      <c r="B189" s="1"/>
      <c r="D189" s="50"/>
      <c r="E189" s="50"/>
      <c r="F189" s="50"/>
      <c r="G189" s="50"/>
      <c r="H189" s="50"/>
      <c r="I189" s="50"/>
      <c r="J189" s="50"/>
      <c r="S189" s="50"/>
    </row>
    <row r="190">
      <c r="A190" s="661"/>
      <c r="B190" s="1"/>
      <c r="D190" s="50"/>
      <c r="E190" s="50"/>
      <c r="F190" s="50"/>
      <c r="G190" s="50"/>
      <c r="H190" s="50"/>
      <c r="I190" s="50"/>
      <c r="J190" s="50"/>
      <c r="S190" s="50"/>
    </row>
    <row r="191">
      <c r="A191" s="661"/>
      <c r="B191" s="1"/>
      <c r="D191" s="50"/>
      <c r="E191" s="50"/>
      <c r="F191" s="50"/>
      <c r="G191" s="50"/>
      <c r="H191" s="50"/>
      <c r="I191" s="50"/>
      <c r="J191" s="50"/>
      <c r="S191" s="50"/>
    </row>
    <row r="192">
      <c r="A192" s="661"/>
      <c r="B192" s="1"/>
      <c r="D192" s="50"/>
      <c r="E192" s="50"/>
      <c r="F192" s="50"/>
      <c r="G192" s="50"/>
      <c r="H192" s="50"/>
      <c r="I192" s="50"/>
      <c r="J192" s="50"/>
      <c r="S192" s="50"/>
    </row>
    <row r="193">
      <c r="A193" s="661"/>
      <c r="B193" s="1"/>
      <c r="D193" s="50"/>
      <c r="E193" s="50"/>
      <c r="F193" s="50"/>
      <c r="G193" s="50"/>
      <c r="H193" s="50"/>
      <c r="I193" s="50"/>
      <c r="J193" s="50"/>
      <c r="S193" s="50"/>
    </row>
    <row r="194">
      <c r="A194" s="661"/>
      <c r="B194" s="1"/>
      <c r="D194" s="50"/>
      <c r="E194" s="50"/>
      <c r="F194" s="50"/>
      <c r="G194" s="50"/>
      <c r="H194" s="50"/>
      <c r="I194" s="50"/>
      <c r="J194" s="50"/>
      <c r="S194" s="50"/>
    </row>
    <row r="195">
      <c r="A195" s="661"/>
      <c r="B195" s="1"/>
      <c r="D195" s="50"/>
      <c r="E195" s="50"/>
      <c r="F195" s="50"/>
      <c r="G195" s="50"/>
      <c r="H195" s="50"/>
      <c r="I195" s="50"/>
      <c r="J195" s="50"/>
      <c r="S195" s="50"/>
    </row>
    <row r="196">
      <c r="A196" s="661"/>
      <c r="B196" s="1"/>
      <c r="D196" s="50"/>
      <c r="E196" s="50"/>
      <c r="F196" s="50"/>
      <c r="G196" s="50"/>
      <c r="H196" s="50"/>
      <c r="I196" s="50"/>
      <c r="J196" s="50"/>
      <c r="S196" s="50"/>
    </row>
    <row r="197">
      <c r="A197" s="661"/>
      <c r="B197" s="1"/>
      <c r="D197" s="50"/>
      <c r="E197" s="50"/>
      <c r="F197" s="50"/>
      <c r="G197" s="50"/>
      <c r="H197" s="50"/>
      <c r="I197" s="50"/>
      <c r="J197" s="50"/>
      <c r="S197" s="50"/>
    </row>
    <row r="198">
      <c r="A198" s="661"/>
      <c r="B198" s="1"/>
      <c r="D198" s="50"/>
      <c r="E198" s="50"/>
      <c r="F198" s="50"/>
      <c r="G198" s="50"/>
      <c r="H198" s="50"/>
      <c r="I198" s="50"/>
      <c r="J198" s="50"/>
      <c r="S198" s="50"/>
    </row>
    <row r="199">
      <c r="A199" s="661"/>
      <c r="B199" s="1"/>
      <c r="D199" s="50"/>
      <c r="E199" s="50"/>
      <c r="F199" s="50"/>
      <c r="G199" s="50"/>
      <c r="H199" s="50"/>
      <c r="I199" s="50"/>
      <c r="J199" s="50"/>
      <c r="S199" s="50"/>
    </row>
    <row r="200">
      <c r="A200" s="661"/>
      <c r="B200" s="1"/>
      <c r="D200" s="50"/>
      <c r="E200" s="50"/>
      <c r="F200" s="50"/>
      <c r="G200" s="50"/>
      <c r="H200" s="50"/>
      <c r="I200" s="50"/>
      <c r="J200" s="50"/>
      <c r="S200" s="50"/>
    </row>
    <row r="201">
      <c r="A201" s="661"/>
      <c r="B201" s="1"/>
      <c r="D201" s="50"/>
      <c r="E201" s="50"/>
      <c r="F201" s="50"/>
      <c r="G201" s="50"/>
      <c r="H201" s="50"/>
      <c r="I201" s="50"/>
      <c r="J201" s="50"/>
      <c r="S201" s="50"/>
    </row>
    <row r="202">
      <c r="A202" s="661"/>
      <c r="B202" s="1"/>
      <c r="D202" s="50"/>
      <c r="E202" s="50"/>
      <c r="F202" s="50"/>
      <c r="G202" s="50"/>
      <c r="H202" s="50"/>
      <c r="I202" s="50"/>
      <c r="J202" s="50"/>
      <c r="S202" s="50"/>
    </row>
    <row r="203">
      <c r="A203" s="661"/>
      <c r="B203" s="1"/>
      <c r="D203" s="50"/>
      <c r="E203" s="50"/>
      <c r="F203" s="50"/>
      <c r="G203" s="50"/>
      <c r="H203" s="50"/>
      <c r="I203" s="50"/>
      <c r="J203" s="50"/>
      <c r="S203" s="50"/>
    </row>
    <row r="204">
      <c r="A204" s="661"/>
      <c r="B204" s="1"/>
      <c r="D204" s="50"/>
      <c r="E204" s="50"/>
      <c r="F204" s="50"/>
      <c r="G204" s="50"/>
      <c r="H204" s="50"/>
      <c r="I204" s="50"/>
      <c r="J204" s="50"/>
      <c r="S204" s="50"/>
    </row>
    <row r="205">
      <c r="A205" s="661"/>
      <c r="B205" s="1"/>
      <c r="D205" s="50"/>
      <c r="E205" s="50"/>
      <c r="F205" s="50"/>
      <c r="G205" s="50"/>
      <c r="H205" s="50"/>
      <c r="I205" s="50"/>
      <c r="J205" s="50"/>
      <c r="S205" s="50"/>
    </row>
    <row r="206">
      <c r="A206" s="661"/>
      <c r="B206" s="1"/>
      <c r="D206" s="50"/>
      <c r="E206" s="50"/>
      <c r="F206" s="50"/>
      <c r="G206" s="50"/>
      <c r="H206" s="50"/>
      <c r="I206" s="50"/>
      <c r="J206" s="50"/>
      <c r="S206" s="50"/>
    </row>
    <row r="207">
      <c r="A207" s="661"/>
      <c r="B207" s="1"/>
      <c r="D207" s="50"/>
      <c r="E207" s="50"/>
      <c r="F207" s="50"/>
      <c r="G207" s="50"/>
      <c r="H207" s="50"/>
      <c r="I207" s="50"/>
      <c r="J207" s="50"/>
      <c r="S207" s="50"/>
    </row>
    <row r="208">
      <c r="A208" s="661"/>
      <c r="B208" s="1"/>
      <c r="D208" s="50"/>
      <c r="E208" s="50"/>
      <c r="F208" s="50"/>
      <c r="G208" s="50"/>
      <c r="H208" s="50"/>
      <c r="I208" s="50"/>
      <c r="J208" s="50"/>
      <c r="S208" s="50"/>
    </row>
    <row r="209">
      <c r="A209" s="661"/>
      <c r="B209" s="1"/>
      <c r="D209" s="50"/>
      <c r="E209" s="50"/>
      <c r="F209" s="50"/>
      <c r="G209" s="50"/>
      <c r="H209" s="50"/>
      <c r="I209" s="50"/>
      <c r="J209" s="50"/>
      <c r="S209" s="50"/>
    </row>
    <row r="210">
      <c r="A210" s="661"/>
      <c r="B210" s="1"/>
      <c r="D210" s="50"/>
      <c r="E210" s="50"/>
      <c r="F210" s="50"/>
      <c r="G210" s="50"/>
      <c r="H210" s="50"/>
      <c r="I210" s="50"/>
      <c r="J210" s="50"/>
      <c r="S210" s="50"/>
    </row>
    <row r="211">
      <c r="A211" s="661"/>
      <c r="B211" s="1"/>
      <c r="D211" s="50"/>
      <c r="E211" s="50"/>
      <c r="F211" s="50"/>
      <c r="G211" s="50"/>
      <c r="H211" s="50"/>
      <c r="I211" s="50"/>
      <c r="J211" s="50"/>
      <c r="S211" s="50"/>
    </row>
    <row r="212">
      <c r="A212" s="661"/>
      <c r="B212" s="1"/>
      <c r="D212" s="50"/>
      <c r="E212" s="50"/>
      <c r="F212" s="50"/>
      <c r="G212" s="50"/>
      <c r="H212" s="50"/>
      <c r="I212" s="50"/>
      <c r="J212" s="50"/>
      <c r="S212" s="50"/>
    </row>
    <row r="213">
      <c r="A213" s="661"/>
      <c r="B213" s="1"/>
      <c r="D213" s="50"/>
      <c r="E213" s="50"/>
      <c r="F213" s="50"/>
      <c r="G213" s="50"/>
      <c r="H213" s="50"/>
      <c r="I213" s="50"/>
      <c r="J213" s="50"/>
      <c r="S213" s="50"/>
    </row>
    <row r="214">
      <c r="A214" s="661"/>
      <c r="B214" s="1"/>
      <c r="D214" s="50"/>
      <c r="E214" s="50"/>
      <c r="F214" s="50"/>
      <c r="G214" s="50"/>
      <c r="H214" s="50"/>
      <c r="I214" s="50"/>
      <c r="J214" s="50"/>
      <c r="S214" s="50"/>
    </row>
    <row r="215">
      <c r="A215" s="661"/>
      <c r="B215" s="1"/>
      <c r="D215" s="50"/>
      <c r="E215" s="50"/>
      <c r="F215" s="50"/>
      <c r="G215" s="50"/>
      <c r="H215" s="50"/>
      <c r="I215" s="50"/>
      <c r="J215" s="50"/>
      <c r="S215" s="50"/>
    </row>
    <row r="216">
      <c r="A216" s="661"/>
      <c r="B216" s="1"/>
      <c r="D216" s="50"/>
      <c r="E216" s="50"/>
      <c r="F216" s="50"/>
      <c r="G216" s="50"/>
      <c r="H216" s="50"/>
      <c r="I216" s="50"/>
      <c r="J216" s="50"/>
      <c r="S216" s="50"/>
    </row>
    <row r="217">
      <c r="A217" s="661"/>
      <c r="B217" s="1"/>
      <c r="D217" s="50"/>
      <c r="E217" s="50"/>
      <c r="F217" s="50"/>
      <c r="G217" s="50"/>
      <c r="H217" s="50"/>
      <c r="I217" s="50"/>
      <c r="J217" s="50"/>
      <c r="S217" s="50"/>
    </row>
    <row r="218">
      <c r="A218" s="661"/>
      <c r="B218" s="1"/>
      <c r="D218" s="50"/>
      <c r="E218" s="50"/>
      <c r="F218" s="50"/>
      <c r="G218" s="50"/>
      <c r="H218" s="50"/>
      <c r="I218" s="50"/>
      <c r="J218" s="50"/>
      <c r="S218" s="50"/>
    </row>
    <row r="219">
      <c r="A219" s="661"/>
      <c r="B219" s="1"/>
      <c r="D219" s="50"/>
      <c r="E219" s="50"/>
      <c r="F219" s="50"/>
      <c r="G219" s="50"/>
      <c r="H219" s="50"/>
      <c r="I219" s="50"/>
      <c r="J219" s="50"/>
      <c r="S219" s="50"/>
    </row>
    <row r="220">
      <c r="A220" s="661"/>
      <c r="B220" s="1"/>
      <c r="D220" s="50"/>
      <c r="E220" s="50"/>
      <c r="F220" s="50"/>
      <c r="G220" s="50"/>
      <c r="H220" s="50"/>
      <c r="I220" s="50"/>
      <c r="J220" s="50"/>
      <c r="S220" s="50"/>
    </row>
    <row r="221">
      <c r="A221" s="661"/>
      <c r="B221" s="1"/>
      <c r="D221" s="50"/>
      <c r="E221" s="50"/>
      <c r="F221" s="50"/>
      <c r="G221" s="50"/>
      <c r="H221" s="50"/>
      <c r="I221" s="50"/>
      <c r="J221" s="50"/>
      <c r="S221" s="50"/>
    </row>
    <row r="222">
      <c r="A222" s="661"/>
      <c r="B222" s="1"/>
      <c r="D222" s="50"/>
      <c r="E222" s="50"/>
      <c r="F222" s="50"/>
      <c r="G222" s="50"/>
      <c r="H222" s="50"/>
      <c r="I222" s="50"/>
      <c r="J222" s="50"/>
      <c r="S222" s="50"/>
    </row>
    <row r="223">
      <c r="A223" s="661"/>
      <c r="B223" s="1"/>
      <c r="D223" s="50"/>
      <c r="E223" s="50"/>
      <c r="F223" s="50"/>
      <c r="G223" s="50"/>
      <c r="H223" s="50"/>
      <c r="I223" s="50"/>
      <c r="J223" s="50"/>
      <c r="S223" s="50"/>
    </row>
    <row r="224">
      <c r="A224" s="661"/>
      <c r="B224" s="1"/>
      <c r="D224" s="50"/>
      <c r="E224" s="50"/>
      <c r="F224" s="50"/>
      <c r="G224" s="50"/>
      <c r="H224" s="50"/>
      <c r="I224" s="50"/>
      <c r="J224" s="50"/>
      <c r="S224" s="50"/>
    </row>
    <row r="225">
      <c r="A225" s="661"/>
      <c r="B225" s="1"/>
      <c r="D225" s="50"/>
      <c r="E225" s="50"/>
      <c r="F225" s="50"/>
      <c r="G225" s="50"/>
      <c r="H225" s="50"/>
      <c r="I225" s="50"/>
      <c r="J225" s="50"/>
      <c r="S225" s="50"/>
    </row>
    <row r="226">
      <c r="A226" s="661"/>
      <c r="B226" s="1"/>
      <c r="D226" s="50"/>
      <c r="E226" s="50"/>
      <c r="F226" s="50"/>
      <c r="G226" s="50"/>
      <c r="H226" s="50"/>
      <c r="I226" s="50"/>
      <c r="J226" s="50"/>
      <c r="S226" s="50"/>
    </row>
    <row r="227">
      <c r="A227" s="661"/>
      <c r="B227" s="1"/>
      <c r="D227" s="50"/>
      <c r="E227" s="50"/>
      <c r="F227" s="50"/>
      <c r="G227" s="50"/>
      <c r="H227" s="50"/>
      <c r="I227" s="50"/>
      <c r="J227" s="50"/>
      <c r="S227" s="50"/>
    </row>
    <row r="228">
      <c r="A228" s="661"/>
      <c r="B228" s="1"/>
      <c r="D228" s="50"/>
      <c r="E228" s="50"/>
      <c r="F228" s="50"/>
      <c r="G228" s="50"/>
      <c r="H228" s="50"/>
      <c r="I228" s="50"/>
      <c r="J228" s="50"/>
      <c r="S228" s="50"/>
    </row>
    <row r="229">
      <c r="A229" s="661"/>
      <c r="B229" s="1"/>
      <c r="D229" s="50"/>
      <c r="E229" s="50"/>
      <c r="F229" s="50"/>
      <c r="G229" s="50"/>
      <c r="H229" s="50"/>
      <c r="I229" s="50"/>
      <c r="J229" s="50"/>
      <c r="S229" s="50"/>
    </row>
    <row r="230">
      <c r="A230" s="661"/>
      <c r="B230" s="1"/>
      <c r="D230" s="50"/>
      <c r="E230" s="50"/>
      <c r="F230" s="50"/>
      <c r="G230" s="50"/>
      <c r="H230" s="50"/>
      <c r="I230" s="50"/>
      <c r="J230" s="50"/>
      <c r="S230" s="50"/>
    </row>
    <row r="231">
      <c r="A231" s="661"/>
      <c r="B231" s="1"/>
      <c r="D231" s="50"/>
      <c r="E231" s="50"/>
      <c r="F231" s="50"/>
      <c r="G231" s="50"/>
      <c r="H231" s="50"/>
      <c r="I231" s="50"/>
      <c r="J231" s="50"/>
      <c r="S231" s="50"/>
    </row>
    <row r="232">
      <c r="A232" s="661"/>
      <c r="B232" s="1"/>
      <c r="D232" s="50"/>
      <c r="E232" s="50"/>
      <c r="F232" s="50"/>
      <c r="G232" s="50"/>
      <c r="H232" s="50"/>
      <c r="I232" s="50"/>
      <c r="J232" s="50"/>
      <c r="S232" s="50"/>
    </row>
    <row r="233">
      <c r="A233" s="661"/>
      <c r="B233" s="1"/>
      <c r="D233" s="50"/>
      <c r="E233" s="50"/>
      <c r="F233" s="50"/>
      <c r="G233" s="50"/>
      <c r="H233" s="50"/>
      <c r="I233" s="50"/>
      <c r="J233" s="50"/>
      <c r="S233" s="50"/>
    </row>
    <row r="234">
      <c r="A234" s="661"/>
      <c r="B234" s="1"/>
      <c r="D234" s="50"/>
      <c r="E234" s="50"/>
      <c r="F234" s="50"/>
      <c r="G234" s="50"/>
      <c r="H234" s="50"/>
      <c r="I234" s="50"/>
      <c r="J234" s="50"/>
      <c r="S234" s="50"/>
    </row>
    <row r="235">
      <c r="A235" s="661"/>
      <c r="B235" s="1"/>
      <c r="D235" s="50"/>
      <c r="E235" s="50"/>
      <c r="F235" s="50"/>
      <c r="G235" s="50"/>
      <c r="H235" s="50"/>
      <c r="I235" s="50"/>
      <c r="J235" s="50"/>
      <c r="S235" s="50"/>
    </row>
    <row r="236">
      <c r="A236" s="661"/>
      <c r="B236" s="1"/>
      <c r="D236" s="50"/>
      <c r="E236" s="50"/>
      <c r="F236" s="50"/>
      <c r="G236" s="50"/>
      <c r="H236" s="50"/>
      <c r="I236" s="50"/>
      <c r="J236" s="50"/>
      <c r="S236" s="50"/>
    </row>
    <row r="237">
      <c r="A237" s="661"/>
      <c r="B237" s="1"/>
      <c r="D237" s="50"/>
      <c r="E237" s="50"/>
      <c r="F237" s="50"/>
      <c r="G237" s="50"/>
      <c r="H237" s="50"/>
      <c r="I237" s="50"/>
      <c r="J237" s="50"/>
      <c r="S237" s="50"/>
    </row>
    <row r="238">
      <c r="A238" s="661"/>
      <c r="B238" s="1"/>
      <c r="D238" s="50"/>
      <c r="E238" s="50"/>
      <c r="F238" s="50"/>
      <c r="G238" s="50"/>
      <c r="H238" s="50"/>
      <c r="I238" s="50"/>
      <c r="J238" s="50"/>
      <c r="S238" s="50"/>
    </row>
    <row r="239">
      <c r="A239" s="661"/>
      <c r="B239" s="1"/>
      <c r="D239" s="50"/>
      <c r="E239" s="50"/>
      <c r="F239" s="50"/>
      <c r="G239" s="50"/>
      <c r="H239" s="50"/>
      <c r="I239" s="50"/>
      <c r="J239" s="50"/>
      <c r="S239" s="50"/>
    </row>
    <row r="240">
      <c r="A240" s="661"/>
      <c r="B240" s="1"/>
      <c r="D240" s="50"/>
      <c r="E240" s="50"/>
      <c r="F240" s="50"/>
      <c r="G240" s="50"/>
      <c r="H240" s="50"/>
      <c r="I240" s="50"/>
      <c r="J240" s="50"/>
      <c r="S240" s="50"/>
    </row>
    <row r="241">
      <c r="A241" s="661"/>
      <c r="B241" s="1"/>
      <c r="D241" s="50"/>
      <c r="E241" s="50"/>
      <c r="F241" s="50"/>
      <c r="G241" s="50"/>
      <c r="H241" s="50"/>
      <c r="I241" s="50"/>
      <c r="J241" s="50"/>
      <c r="S241" s="50"/>
    </row>
    <row r="242">
      <c r="A242" s="661"/>
      <c r="B242" s="1"/>
      <c r="D242" s="50"/>
      <c r="E242" s="50"/>
      <c r="F242" s="50"/>
      <c r="G242" s="50"/>
      <c r="H242" s="50"/>
      <c r="I242" s="50"/>
      <c r="J242" s="50"/>
      <c r="S242" s="50"/>
    </row>
    <row r="243">
      <c r="A243" s="661"/>
      <c r="B243" s="1"/>
      <c r="D243" s="50"/>
      <c r="E243" s="50"/>
      <c r="F243" s="50"/>
      <c r="G243" s="50"/>
      <c r="H243" s="50"/>
      <c r="I243" s="50"/>
      <c r="J243" s="50"/>
      <c r="S243" s="50"/>
    </row>
    <row r="244">
      <c r="A244" s="661"/>
      <c r="B244" s="1"/>
      <c r="D244" s="50"/>
      <c r="E244" s="50"/>
      <c r="F244" s="50"/>
      <c r="G244" s="50"/>
      <c r="H244" s="50"/>
      <c r="I244" s="50"/>
      <c r="J244" s="50"/>
      <c r="S244" s="50"/>
    </row>
    <row r="245">
      <c r="A245" s="661"/>
      <c r="B245" s="1"/>
      <c r="D245" s="50"/>
      <c r="E245" s="50"/>
      <c r="F245" s="50"/>
      <c r="G245" s="50"/>
      <c r="H245" s="50"/>
      <c r="I245" s="50"/>
      <c r="J245" s="50"/>
      <c r="S245" s="50"/>
    </row>
    <row r="246">
      <c r="A246" s="661"/>
      <c r="B246" s="1"/>
      <c r="D246" s="50"/>
      <c r="E246" s="50"/>
      <c r="F246" s="50"/>
      <c r="G246" s="50"/>
      <c r="H246" s="50"/>
      <c r="I246" s="50"/>
      <c r="J246" s="50"/>
      <c r="S246" s="50"/>
    </row>
    <row r="247">
      <c r="A247" s="661"/>
      <c r="B247" s="1"/>
      <c r="D247" s="50"/>
      <c r="E247" s="50"/>
      <c r="F247" s="50"/>
      <c r="G247" s="50"/>
      <c r="H247" s="50"/>
      <c r="I247" s="50"/>
      <c r="J247" s="50"/>
      <c r="S247" s="50"/>
    </row>
    <row r="248">
      <c r="A248" s="661"/>
      <c r="B248" s="1"/>
      <c r="D248" s="50"/>
      <c r="E248" s="50"/>
      <c r="F248" s="50"/>
      <c r="G248" s="50"/>
      <c r="H248" s="50"/>
      <c r="I248" s="50"/>
      <c r="J248" s="50"/>
      <c r="S248" s="50"/>
    </row>
    <row r="249">
      <c r="A249" s="661"/>
      <c r="B249" s="1"/>
      <c r="D249" s="50"/>
      <c r="E249" s="50"/>
      <c r="F249" s="50"/>
      <c r="G249" s="50"/>
      <c r="H249" s="50"/>
      <c r="I249" s="50"/>
      <c r="J249" s="50"/>
      <c r="S249" s="50"/>
    </row>
    <row r="250">
      <c r="A250" s="661"/>
      <c r="B250" s="1"/>
      <c r="D250" s="50"/>
      <c r="E250" s="50"/>
      <c r="F250" s="50"/>
      <c r="G250" s="50"/>
      <c r="H250" s="50"/>
      <c r="I250" s="50"/>
      <c r="J250" s="50"/>
      <c r="S250" s="50"/>
    </row>
    <row r="251">
      <c r="A251" s="661"/>
      <c r="B251" s="1"/>
      <c r="D251" s="50"/>
      <c r="E251" s="50"/>
      <c r="F251" s="50"/>
      <c r="G251" s="50"/>
      <c r="H251" s="50"/>
      <c r="I251" s="50"/>
      <c r="J251" s="50"/>
      <c r="S251" s="50"/>
    </row>
    <row r="252">
      <c r="A252" s="661"/>
      <c r="B252" s="1"/>
      <c r="D252" s="50"/>
      <c r="E252" s="50"/>
      <c r="F252" s="50"/>
      <c r="G252" s="50"/>
      <c r="H252" s="50"/>
      <c r="I252" s="50"/>
      <c r="J252" s="50"/>
      <c r="S252" s="50"/>
    </row>
    <row r="253">
      <c r="A253" s="661"/>
      <c r="B253" s="1"/>
      <c r="D253" s="50"/>
      <c r="E253" s="50"/>
      <c r="F253" s="50"/>
      <c r="G253" s="50"/>
      <c r="H253" s="50"/>
      <c r="I253" s="50"/>
      <c r="J253" s="50"/>
      <c r="S253" s="50"/>
    </row>
    <row r="254">
      <c r="A254" s="661"/>
      <c r="B254" s="1"/>
      <c r="D254" s="50"/>
      <c r="E254" s="50"/>
      <c r="F254" s="50"/>
      <c r="G254" s="50"/>
      <c r="H254" s="50"/>
      <c r="I254" s="50"/>
      <c r="J254" s="50"/>
      <c r="S254" s="50"/>
    </row>
    <row r="255">
      <c r="A255" s="661"/>
      <c r="B255" s="1"/>
      <c r="D255" s="50"/>
      <c r="E255" s="50"/>
      <c r="F255" s="50"/>
      <c r="G255" s="50"/>
      <c r="H255" s="50"/>
      <c r="I255" s="50"/>
      <c r="J255" s="50"/>
      <c r="S255" s="50"/>
    </row>
    <row r="256">
      <c r="A256" s="661"/>
      <c r="B256" s="1"/>
      <c r="D256" s="50"/>
      <c r="E256" s="50"/>
      <c r="F256" s="50"/>
      <c r="G256" s="50"/>
      <c r="H256" s="50"/>
      <c r="I256" s="50"/>
      <c r="J256" s="50"/>
      <c r="S256" s="50"/>
    </row>
    <row r="257">
      <c r="A257" s="661"/>
      <c r="B257" s="1"/>
      <c r="D257" s="50"/>
      <c r="E257" s="50"/>
      <c r="F257" s="50"/>
      <c r="G257" s="50"/>
      <c r="H257" s="50"/>
      <c r="I257" s="50"/>
      <c r="J257" s="50"/>
      <c r="S257" s="50"/>
    </row>
    <row r="258">
      <c r="A258" s="661"/>
      <c r="B258" s="1"/>
      <c r="D258" s="50"/>
      <c r="E258" s="50"/>
      <c r="F258" s="50"/>
      <c r="G258" s="50"/>
      <c r="H258" s="50"/>
      <c r="I258" s="50"/>
      <c r="J258" s="50"/>
      <c r="S258" s="50"/>
    </row>
    <row r="259">
      <c r="A259" s="661"/>
      <c r="B259" s="1"/>
      <c r="D259" s="50"/>
      <c r="E259" s="50"/>
      <c r="F259" s="50"/>
      <c r="G259" s="50"/>
      <c r="H259" s="50"/>
      <c r="I259" s="50"/>
      <c r="J259" s="50"/>
      <c r="S259" s="50"/>
    </row>
    <row r="260">
      <c r="A260" s="661"/>
      <c r="B260" s="1"/>
      <c r="D260" s="50"/>
      <c r="E260" s="50"/>
      <c r="F260" s="50"/>
      <c r="G260" s="50"/>
      <c r="H260" s="50"/>
      <c r="I260" s="50"/>
      <c r="J260" s="50"/>
      <c r="S260" s="50"/>
    </row>
    <row r="261">
      <c r="A261" s="661"/>
      <c r="B261" s="1"/>
      <c r="D261" s="50"/>
      <c r="E261" s="50"/>
      <c r="F261" s="50"/>
      <c r="G261" s="50"/>
      <c r="H261" s="50"/>
      <c r="I261" s="50"/>
      <c r="J261" s="50"/>
      <c r="S261" s="50"/>
    </row>
    <row r="262">
      <c r="A262" s="661"/>
      <c r="B262" s="1"/>
      <c r="D262" s="50"/>
      <c r="E262" s="50"/>
      <c r="F262" s="50"/>
      <c r="G262" s="50"/>
      <c r="H262" s="50"/>
      <c r="I262" s="50"/>
      <c r="J262" s="50"/>
      <c r="S262" s="50"/>
    </row>
    <row r="263">
      <c r="A263" s="661"/>
      <c r="B263" s="1"/>
      <c r="D263" s="50"/>
      <c r="E263" s="50"/>
      <c r="F263" s="50"/>
      <c r="G263" s="50"/>
      <c r="H263" s="50"/>
      <c r="I263" s="50"/>
      <c r="J263" s="50"/>
      <c r="S263" s="50"/>
    </row>
    <row r="264">
      <c r="A264" s="661"/>
      <c r="B264" s="1"/>
      <c r="D264" s="50"/>
      <c r="E264" s="50"/>
      <c r="F264" s="50"/>
      <c r="G264" s="50"/>
      <c r="H264" s="50"/>
      <c r="I264" s="50"/>
      <c r="J264" s="50"/>
      <c r="S264" s="50"/>
    </row>
    <row r="265">
      <c r="A265" s="661"/>
      <c r="B265" s="1"/>
      <c r="D265" s="50"/>
      <c r="E265" s="50"/>
      <c r="F265" s="50"/>
      <c r="G265" s="50"/>
      <c r="H265" s="50"/>
      <c r="I265" s="50"/>
      <c r="J265" s="50"/>
      <c r="S265" s="50"/>
    </row>
    <row r="266">
      <c r="A266" s="661"/>
      <c r="B266" s="1"/>
      <c r="D266" s="50"/>
      <c r="E266" s="50"/>
      <c r="F266" s="50"/>
      <c r="G266" s="50"/>
      <c r="H266" s="50"/>
      <c r="I266" s="50"/>
      <c r="J266" s="50"/>
      <c r="S266" s="50"/>
    </row>
    <row r="267">
      <c r="A267" s="661"/>
      <c r="B267" s="1"/>
      <c r="D267" s="50"/>
      <c r="E267" s="50"/>
      <c r="F267" s="50"/>
      <c r="G267" s="50"/>
      <c r="H267" s="50"/>
      <c r="I267" s="50"/>
      <c r="J267" s="50"/>
      <c r="S267" s="50"/>
    </row>
    <row r="268">
      <c r="A268" s="661"/>
      <c r="B268" s="1"/>
      <c r="D268" s="50"/>
      <c r="E268" s="50"/>
      <c r="F268" s="50"/>
      <c r="G268" s="50"/>
      <c r="H268" s="50"/>
      <c r="I268" s="50"/>
      <c r="J268" s="50"/>
      <c r="S268" s="50"/>
    </row>
    <row r="269">
      <c r="A269" s="661"/>
      <c r="B269" s="1"/>
      <c r="D269" s="50"/>
      <c r="E269" s="50"/>
      <c r="F269" s="50"/>
      <c r="G269" s="50"/>
      <c r="H269" s="50"/>
      <c r="I269" s="50"/>
      <c r="J269" s="50"/>
      <c r="S269" s="50"/>
    </row>
    <row r="270">
      <c r="A270" s="661"/>
      <c r="B270" s="1"/>
      <c r="D270" s="50"/>
      <c r="E270" s="50"/>
      <c r="F270" s="50"/>
      <c r="G270" s="50"/>
      <c r="H270" s="50"/>
      <c r="I270" s="50"/>
      <c r="J270" s="50"/>
      <c r="S270" s="50"/>
    </row>
    <row r="271">
      <c r="A271" s="661"/>
      <c r="B271" s="1"/>
      <c r="D271" s="50"/>
      <c r="E271" s="50"/>
      <c r="F271" s="50"/>
      <c r="G271" s="50"/>
      <c r="H271" s="50"/>
      <c r="I271" s="50"/>
      <c r="J271" s="50"/>
      <c r="S271" s="50"/>
    </row>
    <row r="272">
      <c r="A272" s="661"/>
      <c r="B272" s="1"/>
      <c r="D272" s="50"/>
      <c r="E272" s="50"/>
      <c r="F272" s="50"/>
      <c r="G272" s="50"/>
      <c r="H272" s="50"/>
      <c r="I272" s="50"/>
      <c r="J272" s="50"/>
      <c r="S272" s="50"/>
    </row>
    <row r="273">
      <c r="A273" s="661"/>
      <c r="B273" s="1"/>
      <c r="D273" s="50"/>
      <c r="E273" s="50"/>
      <c r="F273" s="50"/>
      <c r="G273" s="50"/>
      <c r="H273" s="50"/>
      <c r="I273" s="50"/>
      <c r="J273" s="50"/>
      <c r="S273" s="50"/>
    </row>
    <row r="274">
      <c r="A274" s="661"/>
      <c r="B274" s="1"/>
      <c r="D274" s="50"/>
      <c r="E274" s="50"/>
      <c r="F274" s="50"/>
      <c r="G274" s="50"/>
      <c r="H274" s="50"/>
      <c r="I274" s="50"/>
      <c r="J274" s="50"/>
      <c r="S274" s="50"/>
    </row>
    <row r="275">
      <c r="A275" s="661"/>
      <c r="B275" s="1"/>
      <c r="D275" s="50"/>
      <c r="E275" s="50"/>
      <c r="F275" s="50"/>
      <c r="G275" s="50"/>
      <c r="H275" s="50"/>
      <c r="I275" s="50"/>
      <c r="J275" s="50"/>
      <c r="S275" s="50"/>
    </row>
    <row r="276">
      <c r="A276" s="661"/>
      <c r="B276" s="1"/>
      <c r="D276" s="50"/>
      <c r="E276" s="50"/>
      <c r="F276" s="50"/>
      <c r="G276" s="50"/>
      <c r="H276" s="50"/>
      <c r="I276" s="50"/>
      <c r="J276" s="50"/>
      <c r="S276" s="50"/>
    </row>
    <row r="277">
      <c r="A277" s="661"/>
      <c r="B277" s="1"/>
      <c r="D277" s="50"/>
      <c r="E277" s="50"/>
      <c r="F277" s="50"/>
      <c r="G277" s="50"/>
      <c r="H277" s="50"/>
      <c r="I277" s="50"/>
      <c r="J277" s="50"/>
      <c r="S277" s="50"/>
    </row>
    <row r="278">
      <c r="A278" s="661"/>
      <c r="B278" s="1"/>
      <c r="D278" s="50"/>
      <c r="E278" s="50"/>
      <c r="F278" s="50"/>
      <c r="G278" s="50"/>
      <c r="H278" s="50"/>
      <c r="I278" s="50"/>
      <c r="J278" s="50"/>
      <c r="S278" s="50"/>
    </row>
    <row r="279">
      <c r="A279" s="661"/>
      <c r="B279" s="1"/>
      <c r="D279" s="50"/>
      <c r="E279" s="50"/>
      <c r="F279" s="50"/>
      <c r="G279" s="50"/>
      <c r="H279" s="50"/>
      <c r="I279" s="50"/>
      <c r="J279" s="50"/>
      <c r="S279" s="50"/>
    </row>
    <row r="280">
      <c r="A280" s="661"/>
      <c r="B280" s="1"/>
      <c r="D280" s="50"/>
      <c r="E280" s="50"/>
      <c r="F280" s="50"/>
      <c r="G280" s="50"/>
      <c r="H280" s="50"/>
      <c r="I280" s="50"/>
      <c r="J280" s="50"/>
      <c r="S280" s="50"/>
    </row>
    <row r="281">
      <c r="A281" s="661"/>
      <c r="B281" s="1"/>
      <c r="D281" s="50"/>
      <c r="E281" s="50"/>
      <c r="F281" s="50"/>
      <c r="G281" s="50"/>
      <c r="H281" s="50"/>
      <c r="I281" s="50"/>
      <c r="J281" s="50"/>
      <c r="S281" s="50"/>
    </row>
    <row r="282">
      <c r="A282" s="661"/>
      <c r="B282" s="1"/>
      <c r="D282" s="50"/>
      <c r="E282" s="50"/>
      <c r="F282" s="50"/>
      <c r="G282" s="50"/>
      <c r="H282" s="50"/>
      <c r="I282" s="50"/>
      <c r="J282" s="50"/>
      <c r="S282" s="50"/>
    </row>
    <row r="283">
      <c r="A283" s="661"/>
      <c r="B283" s="1"/>
      <c r="D283" s="50"/>
      <c r="E283" s="50"/>
      <c r="F283" s="50"/>
      <c r="G283" s="50"/>
      <c r="H283" s="50"/>
      <c r="I283" s="50"/>
      <c r="J283" s="50"/>
      <c r="S283" s="50"/>
    </row>
    <row r="284">
      <c r="A284" s="661"/>
      <c r="B284" s="1"/>
      <c r="D284" s="50"/>
      <c r="E284" s="50"/>
      <c r="F284" s="50"/>
      <c r="G284" s="50"/>
      <c r="H284" s="50"/>
      <c r="I284" s="50"/>
      <c r="J284" s="50"/>
      <c r="S284" s="50"/>
    </row>
    <row r="285">
      <c r="A285" s="661"/>
      <c r="B285" s="1"/>
      <c r="D285" s="50"/>
      <c r="E285" s="50"/>
      <c r="F285" s="50"/>
      <c r="G285" s="50"/>
      <c r="H285" s="50"/>
      <c r="I285" s="50"/>
      <c r="J285" s="50"/>
      <c r="S285" s="50"/>
    </row>
    <row r="286">
      <c r="A286" s="661"/>
      <c r="B286" s="1"/>
      <c r="D286" s="50"/>
      <c r="E286" s="50"/>
      <c r="F286" s="50"/>
      <c r="G286" s="50"/>
      <c r="H286" s="50"/>
      <c r="I286" s="50"/>
      <c r="J286" s="50"/>
      <c r="S286" s="50"/>
    </row>
    <row r="287">
      <c r="A287" s="661"/>
      <c r="B287" s="1"/>
      <c r="D287" s="50"/>
      <c r="E287" s="50"/>
      <c r="F287" s="50"/>
      <c r="G287" s="50"/>
      <c r="H287" s="50"/>
      <c r="I287" s="50"/>
      <c r="J287" s="50"/>
      <c r="S287" s="50"/>
    </row>
    <row r="288">
      <c r="A288" s="661"/>
      <c r="B288" s="1"/>
      <c r="D288" s="50"/>
      <c r="E288" s="50"/>
      <c r="F288" s="50"/>
      <c r="G288" s="50"/>
      <c r="H288" s="50"/>
      <c r="I288" s="50"/>
      <c r="J288" s="50"/>
      <c r="S288" s="50"/>
    </row>
    <row r="289">
      <c r="A289" s="661"/>
      <c r="B289" s="1"/>
      <c r="D289" s="50"/>
      <c r="E289" s="50"/>
      <c r="F289" s="50"/>
      <c r="G289" s="50"/>
      <c r="H289" s="50"/>
      <c r="I289" s="50"/>
      <c r="J289" s="50"/>
      <c r="S289" s="50"/>
    </row>
    <row r="290">
      <c r="A290" s="661"/>
      <c r="B290" s="1"/>
      <c r="D290" s="50"/>
      <c r="E290" s="50"/>
      <c r="F290" s="50"/>
      <c r="G290" s="50"/>
      <c r="H290" s="50"/>
      <c r="I290" s="50"/>
      <c r="J290" s="50"/>
      <c r="S290" s="50"/>
    </row>
    <row r="291">
      <c r="A291" s="661"/>
      <c r="B291" s="1"/>
      <c r="D291" s="50"/>
      <c r="E291" s="50"/>
      <c r="F291" s="50"/>
      <c r="G291" s="50"/>
      <c r="H291" s="50"/>
      <c r="I291" s="50"/>
      <c r="J291" s="50"/>
      <c r="S291" s="50"/>
    </row>
    <row r="292">
      <c r="A292" s="661"/>
      <c r="B292" s="1"/>
      <c r="D292" s="50"/>
      <c r="E292" s="50"/>
      <c r="F292" s="50"/>
      <c r="G292" s="50"/>
      <c r="H292" s="50"/>
      <c r="I292" s="50"/>
      <c r="J292" s="50"/>
      <c r="S292" s="50"/>
    </row>
    <row r="293">
      <c r="A293" s="661"/>
      <c r="B293" s="1"/>
      <c r="D293" s="50"/>
      <c r="E293" s="50"/>
      <c r="F293" s="50"/>
      <c r="G293" s="50"/>
      <c r="H293" s="50"/>
      <c r="I293" s="50"/>
      <c r="J293" s="50"/>
      <c r="S293" s="50"/>
    </row>
    <row r="294">
      <c r="A294" s="661"/>
      <c r="B294" s="1"/>
      <c r="D294" s="50"/>
      <c r="E294" s="50"/>
      <c r="F294" s="50"/>
      <c r="G294" s="50"/>
      <c r="H294" s="50"/>
      <c r="I294" s="50"/>
      <c r="J294" s="50"/>
      <c r="S294" s="50"/>
    </row>
    <row r="295">
      <c r="A295" s="661"/>
      <c r="B295" s="1"/>
      <c r="D295" s="50"/>
      <c r="E295" s="50"/>
      <c r="F295" s="50"/>
      <c r="G295" s="50"/>
      <c r="H295" s="50"/>
      <c r="I295" s="50"/>
      <c r="J295" s="50"/>
      <c r="S295" s="50"/>
    </row>
    <row r="296">
      <c r="A296" s="661"/>
      <c r="B296" s="1"/>
      <c r="D296" s="50"/>
      <c r="E296" s="50"/>
      <c r="F296" s="50"/>
      <c r="G296" s="50"/>
      <c r="H296" s="50"/>
      <c r="I296" s="50"/>
      <c r="J296" s="50"/>
      <c r="S296" s="50"/>
    </row>
    <row r="297">
      <c r="A297" s="661"/>
      <c r="B297" s="1"/>
      <c r="D297" s="50"/>
      <c r="E297" s="50"/>
      <c r="F297" s="50"/>
      <c r="G297" s="50"/>
      <c r="H297" s="50"/>
      <c r="I297" s="50"/>
      <c r="J297" s="50"/>
      <c r="S297" s="50"/>
    </row>
    <row r="298">
      <c r="A298" s="661"/>
      <c r="B298" s="1"/>
      <c r="D298" s="50"/>
      <c r="E298" s="50"/>
      <c r="F298" s="50"/>
      <c r="G298" s="50"/>
      <c r="H298" s="50"/>
      <c r="I298" s="50"/>
      <c r="J298" s="50"/>
      <c r="S298" s="50"/>
    </row>
    <row r="299">
      <c r="A299" s="661"/>
      <c r="B299" s="1"/>
      <c r="D299" s="50"/>
      <c r="E299" s="50"/>
      <c r="F299" s="50"/>
      <c r="G299" s="50"/>
      <c r="H299" s="50"/>
      <c r="I299" s="50"/>
      <c r="J299" s="50"/>
      <c r="S299" s="50"/>
    </row>
    <row r="300">
      <c r="A300" s="661"/>
      <c r="B300" s="1"/>
      <c r="D300" s="50"/>
      <c r="E300" s="50"/>
      <c r="F300" s="50"/>
      <c r="G300" s="50"/>
      <c r="H300" s="50"/>
      <c r="I300" s="50"/>
      <c r="J300" s="50"/>
      <c r="S300" s="50"/>
    </row>
    <row r="301">
      <c r="A301" s="661"/>
      <c r="B301" s="1"/>
      <c r="D301" s="50"/>
      <c r="E301" s="50"/>
      <c r="F301" s="50"/>
      <c r="G301" s="50"/>
      <c r="H301" s="50"/>
      <c r="I301" s="50"/>
      <c r="J301" s="50"/>
      <c r="S301" s="50"/>
    </row>
    <row r="302">
      <c r="A302" s="661"/>
      <c r="B302" s="1"/>
      <c r="D302" s="50"/>
      <c r="E302" s="50"/>
      <c r="F302" s="50"/>
      <c r="G302" s="50"/>
      <c r="H302" s="50"/>
      <c r="I302" s="50"/>
      <c r="J302" s="50"/>
      <c r="S302" s="50"/>
    </row>
    <row r="303">
      <c r="A303" s="661"/>
      <c r="B303" s="1"/>
      <c r="D303" s="50"/>
      <c r="E303" s="50"/>
      <c r="F303" s="50"/>
      <c r="G303" s="50"/>
      <c r="H303" s="50"/>
      <c r="I303" s="50"/>
      <c r="J303" s="50"/>
      <c r="S303" s="50"/>
    </row>
    <row r="304">
      <c r="A304" s="661"/>
      <c r="B304" s="1"/>
      <c r="D304" s="50"/>
      <c r="E304" s="50"/>
      <c r="F304" s="50"/>
      <c r="G304" s="50"/>
      <c r="H304" s="50"/>
      <c r="I304" s="50"/>
      <c r="J304" s="50"/>
      <c r="S304" s="50"/>
    </row>
    <row r="305">
      <c r="A305" s="661"/>
      <c r="B305" s="1"/>
      <c r="D305" s="50"/>
      <c r="E305" s="50"/>
      <c r="F305" s="50"/>
      <c r="G305" s="50"/>
      <c r="H305" s="50"/>
      <c r="I305" s="50"/>
      <c r="J305" s="50"/>
      <c r="S305" s="50"/>
    </row>
    <row r="306">
      <c r="A306" s="661"/>
      <c r="B306" s="1"/>
      <c r="D306" s="50"/>
      <c r="E306" s="50"/>
      <c r="F306" s="50"/>
      <c r="G306" s="50"/>
      <c r="H306" s="50"/>
      <c r="I306" s="50"/>
      <c r="J306" s="50"/>
      <c r="S306" s="50"/>
    </row>
    <row r="307">
      <c r="A307" s="661"/>
      <c r="B307" s="1"/>
      <c r="D307" s="50"/>
      <c r="E307" s="50"/>
      <c r="F307" s="50"/>
      <c r="G307" s="50"/>
      <c r="H307" s="50"/>
      <c r="I307" s="50"/>
      <c r="J307" s="50"/>
      <c r="S307" s="50"/>
    </row>
    <row r="308">
      <c r="A308" s="661"/>
      <c r="B308" s="1"/>
      <c r="D308" s="50"/>
      <c r="E308" s="50"/>
      <c r="F308" s="50"/>
      <c r="G308" s="50"/>
      <c r="H308" s="50"/>
      <c r="I308" s="50"/>
      <c r="J308" s="50"/>
      <c r="S308" s="50"/>
    </row>
    <row r="309">
      <c r="A309" s="661"/>
      <c r="B309" s="1"/>
      <c r="D309" s="50"/>
      <c r="E309" s="50"/>
      <c r="F309" s="50"/>
      <c r="G309" s="50"/>
      <c r="H309" s="50"/>
      <c r="I309" s="50"/>
      <c r="J309" s="50"/>
      <c r="S309" s="50"/>
    </row>
    <row r="310">
      <c r="A310" s="661"/>
      <c r="B310" s="1"/>
      <c r="D310" s="50"/>
      <c r="E310" s="50"/>
      <c r="F310" s="50"/>
      <c r="G310" s="50"/>
      <c r="H310" s="50"/>
      <c r="I310" s="50"/>
      <c r="J310" s="50"/>
      <c r="S310" s="50"/>
    </row>
    <row r="311">
      <c r="A311" s="661"/>
      <c r="B311" s="1"/>
      <c r="D311" s="50"/>
      <c r="E311" s="50"/>
      <c r="F311" s="50"/>
      <c r="G311" s="50"/>
      <c r="H311" s="50"/>
      <c r="I311" s="50"/>
      <c r="J311" s="50"/>
      <c r="S311" s="50"/>
    </row>
    <row r="312">
      <c r="A312" s="661"/>
      <c r="B312" s="1"/>
      <c r="D312" s="50"/>
      <c r="E312" s="50"/>
      <c r="F312" s="50"/>
      <c r="G312" s="50"/>
      <c r="H312" s="50"/>
      <c r="I312" s="50"/>
      <c r="J312" s="50"/>
      <c r="S312" s="50"/>
    </row>
    <row r="313">
      <c r="A313" s="661"/>
      <c r="B313" s="1"/>
      <c r="D313" s="50"/>
      <c r="E313" s="50"/>
      <c r="F313" s="50"/>
      <c r="G313" s="50"/>
      <c r="H313" s="50"/>
      <c r="I313" s="50"/>
      <c r="J313" s="50"/>
      <c r="S313" s="50"/>
    </row>
    <row r="314">
      <c r="A314" s="661"/>
      <c r="B314" s="1"/>
      <c r="D314" s="50"/>
      <c r="E314" s="50"/>
      <c r="F314" s="50"/>
      <c r="G314" s="50"/>
      <c r="H314" s="50"/>
      <c r="I314" s="50"/>
      <c r="J314" s="50"/>
      <c r="S314" s="50"/>
    </row>
    <row r="315">
      <c r="A315" s="661"/>
      <c r="B315" s="1"/>
      <c r="D315" s="50"/>
      <c r="E315" s="50"/>
      <c r="F315" s="50"/>
      <c r="G315" s="50"/>
      <c r="H315" s="50"/>
      <c r="I315" s="50"/>
      <c r="J315" s="50"/>
      <c r="S315" s="50"/>
    </row>
    <row r="316">
      <c r="A316" s="661"/>
      <c r="B316" s="1"/>
      <c r="D316" s="50"/>
      <c r="E316" s="50"/>
      <c r="F316" s="50"/>
      <c r="G316" s="50"/>
      <c r="H316" s="50"/>
      <c r="I316" s="50"/>
      <c r="J316" s="50"/>
      <c r="S316" s="50"/>
    </row>
    <row r="317">
      <c r="A317" s="661"/>
      <c r="B317" s="1"/>
      <c r="D317" s="50"/>
      <c r="E317" s="50"/>
      <c r="F317" s="50"/>
      <c r="G317" s="50"/>
      <c r="H317" s="50"/>
      <c r="I317" s="50"/>
      <c r="J317" s="50"/>
      <c r="S317" s="50"/>
    </row>
    <row r="318">
      <c r="A318" s="661"/>
      <c r="B318" s="1"/>
      <c r="D318" s="50"/>
      <c r="E318" s="50"/>
      <c r="F318" s="50"/>
      <c r="G318" s="50"/>
      <c r="H318" s="50"/>
      <c r="I318" s="50"/>
      <c r="J318" s="50"/>
      <c r="S318" s="50"/>
    </row>
    <row r="319">
      <c r="A319" s="661"/>
      <c r="B319" s="1"/>
      <c r="D319" s="50"/>
      <c r="E319" s="50"/>
      <c r="F319" s="50"/>
      <c r="G319" s="50"/>
      <c r="H319" s="50"/>
      <c r="I319" s="50"/>
      <c r="J319" s="50"/>
      <c r="S319" s="50"/>
    </row>
    <row r="320">
      <c r="A320" s="661"/>
      <c r="B320" s="1"/>
      <c r="D320" s="50"/>
      <c r="E320" s="50"/>
      <c r="F320" s="50"/>
      <c r="G320" s="50"/>
      <c r="H320" s="50"/>
      <c r="I320" s="50"/>
      <c r="J320" s="50"/>
      <c r="S320" s="50"/>
    </row>
    <row r="321">
      <c r="A321" s="661"/>
      <c r="B321" s="1"/>
      <c r="D321" s="50"/>
      <c r="E321" s="50"/>
      <c r="F321" s="50"/>
      <c r="G321" s="50"/>
      <c r="H321" s="50"/>
      <c r="I321" s="50"/>
      <c r="J321" s="50"/>
      <c r="S321" s="50"/>
    </row>
    <row r="322">
      <c r="A322" s="661"/>
      <c r="B322" s="1"/>
      <c r="D322" s="50"/>
      <c r="E322" s="50"/>
      <c r="F322" s="50"/>
      <c r="G322" s="50"/>
      <c r="H322" s="50"/>
      <c r="I322" s="50"/>
      <c r="J322" s="50"/>
      <c r="S322" s="50"/>
    </row>
    <row r="323">
      <c r="A323" s="661"/>
      <c r="B323" s="1"/>
      <c r="D323" s="50"/>
      <c r="E323" s="50"/>
      <c r="F323" s="50"/>
      <c r="G323" s="50"/>
      <c r="H323" s="50"/>
      <c r="I323" s="50"/>
      <c r="J323" s="50"/>
      <c r="S323" s="50"/>
    </row>
    <row r="324">
      <c r="A324" s="661"/>
      <c r="B324" s="1"/>
      <c r="D324" s="50"/>
      <c r="E324" s="50"/>
      <c r="F324" s="50"/>
      <c r="G324" s="50"/>
      <c r="H324" s="50"/>
      <c r="I324" s="50"/>
      <c r="J324" s="50"/>
      <c r="S324" s="50"/>
    </row>
    <row r="325">
      <c r="A325" s="661"/>
      <c r="B325" s="1"/>
      <c r="D325" s="50"/>
      <c r="E325" s="50"/>
      <c r="F325" s="50"/>
      <c r="G325" s="50"/>
      <c r="H325" s="50"/>
      <c r="I325" s="50"/>
      <c r="J325" s="50"/>
      <c r="S325" s="50"/>
    </row>
    <row r="326">
      <c r="A326" s="661"/>
      <c r="B326" s="1"/>
      <c r="D326" s="50"/>
      <c r="E326" s="50"/>
      <c r="F326" s="50"/>
      <c r="G326" s="50"/>
      <c r="H326" s="50"/>
      <c r="I326" s="50"/>
      <c r="J326" s="50"/>
      <c r="S326" s="50"/>
    </row>
    <row r="327">
      <c r="A327" s="661"/>
      <c r="B327" s="1"/>
      <c r="D327" s="50"/>
      <c r="E327" s="50"/>
      <c r="F327" s="50"/>
      <c r="G327" s="50"/>
      <c r="H327" s="50"/>
      <c r="I327" s="50"/>
      <c r="J327" s="50"/>
      <c r="S327" s="50"/>
    </row>
    <row r="328">
      <c r="A328" s="661"/>
      <c r="B328" s="1"/>
      <c r="D328" s="50"/>
      <c r="E328" s="50"/>
      <c r="F328" s="50"/>
      <c r="G328" s="50"/>
      <c r="H328" s="50"/>
      <c r="I328" s="50"/>
      <c r="J328" s="50"/>
      <c r="S328" s="50"/>
    </row>
    <row r="329">
      <c r="A329" s="661"/>
      <c r="B329" s="1"/>
      <c r="D329" s="50"/>
      <c r="E329" s="50"/>
      <c r="F329" s="50"/>
      <c r="G329" s="50"/>
      <c r="H329" s="50"/>
      <c r="I329" s="50"/>
      <c r="J329" s="50"/>
      <c r="S329" s="50"/>
    </row>
    <row r="330">
      <c r="A330" s="661"/>
      <c r="B330" s="1"/>
      <c r="D330" s="50"/>
      <c r="E330" s="50"/>
      <c r="F330" s="50"/>
      <c r="G330" s="50"/>
      <c r="H330" s="50"/>
      <c r="I330" s="50"/>
      <c r="J330" s="50"/>
      <c r="S330" s="50"/>
    </row>
    <row r="331">
      <c r="A331" s="661"/>
      <c r="B331" s="1"/>
      <c r="D331" s="50"/>
      <c r="E331" s="50"/>
      <c r="F331" s="50"/>
      <c r="G331" s="50"/>
      <c r="H331" s="50"/>
      <c r="I331" s="50"/>
      <c r="J331" s="50"/>
      <c r="S331" s="50"/>
    </row>
    <row r="332">
      <c r="A332" s="661"/>
      <c r="B332" s="1"/>
      <c r="D332" s="50"/>
      <c r="E332" s="50"/>
      <c r="F332" s="50"/>
      <c r="G332" s="50"/>
      <c r="H332" s="50"/>
      <c r="I332" s="50"/>
      <c r="J332" s="50"/>
      <c r="S332" s="50"/>
    </row>
    <row r="333">
      <c r="A333" s="661"/>
      <c r="B333" s="1"/>
      <c r="D333" s="50"/>
      <c r="E333" s="50"/>
      <c r="F333" s="50"/>
      <c r="G333" s="50"/>
      <c r="H333" s="50"/>
      <c r="I333" s="50"/>
      <c r="J333" s="50"/>
      <c r="S333" s="50"/>
    </row>
    <row r="334">
      <c r="A334" s="661"/>
      <c r="B334" s="1"/>
      <c r="D334" s="50"/>
      <c r="E334" s="50"/>
      <c r="F334" s="50"/>
      <c r="G334" s="50"/>
      <c r="H334" s="50"/>
      <c r="I334" s="50"/>
      <c r="J334" s="50"/>
      <c r="S334" s="50"/>
    </row>
    <row r="335">
      <c r="A335" s="661"/>
      <c r="B335" s="1"/>
      <c r="D335" s="50"/>
      <c r="E335" s="50"/>
      <c r="F335" s="50"/>
      <c r="G335" s="50"/>
      <c r="H335" s="50"/>
      <c r="I335" s="50"/>
      <c r="J335" s="50"/>
      <c r="S335" s="50"/>
    </row>
    <row r="336">
      <c r="A336" s="661"/>
      <c r="B336" s="1"/>
      <c r="D336" s="50"/>
      <c r="E336" s="50"/>
      <c r="F336" s="50"/>
      <c r="G336" s="50"/>
      <c r="H336" s="50"/>
      <c r="I336" s="50"/>
      <c r="J336" s="50"/>
      <c r="S336" s="50"/>
    </row>
    <row r="337">
      <c r="A337" s="661"/>
      <c r="B337" s="1"/>
      <c r="D337" s="50"/>
      <c r="E337" s="50"/>
      <c r="F337" s="50"/>
      <c r="G337" s="50"/>
      <c r="H337" s="50"/>
      <c r="I337" s="50"/>
      <c r="J337" s="50"/>
      <c r="S337" s="50"/>
    </row>
    <row r="338">
      <c r="A338" s="661"/>
      <c r="B338" s="1"/>
      <c r="D338" s="50"/>
      <c r="E338" s="50"/>
      <c r="F338" s="50"/>
      <c r="G338" s="50"/>
      <c r="H338" s="50"/>
      <c r="I338" s="50"/>
      <c r="J338" s="50"/>
      <c r="S338" s="50"/>
    </row>
    <row r="339">
      <c r="A339" s="661"/>
      <c r="B339" s="1"/>
      <c r="D339" s="50"/>
      <c r="E339" s="50"/>
      <c r="F339" s="50"/>
      <c r="G339" s="50"/>
      <c r="H339" s="50"/>
      <c r="I339" s="50"/>
      <c r="J339" s="50"/>
      <c r="S339" s="50"/>
    </row>
    <row r="340">
      <c r="A340" s="661"/>
      <c r="B340" s="1"/>
      <c r="D340" s="50"/>
      <c r="E340" s="50"/>
      <c r="F340" s="50"/>
      <c r="G340" s="50"/>
      <c r="H340" s="50"/>
      <c r="I340" s="50"/>
      <c r="J340" s="50"/>
      <c r="S340" s="50"/>
    </row>
    <row r="341">
      <c r="A341" s="661"/>
      <c r="B341" s="1"/>
      <c r="D341" s="50"/>
      <c r="E341" s="50"/>
      <c r="F341" s="50"/>
      <c r="G341" s="50"/>
      <c r="H341" s="50"/>
      <c r="I341" s="50"/>
      <c r="J341" s="50"/>
      <c r="S341" s="50"/>
    </row>
    <row r="342">
      <c r="A342" s="661"/>
      <c r="B342" s="1"/>
      <c r="D342" s="50"/>
      <c r="E342" s="50"/>
      <c r="F342" s="50"/>
      <c r="G342" s="50"/>
      <c r="H342" s="50"/>
      <c r="I342" s="50"/>
      <c r="J342" s="50"/>
      <c r="S342" s="50"/>
    </row>
    <row r="343">
      <c r="A343" s="661"/>
      <c r="B343" s="1"/>
      <c r="D343" s="50"/>
      <c r="E343" s="50"/>
      <c r="F343" s="50"/>
      <c r="G343" s="50"/>
      <c r="H343" s="50"/>
      <c r="I343" s="50"/>
      <c r="J343" s="50"/>
      <c r="S343" s="50"/>
    </row>
    <row r="344">
      <c r="A344" s="661"/>
      <c r="B344" s="1"/>
      <c r="D344" s="50"/>
      <c r="E344" s="50"/>
      <c r="F344" s="50"/>
      <c r="G344" s="50"/>
      <c r="H344" s="50"/>
      <c r="I344" s="50"/>
      <c r="J344" s="50"/>
      <c r="S344" s="50"/>
    </row>
    <row r="345">
      <c r="A345" s="661"/>
      <c r="B345" s="1"/>
      <c r="D345" s="50"/>
      <c r="E345" s="50"/>
      <c r="F345" s="50"/>
      <c r="G345" s="50"/>
      <c r="H345" s="50"/>
      <c r="I345" s="50"/>
      <c r="J345" s="50"/>
      <c r="S345" s="50"/>
    </row>
    <row r="346">
      <c r="A346" s="661"/>
      <c r="B346" s="1"/>
      <c r="D346" s="50"/>
      <c r="E346" s="50"/>
      <c r="F346" s="50"/>
      <c r="G346" s="50"/>
      <c r="H346" s="50"/>
      <c r="I346" s="50"/>
      <c r="J346" s="50"/>
      <c r="S346" s="50"/>
    </row>
    <row r="347">
      <c r="A347" s="661"/>
      <c r="B347" s="1"/>
      <c r="D347" s="50"/>
      <c r="E347" s="50"/>
      <c r="F347" s="50"/>
      <c r="G347" s="50"/>
      <c r="H347" s="50"/>
      <c r="I347" s="50"/>
      <c r="J347" s="50"/>
      <c r="S347" s="50"/>
    </row>
    <row r="348">
      <c r="A348" s="661"/>
      <c r="B348" s="1"/>
      <c r="D348" s="50"/>
      <c r="E348" s="50"/>
      <c r="F348" s="50"/>
      <c r="G348" s="50"/>
      <c r="H348" s="50"/>
      <c r="I348" s="50"/>
      <c r="J348" s="50"/>
      <c r="S348" s="50"/>
    </row>
    <row r="349">
      <c r="A349" s="661"/>
      <c r="B349" s="1"/>
      <c r="D349" s="50"/>
      <c r="E349" s="50"/>
      <c r="F349" s="50"/>
      <c r="G349" s="50"/>
      <c r="H349" s="50"/>
      <c r="I349" s="50"/>
      <c r="J349" s="50"/>
      <c r="S349" s="50"/>
    </row>
    <row r="350">
      <c r="A350" s="661"/>
      <c r="B350" s="1"/>
      <c r="D350" s="50"/>
      <c r="E350" s="50"/>
      <c r="F350" s="50"/>
      <c r="G350" s="50"/>
      <c r="H350" s="50"/>
      <c r="I350" s="50"/>
      <c r="J350" s="50"/>
      <c r="S350" s="50"/>
    </row>
    <row r="351">
      <c r="A351" s="661"/>
      <c r="B351" s="1"/>
      <c r="D351" s="50"/>
      <c r="E351" s="50"/>
      <c r="F351" s="50"/>
      <c r="G351" s="50"/>
      <c r="H351" s="50"/>
      <c r="I351" s="50"/>
      <c r="J351" s="50"/>
      <c r="S351" s="50"/>
    </row>
    <row r="352">
      <c r="A352" s="661"/>
      <c r="B352" s="1"/>
      <c r="D352" s="50"/>
      <c r="E352" s="50"/>
      <c r="F352" s="50"/>
      <c r="G352" s="50"/>
      <c r="H352" s="50"/>
      <c r="I352" s="50"/>
      <c r="J352" s="50"/>
      <c r="S352" s="50"/>
    </row>
    <row r="353">
      <c r="A353" s="661"/>
      <c r="B353" s="1"/>
      <c r="D353" s="50"/>
      <c r="E353" s="50"/>
      <c r="F353" s="50"/>
      <c r="G353" s="50"/>
      <c r="H353" s="50"/>
      <c r="I353" s="50"/>
      <c r="J353" s="50"/>
      <c r="S353" s="50"/>
    </row>
    <row r="354">
      <c r="A354" s="661"/>
      <c r="B354" s="1"/>
      <c r="D354" s="50"/>
      <c r="E354" s="50"/>
      <c r="F354" s="50"/>
      <c r="G354" s="50"/>
      <c r="H354" s="50"/>
      <c r="I354" s="50"/>
      <c r="J354" s="50"/>
      <c r="S354" s="50"/>
    </row>
    <row r="355">
      <c r="A355" s="661"/>
      <c r="B355" s="1"/>
      <c r="D355" s="50"/>
      <c r="E355" s="50"/>
      <c r="F355" s="50"/>
      <c r="G355" s="50"/>
      <c r="H355" s="50"/>
      <c r="I355" s="50"/>
      <c r="J355" s="50"/>
      <c r="S355" s="50"/>
    </row>
    <row r="356">
      <c r="A356" s="661"/>
      <c r="B356" s="1"/>
      <c r="D356" s="50"/>
      <c r="E356" s="50"/>
      <c r="F356" s="50"/>
      <c r="G356" s="50"/>
      <c r="H356" s="50"/>
      <c r="I356" s="50"/>
      <c r="J356" s="50"/>
      <c r="S356" s="50"/>
    </row>
    <row r="357">
      <c r="A357" s="661"/>
      <c r="B357" s="1"/>
      <c r="D357" s="50"/>
      <c r="E357" s="50"/>
      <c r="F357" s="50"/>
      <c r="G357" s="50"/>
      <c r="H357" s="50"/>
      <c r="I357" s="50"/>
      <c r="J357" s="50"/>
      <c r="S357" s="50"/>
    </row>
    <row r="358">
      <c r="A358" s="661"/>
      <c r="B358" s="1"/>
      <c r="D358" s="50"/>
      <c r="E358" s="50"/>
      <c r="F358" s="50"/>
      <c r="G358" s="50"/>
      <c r="H358" s="50"/>
      <c r="I358" s="50"/>
      <c r="J358" s="50"/>
      <c r="S358" s="50"/>
    </row>
    <row r="359">
      <c r="A359" s="661"/>
      <c r="B359" s="1"/>
      <c r="D359" s="50"/>
      <c r="E359" s="50"/>
      <c r="F359" s="50"/>
      <c r="G359" s="50"/>
      <c r="H359" s="50"/>
      <c r="I359" s="50"/>
      <c r="J359" s="50"/>
      <c r="S359" s="50"/>
    </row>
    <row r="360">
      <c r="A360" s="661"/>
      <c r="B360" s="1"/>
      <c r="D360" s="50"/>
      <c r="E360" s="50"/>
      <c r="F360" s="50"/>
      <c r="G360" s="50"/>
      <c r="H360" s="50"/>
      <c r="I360" s="50"/>
      <c r="J360" s="50"/>
      <c r="S360" s="50"/>
    </row>
    <row r="361">
      <c r="A361" s="661"/>
      <c r="B361" s="1"/>
      <c r="D361" s="50"/>
      <c r="E361" s="50"/>
      <c r="F361" s="50"/>
      <c r="G361" s="50"/>
      <c r="H361" s="50"/>
      <c r="I361" s="50"/>
      <c r="J361" s="50"/>
      <c r="S361" s="50"/>
    </row>
    <row r="362">
      <c r="A362" s="661"/>
      <c r="B362" s="1"/>
      <c r="D362" s="50"/>
      <c r="E362" s="50"/>
      <c r="F362" s="50"/>
      <c r="G362" s="50"/>
      <c r="H362" s="50"/>
      <c r="I362" s="50"/>
      <c r="J362" s="50"/>
      <c r="S362" s="50"/>
    </row>
    <row r="363">
      <c r="A363" s="661"/>
      <c r="B363" s="1"/>
      <c r="D363" s="50"/>
      <c r="E363" s="50"/>
      <c r="F363" s="50"/>
      <c r="G363" s="50"/>
      <c r="H363" s="50"/>
      <c r="I363" s="50"/>
      <c r="J363" s="50"/>
      <c r="S363" s="50"/>
    </row>
    <row r="364">
      <c r="A364" s="661"/>
      <c r="B364" s="1"/>
      <c r="D364" s="50"/>
      <c r="E364" s="50"/>
      <c r="F364" s="50"/>
      <c r="G364" s="50"/>
      <c r="H364" s="50"/>
      <c r="I364" s="50"/>
      <c r="J364" s="50"/>
      <c r="S364" s="50"/>
    </row>
    <row r="365">
      <c r="A365" s="661"/>
      <c r="B365" s="1"/>
      <c r="D365" s="50"/>
      <c r="E365" s="50"/>
      <c r="F365" s="50"/>
      <c r="G365" s="50"/>
      <c r="H365" s="50"/>
      <c r="I365" s="50"/>
      <c r="J365" s="50"/>
      <c r="S365" s="50"/>
    </row>
    <row r="366">
      <c r="A366" s="661"/>
      <c r="B366" s="1"/>
      <c r="D366" s="50"/>
      <c r="E366" s="50"/>
      <c r="F366" s="50"/>
      <c r="G366" s="50"/>
      <c r="H366" s="50"/>
      <c r="I366" s="50"/>
      <c r="J366" s="50"/>
      <c r="S366" s="50"/>
    </row>
    <row r="367">
      <c r="A367" s="661"/>
      <c r="B367" s="1"/>
      <c r="D367" s="50"/>
      <c r="E367" s="50"/>
      <c r="F367" s="50"/>
      <c r="G367" s="50"/>
      <c r="H367" s="50"/>
      <c r="I367" s="50"/>
      <c r="J367" s="50"/>
      <c r="S367" s="50"/>
    </row>
    <row r="368">
      <c r="A368" s="661"/>
      <c r="B368" s="1"/>
      <c r="D368" s="50"/>
      <c r="E368" s="50"/>
      <c r="F368" s="50"/>
      <c r="G368" s="50"/>
      <c r="H368" s="50"/>
      <c r="I368" s="50"/>
      <c r="J368" s="50"/>
      <c r="S368" s="50"/>
    </row>
    <row r="369">
      <c r="A369" s="661"/>
      <c r="B369" s="1"/>
      <c r="D369" s="50"/>
      <c r="E369" s="50"/>
      <c r="F369" s="50"/>
      <c r="G369" s="50"/>
      <c r="H369" s="50"/>
      <c r="I369" s="50"/>
      <c r="J369" s="50"/>
      <c r="S369" s="50"/>
    </row>
    <row r="370">
      <c r="A370" s="661"/>
      <c r="B370" s="1"/>
      <c r="D370" s="50"/>
      <c r="E370" s="50"/>
      <c r="F370" s="50"/>
      <c r="G370" s="50"/>
      <c r="H370" s="50"/>
      <c r="I370" s="50"/>
      <c r="J370" s="50"/>
      <c r="S370" s="50"/>
    </row>
    <row r="371">
      <c r="A371" s="661"/>
      <c r="B371" s="1"/>
      <c r="D371" s="50"/>
      <c r="E371" s="50"/>
      <c r="F371" s="50"/>
      <c r="G371" s="50"/>
      <c r="H371" s="50"/>
      <c r="I371" s="50"/>
      <c r="J371" s="50"/>
      <c r="S371" s="50"/>
    </row>
    <row r="372">
      <c r="A372" s="661"/>
      <c r="B372" s="1"/>
      <c r="D372" s="50"/>
      <c r="E372" s="50"/>
      <c r="F372" s="50"/>
      <c r="G372" s="50"/>
      <c r="H372" s="50"/>
      <c r="I372" s="50"/>
      <c r="J372" s="50"/>
      <c r="S372" s="50"/>
    </row>
    <row r="373">
      <c r="A373" s="661"/>
      <c r="B373" s="1"/>
      <c r="D373" s="50"/>
      <c r="E373" s="50"/>
      <c r="F373" s="50"/>
      <c r="G373" s="50"/>
      <c r="H373" s="50"/>
      <c r="I373" s="50"/>
      <c r="J373" s="50"/>
      <c r="S373" s="50"/>
    </row>
    <row r="374">
      <c r="A374" s="661"/>
      <c r="B374" s="1"/>
      <c r="D374" s="50"/>
      <c r="E374" s="50"/>
      <c r="F374" s="50"/>
      <c r="G374" s="50"/>
      <c r="H374" s="50"/>
      <c r="I374" s="50"/>
      <c r="J374" s="50"/>
      <c r="S374" s="50"/>
    </row>
    <row r="375">
      <c r="A375" s="661"/>
      <c r="B375" s="1"/>
      <c r="D375" s="50"/>
      <c r="E375" s="50"/>
      <c r="F375" s="50"/>
      <c r="G375" s="50"/>
      <c r="H375" s="50"/>
      <c r="I375" s="50"/>
      <c r="J375" s="50"/>
      <c r="S375" s="50"/>
    </row>
    <row r="376">
      <c r="A376" s="661"/>
      <c r="B376" s="1"/>
      <c r="D376" s="50"/>
      <c r="E376" s="50"/>
      <c r="F376" s="50"/>
      <c r="G376" s="50"/>
      <c r="H376" s="50"/>
      <c r="I376" s="50"/>
      <c r="J376" s="50"/>
      <c r="S376" s="50"/>
    </row>
    <row r="377">
      <c r="A377" s="661"/>
      <c r="B377" s="1"/>
      <c r="D377" s="50"/>
      <c r="E377" s="50"/>
      <c r="F377" s="50"/>
      <c r="G377" s="50"/>
      <c r="H377" s="50"/>
      <c r="I377" s="50"/>
      <c r="J377" s="50"/>
      <c r="S377" s="50"/>
    </row>
    <row r="378">
      <c r="A378" s="661"/>
      <c r="B378" s="1"/>
      <c r="D378" s="50"/>
      <c r="E378" s="50"/>
      <c r="F378" s="50"/>
      <c r="G378" s="50"/>
      <c r="H378" s="50"/>
      <c r="I378" s="50"/>
      <c r="J378" s="50"/>
      <c r="S378" s="50"/>
    </row>
    <row r="379">
      <c r="A379" s="661"/>
      <c r="B379" s="1"/>
      <c r="D379" s="50"/>
      <c r="E379" s="50"/>
      <c r="F379" s="50"/>
      <c r="G379" s="50"/>
      <c r="H379" s="50"/>
      <c r="I379" s="50"/>
      <c r="J379" s="50"/>
      <c r="S379" s="50"/>
    </row>
    <row r="380">
      <c r="A380" s="661"/>
      <c r="B380" s="1"/>
      <c r="D380" s="50"/>
      <c r="E380" s="50"/>
      <c r="F380" s="50"/>
      <c r="G380" s="50"/>
      <c r="H380" s="50"/>
      <c r="I380" s="50"/>
      <c r="J380" s="50"/>
      <c r="S380" s="50"/>
    </row>
    <row r="381">
      <c r="A381" s="661"/>
      <c r="B381" s="1"/>
      <c r="D381" s="50"/>
      <c r="E381" s="50"/>
      <c r="F381" s="50"/>
      <c r="G381" s="50"/>
      <c r="H381" s="50"/>
      <c r="I381" s="50"/>
      <c r="J381" s="50"/>
      <c r="S381" s="50"/>
    </row>
    <row r="382">
      <c r="A382" s="661"/>
      <c r="B382" s="1"/>
      <c r="D382" s="50"/>
      <c r="E382" s="50"/>
      <c r="F382" s="50"/>
      <c r="G382" s="50"/>
      <c r="H382" s="50"/>
      <c r="I382" s="50"/>
      <c r="J382" s="50"/>
      <c r="S382" s="50"/>
    </row>
    <row r="383">
      <c r="A383" s="661"/>
      <c r="B383" s="1"/>
      <c r="D383" s="50"/>
      <c r="E383" s="50"/>
      <c r="F383" s="50"/>
      <c r="G383" s="50"/>
      <c r="H383" s="50"/>
      <c r="I383" s="50"/>
      <c r="J383" s="50"/>
      <c r="S383" s="50"/>
    </row>
    <row r="384">
      <c r="A384" s="661"/>
      <c r="B384" s="1"/>
      <c r="D384" s="50"/>
      <c r="E384" s="50"/>
      <c r="F384" s="50"/>
      <c r="G384" s="50"/>
      <c r="H384" s="50"/>
      <c r="I384" s="50"/>
      <c r="J384" s="50"/>
      <c r="S384" s="50"/>
    </row>
    <row r="385">
      <c r="A385" s="661"/>
      <c r="B385" s="1"/>
      <c r="D385" s="50"/>
      <c r="E385" s="50"/>
      <c r="F385" s="50"/>
      <c r="G385" s="50"/>
      <c r="H385" s="50"/>
      <c r="I385" s="50"/>
      <c r="J385" s="50"/>
      <c r="S385" s="50"/>
    </row>
    <row r="386">
      <c r="A386" s="661"/>
      <c r="B386" s="1"/>
      <c r="D386" s="50"/>
      <c r="E386" s="50"/>
      <c r="F386" s="50"/>
      <c r="G386" s="50"/>
      <c r="H386" s="50"/>
      <c r="I386" s="50"/>
      <c r="J386" s="50"/>
      <c r="S386" s="50"/>
    </row>
    <row r="387">
      <c r="A387" s="661"/>
      <c r="B387" s="1"/>
      <c r="D387" s="50"/>
      <c r="E387" s="50"/>
      <c r="F387" s="50"/>
      <c r="G387" s="50"/>
      <c r="H387" s="50"/>
      <c r="I387" s="50"/>
      <c r="J387" s="50"/>
      <c r="S387" s="50"/>
    </row>
    <row r="388">
      <c r="A388" s="661"/>
      <c r="B388" s="1"/>
      <c r="D388" s="50"/>
      <c r="E388" s="50"/>
      <c r="F388" s="50"/>
      <c r="G388" s="50"/>
      <c r="H388" s="50"/>
      <c r="I388" s="50"/>
      <c r="J388" s="50"/>
      <c r="S388" s="50"/>
    </row>
    <row r="389">
      <c r="A389" s="661"/>
      <c r="B389" s="1"/>
      <c r="D389" s="50"/>
      <c r="E389" s="50"/>
      <c r="F389" s="50"/>
      <c r="G389" s="50"/>
      <c r="H389" s="50"/>
      <c r="I389" s="50"/>
      <c r="J389" s="50"/>
      <c r="S389" s="50"/>
    </row>
    <row r="390">
      <c r="A390" s="661"/>
      <c r="B390" s="1"/>
      <c r="D390" s="50"/>
      <c r="E390" s="50"/>
      <c r="F390" s="50"/>
      <c r="G390" s="50"/>
      <c r="H390" s="50"/>
      <c r="I390" s="50"/>
      <c r="J390" s="50"/>
      <c r="S390" s="50"/>
    </row>
    <row r="391">
      <c r="A391" s="661"/>
      <c r="B391" s="1"/>
      <c r="D391" s="50"/>
      <c r="E391" s="50"/>
      <c r="F391" s="50"/>
      <c r="G391" s="50"/>
      <c r="H391" s="50"/>
      <c r="I391" s="50"/>
      <c r="J391" s="50"/>
      <c r="S391" s="50"/>
    </row>
    <row r="392">
      <c r="A392" s="661"/>
      <c r="B392" s="1"/>
      <c r="D392" s="50"/>
      <c r="E392" s="50"/>
      <c r="F392" s="50"/>
      <c r="G392" s="50"/>
      <c r="H392" s="50"/>
      <c r="I392" s="50"/>
      <c r="J392" s="50"/>
      <c r="S392" s="50"/>
    </row>
    <row r="393">
      <c r="A393" s="661"/>
      <c r="B393" s="1"/>
      <c r="D393" s="50"/>
      <c r="E393" s="50"/>
      <c r="F393" s="50"/>
      <c r="G393" s="50"/>
      <c r="H393" s="50"/>
      <c r="I393" s="50"/>
      <c r="J393" s="50"/>
      <c r="S393" s="50"/>
    </row>
    <row r="394">
      <c r="A394" s="661"/>
      <c r="B394" s="1"/>
      <c r="D394" s="50"/>
      <c r="E394" s="50"/>
      <c r="F394" s="50"/>
      <c r="G394" s="50"/>
      <c r="H394" s="50"/>
      <c r="I394" s="50"/>
      <c r="J394" s="50"/>
      <c r="S394" s="50"/>
    </row>
    <row r="395">
      <c r="A395" s="661"/>
      <c r="B395" s="1"/>
      <c r="D395" s="50"/>
      <c r="E395" s="50"/>
      <c r="F395" s="50"/>
      <c r="G395" s="50"/>
      <c r="H395" s="50"/>
      <c r="I395" s="50"/>
      <c r="J395" s="50"/>
      <c r="S395" s="50"/>
    </row>
    <row r="396">
      <c r="A396" s="661"/>
      <c r="B396" s="1"/>
      <c r="D396" s="50"/>
      <c r="E396" s="50"/>
      <c r="F396" s="50"/>
      <c r="G396" s="50"/>
      <c r="H396" s="50"/>
      <c r="I396" s="50"/>
      <c r="J396" s="50"/>
      <c r="S396" s="50"/>
    </row>
    <row r="397">
      <c r="A397" s="661"/>
      <c r="B397" s="1"/>
      <c r="D397" s="50"/>
      <c r="E397" s="50"/>
      <c r="F397" s="50"/>
      <c r="G397" s="50"/>
      <c r="H397" s="50"/>
      <c r="I397" s="50"/>
      <c r="J397" s="50"/>
      <c r="S397" s="50"/>
    </row>
    <row r="398">
      <c r="A398" s="661"/>
      <c r="B398" s="1"/>
      <c r="D398" s="50"/>
      <c r="E398" s="50"/>
      <c r="F398" s="50"/>
      <c r="G398" s="50"/>
      <c r="H398" s="50"/>
      <c r="I398" s="50"/>
      <c r="J398" s="50"/>
      <c r="S398" s="50"/>
    </row>
    <row r="399">
      <c r="A399" s="661"/>
      <c r="B399" s="1"/>
      <c r="D399" s="50"/>
      <c r="E399" s="50"/>
      <c r="F399" s="50"/>
      <c r="G399" s="50"/>
      <c r="H399" s="50"/>
      <c r="I399" s="50"/>
      <c r="J399" s="50"/>
      <c r="S399" s="50"/>
    </row>
    <row r="400">
      <c r="A400" s="661"/>
      <c r="B400" s="1"/>
      <c r="D400" s="50"/>
      <c r="E400" s="50"/>
      <c r="F400" s="50"/>
      <c r="G400" s="50"/>
      <c r="H400" s="50"/>
      <c r="I400" s="50"/>
      <c r="J400" s="50"/>
      <c r="S400" s="50"/>
    </row>
    <row r="401">
      <c r="A401" s="661"/>
      <c r="B401" s="1"/>
      <c r="D401" s="50"/>
      <c r="E401" s="50"/>
      <c r="F401" s="50"/>
      <c r="G401" s="50"/>
      <c r="H401" s="50"/>
      <c r="I401" s="50"/>
      <c r="J401" s="50"/>
      <c r="S401" s="50"/>
    </row>
    <row r="402">
      <c r="A402" s="661"/>
      <c r="B402" s="1"/>
      <c r="D402" s="50"/>
      <c r="E402" s="50"/>
      <c r="F402" s="50"/>
      <c r="G402" s="50"/>
      <c r="H402" s="50"/>
      <c r="I402" s="50"/>
      <c r="J402" s="50"/>
      <c r="S402" s="50"/>
    </row>
    <row r="403">
      <c r="A403" s="661"/>
      <c r="B403" s="1"/>
      <c r="D403" s="50"/>
      <c r="E403" s="50"/>
      <c r="F403" s="50"/>
      <c r="G403" s="50"/>
      <c r="H403" s="50"/>
      <c r="I403" s="50"/>
      <c r="J403" s="50"/>
      <c r="S403" s="50"/>
    </row>
    <row r="404">
      <c r="A404" s="661"/>
      <c r="B404" s="1"/>
      <c r="D404" s="50"/>
      <c r="E404" s="50"/>
      <c r="F404" s="50"/>
      <c r="G404" s="50"/>
      <c r="H404" s="50"/>
      <c r="I404" s="50"/>
      <c r="J404" s="50"/>
      <c r="S404" s="50"/>
    </row>
    <row r="405">
      <c r="A405" s="661"/>
      <c r="B405" s="1"/>
      <c r="D405" s="50"/>
      <c r="E405" s="50"/>
      <c r="F405" s="50"/>
      <c r="G405" s="50"/>
      <c r="H405" s="50"/>
      <c r="I405" s="50"/>
      <c r="J405" s="50"/>
      <c r="S405" s="50"/>
    </row>
    <row r="406">
      <c r="A406" s="661"/>
      <c r="B406" s="1"/>
      <c r="D406" s="50"/>
      <c r="E406" s="50"/>
      <c r="F406" s="50"/>
      <c r="G406" s="50"/>
      <c r="H406" s="50"/>
      <c r="I406" s="50"/>
      <c r="J406" s="50"/>
      <c r="S406" s="50"/>
    </row>
    <row r="407">
      <c r="A407" s="661"/>
      <c r="B407" s="1"/>
      <c r="D407" s="50"/>
      <c r="E407" s="50"/>
      <c r="F407" s="50"/>
      <c r="G407" s="50"/>
      <c r="H407" s="50"/>
      <c r="I407" s="50"/>
      <c r="J407" s="50"/>
      <c r="S407" s="50"/>
    </row>
    <row r="408">
      <c r="A408" s="661"/>
      <c r="B408" s="1"/>
      <c r="D408" s="50"/>
      <c r="E408" s="50"/>
      <c r="F408" s="50"/>
      <c r="G408" s="50"/>
      <c r="H408" s="50"/>
      <c r="I408" s="50"/>
      <c r="J408" s="50"/>
      <c r="S408" s="50"/>
    </row>
    <row r="409">
      <c r="A409" s="661"/>
      <c r="B409" s="1"/>
      <c r="D409" s="50"/>
      <c r="E409" s="50"/>
      <c r="F409" s="50"/>
      <c r="G409" s="50"/>
      <c r="H409" s="50"/>
      <c r="I409" s="50"/>
      <c r="J409" s="50"/>
      <c r="S409" s="50"/>
    </row>
    <row r="410">
      <c r="A410" s="661"/>
      <c r="B410" s="1"/>
      <c r="D410" s="50"/>
      <c r="E410" s="50"/>
      <c r="F410" s="50"/>
      <c r="G410" s="50"/>
      <c r="H410" s="50"/>
      <c r="I410" s="50"/>
      <c r="J410" s="50"/>
      <c r="S410" s="50"/>
    </row>
    <row r="411">
      <c r="A411" s="661"/>
      <c r="B411" s="1"/>
      <c r="D411" s="50"/>
      <c r="E411" s="50"/>
      <c r="F411" s="50"/>
      <c r="G411" s="50"/>
      <c r="H411" s="50"/>
      <c r="I411" s="50"/>
      <c r="J411" s="50"/>
      <c r="S411" s="50"/>
    </row>
    <row r="412">
      <c r="A412" s="661"/>
      <c r="B412" s="1"/>
      <c r="D412" s="50"/>
      <c r="E412" s="50"/>
      <c r="F412" s="50"/>
      <c r="G412" s="50"/>
      <c r="H412" s="50"/>
      <c r="I412" s="50"/>
      <c r="J412" s="50"/>
      <c r="S412" s="50"/>
    </row>
    <row r="413">
      <c r="A413" s="661"/>
      <c r="B413" s="1"/>
      <c r="D413" s="50"/>
      <c r="E413" s="50"/>
      <c r="F413" s="50"/>
      <c r="G413" s="50"/>
      <c r="H413" s="50"/>
      <c r="I413" s="50"/>
      <c r="J413" s="50"/>
      <c r="S413" s="50"/>
    </row>
    <row r="414">
      <c r="A414" s="661"/>
      <c r="B414" s="1"/>
      <c r="D414" s="50"/>
      <c r="E414" s="50"/>
      <c r="F414" s="50"/>
      <c r="G414" s="50"/>
      <c r="H414" s="50"/>
      <c r="I414" s="50"/>
      <c r="J414" s="50"/>
      <c r="S414" s="50"/>
    </row>
    <row r="415">
      <c r="A415" s="661"/>
      <c r="B415" s="1"/>
      <c r="D415" s="50"/>
      <c r="E415" s="50"/>
      <c r="F415" s="50"/>
      <c r="G415" s="50"/>
      <c r="H415" s="50"/>
      <c r="I415" s="50"/>
      <c r="J415" s="50"/>
      <c r="S415" s="50"/>
    </row>
    <row r="416">
      <c r="A416" s="661"/>
      <c r="B416" s="1"/>
      <c r="D416" s="50"/>
      <c r="E416" s="50"/>
      <c r="F416" s="50"/>
      <c r="G416" s="50"/>
      <c r="H416" s="50"/>
      <c r="I416" s="50"/>
      <c r="J416" s="50"/>
      <c r="S416" s="50"/>
    </row>
    <row r="417">
      <c r="A417" s="661"/>
      <c r="B417" s="1"/>
      <c r="D417" s="50"/>
      <c r="E417" s="50"/>
      <c r="F417" s="50"/>
      <c r="G417" s="50"/>
      <c r="H417" s="50"/>
      <c r="I417" s="50"/>
      <c r="J417" s="50"/>
      <c r="S417" s="50"/>
    </row>
    <row r="418">
      <c r="A418" s="661"/>
      <c r="B418" s="1"/>
      <c r="D418" s="50"/>
      <c r="E418" s="50"/>
      <c r="F418" s="50"/>
      <c r="G418" s="50"/>
      <c r="H418" s="50"/>
      <c r="I418" s="50"/>
      <c r="J418" s="50"/>
      <c r="S418" s="50"/>
    </row>
    <row r="419">
      <c r="A419" s="661"/>
      <c r="B419" s="1"/>
      <c r="D419" s="50"/>
      <c r="E419" s="50"/>
      <c r="F419" s="50"/>
      <c r="G419" s="50"/>
      <c r="H419" s="50"/>
      <c r="I419" s="50"/>
      <c r="J419" s="50"/>
      <c r="S419" s="50"/>
    </row>
    <row r="420">
      <c r="A420" s="661"/>
      <c r="B420" s="1"/>
      <c r="D420" s="50"/>
      <c r="E420" s="50"/>
      <c r="F420" s="50"/>
      <c r="G420" s="50"/>
      <c r="H420" s="50"/>
      <c r="I420" s="50"/>
      <c r="J420" s="50"/>
      <c r="S420" s="50"/>
    </row>
    <row r="421">
      <c r="A421" s="661"/>
      <c r="B421" s="1"/>
      <c r="D421" s="50"/>
      <c r="E421" s="50"/>
      <c r="F421" s="50"/>
      <c r="G421" s="50"/>
      <c r="H421" s="50"/>
      <c r="I421" s="50"/>
      <c r="J421" s="50"/>
      <c r="S421" s="50"/>
    </row>
    <row r="422">
      <c r="A422" s="661"/>
      <c r="B422" s="1"/>
      <c r="D422" s="50"/>
      <c r="E422" s="50"/>
      <c r="F422" s="50"/>
      <c r="G422" s="50"/>
      <c r="H422" s="50"/>
      <c r="I422" s="50"/>
      <c r="J422" s="50"/>
      <c r="S422" s="50"/>
    </row>
    <row r="423">
      <c r="A423" s="661"/>
      <c r="B423" s="1"/>
      <c r="D423" s="50"/>
      <c r="E423" s="50"/>
      <c r="F423" s="50"/>
      <c r="G423" s="50"/>
      <c r="H423" s="50"/>
      <c r="I423" s="50"/>
      <c r="J423" s="50"/>
      <c r="S423" s="50"/>
    </row>
    <row r="424">
      <c r="A424" s="661"/>
      <c r="B424" s="1"/>
      <c r="D424" s="50"/>
      <c r="E424" s="50"/>
      <c r="F424" s="50"/>
      <c r="G424" s="50"/>
      <c r="H424" s="50"/>
      <c r="I424" s="50"/>
      <c r="J424" s="50"/>
      <c r="S424" s="50"/>
    </row>
    <row r="425">
      <c r="A425" s="661"/>
      <c r="B425" s="1"/>
      <c r="D425" s="50"/>
      <c r="E425" s="50"/>
      <c r="F425" s="50"/>
      <c r="G425" s="50"/>
      <c r="H425" s="50"/>
      <c r="I425" s="50"/>
      <c r="J425" s="50"/>
      <c r="S425" s="50"/>
    </row>
    <row r="426">
      <c r="A426" s="661"/>
      <c r="B426" s="1"/>
      <c r="D426" s="50"/>
      <c r="E426" s="50"/>
      <c r="F426" s="50"/>
      <c r="G426" s="50"/>
      <c r="H426" s="50"/>
      <c r="I426" s="50"/>
      <c r="J426" s="50"/>
      <c r="S426" s="50"/>
    </row>
    <row r="427">
      <c r="A427" s="661"/>
      <c r="B427" s="1"/>
      <c r="D427" s="50"/>
      <c r="E427" s="50"/>
      <c r="F427" s="50"/>
      <c r="G427" s="50"/>
      <c r="H427" s="50"/>
      <c r="I427" s="50"/>
      <c r="J427" s="50"/>
      <c r="S427" s="50"/>
    </row>
    <row r="428">
      <c r="A428" s="661"/>
      <c r="B428" s="1"/>
      <c r="D428" s="50"/>
      <c r="E428" s="50"/>
      <c r="F428" s="50"/>
      <c r="G428" s="50"/>
      <c r="H428" s="50"/>
      <c r="I428" s="50"/>
      <c r="J428" s="50"/>
      <c r="S428" s="50"/>
    </row>
    <row r="429">
      <c r="A429" s="661"/>
      <c r="B429" s="1"/>
      <c r="D429" s="50"/>
      <c r="E429" s="50"/>
      <c r="F429" s="50"/>
      <c r="G429" s="50"/>
      <c r="H429" s="50"/>
      <c r="I429" s="50"/>
      <c r="J429" s="50"/>
      <c r="S429" s="50"/>
    </row>
    <row r="430">
      <c r="A430" s="661"/>
      <c r="B430" s="1"/>
      <c r="D430" s="50"/>
      <c r="E430" s="50"/>
      <c r="F430" s="50"/>
      <c r="G430" s="50"/>
      <c r="H430" s="50"/>
      <c r="I430" s="50"/>
      <c r="J430" s="50"/>
      <c r="S430" s="50"/>
    </row>
    <row r="431">
      <c r="A431" s="661"/>
      <c r="B431" s="1"/>
      <c r="D431" s="50"/>
      <c r="E431" s="50"/>
      <c r="F431" s="50"/>
      <c r="G431" s="50"/>
      <c r="H431" s="50"/>
      <c r="I431" s="50"/>
      <c r="J431" s="50"/>
      <c r="S431" s="50"/>
    </row>
    <row r="432">
      <c r="A432" s="661"/>
      <c r="B432" s="1"/>
      <c r="D432" s="50"/>
      <c r="E432" s="50"/>
      <c r="F432" s="50"/>
      <c r="G432" s="50"/>
      <c r="H432" s="50"/>
      <c r="I432" s="50"/>
      <c r="J432" s="50"/>
      <c r="S432" s="50"/>
    </row>
    <row r="433">
      <c r="A433" s="661"/>
      <c r="B433" s="1"/>
      <c r="D433" s="50"/>
      <c r="E433" s="50"/>
      <c r="F433" s="50"/>
      <c r="G433" s="50"/>
      <c r="H433" s="50"/>
      <c r="I433" s="50"/>
      <c r="J433" s="50"/>
      <c r="S433" s="50"/>
    </row>
    <row r="434">
      <c r="A434" s="661"/>
      <c r="B434" s="1"/>
      <c r="D434" s="50"/>
      <c r="E434" s="50"/>
      <c r="F434" s="50"/>
      <c r="G434" s="50"/>
      <c r="H434" s="50"/>
      <c r="I434" s="50"/>
      <c r="J434" s="50"/>
      <c r="S434" s="50"/>
    </row>
    <row r="435">
      <c r="A435" s="661"/>
      <c r="B435" s="1"/>
      <c r="D435" s="50"/>
      <c r="E435" s="50"/>
      <c r="F435" s="50"/>
      <c r="G435" s="50"/>
      <c r="H435" s="50"/>
      <c r="I435" s="50"/>
      <c r="J435" s="50"/>
      <c r="S435" s="50"/>
    </row>
    <row r="436">
      <c r="A436" s="661"/>
      <c r="B436" s="1"/>
      <c r="D436" s="50"/>
      <c r="E436" s="50"/>
      <c r="F436" s="50"/>
      <c r="G436" s="50"/>
      <c r="H436" s="50"/>
      <c r="I436" s="50"/>
      <c r="J436" s="50"/>
      <c r="S436" s="50"/>
    </row>
    <row r="437">
      <c r="A437" s="661"/>
      <c r="B437" s="1"/>
      <c r="D437" s="50"/>
      <c r="E437" s="50"/>
      <c r="F437" s="50"/>
      <c r="G437" s="50"/>
      <c r="H437" s="50"/>
      <c r="I437" s="50"/>
      <c r="J437" s="50"/>
      <c r="S437" s="50"/>
    </row>
    <row r="438">
      <c r="A438" s="661"/>
      <c r="B438" s="1"/>
      <c r="D438" s="50"/>
      <c r="E438" s="50"/>
      <c r="F438" s="50"/>
      <c r="G438" s="50"/>
      <c r="H438" s="50"/>
      <c r="I438" s="50"/>
      <c r="J438" s="50"/>
      <c r="S438" s="50"/>
    </row>
    <row r="439">
      <c r="A439" s="661"/>
      <c r="B439" s="1"/>
      <c r="D439" s="50"/>
      <c r="E439" s="50"/>
      <c r="F439" s="50"/>
      <c r="G439" s="50"/>
      <c r="H439" s="50"/>
      <c r="I439" s="50"/>
      <c r="J439" s="50"/>
      <c r="S439" s="50"/>
    </row>
    <row r="440">
      <c r="A440" s="661"/>
      <c r="B440" s="1"/>
      <c r="D440" s="50"/>
      <c r="E440" s="50"/>
      <c r="F440" s="50"/>
      <c r="G440" s="50"/>
      <c r="H440" s="50"/>
      <c r="I440" s="50"/>
      <c r="J440" s="50"/>
      <c r="S440" s="50"/>
    </row>
    <row r="441">
      <c r="A441" s="661"/>
      <c r="B441" s="1"/>
      <c r="D441" s="50"/>
      <c r="E441" s="50"/>
      <c r="F441" s="50"/>
      <c r="G441" s="50"/>
      <c r="H441" s="50"/>
      <c r="I441" s="50"/>
      <c r="J441" s="50"/>
      <c r="S441" s="50"/>
    </row>
    <row r="442">
      <c r="A442" s="661"/>
      <c r="B442" s="1"/>
      <c r="D442" s="50"/>
      <c r="E442" s="50"/>
      <c r="F442" s="50"/>
      <c r="G442" s="50"/>
      <c r="H442" s="50"/>
      <c r="I442" s="50"/>
      <c r="J442" s="50"/>
      <c r="S442" s="50"/>
    </row>
    <row r="443">
      <c r="A443" s="661"/>
      <c r="B443" s="1"/>
      <c r="D443" s="50"/>
      <c r="E443" s="50"/>
      <c r="F443" s="50"/>
      <c r="G443" s="50"/>
      <c r="H443" s="50"/>
      <c r="I443" s="50"/>
      <c r="J443" s="50"/>
      <c r="S443" s="50"/>
    </row>
    <row r="444">
      <c r="A444" s="661"/>
      <c r="B444" s="1"/>
      <c r="D444" s="50"/>
      <c r="E444" s="50"/>
      <c r="F444" s="50"/>
      <c r="G444" s="50"/>
      <c r="H444" s="50"/>
      <c r="I444" s="50"/>
      <c r="J444" s="50"/>
      <c r="S444" s="50"/>
    </row>
    <row r="445">
      <c r="A445" s="661"/>
      <c r="B445" s="1"/>
      <c r="D445" s="50"/>
      <c r="E445" s="50"/>
      <c r="F445" s="50"/>
      <c r="G445" s="50"/>
      <c r="H445" s="50"/>
      <c r="I445" s="50"/>
      <c r="J445" s="50"/>
      <c r="S445" s="50"/>
    </row>
    <row r="446">
      <c r="A446" s="661"/>
      <c r="B446" s="1"/>
      <c r="D446" s="50"/>
      <c r="E446" s="50"/>
      <c r="F446" s="50"/>
      <c r="G446" s="50"/>
      <c r="H446" s="50"/>
      <c r="I446" s="50"/>
      <c r="J446" s="50"/>
      <c r="S446" s="50"/>
    </row>
    <row r="447">
      <c r="A447" s="661"/>
      <c r="B447" s="1"/>
      <c r="D447" s="50"/>
      <c r="E447" s="50"/>
      <c r="F447" s="50"/>
      <c r="G447" s="50"/>
      <c r="H447" s="50"/>
      <c r="I447" s="50"/>
      <c r="J447" s="50"/>
      <c r="S447" s="50"/>
    </row>
    <row r="448">
      <c r="A448" s="661"/>
      <c r="B448" s="1"/>
      <c r="D448" s="50"/>
      <c r="E448" s="50"/>
      <c r="F448" s="50"/>
      <c r="G448" s="50"/>
      <c r="H448" s="50"/>
      <c r="I448" s="50"/>
      <c r="J448" s="50"/>
      <c r="S448" s="50"/>
    </row>
    <row r="449">
      <c r="A449" s="661"/>
      <c r="B449" s="1"/>
      <c r="D449" s="50"/>
      <c r="E449" s="50"/>
      <c r="F449" s="50"/>
      <c r="G449" s="50"/>
      <c r="H449" s="50"/>
      <c r="I449" s="50"/>
      <c r="J449" s="50"/>
      <c r="S449" s="50"/>
    </row>
    <row r="450">
      <c r="A450" s="661"/>
      <c r="B450" s="1"/>
      <c r="D450" s="50"/>
      <c r="E450" s="50"/>
      <c r="F450" s="50"/>
      <c r="G450" s="50"/>
      <c r="H450" s="50"/>
      <c r="I450" s="50"/>
      <c r="J450" s="50"/>
      <c r="S450" s="50"/>
    </row>
    <row r="451">
      <c r="A451" s="661"/>
      <c r="B451" s="1"/>
      <c r="D451" s="50"/>
      <c r="E451" s="50"/>
      <c r="F451" s="50"/>
      <c r="G451" s="50"/>
      <c r="H451" s="50"/>
      <c r="I451" s="50"/>
      <c r="J451" s="50"/>
      <c r="S451" s="50"/>
    </row>
    <row r="452">
      <c r="A452" s="661"/>
      <c r="B452" s="1"/>
      <c r="D452" s="50"/>
      <c r="E452" s="50"/>
      <c r="F452" s="50"/>
      <c r="G452" s="50"/>
      <c r="H452" s="50"/>
      <c r="I452" s="50"/>
      <c r="J452" s="50"/>
      <c r="S452" s="50"/>
    </row>
    <row r="453">
      <c r="A453" s="661"/>
      <c r="B453" s="1"/>
      <c r="D453" s="50"/>
      <c r="E453" s="50"/>
      <c r="F453" s="50"/>
      <c r="G453" s="50"/>
      <c r="H453" s="50"/>
      <c r="I453" s="50"/>
      <c r="J453" s="50"/>
      <c r="S453" s="50"/>
    </row>
    <row r="454">
      <c r="A454" s="661"/>
      <c r="B454" s="1"/>
      <c r="D454" s="50"/>
      <c r="E454" s="50"/>
      <c r="F454" s="50"/>
      <c r="G454" s="50"/>
      <c r="H454" s="50"/>
      <c r="I454" s="50"/>
      <c r="J454" s="50"/>
      <c r="S454" s="50"/>
    </row>
    <row r="455">
      <c r="A455" s="661"/>
      <c r="B455" s="1"/>
      <c r="D455" s="50"/>
      <c r="E455" s="50"/>
      <c r="F455" s="50"/>
      <c r="G455" s="50"/>
      <c r="H455" s="50"/>
      <c r="I455" s="50"/>
      <c r="J455" s="50"/>
      <c r="S455" s="50"/>
    </row>
    <row r="456">
      <c r="A456" s="661"/>
      <c r="B456" s="1"/>
      <c r="D456" s="50"/>
      <c r="E456" s="50"/>
      <c r="F456" s="50"/>
      <c r="G456" s="50"/>
      <c r="H456" s="50"/>
      <c r="I456" s="50"/>
      <c r="J456" s="50"/>
      <c r="S456" s="50"/>
    </row>
    <row r="457">
      <c r="A457" s="661"/>
      <c r="B457" s="1"/>
      <c r="D457" s="50"/>
      <c r="E457" s="50"/>
      <c r="F457" s="50"/>
      <c r="G457" s="50"/>
      <c r="H457" s="50"/>
      <c r="I457" s="50"/>
      <c r="J457" s="50"/>
      <c r="S457" s="50"/>
    </row>
    <row r="458">
      <c r="A458" s="661"/>
      <c r="B458" s="1"/>
      <c r="D458" s="50"/>
      <c r="E458" s="50"/>
      <c r="F458" s="50"/>
      <c r="G458" s="50"/>
      <c r="H458" s="50"/>
      <c r="I458" s="50"/>
      <c r="J458" s="50"/>
      <c r="S458" s="50"/>
    </row>
    <row r="459">
      <c r="A459" s="661"/>
      <c r="B459" s="1"/>
      <c r="D459" s="50"/>
      <c r="E459" s="50"/>
      <c r="F459" s="50"/>
      <c r="G459" s="50"/>
      <c r="H459" s="50"/>
      <c r="I459" s="50"/>
      <c r="J459" s="50"/>
      <c r="S459" s="50"/>
    </row>
    <row r="460">
      <c r="A460" s="661"/>
      <c r="B460" s="1"/>
      <c r="D460" s="50"/>
      <c r="E460" s="50"/>
      <c r="F460" s="50"/>
      <c r="G460" s="50"/>
      <c r="H460" s="50"/>
      <c r="I460" s="50"/>
      <c r="J460" s="50"/>
      <c r="S460" s="50"/>
    </row>
    <row r="461">
      <c r="A461" s="661"/>
      <c r="B461" s="1"/>
      <c r="D461" s="50"/>
      <c r="E461" s="50"/>
      <c r="F461" s="50"/>
      <c r="G461" s="50"/>
      <c r="H461" s="50"/>
      <c r="I461" s="50"/>
      <c r="J461" s="50"/>
      <c r="S461" s="50"/>
    </row>
    <row r="462">
      <c r="A462" s="661"/>
      <c r="B462" s="1"/>
      <c r="D462" s="50"/>
      <c r="E462" s="50"/>
      <c r="F462" s="50"/>
      <c r="G462" s="50"/>
      <c r="H462" s="50"/>
      <c r="I462" s="50"/>
      <c r="J462" s="50"/>
      <c r="S462" s="50"/>
    </row>
    <row r="463">
      <c r="A463" s="661"/>
      <c r="B463" s="1"/>
      <c r="D463" s="50"/>
      <c r="E463" s="50"/>
      <c r="F463" s="50"/>
      <c r="G463" s="50"/>
      <c r="H463" s="50"/>
      <c r="I463" s="50"/>
      <c r="J463" s="50"/>
      <c r="S463" s="50"/>
    </row>
    <row r="464">
      <c r="A464" s="661"/>
      <c r="B464" s="1"/>
      <c r="D464" s="50"/>
      <c r="E464" s="50"/>
      <c r="F464" s="50"/>
      <c r="G464" s="50"/>
      <c r="H464" s="50"/>
      <c r="I464" s="50"/>
      <c r="J464" s="50"/>
      <c r="S464" s="50"/>
    </row>
    <row r="465">
      <c r="A465" s="661"/>
      <c r="B465" s="1"/>
      <c r="D465" s="50"/>
      <c r="E465" s="50"/>
      <c r="F465" s="50"/>
      <c r="G465" s="50"/>
      <c r="H465" s="50"/>
      <c r="I465" s="50"/>
      <c r="J465" s="50"/>
      <c r="S465" s="50"/>
    </row>
    <row r="466">
      <c r="A466" s="661"/>
      <c r="B466" s="1"/>
      <c r="D466" s="50"/>
      <c r="E466" s="50"/>
      <c r="F466" s="50"/>
      <c r="G466" s="50"/>
      <c r="H466" s="50"/>
      <c r="I466" s="50"/>
      <c r="J466" s="50"/>
      <c r="S466" s="50"/>
    </row>
    <row r="467">
      <c r="A467" s="661"/>
      <c r="B467" s="1"/>
      <c r="D467" s="50"/>
      <c r="E467" s="50"/>
      <c r="F467" s="50"/>
      <c r="G467" s="50"/>
      <c r="H467" s="50"/>
      <c r="I467" s="50"/>
      <c r="J467" s="50"/>
      <c r="S467" s="50"/>
    </row>
    <row r="468">
      <c r="A468" s="661"/>
      <c r="B468" s="1"/>
      <c r="D468" s="50"/>
      <c r="E468" s="50"/>
      <c r="F468" s="50"/>
      <c r="G468" s="50"/>
      <c r="H468" s="50"/>
      <c r="I468" s="50"/>
      <c r="J468" s="50"/>
      <c r="S468" s="50"/>
    </row>
    <row r="469">
      <c r="A469" s="661"/>
      <c r="B469" s="1"/>
      <c r="D469" s="50"/>
      <c r="E469" s="50"/>
      <c r="F469" s="50"/>
      <c r="G469" s="50"/>
      <c r="H469" s="50"/>
      <c r="I469" s="50"/>
      <c r="J469" s="50"/>
      <c r="S469" s="50"/>
    </row>
    <row r="470">
      <c r="A470" s="661"/>
      <c r="B470" s="1"/>
      <c r="D470" s="50"/>
      <c r="E470" s="50"/>
      <c r="F470" s="50"/>
      <c r="G470" s="50"/>
      <c r="H470" s="50"/>
      <c r="I470" s="50"/>
      <c r="J470" s="50"/>
      <c r="S470" s="50"/>
    </row>
    <row r="471">
      <c r="A471" s="661"/>
      <c r="B471" s="1"/>
      <c r="D471" s="50"/>
      <c r="E471" s="50"/>
      <c r="F471" s="50"/>
      <c r="G471" s="50"/>
      <c r="H471" s="50"/>
      <c r="I471" s="50"/>
      <c r="J471" s="50"/>
      <c r="S471" s="50"/>
    </row>
    <row r="472">
      <c r="A472" s="661"/>
      <c r="B472" s="1"/>
      <c r="D472" s="50"/>
      <c r="E472" s="50"/>
      <c r="F472" s="50"/>
      <c r="G472" s="50"/>
      <c r="H472" s="50"/>
      <c r="I472" s="50"/>
      <c r="J472" s="50"/>
      <c r="S472" s="50"/>
    </row>
    <row r="473">
      <c r="A473" s="661"/>
      <c r="B473" s="1"/>
      <c r="D473" s="50"/>
      <c r="E473" s="50"/>
      <c r="F473" s="50"/>
      <c r="G473" s="50"/>
      <c r="H473" s="50"/>
      <c r="I473" s="50"/>
      <c r="J473" s="50"/>
      <c r="S473" s="50"/>
    </row>
    <row r="474">
      <c r="A474" s="661"/>
      <c r="B474" s="1"/>
      <c r="D474" s="50"/>
      <c r="E474" s="50"/>
      <c r="F474" s="50"/>
      <c r="G474" s="50"/>
      <c r="H474" s="50"/>
      <c r="I474" s="50"/>
      <c r="J474" s="50"/>
      <c r="S474" s="50"/>
    </row>
    <row r="475">
      <c r="A475" s="661"/>
      <c r="B475" s="1"/>
      <c r="D475" s="50"/>
      <c r="E475" s="50"/>
      <c r="F475" s="50"/>
      <c r="G475" s="50"/>
      <c r="H475" s="50"/>
      <c r="I475" s="50"/>
      <c r="J475" s="50"/>
      <c r="S475" s="50"/>
    </row>
    <row r="476">
      <c r="A476" s="661"/>
      <c r="B476" s="1"/>
      <c r="D476" s="50"/>
      <c r="E476" s="50"/>
      <c r="F476" s="50"/>
      <c r="G476" s="50"/>
      <c r="H476" s="50"/>
      <c r="I476" s="50"/>
      <c r="J476" s="50"/>
      <c r="S476" s="50"/>
    </row>
    <row r="477">
      <c r="A477" s="661"/>
      <c r="B477" s="1"/>
      <c r="D477" s="50"/>
      <c r="E477" s="50"/>
      <c r="F477" s="50"/>
      <c r="G477" s="50"/>
      <c r="H477" s="50"/>
      <c r="I477" s="50"/>
      <c r="J477" s="50"/>
      <c r="S477" s="50"/>
    </row>
    <row r="478">
      <c r="A478" s="661"/>
      <c r="B478" s="1"/>
      <c r="D478" s="50"/>
      <c r="E478" s="50"/>
      <c r="F478" s="50"/>
      <c r="G478" s="50"/>
      <c r="H478" s="50"/>
      <c r="I478" s="50"/>
      <c r="J478" s="50"/>
      <c r="S478" s="50"/>
    </row>
    <row r="479">
      <c r="A479" s="661"/>
      <c r="B479" s="1"/>
      <c r="D479" s="50"/>
      <c r="E479" s="50"/>
      <c r="F479" s="50"/>
      <c r="G479" s="50"/>
      <c r="H479" s="50"/>
      <c r="I479" s="50"/>
      <c r="J479" s="50"/>
      <c r="S479" s="50"/>
    </row>
    <row r="480">
      <c r="A480" s="661"/>
      <c r="B480" s="1"/>
      <c r="D480" s="50"/>
      <c r="E480" s="50"/>
      <c r="F480" s="50"/>
      <c r="G480" s="50"/>
      <c r="H480" s="50"/>
      <c r="I480" s="50"/>
      <c r="J480" s="50"/>
      <c r="S480" s="50"/>
    </row>
    <row r="481">
      <c r="A481" s="661"/>
      <c r="B481" s="1"/>
      <c r="D481" s="50"/>
      <c r="E481" s="50"/>
      <c r="F481" s="50"/>
      <c r="G481" s="50"/>
      <c r="H481" s="50"/>
      <c r="I481" s="50"/>
      <c r="J481" s="50"/>
      <c r="S481" s="50"/>
    </row>
    <row r="482">
      <c r="A482" s="661"/>
      <c r="B482" s="1"/>
      <c r="D482" s="50"/>
      <c r="E482" s="50"/>
      <c r="F482" s="50"/>
      <c r="G482" s="50"/>
      <c r="H482" s="50"/>
      <c r="I482" s="50"/>
      <c r="J482" s="50"/>
      <c r="S482" s="50"/>
    </row>
    <row r="483">
      <c r="A483" s="661"/>
      <c r="B483" s="1"/>
      <c r="D483" s="50"/>
      <c r="E483" s="50"/>
      <c r="F483" s="50"/>
      <c r="G483" s="50"/>
      <c r="H483" s="50"/>
      <c r="I483" s="50"/>
      <c r="J483" s="50"/>
      <c r="S483" s="50"/>
    </row>
    <row r="484">
      <c r="A484" s="661"/>
      <c r="B484" s="1"/>
      <c r="D484" s="50"/>
      <c r="E484" s="50"/>
      <c r="F484" s="50"/>
      <c r="G484" s="50"/>
      <c r="H484" s="50"/>
      <c r="I484" s="50"/>
      <c r="J484" s="50"/>
      <c r="S484" s="50"/>
    </row>
    <row r="485">
      <c r="A485" s="661"/>
      <c r="B485" s="1"/>
      <c r="D485" s="50"/>
      <c r="E485" s="50"/>
      <c r="F485" s="50"/>
      <c r="G485" s="50"/>
      <c r="H485" s="50"/>
      <c r="I485" s="50"/>
      <c r="J485" s="50"/>
      <c r="S485" s="50"/>
    </row>
    <row r="486">
      <c r="A486" s="661"/>
      <c r="B486" s="1"/>
      <c r="D486" s="50"/>
      <c r="E486" s="50"/>
      <c r="F486" s="50"/>
      <c r="G486" s="50"/>
      <c r="H486" s="50"/>
      <c r="I486" s="50"/>
      <c r="J486" s="50"/>
      <c r="S486" s="50"/>
    </row>
    <row r="487">
      <c r="A487" s="661"/>
      <c r="B487" s="1"/>
      <c r="D487" s="50"/>
      <c r="E487" s="50"/>
      <c r="F487" s="50"/>
      <c r="G487" s="50"/>
      <c r="H487" s="50"/>
      <c r="I487" s="50"/>
      <c r="J487" s="50"/>
      <c r="S487" s="50"/>
    </row>
    <row r="488">
      <c r="A488" s="661"/>
      <c r="B488" s="1"/>
      <c r="D488" s="50"/>
      <c r="E488" s="50"/>
      <c r="F488" s="50"/>
      <c r="G488" s="50"/>
      <c r="H488" s="50"/>
      <c r="I488" s="50"/>
      <c r="J488" s="50"/>
      <c r="S488" s="50"/>
    </row>
    <row r="489">
      <c r="A489" s="661"/>
      <c r="B489" s="1"/>
      <c r="D489" s="50"/>
      <c r="E489" s="50"/>
      <c r="F489" s="50"/>
      <c r="G489" s="50"/>
      <c r="H489" s="50"/>
      <c r="I489" s="50"/>
      <c r="J489" s="50"/>
      <c r="S489" s="50"/>
    </row>
    <row r="490">
      <c r="A490" s="661"/>
      <c r="B490" s="1"/>
      <c r="D490" s="50"/>
      <c r="E490" s="50"/>
      <c r="F490" s="50"/>
      <c r="G490" s="50"/>
      <c r="H490" s="50"/>
      <c r="I490" s="50"/>
      <c r="J490" s="50"/>
      <c r="S490" s="50"/>
    </row>
    <row r="491">
      <c r="A491" s="661"/>
      <c r="B491" s="1"/>
      <c r="D491" s="50"/>
      <c r="E491" s="50"/>
      <c r="F491" s="50"/>
      <c r="G491" s="50"/>
      <c r="H491" s="50"/>
      <c r="I491" s="50"/>
      <c r="J491" s="50"/>
      <c r="S491" s="50"/>
    </row>
    <row r="492">
      <c r="A492" s="661"/>
      <c r="B492" s="1"/>
      <c r="D492" s="50"/>
      <c r="E492" s="50"/>
      <c r="F492" s="50"/>
      <c r="G492" s="50"/>
      <c r="H492" s="50"/>
      <c r="I492" s="50"/>
      <c r="J492" s="50"/>
      <c r="S492" s="50"/>
    </row>
    <row r="493">
      <c r="A493" s="661"/>
      <c r="B493" s="1"/>
      <c r="D493" s="50"/>
      <c r="E493" s="50"/>
      <c r="F493" s="50"/>
      <c r="G493" s="50"/>
      <c r="H493" s="50"/>
      <c r="I493" s="50"/>
      <c r="J493" s="50"/>
      <c r="S493" s="50"/>
    </row>
    <row r="494">
      <c r="A494" s="661"/>
      <c r="B494" s="1"/>
      <c r="D494" s="50"/>
      <c r="E494" s="50"/>
      <c r="F494" s="50"/>
      <c r="G494" s="50"/>
      <c r="H494" s="50"/>
      <c r="I494" s="50"/>
      <c r="J494" s="50"/>
      <c r="S494" s="50"/>
    </row>
    <row r="495">
      <c r="A495" s="661"/>
      <c r="B495" s="1"/>
      <c r="D495" s="50"/>
      <c r="E495" s="50"/>
      <c r="F495" s="50"/>
      <c r="G495" s="50"/>
      <c r="H495" s="50"/>
      <c r="I495" s="50"/>
      <c r="J495" s="50"/>
      <c r="S495" s="50"/>
    </row>
    <row r="496">
      <c r="A496" s="661"/>
      <c r="B496" s="1"/>
      <c r="D496" s="50"/>
      <c r="E496" s="50"/>
      <c r="F496" s="50"/>
      <c r="G496" s="50"/>
      <c r="H496" s="50"/>
      <c r="I496" s="50"/>
      <c r="J496" s="50"/>
      <c r="S496" s="50"/>
    </row>
    <row r="497">
      <c r="A497" s="661"/>
      <c r="B497" s="1"/>
      <c r="D497" s="50"/>
      <c r="E497" s="50"/>
      <c r="F497" s="50"/>
      <c r="G497" s="50"/>
      <c r="H497" s="50"/>
      <c r="I497" s="50"/>
      <c r="J497" s="50"/>
      <c r="S497" s="50"/>
    </row>
    <row r="498">
      <c r="A498" s="661"/>
      <c r="B498" s="1"/>
      <c r="D498" s="50"/>
      <c r="E498" s="50"/>
      <c r="F498" s="50"/>
      <c r="G498" s="50"/>
      <c r="H498" s="50"/>
      <c r="I498" s="50"/>
      <c r="J498" s="50"/>
      <c r="S498" s="50"/>
    </row>
    <row r="499">
      <c r="A499" s="661"/>
      <c r="B499" s="1"/>
      <c r="D499" s="50"/>
      <c r="E499" s="50"/>
      <c r="F499" s="50"/>
      <c r="G499" s="50"/>
      <c r="H499" s="50"/>
      <c r="I499" s="50"/>
      <c r="J499" s="50"/>
      <c r="S499" s="50"/>
    </row>
    <row r="500">
      <c r="A500" s="661"/>
      <c r="B500" s="1"/>
      <c r="D500" s="50"/>
      <c r="E500" s="50"/>
      <c r="F500" s="50"/>
      <c r="G500" s="50"/>
      <c r="H500" s="50"/>
      <c r="I500" s="50"/>
      <c r="J500" s="50"/>
      <c r="S500" s="50"/>
    </row>
    <row r="501">
      <c r="A501" s="661"/>
      <c r="B501" s="1"/>
      <c r="D501" s="50"/>
      <c r="E501" s="50"/>
      <c r="F501" s="50"/>
      <c r="G501" s="50"/>
      <c r="H501" s="50"/>
      <c r="I501" s="50"/>
      <c r="J501" s="50"/>
      <c r="S501" s="50"/>
    </row>
    <row r="502">
      <c r="A502" s="661"/>
      <c r="B502" s="1"/>
      <c r="D502" s="50"/>
      <c r="E502" s="50"/>
      <c r="F502" s="50"/>
      <c r="G502" s="50"/>
      <c r="H502" s="50"/>
      <c r="I502" s="50"/>
      <c r="J502" s="50"/>
      <c r="S502" s="50"/>
    </row>
    <row r="503">
      <c r="A503" s="661"/>
      <c r="B503" s="1"/>
      <c r="D503" s="50"/>
      <c r="E503" s="50"/>
      <c r="F503" s="50"/>
      <c r="G503" s="50"/>
      <c r="H503" s="50"/>
      <c r="I503" s="50"/>
      <c r="J503" s="50"/>
      <c r="S503" s="50"/>
    </row>
    <row r="504">
      <c r="A504" s="661"/>
      <c r="B504" s="1"/>
      <c r="D504" s="50"/>
      <c r="E504" s="50"/>
      <c r="F504" s="50"/>
      <c r="G504" s="50"/>
      <c r="H504" s="50"/>
      <c r="I504" s="50"/>
      <c r="J504" s="50"/>
      <c r="S504" s="50"/>
    </row>
    <row r="505">
      <c r="A505" s="661"/>
      <c r="B505" s="1"/>
      <c r="D505" s="50"/>
      <c r="E505" s="50"/>
      <c r="F505" s="50"/>
      <c r="G505" s="50"/>
      <c r="H505" s="50"/>
      <c r="I505" s="50"/>
      <c r="J505" s="50"/>
      <c r="S505" s="50"/>
    </row>
    <row r="506">
      <c r="A506" s="661"/>
      <c r="B506" s="1"/>
      <c r="D506" s="50"/>
      <c r="E506" s="50"/>
      <c r="F506" s="50"/>
      <c r="G506" s="50"/>
      <c r="H506" s="50"/>
      <c r="I506" s="50"/>
      <c r="J506" s="50"/>
      <c r="S506" s="50"/>
    </row>
    <row r="507">
      <c r="A507" s="661"/>
      <c r="B507" s="1"/>
      <c r="D507" s="50"/>
      <c r="E507" s="50"/>
      <c r="F507" s="50"/>
      <c r="G507" s="50"/>
      <c r="H507" s="50"/>
      <c r="I507" s="50"/>
      <c r="J507" s="50"/>
      <c r="S507" s="50"/>
    </row>
    <row r="508">
      <c r="A508" s="661"/>
      <c r="B508" s="1"/>
      <c r="D508" s="50"/>
      <c r="E508" s="50"/>
      <c r="F508" s="50"/>
      <c r="G508" s="50"/>
      <c r="H508" s="50"/>
      <c r="I508" s="50"/>
      <c r="J508" s="50"/>
      <c r="S508" s="50"/>
    </row>
    <row r="509">
      <c r="A509" s="661"/>
      <c r="B509" s="1"/>
      <c r="D509" s="50"/>
      <c r="E509" s="50"/>
      <c r="F509" s="50"/>
      <c r="G509" s="50"/>
      <c r="H509" s="50"/>
      <c r="I509" s="50"/>
      <c r="J509" s="50"/>
      <c r="S509" s="50"/>
    </row>
    <row r="510">
      <c r="A510" s="661"/>
      <c r="B510" s="1"/>
      <c r="D510" s="50"/>
      <c r="E510" s="50"/>
      <c r="F510" s="50"/>
      <c r="G510" s="50"/>
      <c r="H510" s="50"/>
      <c r="I510" s="50"/>
      <c r="J510" s="50"/>
      <c r="S510" s="50"/>
    </row>
    <row r="511">
      <c r="A511" s="661"/>
      <c r="B511" s="1"/>
      <c r="D511" s="50"/>
      <c r="E511" s="50"/>
      <c r="F511" s="50"/>
      <c r="G511" s="50"/>
      <c r="H511" s="50"/>
      <c r="I511" s="50"/>
      <c r="J511" s="50"/>
      <c r="S511" s="50"/>
    </row>
    <row r="512">
      <c r="A512" s="661"/>
      <c r="B512" s="1"/>
      <c r="D512" s="50"/>
      <c r="E512" s="50"/>
      <c r="F512" s="50"/>
      <c r="G512" s="50"/>
      <c r="H512" s="50"/>
      <c r="I512" s="50"/>
      <c r="J512" s="50"/>
      <c r="S512" s="50"/>
    </row>
    <row r="513">
      <c r="A513" s="661"/>
      <c r="B513" s="1"/>
      <c r="D513" s="50"/>
      <c r="E513" s="50"/>
      <c r="F513" s="50"/>
      <c r="G513" s="50"/>
      <c r="H513" s="50"/>
      <c r="I513" s="50"/>
      <c r="J513" s="50"/>
      <c r="S513" s="50"/>
    </row>
    <row r="514">
      <c r="A514" s="661"/>
      <c r="B514" s="1"/>
      <c r="D514" s="50"/>
      <c r="E514" s="50"/>
      <c r="F514" s="50"/>
      <c r="G514" s="50"/>
      <c r="H514" s="50"/>
      <c r="I514" s="50"/>
      <c r="J514" s="50"/>
      <c r="S514" s="50"/>
    </row>
    <row r="515">
      <c r="A515" s="661"/>
      <c r="B515" s="1"/>
      <c r="D515" s="50"/>
      <c r="E515" s="50"/>
      <c r="F515" s="50"/>
      <c r="G515" s="50"/>
      <c r="H515" s="50"/>
      <c r="I515" s="50"/>
      <c r="J515" s="50"/>
      <c r="S515" s="50"/>
    </row>
    <row r="516">
      <c r="A516" s="661"/>
      <c r="B516" s="1"/>
      <c r="D516" s="50"/>
      <c r="E516" s="50"/>
      <c r="F516" s="50"/>
      <c r="G516" s="50"/>
      <c r="H516" s="50"/>
      <c r="I516" s="50"/>
      <c r="J516" s="50"/>
      <c r="S516" s="50"/>
    </row>
    <row r="517">
      <c r="A517" s="661"/>
      <c r="B517" s="1"/>
      <c r="D517" s="50"/>
      <c r="E517" s="50"/>
      <c r="F517" s="50"/>
      <c r="G517" s="50"/>
      <c r="H517" s="50"/>
      <c r="I517" s="50"/>
      <c r="J517" s="50"/>
      <c r="S517" s="50"/>
    </row>
    <row r="518">
      <c r="A518" s="661"/>
      <c r="B518" s="1"/>
      <c r="D518" s="50"/>
      <c r="E518" s="50"/>
      <c r="F518" s="50"/>
      <c r="G518" s="50"/>
      <c r="H518" s="50"/>
      <c r="I518" s="50"/>
      <c r="J518" s="50"/>
      <c r="S518" s="50"/>
    </row>
    <row r="519">
      <c r="A519" s="661"/>
      <c r="B519" s="1"/>
      <c r="D519" s="50"/>
      <c r="E519" s="50"/>
      <c r="F519" s="50"/>
      <c r="G519" s="50"/>
      <c r="H519" s="50"/>
      <c r="I519" s="50"/>
      <c r="J519" s="50"/>
      <c r="S519" s="50"/>
    </row>
    <row r="520">
      <c r="A520" s="661"/>
      <c r="B520" s="1"/>
      <c r="D520" s="50"/>
      <c r="E520" s="50"/>
      <c r="F520" s="50"/>
      <c r="G520" s="50"/>
      <c r="H520" s="50"/>
      <c r="I520" s="50"/>
      <c r="J520" s="50"/>
      <c r="S520" s="50"/>
    </row>
    <row r="521">
      <c r="A521" s="661"/>
      <c r="B521" s="1"/>
      <c r="D521" s="50"/>
      <c r="E521" s="50"/>
      <c r="F521" s="50"/>
      <c r="G521" s="50"/>
      <c r="H521" s="50"/>
      <c r="I521" s="50"/>
      <c r="J521" s="50"/>
      <c r="S521" s="50"/>
    </row>
    <row r="522">
      <c r="A522" s="661"/>
      <c r="B522" s="1"/>
      <c r="D522" s="50"/>
      <c r="E522" s="50"/>
      <c r="F522" s="50"/>
      <c r="G522" s="50"/>
      <c r="H522" s="50"/>
      <c r="I522" s="50"/>
      <c r="J522" s="50"/>
      <c r="S522" s="50"/>
    </row>
    <row r="523">
      <c r="A523" s="661"/>
      <c r="B523" s="1"/>
      <c r="D523" s="50"/>
      <c r="E523" s="50"/>
      <c r="F523" s="50"/>
      <c r="G523" s="50"/>
      <c r="H523" s="50"/>
      <c r="I523" s="50"/>
      <c r="J523" s="50"/>
      <c r="S523" s="50"/>
    </row>
    <row r="524">
      <c r="A524" s="661"/>
      <c r="B524" s="1"/>
      <c r="D524" s="50"/>
      <c r="E524" s="50"/>
      <c r="F524" s="50"/>
      <c r="G524" s="50"/>
      <c r="H524" s="50"/>
      <c r="I524" s="50"/>
      <c r="J524" s="50"/>
      <c r="S524" s="50"/>
    </row>
    <row r="525">
      <c r="A525" s="661"/>
      <c r="B525" s="1"/>
      <c r="D525" s="50"/>
      <c r="E525" s="50"/>
      <c r="F525" s="50"/>
      <c r="G525" s="50"/>
      <c r="H525" s="50"/>
      <c r="I525" s="50"/>
      <c r="J525" s="50"/>
      <c r="S525" s="50"/>
    </row>
    <row r="526">
      <c r="A526" s="661"/>
      <c r="B526" s="1"/>
      <c r="D526" s="50"/>
      <c r="E526" s="50"/>
      <c r="F526" s="50"/>
      <c r="G526" s="50"/>
      <c r="H526" s="50"/>
      <c r="I526" s="50"/>
      <c r="J526" s="50"/>
      <c r="S526" s="50"/>
    </row>
    <row r="527">
      <c r="A527" s="661"/>
      <c r="B527" s="1"/>
      <c r="D527" s="50"/>
      <c r="E527" s="50"/>
      <c r="F527" s="50"/>
      <c r="G527" s="50"/>
      <c r="H527" s="50"/>
      <c r="I527" s="50"/>
      <c r="J527" s="50"/>
      <c r="S527" s="50"/>
    </row>
    <row r="528">
      <c r="A528" s="661"/>
      <c r="B528" s="1"/>
      <c r="D528" s="50"/>
      <c r="E528" s="50"/>
      <c r="F528" s="50"/>
      <c r="G528" s="50"/>
      <c r="H528" s="50"/>
      <c r="I528" s="50"/>
      <c r="J528" s="50"/>
      <c r="S528" s="50"/>
    </row>
    <row r="529">
      <c r="A529" s="661"/>
      <c r="B529" s="1"/>
      <c r="D529" s="50"/>
      <c r="E529" s="50"/>
      <c r="F529" s="50"/>
      <c r="G529" s="50"/>
      <c r="H529" s="50"/>
      <c r="I529" s="50"/>
      <c r="J529" s="50"/>
      <c r="S529" s="50"/>
    </row>
    <row r="530">
      <c r="A530" s="661"/>
      <c r="B530" s="1"/>
      <c r="D530" s="50"/>
      <c r="E530" s="50"/>
      <c r="F530" s="50"/>
      <c r="G530" s="50"/>
      <c r="H530" s="50"/>
      <c r="I530" s="50"/>
      <c r="J530" s="50"/>
      <c r="S530" s="50"/>
    </row>
    <row r="531">
      <c r="A531" s="661"/>
      <c r="B531" s="1"/>
      <c r="D531" s="50"/>
      <c r="E531" s="50"/>
      <c r="F531" s="50"/>
      <c r="G531" s="50"/>
      <c r="H531" s="50"/>
      <c r="I531" s="50"/>
      <c r="J531" s="50"/>
      <c r="S531" s="50"/>
    </row>
    <row r="532">
      <c r="A532" s="661"/>
      <c r="B532" s="1"/>
      <c r="D532" s="50"/>
      <c r="E532" s="50"/>
      <c r="F532" s="50"/>
      <c r="G532" s="50"/>
      <c r="H532" s="50"/>
      <c r="I532" s="50"/>
      <c r="J532" s="50"/>
      <c r="S532" s="50"/>
    </row>
    <row r="533">
      <c r="A533" s="661"/>
      <c r="B533" s="1"/>
      <c r="D533" s="50"/>
      <c r="E533" s="50"/>
      <c r="F533" s="50"/>
      <c r="G533" s="50"/>
      <c r="H533" s="50"/>
      <c r="I533" s="50"/>
      <c r="J533" s="50"/>
      <c r="S533" s="50"/>
    </row>
    <row r="534">
      <c r="A534" s="661"/>
      <c r="B534" s="1"/>
      <c r="D534" s="50"/>
      <c r="E534" s="50"/>
      <c r="F534" s="50"/>
      <c r="G534" s="50"/>
      <c r="H534" s="50"/>
      <c r="I534" s="50"/>
      <c r="J534" s="50"/>
      <c r="S534" s="50"/>
    </row>
    <row r="535">
      <c r="A535" s="661"/>
      <c r="B535" s="1"/>
      <c r="D535" s="50"/>
      <c r="E535" s="50"/>
      <c r="F535" s="50"/>
      <c r="G535" s="50"/>
      <c r="H535" s="50"/>
      <c r="I535" s="50"/>
      <c r="J535" s="50"/>
      <c r="S535" s="50"/>
    </row>
    <row r="536">
      <c r="A536" s="661"/>
      <c r="B536" s="1"/>
      <c r="D536" s="50"/>
      <c r="E536" s="50"/>
      <c r="F536" s="50"/>
      <c r="G536" s="50"/>
      <c r="H536" s="50"/>
      <c r="I536" s="50"/>
      <c r="J536" s="50"/>
      <c r="S536" s="50"/>
    </row>
    <row r="537">
      <c r="A537" s="661"/>
      <c r="B537" s="1"/>
      <c r="D537" s="50"/>
      <c r="E537" s="50"/>
      <c r="F537" s="50"/>
      <c r="G537" s="50"/>
      <c r="H537" s="50"/>
      <c r="I537" s="50"/>
      <c r="J537" s="50"/>
      <c r="S537" s="50"/>
    </row>
    <row r="538">
      <c r="A538" s="661"/>
      <c r="B538" s="1"/>
      <c r="D538" s="50"/>
      <c r="E538" s="50"/>
      <c r="F538" s="50"/>
      <c r="G538" s="50"/>
      <c r="H538" s="50"/>
      <c r="I538" s="50"/>
      <c r="J538" s="50"/>
      <c r="S538" s="50"/>
    </row>
    <row r="539">
      <c r="A539" s="661"/>
      <c r="B539" s="1"/>
      <c r="D539" s="50"/>
      <c r="E539" s="50"/>
      <c r="F539" s="50"/>
      <c r="G539" s="50"/>
      <c r="H539" s="50"/>
      <c r="I539" s="50"/>
      <c r="J539" s="50"/>
      <c r="S539" s="50"/>
    </row>
    <row r="540">
      <c r="A540" s="661"/>
      <c r="B540" s="1"/>
      <c r="D540" s="50"/>
      <c r="E540" s="50"/>
      <c r="F540" s="50"/>
      <c r="G540" s="50"/>
      <c r="H540" s="50"/>
      <c r="I540" s="50"/>
      <c r="J540" s="50"/>
      <c r="S540" s="50"/>
    </row>
    <row r="541">
      <c r="A541" s="661"/>
      <c r="B541" s="1"/>
      <c r="D541" s="50"/>
      <c r="E541" s="50"/>
      <c r="F541" s="50"/>
      <c r="G541" s="50"/>
      <c r="H541" s="50"/>
      <c r="I541" s="50"/>
      <c r="J541" s="50"/>
      <c r="S541" s="50"/>
    </row>
    <row r="542">
      <c r="A542" s="661"/>
      <c r="B542" s="1"/>
      <c r="D542" s="50"/>
      <c r="E542" s="50"/>
      <c r="F542" s="50"/>
      <c r="G542" s="50"/>
      <c r="H542" s="50"/>
      <c r="I542" s="50"/>
      <c r="J542" s="50"/>
      <c r="S542" s="50"/>
    </row>
    <row r="543">
      <c r="A543" s="661"/>
      <c r="B543" s="1"/>
      <c r="D543" s="50"/>
      <c r="E543" s="50"/>
      <c r="F543" s="50"/>
      <c r="G543" s="50"/>
      <c r="H543" s="50"/>
      <c r="I543" s="50"/>
      <c r="J543" s="50"/>
      <c r="S543" s="50"/>
    </row>
    <row r="544">
      <c r="A544" s="661"/>
      <c r="B544" s="1"/>
      <c r="D544" s="50"/>
      <c r="E544" s="50"/>
      <c r="F544" s="50"/>
      <c r="G544" s="50"/>
      <c r="H544" s="50"/>
      <c r="I544" s="50"/>
      <c r="J544" s="50"/>
      <c r="S544" s="50"/>
    </row>
    <row r="545">
      <c r="A545" s="661"/>
      <c r="B545" s="1"/>
      <c r="D545" s="50"/>
      <c r="E545" s="50"/>
      <c r="F545" s="50"/>
      <c r="G545" s="50"/>
      <c r="H545" s="50"/>
      <c r="I545" s="50"/>
      <c r="J545" s="50"/>
      <c r="S545" s="50"/>
    </row>
    <row r="546">
      <c r="A546" s="661"/>
      <c r="B546" s="1"/>
      <c r="D546" s="50"/>
      <c r="E546" s="50"/>
      <c r="F546" s="50"/>
      <c r="G546" s="50"/>
      <c r="H546" s="50"/>
      <c r="I546" s="50"/>
      <c r="J546" s="50"/>
      <c r="S546" s="50"/>
    </row>
    <row r="547">
      <c r="A547" s="661"/>
      <c r="B547" s="1"/>
      <c r="D547" s="50"/>
      <c r="E547" s="50"/>
      <c r="F547" s="50"/>
      <c r="G547" s="50"/>
      <c r="H547" s="50"/>
      <c r="I547" s="50"/>
      <c r="J547" s="50"/>
      <c r="S547" s="50"/>
    </row>
    <row r="548">
      <c r="A548" s="661"/>
      <c r="B548" s="1"/>
      <c r="D548" s="50"/>
      <c r="E548" s="50"/>
      <c r="F548" s="50"/>
      <c r="G548" s="50"/>
      <c r="H548" s="50"/>
      <c r="I548" s="50"/>
      <c r="J548" s="50"/>
      <c r="S548" s="50"/>
    </row>
    <row r="549">
      <c r="A549" s="661"/>
      <c r="B549" s="1"/>
      <c r="D549" s="50"/>
      <c r="E549" s="50"/>
      <c r="F549" s="50"/>
      <c r="G549" s="50"/>
      <c r="H549" s="50"/>
      <c r="I549" s="50"/>
      <c r="J549" s="50"/>
      <c r="S549" s="50"/>
    </row>
    <row r="550">
      <c r="A550" s="661"/>
      <c r="B550" s="1"/>
      <c r="D550" s="50"/>
      <c r="E550" s="50"/>
      <c r="F550" s="50"/>
      <c r="G550" s="50"/>
      <c r="H550" s="50"/>
      <c r="I550" s="50"/>
      <c r="J550" s="50"/>
      <c r="S550" s="50"/>
    </row>
    <row r="551">
      <c r="A551" s="661"/>
      <c r="B551" s="1"/>
      <c r="D551" s="50"/>
      <c r="E551" s="50"/>
      <c r="F551" s="50"/>
      <c r="G551" s="50"/>
      <c r="H551" s="50"/>
      <c r="I551" s="50"/>
      <c r="J551" s="50"/>
      <c r="S551" s="50"/>
    </row>
    <row r="552">
      <c r="A552" s="661"/>
      <c r="B552" s="1"/>
      <c r="D552" s="50"/>
      <c r="E552" s="50"/>
      <c r="F552" s="50"/>
      <c r="G552" s="50"/>
      <c r="H552" s="50"/>
      <c r="I552" s="50"/>
      <c r="J552" s="50"/>
      <c r="S552" s="50"/>
    </row>
    <row r="553">
      <c r="A553" s="661"/>
      <c r="B553" s="1"/>
      <c r="D553" s="50"/>
      <c r="E553" s="50"/>
      <c r="F553" s="50"/>
      <c r="G553" s="50"/>
      <c r="H553" s="50"/>
      <c r="I553" s="50"/>
      <c r="J553" s="50"/>
      <c r="S553" s="50"/>
    </row>
    <row r="554">
      <c r="A554" s="661"/>
      <c r="B554" s="1"/>
      <c r="D554" s="50"/>
      <c r="E554" s="50"/>
      <c r="F554" s="50"/>
      <c r="G554" s="50"/>
      <c r="H554" s="50"/>
      <c r="I554" s="50"/>
      <c r="J554" s="50"/>
      <c r="S554" s="50"/>
    </row>
    <row r="555">
      <c r="A555" s="661"/>
      <c r="B555" s="1"/>
      <c r="D555" s="50"/>
      <c r="E555" s="50"/>
      <c r="F555" s="50"/>
      <c r="G555" s="50"/>
      <c r="H555" s="50"/>
      <c r="I555" s="50"/>
      <c r="J555" s="50"/>
      <c r="S555" s="50"/>
    </row>
    <row r="556">
      <c r="A556" s="661"/>
      <c r="B556" s="1"/>
      <c r="D556" s="50"/>
      <c r="E556" s="50"/>
      <c r="F556" s="50"/>
      <c r="G556" s="50"/>
      <c r="H556" s="50"/>
      <c r="I556" s="50"/>
      <c r="J556" s="50"/>
      <c r="S556" s="50"/>
    </row>
    <row r="557">
      <c r="A557" s="661"/>
      <c r="B557" s="1"/>
      <c r="D557" s="50"/>
      <c r="E557" s="50"/>
      <c r="F557" s="50"/>
      <c r="G557" s="50"/>
      <c r="H557" s="50"/>
      <c r="I557" s="50"/>
      <c r="J557" s="50"/>
      <c r="S557" s="50"/>
    </row>
    <row r="558">
      <c r="A558" s="661"/>
      <c r="B558" s="1"/>
      <c r="D558" s="50"/>
      <c r="E558" s="50"/>
      <c r="F558" s="50"/>
      <c r="G558" s="50"/>
      <c r="H558" s="50"/>
      <c r="I558" s="50"/>
      <c r="J558" s="50"/>
      <c r="S558" s="50"/>
    </row>
    <row r="559">
      <c r="A559" s="661"/>
      <c r="B559" s="1"/>
      <c r="D559" s="50"/>
      <c r="E559" s="50"/>
      <c r="F559" s="50"/>
      <c r="G559" s="50"/>
      <c r="H559" s="50"/>
      <c r="I559" s="50"/>
      <c r="J559" s="50"/>
      <c r="S559" s="50"/>
    </row>
    <row r="560">
      <c r="A560" s="661"/>
      <c r="B560" s="1"/>
      <c r="D560" s="50"/>
      <c r="E560" s="50"/>
      <c r="F560" s="50"/>
      <c r="G560" s="50"/>
      <c r="H560" s="50"/>
      <c r="I560" s="50"/>
      <c r="J560" s="50"/>
      <c r="S560" s="50"/>
    </row>
    <row r="561">
      <c r="A561" s="661"/>
      <c r="B561" s="1"/>
      <c r="D561" s="50"/>
      <c r="E561" s="50"/>
      <c r="F561" s="50"/>
      <c r="G561" s="50"/>
      <c r="H561" s="50"/>
      <c r="I561" s="50"/>
      <c r="J561" s="50"/>
      <c r="S561" s="50"/>
    </row>
    <row r="562">
      <c r="A562" s="661"/>
      <c r="B562" s="1"/>
      <c r="D562" s="50"/>
      <c r="E562" s="50"/>
      <c r="F562" s="50"/>
      <c r="G562" s="50"/>
      <c r="H562" s="50"/>
      <c r="I562" s="50"/>
      <c r="J562" s="50"/>
      <c r="S562" s="50"/>
    </row>
    <row r="563">
      <c r="A563" s="661"/>
      <c r="B563" s="1"/>
      <c r="D563" s="50"/>
      <c r="E563" s="50"/>
      <c r="F563" s="50"/>
      <c r="G563" s="50"/>
      <c r="H563" s="50"/>
      <c r="I563" s="50"/>
      <c r="J563" s="50"/>
      <c r="S563" s="50"/>
    </row>
    <row r="564">
      <c r="A564" s="661"/>
      <c r="B564" s="1"/>
      <c r="D564" s="50"/>
      <c r="E564" s="50"/>
      <c r="F564" s="50"/>
      <c r="G564" s="50"/>
      <c r="H564" s="50"/>
      <c r="I564" s="50"/>
      <c r="J564" s="50"/>
      <c r="S564" s="50"/>
    </row>
    <row r="565">
      <c r="A565" s="661"/>
      <c r="B565" s="1"/>
      <c r="D565" s="50"/>
      <c r="E565" s="50"/>
      <c r="F565" s="50"/>
      <c r="G565" s="50"/>
      <c r="H565" s="50"/>
      <c r="I565" s="50"/>
      <c r="J565" s="50"/>
      <c r="S565" s="50"/>
    </row>
    <row r="566">
      <c r="A566" s="661"/>
      <c r="B566" s="1"/>
      <c r="D566" s="50"/>
      <c r="E566" s="50"/>
      <c r="F566" s="50"/>
      <c r="G566" s="50"/>
      <c r="H566" s="50"/>
      <c r="I566" s="50"/>
      <c r="J566" s="50"/>
      <c r="S566" s="50"/>
    </row>
    <row r="567">
      <c r="A567" s="661"/>
      <c r="B567" s="1"/>
      <c r="D567" s="50"/>
      <c r="E567" s="50"/>
      <c r="F567" s="50"/>
      <c r="G567" s="50"/>
      <c r="H567" s="50"/>
      <c r="I567" s="50"/>
      <c r="J567" s="50"/>
      <c r="S567" s="50"/>
    </row>
    <row r="568">
      <c r="A568" s="661"/>
      <c r="B568" s="1"/>
      <c r="D568" s="50"/>
      <c r="E568" s="50"/>
      <c r="F568" s="50"/>
      <c r="G568" s="50"/>
      <c r="H568" s="50"/>
      <c r="I568" s="50"/>
      <c r="J568" s="50"/>
      <c r="S568" s="50"/>
    </row>
    <row r="569">
      <c r="A569" s="661"/>
      <c r="B569" s="1"/>
      <c r="D569" s="50"/>
      <c r="E569" s="50"/>
      <c r="F569" s="50"/>
      <c r="G569" s="50"/>
      <c r="H569" s="50"/>
      <c r="I569" s="50"/>
      <c r="J569" s="50"/>
      <c r="S569" s="50"/>
    </row>
    <row r="570">
      <c r="A570" s="661"/>
      <c r="B570" s="1"/>
      <c r="D570" s="50"/>
      <c r="E570" s="50"/>
      <c r="F570" s="50"/>
      <c r="G570" s="50"/>
      <c r="H570" s="50"/>
      <c r="I570" s="50"/>
      <c r="J570" s="50"/>
      <c r="S570" s="50"/>
    </row>
    <row r="571">
      <c r="A571" s="661"/>
      <c r="B571" s="1"/>
      <c r="D571" s="50"/>
      <c r="E571" s="50"/>
      <c r="F571" s="50"/>
      <c r="G571" s="50"/>
      <c r="H571" s="50"/>
      <c r="I571" s="50"/>
      <c r="J571" s="50"/>
      <c r="S571" s="50"/>
    </row>
    <row r="572">
      <c r="A572" s="661"/>
      <c r="B572" s="1"/>
      <c r="D572" s="50"/>
      <c r="E572" s="50"/>
      <c r="F572" s="50"/>
      <c r="G572" s="50"/>
      <c r="H572" s="50"/>
      <c r="I572" s="50"/>
      <c r="J572" s="50"/>
      <c r="S572" s="50"/>
    </row>
    <row r="573">
      <c r="A573" s="661"/>
      <c r="B573" s="1"/>
      <c r="D573" s="50"/>
      <c r="E573" s="50"/>
      <c r="F573" s="50"/>
      <c r="G573" s="50"/>
      <c r="H573" s="50"/>
      <c r="I573" s="50"/>
      <c r="J573" s="50"/>
      <c r="S573" s="50"/>
    </row>
    <row r="574">
      <c r="A574" s="661"/>
      <c r="B574" s="1"/>
      <c r="D574" s="50"/>
      <c r="E574" s="50"/>
      <c r="F574" s="50"/>
      <c r="G574" s="50"/>
      <c r="H574" s="50"/>
      <c r="I574" s="50"/>
      <c r="J574" s="50"/>
      <c r="S574" s="50"/>
    </row>
    <row r="575">
      <c r="A575" s="661"/>
      <c r="B575" s="1"/>
      <c r="D575" s="50"/>
      <c r="E575" s="50"/>
      <c r="F575" s="50"/>
      <c r="G575" s="50"/>
      <c r="H575" s="50"/>
      <c r="I575" s="50"/>
      <c r="J575" s="50"/>
      <c r="S575" s="50"/>
    </row>
    <row r="576">
      <c r="A576" s="661"/>
      <c r="B576" s="1"/>
      <c r="D576" s="50"/>
      <c r="E576" s="50"/>
      <c r="F576" s="50"/>
      <c r="G576" s="50"/>
      <c r="H576" s="50"/>
      <c r="I576" s="50"/>
      <c r="J576" s="50"/>
      <c r="S576" s="50"/>
    </row>
    <row r="577">
      <c r="A577" s="661"/>
      <c r="B577" s="1"/>
      <c r="D577" s="50"/>
      <c r="E577" s="50"/>
      <c r="F577" s="50"/>
      <c r="G577" s="50"/>
      <c r="H577" s="50"/>
      <c r="I577" s="50"/>
      <c r="J577" s="50"/>
      <c r="S577" s="50"/>
    </row>
    <row r="578">
      <c r="A578" s="661"/>
      <c r="B578" s="1"/>
      <c r="D578" s="50"/>
      <c r="E578" s="50"/>
      <c r="F578" s="50"/>
      <c r="G578" s="50"/>
      <c r="H578" s="50"/>
      <c r="I578" s="50"/>
      <c r="J578" s="50"/>
      <c r="S578" s="50"/>
    </row>
    <row r="579">
      <c r="A579" s="661"/>
      <c r="B579" s="1"/>
      <c r="D579" s="50"/>
      <c r="E579" s="50"/>
      <c r="F579" s="50"/>
      <c r="G579" s="50"/>
      <c r="H579" s="50"/>
      <c r="I579" s="50"/>
      <c r="J579" s="50"/>
      <c r="S579" s="50"/>
    </row>
    <row r="580">
      <c r="A580" s="661"/>
      <c r="B580" s="1"/>
      <c r="D580" s="50"/>
      <c r="E580" s="50"/>
      <c r="F580" s="50"/>
      <c r="G580" s="50"/>
      <c r="H580" s="50"/>
      <c r="I580" s="50"/>
      <c r="J580" s="50"/>
      <c r="S580" s="50"/>
    </row>
    <row r="581">
      <c r="A581" s="661"/>
      <c r="B581" s="1"/>
      <c r="D581" s="50"/>
      <c r="E581" s="50"/>
      <c r="F581" s="50"/>
      <c r="G581" s="50"/>
      <c r="H581" s="50"/>
      <c r="I581" s="50"/>
      <c r="J581" s="50"/>
      <c r="S581" s="50"/>
    </row>
    <row r="582">
      <c r="A582" s="661"/>
      <c r="B582" s="1"/>
      <c r="D582" s="50"/>
      <c r="E582" s="50"/>
      <c r="F582" s="50"/>
      <c r="G582" s="50"/>
      <c r="H582" s="50"/>
      <c r="I582" s="50"/>
      <c r="J582" s="50"/>
      <c r="S582" s="50"/>
    </row>
    <row r="583">
      <c r="A583" s="661"/>
      <c r="B583" s="1"/>
      <c r="D583" s="50"/>
      <c r="E583" s="50"/>
      <c r="F583" s="50"/>
      <c r="G583" s="50"/>
      <c r="H583" s="50"/>
      <c r="I583" s="50"/>
      <c r="J583" s="50"/>
      <c r="S583" s="50"/>
    </row>
    <row r="584">
      <c r="A584" s="661"/>
      <c r="B584" s="1"/>
      <c r="D584" s="50"/>
      <c r="E584" s="50"/>
      <c r="F584" s="50"/>
      <c r="G584" s="50"/>
      <c r="H584" s="50"/>
      <c r="I584" s="50"/>
      <c r="J584" s="50"/>
      <c r="S584" s="50"/>
    </row>
    <row r="585">
      <c r="A585" s="661"/>
      <c r="B585" s="1"/>
      <c r="D585" s="50"/>
      <c r="E585" s="50"/>
      <c r="F585" s="50"/>
      <c r="G585" s="50"/>
      <c r="H585" s="50"/>
      <c r="I585" s="50"/>
      <c r="J585" s="50"/>
      <c r="S585" s="50"/>
    </row>
    <row r="586">
      <c r="A586" s="661"/>
      <c r="B586" s="1"/>
      <c r="D586" s="50"/>
      <c r="E586" s="50"/>
      <c r="F586" s="50"/>
      <c r="G586" s="50"/>
      <c r="H586" s="50"/>
      <c r="I586" s="50"/>
      <c r="J586" s="50"/>
      <c r="S586" s="50"/>
    </row>
    <row r="587">
      <c r="A587" s="661"/>
      <c r="B587" s="1"/>
      <c r="D587" s="50"/>
      <c r="E587" s="50"/>
      <c r="F587" s="50"/>
      <c r="G587" s="50"/>
      <c r="H587" s="50"/>
      <c r="I587" s="50"/>
      <c r="J587" s="50"/>
      <c r="S587" s="50"/>
    </row>
    <row r="588">
      <c r="A588" s="661"/>
      <c r="B588" s="1"/>
      <c r="D588" s="50"/>
      <c r="E588" s="50"/>
      <c r="F588" s="50"/>
      <c r="G588" s="50"/>
      <c r="H588" s="50"/>
      <c r="I588" s="50"/>
      <c r="J588" s="50"/>
      <c r="S588" s="50"/>
    </row>
    <row r="589">
      <c r="A589" s="661"/>
      <c r="B589" s="1"/>
      <c r="D589" s="50"/>
      <c r="E589" s="50"/>
      <c r="F589" s="50"/>
      <c r="G589" s="50"/>
      <c r="H589" s="50"/>
      <c r="I589" s="50"/>
      <c r="J589" s="50"/>
      <c r="S589" s="50"/>
    </row>
    <row r="590">
      <c r="A590" s="661"/>
      <c r="B590" s="1"/>
      <c r="D590" s="50"/>
      <c r="E590" s="50"/>
      <c r="F590" s="50"/>
      <c r="G590" s="50"/>
      <c r="H590" s="50"/>
      <c r="I590" s="50"/>
      <c r="J590" s="50"/>
      <c r="S590" s="50"/>
    </row>
    <row r="591">
      <c r="A591" s="661"/>
      <c r="B591" s="1"/>
      <c r="D591" s="50"/>
      <c r="E591" s="50"/>
      <c r="F591" s="50"/>
      <c r="G591" s="50"/>
      <c r="H591" s="50"/>
      <c r="I591" s="50"/>
      <c r="J591" s="50"/>
      <c r="S591" s="50"/>
    </row>
    <row r="592">
      <c r="A592" s="661"/>
      <c r="B592" s="1"/>
      <c r="D592" s="50"/>
      <c r="E592" s="50"/>
      <c r="F592" s="50"/>
      <c r="G592" s="50"/>
      <c r="H592" s="50"/>
      <c r="I592" s="50"/>
      <c r="J592" s="50"/>
      <c r="S592" s="50"/>
    </row>
    <row r="593">
      <c r="A593" s="661"/>
      <c r="B593" s="1"/>
      <c r="D593" s="50"/>
      <c r="E593" s="50"/>
      <c r="F593" s="50"/>
      <c r="G593" s="50"/>
      <c r="H593" s="50"/>
      <c r="I593" s="50"/>
      <c r="J593" s="50"/>
      <c r="S593" s="50"/>
    </row>
    <row r="594">
      <c r="A594" s="661"/>
      <c r="B594" s="1"/>
      <c r="D594" s="50"/>
      <c r="E594" s="50"/>
      <c r="F594" s="50"/>
      <c r="G594" s="50"/>
      <c r="H594" s="50"/>
      <c r="I594" s="50"/>
      <c r="J594" s="50"/>
      <c r="S594" s="50"/>
    </row>
    <row r="595">
      <c r="A595" s="661"/>
      <c r="B595" s="1"/>
      <c r="D595" s="50"/>
      <c r="E595" s="50"/>
      <c r="F595" s="50"/>
      <c r="G595" s="50"/>
      <c r="H595" s="50"/>
      <c r="I595" s="50"/>
      <c r="J595" s="50"/>
      <c r="S595" s="50"/>
    </row>
    <row r="596">
      <c r="A596" s="661"/>
      <c r="B596" s="1"/>
      <c r="D596" s="50"/>
      <c r="E596" s="50"/>
      <c r="F596" s="50"/>
      <c r="G596" s="50"/>
      <c r="H596" s="50"/>
      <c r="I596" s="50"/>
      <c r="J596" s="50"/>
      <c r="S596" s="50"/>
    </row>
    <row r="597">
      <c r="A597" s="661"/>
      <c r="B597" s="1"/>
      <c r="D597" s="50"/>
      <c r="E597" s="50"/>
      <c r="F597" s="50"/>
      <c r="G597" s="50"/>
      <c r="H597" s="50"/>
      <c r="I597" s="50"/>
      <c r="J597" s="50"/>
      <c r="S597" s="50"/>
    </row>
    <row r="598">
      <c r="A598" s="661"/>
      <c r="B598" s="1"/>
      <c r="D598" s="50"/>
      <c r="E598" s="50"/>
      <c r="F598" s="50"/>
      <c r="G598" s="50"/>
      <c r="H598" s="50"/>
      <c r="I598" s="50"/>
      <c r="J598" s="50"/>
      <c r="S598" s="50"/>
    </row>
    <row r="599">
      <c r="A599" s="661"/>
      <c r="B599" s="1"/>
      <c r="D599" s="50"/>
      <c r="E599" s="50"/>
      <c r="F599" s="50"/>
      <c r="G599" s="50"/>
      <c r="H599" s="50"/>
      <c r="I599" s="50"/>
      <c r="J599" s="50"/>
      <c r="S599" s="50"/>
    </row>
    <row r="600">
      <c r="A600" s="661"/>
      <c r="B600" s="1"/>
      <c r="D600" s="50"/>
      <c r="E600" s="50"/>
      <c r="F600" s="50"/>
      <c r="G600" s="50"/>
      <c r="H600" s="50"/>
      <c r="I600" s="50"/>
      <c r="J600" s="50"/>
      <c r="S600" s="50"/>
    </row>
    <row r="601">
      <c r="A601" s="661"/>
      <c r="B601" s="1"/>
      <c r="D601" s="50"/>
      <c r="E601" s="50"/>
      <c r="F601" s="50"/>
      <c r="G601" s="50"/>
      <c r="H601" s="50"/>
      <c r="I601" s="50"/>
      <c r="J601" s="50"/>
      <c r="S601" s="50"/>
    </row>
    <row r="602">
      <c r="A602" s="661"/>
      <c r="B602" s="1"/>
      <c r="D602" s="50"/>
      <c r="E602" s="50"/>
      <c r="F602" s="50"/>
      <c r="G602" s="50"/>
      <c r="H602" s="50"/>
      <c r="I602" s="50"/>
      <c r="J602" s="50"/>
      <c r="S602" s="50"/>
    </row>
    <row r="603">
      <c r="A603" s="661"/>
      <c r="B603" s="1"/>
      <c r="D603" s="50"/>
      <c r="E603" s="50"/>
      <c r="F603" s="50"/>
      <c r="G603" s="50"/>
      <c r="H603" s="50"/>
      <c r="I603" s="50"/>
      <c r="J603" s="50"/>
      <c r="S603" s="50"/>
    </row>
    <row r="604">
      <c r="A604" s="661"/>
      <c r="B604" s="1"/>
      <c r="D604" s="50"/>
      <c r="E604" s="50"/>
      <c r="F604" s="50"/>
      <c r="G604" s="50"/>
      <c r="H604" s="50"/>
      <c r="I604" s="50"/>
      <c r="J604" s="50"/>
      <c r="S604" s="50"/>
    </row>
    <row r="605">
      <c r="A605" s="661"/>
      <c r="B605" s="1"/>
      <c r="D605" s="50"/>
      <c r="E605" s="50"/>
      <c r="F605" s="50"/>
      <c r="G605" s="50"/>
      <c r="H605" s="50"/>
      <c r="I605" s="50"/>
      <c r="J605" s="50"/>
      <c r="S605" s="50"/>
    </row>
    <row r="606">
      <c r="A606" s="661"/>
      <c r="B606" s="1"/>
      <c r="D606" s="50"/>
      <c r="E606" s="50"/>
      <c r="F606" s="50"/>
      <c r="G606" s="50"/>
      <c r="H606" s="50"/>
      <c r="I606" s="50"/>
      <c r="J606" s="50"/>
      <c r="S606" s="50"/>
    </row>
    <row r="607">
      <c r="A607" s="661"/>
      <c r="B607" s="1"/>
      <c r="D607" s="50"/>
      <c r="E607" s="50"/>
      <c r="F607" s="50"/>
      <c r="G607" s="50"/>
      <c r="H607" s="50"/>
      <c r="I607" s="50"/>
      <c r="J607" s="50"/>
      <c r="S607" s="50"/>
    </row>
    <row r="608">
      <c r="A608" s="661"/>
      <c r="B608" s="1"/>
      <c r="D608" s="50"/>
      <c r="E608" s="50"/>
      <c r="F608" s="50"/>
      <c r="G608" s="50"/>
      <c r="H608" s="50"/>
      <c r="I608" s="50"/>
      <c r="J608" s="50"/>
      <c r="S608" s="50"/>
    </row>
    <row r="609">
      <c r="A609" s="661"/>
      <c r="B609" s="1"/>
      <c r="D609" s="50"/>
      <c r="E609" s="50"/>
      <c r="F609" s="50"/>
      <c r="G609" s="50"/>
      <c r="H609" s="50"/>
      <c r="I609" s="50"/>
      <c r="J609" s="50"/>
      <c r="S609" s="50"/>
    </row>
    <row r="610">
      <c r="A610" s="661"/>
      <c r="B610" s="1"/>
      <c r="D610" s="50"/>
      <c r="E610" s="50"/>
      <c r="F610" s="50"/>
      <c r="G610" s="50"/>
      <c r="H610" s="50"/>
      <c r="I610" s="50"/>
      <c r="J610" s="50"/>
      <c r="S610" s="50"/>
    </row>
    <row r="611">
      <c r="A611" s="661"/>
      <c r="B611" s="1"/>
      <c r="D611" s="50"/>
      <c r="E611" s="50"/>
      <c r="F611" s="50"/>
      <c r="G611" s="50"/>
      <c r="H611" s="50"/>
      <c r="I611" s="50"/>
      <c r="J611" s="50"/>
      <c r="S611" s="50"/>
    </row>
    <row r="612">
      <c r="A612" s="661"/>
      <c r="B612" s="1"/>
      <c r="D612" s="50"/>
      <c r="E612" s="50"/>
      <c r="F612" s="50"/>
      <c r="G612" s="50"/>
      <c r="H612" s="50"/>
      <c r="I612" s="50"/>
      <c r="J612" s="50"/>
      <c r="S612" s="50"/>
    </row>
    <row r="613">
      <c r="A613" s="661"/>
      <c r="B613" s="1"/>
      <c r="D613" s="50"/>
      <c r="E613" s="50"/>
      <c r="F613" s="50"/>
      <c r="G613" s="50"/>
      <c r="H613" s="50"/>
      <c r="I613" s="50"/>
      <c r="J613" s="50"/>
      <c r="S613" s="50"/>
    </row>
    <row r="614">
      <c r="A614" s="661"/>
      <c r="B614" s="1"/>
      <c r="D614" s="50"/>
      <c r="E614" s="50"/>
      <c r="F614" s="50"/>
      <c r="G614" s="50"/>
      <c r="H614" s="50"/>
      <c r="I614" s="50"/>
      <c r="J614" s="50"/>
      <c r="S614" s="50"/>
    </row>
    <row r="615">
      <c r="A615" s="661"/>
      <c r="B615" s="1"/>
      <c r="D615" s="50"/>
      <c r="E615" s="50"/>
      <c r="F615" s="50"/>
      <c r="G615" s="50"/>
      <c r="H615" s="50"/>
      <c r="I615" s="50"/>
      <c r="J615" s="50"/>
      <c r="S615" s="50"/>
    </row>
    <row r="616">
      <c r="A616" s="661"/>
      <c r="B616" s="1"/>
      <c r="D616" s="50"/>
      <c r="E616" s="50"/>
      <c r="F616" s="50"/>
      <c r="G616" s="50"/>
      <c r="H616" s="50"/>
      <c r="I616" s="50"/>
      <c r="J616" s="50"/>
      <c r="S616" s="50"/>
    </row>
    <row r="617">
      <c r="A617" s="661"/>
      <c r="B617" s="1"/>
      <c r="D617" s="50"/>
      <c r="E617" s="50"/>
      <c r="F617" s="50"/>
      <c r="G617" s="50"/>
      <c r="H617" s="50"/>
      <c r="I617" s="50"/>
      <c r="J617" s="50"/>
      <c r="S617" s="50"/>
    </row>
    <row r="618">
      <c r="A618" s="661"/>
      <c r="B618" s="1"/>
      <c r="D618" s="50"/>
      <c r="E618" s="50"/>
      <c r="F618" s="50"/>
      <c r="G618" s="50"/>
      <c r="H618" s="50"/>
      <c r="I618" s="50"/>
      <c r="J618" s="50"/>
      <c r="S618" s="50"/>
    </row>
    <row r="619">
      <c r="A619" s="661"/>
      <c r="B619" s="1"/>
      <c r="D619" s="50"/>
      <c r="E619" s="50"/>
      <c r="F619" s="50"/>
      <c r="G619" s="50"/>
      <c r="H619" s="50"/>
      <c r="I619" s="50"/>
      <c r="J619" s="50"/>
      <c r="S619" s="50"/>
    </row>
    <row r="620">
      <c r="A620" s="661"/>
      <c r="B620" s="1"/>
      <c r="D620" s="50"/>
      <c r="E620" s="50"/>
      <c r="F620" s="50"/>
      <c r="G620" s="50"/>
      <c r="H620" s="50"/>
      <c r="I620" s="50"/>
      <c r="J620" s="50"/>
      <c r="S620" s="50"/>
    </row>
    <row r="621">
      <c r="A621" s="661"/>
      <c r="B621" s="1"/>
      <c r="D621" s="50"/>
      <c r="E621" s="50"/>
      <c r="F621" s="50"/>
      <c r="G621" s="50"/>
      <c r="H621" s="50"/>
      <c r="I621" s="50"/>
      <c r="J621" s="50"/>
      <c r="S621" s="50"/>
    </row>
    <row r="622">
      <c r="A622" s="661"/>
      <c r="B622" s="1"/>
      <c r="D622" s="50"/>
      <c r="E622" s="50"/>
      <c r="F622" s="50"/>
      <c r="G622" s="50"/>
      <c r="H622" s="50"/>
      <c r="I622" s="50"/>
      <c r="J622" s="50"/>
      <c r="S622" s="50"/>
    </row>
    <row r="623">
      <c r="A623" s="661"/>
      <c r="B623" s="1"/>
      <c r="D623" s="50"/>
      <c r="E623" s="50"/>
      <c r="F623" s="50"/>
      <c r="G623" s="50"/>
      <c r="H623" s="50"/>
      <c r="I623" s="50"/>
      <c r="J623" s="50"/>
      <c r="S623" s="50"/>
    </row>
    <row r="624">
      <c r="A624" s="661"/>
      <c r="B624" s="1"/>
      <c r="D624" s="50"/>
      <c r="E624" s="50"/>
      <c r="F624" s="50"/>
      <c r="G624" s="50"/>
      <c r="H624" s="50"/>
      <c r="I624" s="50"/>
      <c r="J624" s="50"/>
      <c r="S624" s="50"/>
    </row>
    <row r="625">
      <c r="A625" s="661"/>
      <c r="B625" s="1"/>
      <c r="D625" s="50"/>
      <c r="E625" s="50"/>
      <c r="F625" s="50"/>
      <c r="G625" s="50"/>
      <c r="H625" s="50"/>
      <c r="I625" s="50"/>
      <c r="J625" s="50"/>
      <c r="S625" s="50"/>
    </row>
    <row r="626">
      <c r="A626" s="661"/>
      <c r="B626" s="1"/>
      <c r="D626" s="50"/>
      <c r="E626" s="50"/>
      <c r="F626" s="50"/>
      <c r="G626" s="50"/>
      <c r="H626" s="50"/>
      <c r="I626" s="50"/>
      <c r="J626" s="50"/>
      <c r="S626" s="50"/>
    </row>
    <row r="627">
      <c r="A627" s="661"/>
      <c r="B627" s="1"/>
      <c r="D627" s="50"/>
      <c r="E627" s="50"/>
      <c r="F627" s="50"/>
      <c r="G627" s="50"/>
      <c r="H627" s="50"/>
      <c r="I627" s="50"/>
      <c r="J627" s="50"/>
      <c r="S627" s="50"/>
    </row>
    <row r="628">
      <c r="A628" s="661"/>
      <c r="B628" s="1"/>
      <c r="D628" s="50"/>
      <c r="E628" s="50"/>
      <c r="F628" s="50"/>
      <c r="G628" s="50"/>
      <c r="H628" s="50"/>
      <c r="I628" s="50"/>
      <c r="J628" s="50"/>
      <c r="S628" s="50"/>
    </row>
    <row r="629">
      <c r="A629" s="661"/>
      <c r="B629" s="1"/>
      <c r="D629" s="50"/>
      <c r="E629" s="50"/>
      <c r="F629" s="50"/>
      <c r="G629" s="50"/>
      <c r="H629" s="50"/>
      <c r="I629" s="50"/>
      <c r="J629" s="50"/>
      <c r="S629" s="50"/>
    </row>
    <row r="630">
      <c r="A630" s="661"/>
      <c r="B630" s="1"/>
      <c r="D630" s="50"/>
      <c r="E630" s="50"/>
      <c r="F630" s="50"/>
      <c r="G630" s="50"/>
      <c r="H630" s="50"/>
      <c r="I630" s="50"/>
      <c r="J630" s="50"/>
      <c r="S630" s="50"/>
    </row>
    <row r="631">
      <c r="A631" s="661"/>
      <c r="B631" s="1"/>
      <c r="D631" s="50"/>
      <c r="E631" s="50"/>
      <c r="F631" s="50"/>
      <c r="G631" s="50"/>
      <c r="H631" s="50"/>
      <c r="I631" s="50"/>
      <c r="J631" s="50"/>
      <c r="S631" s="50"/>
    </row>
    <row r="632">
      <c r="A632" s="661"/>
      <c r="B632" s="1"/>
      <c r="D632" s="50"/>
      <c r="E632" s="50"/>
      <c r="F632" s="50"/>
      <c r="G632" s="50"/>
      <c r="H632" s="50"/>
      <c r="I632" s="50"/>
      <c r="J632" s="50"/>
      <c r="S632" s="50"/>
    </row>
    <row r="633">
      <c r="A633" s="661"/>
      <c r="B633" s="1"/>
      <c r="D633" s="50"/>
      <c r="E633" s="50"/>
      <c r="F633" s="50"/>
      <c r="G633" s="50"/>
      <c r="H633" s="50"/>
      <c r="I633" s="50"/>
      <c r="J633" s="50"/>
      <c r="S633" s="50"/>
    </row>
    <row r="634">
      <c r="A634" s="661"/>
      <c r="B634" s="1"/>
      <c r="D634" s="50"/>
      <c r="E634" s="50"/>
      <c r="F634" s="50"/>
      <c r="G634" s="50"/>
      <c r="H634" s="50"/>
      <c r="I634" s="50"/>
      <c r="J634" s="50"/>
      <c r="S634" s="50"/>
    </row>
    <row r="635">
      <c r="A635" s="661"/>
      <c r="B635" s="1"/>
      <c r="D635" s="50"/>
      <c r="E635" s="50"/>
      <c r="F635" s="50"/>
      <c r="G635" s="50"/>
      <c r="H635" s="50"/>
      <c r="I635" s="50"/>
      <c r="J635" s="50"/>
      <c r="S635" s="50"/>
    </row>
    <row r="636">
      <c r="A636" s="661"/>
      <c r="B636" s="1"/>
      <c r="D636" s="50"/>
      <c r="E636" s="50"/>
      <c r="F636" s="50"/>
      <c r="G636" s="50"/>
      <c r="H636" s="50"/>
      <c r="I636" s="50"/>
      <c r="J636" s="50"/>
      <c r="S636" s="50"/>
    </row>
    <row r="637">
      <c r="A637" s="661"/>
      <c r="B637" s="1"/>
      <c r="D637" s="50"/>
      <c r="E637" s="50"/>
      <c r="F637" s="50"/>
      <c r="G637" s="50"/>
      <c r="H637" s="50"/>
      <c r="I637" s="50"/>
      <c r="J637" s="50"/>
      <c r="S637" s="50"/>
    </row>
    <row r="638">
      <c r="A638" s="661"/>
      <c r="B638" s="1"/>
      <c r="D638" s="50"/>
      <c r="E638" s="50"/>
      <c r="F638" s="50"/>
      <c r="G638" s="50"/>
      <c r="H638" s="50"/>
      <c r="I638" s="50"/>
      <c r="J638" s="50"/>
      <c r="S638" s="50"/>
    </row>
    <row r="639">
      <c r="A639" s="661"/>
      <c r="B639" s="1"/>
      <c r="D639" s="50"/>
      <c r="E639" s="50"/>
      <c r="F639" s="50"/>
      <c r="G639" s="50"/>
      <c r="H639" s="50"/>
      <c r="I639" s="50"/>
      <c r="J639" s="50"/>
      <c r="S639" s="50"/>
    </row>
    <row r="640">
      <c r="A640" s="661"/>
      <c r="B640" s="1"/>
      <c r="D640" s="50"/>
      <c r="E640" s="50"/>
      <c r="F640" s="50"/>
      <c r="G640" s="50"/>
      <c r="H640" s="50"/>
      <c r="I640" s="50"/>
      <c r="J640" s="50"/>
      <c r="S640" s="50"/>
    </row>
    <row r="641">
      <c r="A641" s="661"/>
      <c r="B641" s="1"/>
      <c r="D641" s="50"/>
      <c r="E641" s="50"/>
      <c r="F641" s="50"/>
      <c r="G641" s="50"/>
      <c r="H641" s="50"/>
      <c r="I641" s="50"/>
      <c r="J641" s="50"/>
      <c r="S641" s="50"/>
    </row>
    <row r="642">
      <c r="A642" s="661"/>
      <c r="B642" s="1"/>
      <c r="D642" s="50"/>
      <c r="E642" s="50"/>
      <c r="F642" s="50"/>
      <c r="G642" s="50"/>
      <c r="H642" s="50"/>
      <c r="I642" s="50"/>
      <c r="J642" s="50"/>
      <c r="S642" s="50"/>
    </row>
    <row r="643">
      <c r="A643" s="661"/>
      <c r="B643" s="1"/>
      <c r="D643" s="50"/>
      <c r="E643" s="50"/>
      <c r="F643" s="50"/>
      <c r="G643" s="50"/>
      <c r="H643" s="50"/>
      <c r="I643" s="50"/>
      <c r="J643" s="50"/>
      <c r="S643" s="50"/>
    </row>
    <row r="644">
      <c r="A644" s="661"/>
      <c r="B644" s="1"/>
      <c r="D644" s="50"/>
      <c r="E644" s="50"/>
      <c r="F644" s="50"/>
      <c r="G644" s="50"/>
      <c r="H644" s="50"/>
      <c r="I644" s="50"/>
      <c r="J644" s="50"/>
      <c r="S644" s="50"/>
    </row>
    <row r="645">
      <c r="A645" s="661"/>
      <c r="B645" s="1"/>
      <c r="D645" s="50"/>
      <c r="E645" s="50"/>
      <c r="F645" s="50"/>
      <c r="G645" s="50"/>
      <c r="H645" s="50"/>
      <c r="I645" s="50"/>
      <c r="J645" s="50"/>
      <c r="S645" s="50"/>
    </row>
    <row r="646">
      <c r="A646" s="661"/>
      <c r="B646" s="1"/>
      <c r="D646" s="50"/>
      <c r="E646" s="50"/>
      <c r="F646" s="50"/>
      <c r="G646" s="50"/>
      <c r="H646" s="50"/>
      <c r="I646" s="50"/>
      <c r="J646" s="50"/>
      <c r="S646" s="50"/>
    </row>
    <row r="647">
      <c r="A647" s="661"/>
      <c r="B647" s="1"/>
      <c r="D647" s="50"/>
      <c r="E647" s="50"/>
      <c r="F647" s="50"/>
      <c r="G647" s="50"/>
      <c r="H647" s="50"/>
      <c r="I647" s="50"/>
      <c r="J647" s="50"/>
      <c r="S647" s="50"/>
    </row>
    <row r="648">
      <c r="A648" s="661"/>
      <c r="B648" s="1"/>
      <c r="D648" s="50"/>
      <c r="E648" s="50"/>
      <c r="F648" s="50"/>
      <c r="G648" s="50"/>
      <c r="H648" s="50"/>
      <c r="I648" s="50"/>
      <c r="J648" s="50"/>
      <c r="S648" s="50"/>
    </row>
    <row r="649">
      <c r="A649" s="661"/>
      <c r="B649" s="1"/>
      <c r="D649" s="50"/>
      <c r="E649" s="50"/>
      <c r="F649" s="50"/>
      <c r="G649" s="50"/>
      <c r="H649" s="50"/>
      <c r="I649" s="50"/>
      <c r="J649" s="50"/>
      <c r="S649" s="50"/>
    </row>
    <row r="650">
      <c r="A650" s="661"/>
      <c r="B650" s="1"/>
      <c r="D650" s="50"/>
      <c r="E650" s="50"/>
      <c r="F650" s="50"/>
      <c r="G650" s="50"/>
      <c r="H650" s="50"/>
      <c r="I650" s="50"/>
      <c r="J650" s="50"/>
      <c r="S650" s="50"/>
    </row>
    <row r="651">
      <c r="A651" s="661"/>
      <c r="B651" s="1"/>
      <c r="D651" s="50"/>
      <c r="E651" s="50"/>
      <c r="F651" s="50"/>
      <c r="G651" s="50"/>
      <c r="H651" s="50"/>
      <c r="I651" s="50"/>
      <c r="J651" s="50"/>
      <c r="S651" s="50"/>
    </row>
    <row r="652">
      <c r="A652" s="661"/>
      <c r="B652" s="1"/>
      <c r="D652" s="50"/>
      <c r="E652" s="50"/>
      <c r="F652" s="50"/>
      <c r="G652" s="50"/>
      <c r="H652" s="50"/>
      <c r="I652" s="50"/>
      <c r="J652" s="50"/>
      <c r="S652" s="50"/>
    </row>
    <row r="653">
      <c r="A653" s="661"/>
      <c r="B653" s="1"/>
      <c r="D653" s="50"/>
      <c r="E653" s="50"/>
      <c r="F653" s="50"/>
      <c r="G653" s="50"/>
      <c r="H653" s="50"/>
      <c r="I653" s="50"/>
      <c r="J653" s="50"/>
      <c r="S653" s="50"/>
    </row>
    <row r="654">
      <c r="A654" s="661"/>
      <c r="B654" s="1"/>
      <c r="D654" s="50"/>
      <c r="E654" s="50"/>
      <c r="F654" s="50"/>
      <c r="G654" s="50"/>
      <c r="H654" s="50"/>
      <c r="I654" s="50"/>
      <c r="J654" s="50"/>
      <c r="S654" s="50"/>
    </row>
    <row r="655">
      <c r="A655" s="661"/>
      <c r="B655" s="1"/>
      <c r="D655" s="50"/>
      <c r="E655" s="50"/>
      <c r="F655" s="50"/>
      <c r="G655" s="50"/>
      <c r="H655" s="50"/>
      <c r="I655" s="50"/>
      <c r="J655" s="50"/>
      <c r="S655" s="50"/>
    </row>
    <row r="656">
      <c r="A656" s="661"/>
      <c r="B656" s="1"/>
      <c r="D656" s="50"/>
      <c r="E656" s="50"/>
      <c r="F656" s="50"/>
      <c r="G656" s="50"/>
      <c r="H656" s="50"/>
      <c r="I656" s="50"/>
      <c r="J656" s="50"/>
      <c r="S656" s="50"/>
    </row>
    <row r="657">
      <c r="A657" s="661"/>
      <c r="B657" s="1"/>
      <c r="D657" s="50"/>
      <c r="E657" s="50"/>
      <c r="F657" s="50"/>
      <c r="G657" s="50"/>
      <c r="H657" s="50"/>
      <c r="I657" s="50"/>
      <c r="J657" s="50"/>
      <c r="S657" s="50"/>
    </row>
    <row r="658">
      <c r="A658" s="661"/>
      <c r="B658" s="1"/>
      <c r="D658" s="50"/>
      <c r="E658" s="50"/>
      <c r="F658" s="50"/>
      <c r="G658" s="50"/>
      <c r="H658" s="50"/>
      <c r="I658" s="50"/>
      <c r="J658" s="50"/>
      <c r="S658" s="50"/>
    </row>
    <row r="659">
      <c r="A659" s="661"/>
      <c r="B659" s="1"/>
      <c r="D659" s="50"/>
      <c r="E659" s="50"/>
      <c r="F659" s="50"/>
      <c r="G659" s="50"/>
      <c r="H659" s="50"/>
      <c r="I659" s="50"/>
      <c r="J659" s="50"/>
      <c r="S659" s="50"/>
    </row>
    <row r="660">
      <c r="A660" s="661"/>
      <c r="B660" s="1"/>
      <c r="D660" s="50"/>
      <c r="E660" s="50"/>
      <c r="F660" s="50"/>
      <c r="G660" s="50"/>
      <c r="H660" s="50"/>
      <c r="I660" s="50"/>
      <c r="J660" s="50"/>
      <c r="S660" s="50"/>
    </row>
    <row r="661">
      <c r="A661" s="661"/>
      <c r="B661" s="1"/>
      <c r="D661" s="50"/>
      <c r="E661" s="50"/>
      <c r="F661" s="50"/>
      <c r="G661" s="50"/>
      <c r="H661" s="50"/>
      <c r="I661" s="50"/>
      <c r="J661" s="50"/>
      <c r="S661" s="50"/>
    </row>
    <row r="662">
      <c r="A662" s="661"/>
      <c r="B662" s="1"/>
      <c r="D662" s="50"/>
      <c r="E662" s="50"/>
      <c r="F662" s="50"/>
      <c r="G662" s="50"/>
      <c r="H662" s="50"/>
      <c r="I662" s="50"/>
      <c r="J662" s="50"/>
      <c r="S662" s="50"/>
    </row>
    <row r="663">
      <c r="A663" s="661"/>
      <c r="B663" s="1"/>
      <c r="D663" s="50"/>
      <c r="E663" s="50"/>
      <c r="F663" s="50"/>
      <c r="G663" s="50"/>
      <c r="H663" s="50"/>
      <c r="I663" s="50"/>
      <c r="J663" s="50"/>
      <c r="S663" s="50"/>
    </row>
    <row r="664">
      <c r="A664" s="661"/>
      <c r="B664" s="1"/>
      <c r="D664" s="50"/>
      <c r="E664" s="50"/>
      <c r="F664" s="50"/>
      <c r="G664" s="50"/>
      <c r="H664" s="50"/>
      <c r="I664" s="50"/>
      <c r="J664" s="50"/>
      <c r="S664" s="50"/>
    </row>
    <row r="665">
      <c r="A665" s="661"/>
      <c r="B665" s="1"/>
      <c r="D665" s="50"/>
      <c r="E665" s="50"/>
      <c r="F665" s="50"/>
      <c r="G665" s="50"/>
      <c r="H665" s="50"/>
      <c r="I665" s="50"/>
      <c r="J665" s="50"/>
      <c r="S665" s="50"/>
    </row>
    <row r="666">
      <c r="A666" s="661"/>
      <c r="B666" s="1"/>
      <c r="D666" s="50"/>
      <c r="E666" s="50"/>
      <c r="F666" s="50"/>
      <c r="G666" s="50"/>
      <c r="H666" s="50"/>
      <c r="I666" s="50"/>
      <c r="J666" s="50"/>
      <c r="S666" s="50"/>
    </row>
    <row r="667">
      <c r="A667" s="661"/>
      <c r="B667" s="1"/>
      <c r="D667" s="50"/>
      <c r="E667" s="50"/>
      <c r="F667" s="50"/>
      <c r="G667" s="50"/>
      <c r="H667" s="50"/>
      <c r="I667" s="50"/>
      <c r="J667" s="50"/>
      <c r="S667" s="50"/>
    </row>
    <row r="668">
      <c r="A668" s="661"/>
      <c r="B668" s="1"/>
      <c r="D668" s="50"/>
      <c r="E668" s="50"/>
      <c r="F668" s="50"/>
      <c r="G668" s="50"/>
      <c r="H668" s="50"/>
      <c r="I668" s="50"/>
      <c r="J668" s="50"/>
      <c r="S668" s="50"/>
    </row>
    <row r="669">
      <c r="A669" s="661"/>
      <c r="B669" s="1"/>
      <c r="D669" s="50"/>
      <c r="E669" s="50"/>
      <c r="F669" s="50"/>
      <c r="G669" s="50"/>
      <c r="H669" s="50"/>
      <c r="I669" s="50"/>
      <c r="J669" s="50"/>
      <c r="S669" s="50"/>
    </row>
    <row r="670">
      <c r="A670" s="661"/>
      <c r="B670" s="1"/>
      <c r="D670" s="50"/>
      <c r="E670" s="50"/>
      <c r="F670" s="50"/>
      <c r="G670" s="50"/>
      <c r="H670" s="50"/>
      <c r="I670" s="50"/>
      <c r="J670" s="50"/>
      <c r="S670" s="50"/>
    </row>
    <row r="671">
      <c r="A671" s="661"/>
      <c r="B671" s="1"/>
      <c r="D671" s="50"/>
      <c r="E671" s="50"/>
      <c r="F671" s="50"/>
      <c r="G671" s="50"/>
      <c r="H671" s="50"/>
      <c r="I671" s="50"/>
      <c r="J671" s="50"/>
      <c r="S671" s="50"/>
    </row>
    <row r="672">
      <c r="A672" s="661"/>
      <c r="B672" s="1"/>
      <c r="D672" s="50"/>
      <c r="E672" s="50"/>
      <c r="F672" s="50"/>
      <c r="G672" s="50"/>
      <c r="H672" s="50"/>
      <c r="I672" s="50"/>
      <c r="J672" s="50"/>
      <c r="S672" s="50"/>
    </row>
    <row r="673">
      <c r="A673" s="661"/>
      <c r="B673" s="1"/>
      <c r="D673" s="50"/>
      <c r="E673" s="50"/>
      <c r="F673" s="50"/>
      <c r="G673" s="50"/>
      <c r="H673" s="50"/>
      <c r="I673" s="50"/>
      <c r="J673" s="50"/>
      <c r="S673" s="50"/>
    </row>
    <row r="674">
      <c r="A674" s="661"/>
      <c r="B674" s="1"/>
      <c r="D674" s="50"/>
      <c r="E674" s="50"/>
      <c r="F674" s="50"/>
      <c r="G674" s="50"/>
      <c r="H674" s="50"/>
      <c r="I674" s="50"/>
      <c r="J674" s="50"/>
      <c r="S674" s="50"/>
    </row>
    <row r="675">
      <c r="A675" s="661"/>
      <c r="B675" s="1"/>
      <c r="D675" s="50"/>
      <c r="E675" s="50"/>
      <c r="F675" s="50"/>
      <c r="G675" s="50"/>
      <c r="H675" s="50"/>
      <c r="I675" s="50"/>
      <c r="J675" s="50"/>
      <c r="S675" s="50"/>
    </row>
    <row r="676">
      <c r="A676" s="661"/>
      <c r="B676" s="1"/>
      <c r="D676" s="50"/>
      <c r="E676" s="50"/>
      <c r="F676" s="50"/>
      <c r="G676" s="50"/>
      <c r="H676" s="50"/>
      <c r="I676" s="50"/>
      <c r="J676" s="50"/>
      <c r="S676" s="50"/>
    </row>
    <row r="677">
      <c r="A677" s="661"/>
      <c r="B677" s="1"/>
      <c r="D677" s="50"/>
      <c r="E677" s="50"/>
      <c r="F677" s="50"/>
      <c r="G677" s="50"/>
      <c r="H677" s="50"/>
      <c r="I677" s="50"/>
      <c r="J677" s="50"/>
      <c r="S677" s="50"/>
    </row>
    <row r="678">
      <c r="A678" s="661"/>
      <c r="B678" s="1"/>
      <c r="D678" s="50"/>
      <c r="E678" s="50"/>
      <c r="F678" s="50"/>
      <c r="G678" s="50"/>
      <c r="H678" s="50"/>
      <c r="I678" s="50"/>
      <c r="J678" s="50"/>
      <c r="S678" s="50"/>
    </row>
    <row r="679">
      <c r="A679" s="661"/>
      <c r="B679" s="1"/>
      <c r="D679" s="50"/>
      <c r="E679" s="50"/>
      <c r="F679" s="50"/>
      <c r="G679" s="50"/>
      <c r="H679" s="50"/>
      <c r="I679" s="50"/>
      <c r="J679" s="50"/>
      <c r="S679" s="50"/>
    </row>
    <row r="680">
      <c r="A680" s="661"/>
      <c r="B680" s="1"/>
      <c r="D680" s="50"/>
      <c r="E680" s="50"/>
      <c r="F680" s="50"/>
      <c r="G680" s="50"/>
      <c r="H680" s="50"/>
      <c r="I680" s="50"/>
      <c r="J680" s="50"/>
      <c r="S680" s="50"/>
    </row>
    <row r="681">
      <c r="A681" s="661"/>
      <c r="B681" s="1"/>
      <c r="D681" s="50"/>
      <c r="E681" s="50"/>
      <c r="F681" s="50"/>
      <c r="G681" s="50"/>
      <c r="H681" s="50"/>
      <c r="I681" s="50"/>
      <c r="J681" s="50"/>
      <c r="S681" s="50"/>
    </row>
    <row r="682">
      <c r="A682" s="661"/>
      <c r="B682" s="1"/>
      <c r="D682" s="50"/>
      <c r="E682" s="50"/>
      <c r="F682" s="50"/>
      <c r="G682" s="50"/>
      <c r="H682" s="50"/>
      <c r="I682" s="50"/>
      <c r="J682" s="50"/>
      <c r="S682" s="50"/>
    </row>
    <row r="683">
      <c r="A683" s="661"/>
      <c r="B683" s="1"/>
      <c r="D683" s="50"/>
      <c r="E683" s="50"/>
      <c r="F683" s="50"/>
      <c r="G683" s="50"/>
      <c r="H683" s="50"/>
      <c r="I683" s="50"/>
      <c r="J683" s="50"/>
      <c r="S683" s="50"/>
    </row>
    <row r="684">
      <c r="A684" s="661"/>
      <c r="B684" s="1"/>
      <c r="D684" s="50"/>
      <c r="E684" s="50"/>
      <c r="F684" s="50"/>
      <c r="G684" s="50"/>
      <c r="H684" s="50"/>
      <c r="I684" s="50"/>
      <c r="J684" s="50"/>
      <c r="S684" s="50"/>
    </row>
    <row r="685">
      <c r="A685" s="661"/>
      <c r="B685" s="1"/>
      <c r="D685" s="50"/>
      <c r="E685" s="50"/>
      <c r="F685" s="50"/>
      <c r="G685" s="50"/>
      <c r="H685" s="50"/>
      <c r="I685" s="50"/>
      <c r="J685" s="50"/>
      <c r="S685" s="50"/>
    </row>
    <row r="686">
      <c r="A686" s="661"/>
      <c r="B686" s="1"/>
      <c r="D686" s="50"/>
      <c r="E686" s="50"/>
      <c r="F686" s="50"/>
      <c r="G686" s="50"/>
      <c r="H686" s="50"/>
      <c r="I686" s="50"/>
      <c r="J686" s="50"/>
      <c r="S686" s="50"/>
    </row>
    <row r="687">
      <c r="A687" s="661"/>
      <c r="B687" s="1"/>
      <c r="D687" s="50"/>
      <c r="E687" s="50"/>
      <c r="F687" s="50"/>
      <c r="G687" s="50"/>
      <c r="H687" s="50"/>
      <c r="I687" s="50"/>
      <c r="J687" s="50"/>
      <c r="S687" s="50"/>
    </row>
    <row r="688">
      <c r="A688" s="661"/>
      <c r="B688" s="1"/>
      <c r="D688" s="50"/>
      <c r="E688" s="50"/>
      <c r="F688" s="50"/>
      <c r="G688" s="50"/>
      <c r="H688" s="50"/>
      <c r="I688" s="50"/>
      <c r="J688" s="50"/>
      <c r="S688" s="50"/>
    </row>
    <row r="689">
      <c r="A689" s="661"/>
      <c r="B689" s="1"/>
      <c r="D689" s="50"/>
      <c r="E689" s="50"/>
      <c r="F689" s="50"/>
      <c r="G689" s="50"/>
      <c r="H689" s="50"/>
      <c r="I689" s="50"/>
      <c r="J689" s="50"/>
      <c r="S689" s="50"/>
    </row>
    <row r="690">
      <c r="A690" s="661"/>
      <c r="B690" s="1"/>
      <c r="D690" s="50"/>
      <c r="E690" s="50"/>
      <c r="F690" s="50"/>
      <c r="G690" s="50"/>
      <c r="H690" s="50"/>
      <c r="I690" s="50"/>
      <c r="J690" s="50"/>
      <c r="S690" s="50"/>
    </row>
    <row r="691">
      <c r="A691" s="661"/>
      <c r="B691" s="1"/>
      <c r="D691" s="50"/>
      <c r="E691" s="50"/>
      <c r="F691" s="50"/>
      <c r="G691" s="50"/>
      <c r="H691" s="50"/>
      <c r="I691" s="50"/>
      <c r="J691" s="50"/>
      <c r="S691" s="50"/>
    </row>
    <row r="692">
      <c r="A692" s="661"/>
      <c r="B692" s="1"/>
      <c r="D692" s="50"/>
      <c r="E692" s="50"/>
      <c r="F692" s="50"/>
      <c r="G692" s="50"/>
      <c r="H692" s="50"/>
      <c r="I692" s="50"/>
      <c r="J692" s="50"/>
      <c r="S692" s="50"/>
    </row>
    <row r="693">
      <c r="A693" s="661"/>
      <c r="B693" s="1"/>
      <c r="D693" s="50"/>
      <c r="E693" s="50"/>
      <c r="F693" s="50"/>
      <c r="G693" s="50"/>
      <c r="H693" s="50"/>
      <c r="I693" s="50"/>
      <c r="J693" s="50"/>
      <c r="S693" s="50"/>
    </row>
    <row r="694">
      <c r="A694" s="661"/>
      <c r="B694" s="1"/>
      <c r="D694" s="50"/>
      <c r="E694" s="50"/>
      <c r="F694" s="50"/>
      <c r="G694" s="50"/>
      <c r="H694" s="50"/>
      <c r="I694" s="50"/>
      <c r="J694" s="50"/>
      <c r="S694" s="50"/>
    </row>
    <row r="695">
      <c r="A695" s="661"/>
      <c r="B695" s="1"/>
      <c r="D695" s="50"/>
      <c r="E695" s="50"/>
      <c r="F695" s="50"/>
      <c r="G695" s="50"/>
      <c r="H695" s="50"/>
      <c r="I695" s="50"/>
      <c r="J695" s="50"/>
      <c r="S695" s="50"/>
    </row>
    <row r="696">
      <c r="A696" s="661"/>
      <c r="B696" s="1"/>
      <c r="D696" s="50"/>
      <c r="E696" s="50"/>
      <c r="F696" s="50"/>
      <c r="G696" s="50"/>
      <c r="H696" s="50"/>
      <c r="I696" s="50"/>
      <c r="J696" s="50"/>
      <c r="S696" s="50"/>
    </row>
    <row r="697">
      <c r="A697" s="661"/>
      <c r="B697" s="1"/>
      <c r="D697" s="50"/>
      <c r="E697" s="50"/>
      <c r="F697" s="50"/>
      <c r="G697" s="50"/>
      <c r="H697" s="50"/>
      <c r="I697" s="50"/>
      <c r="J697" s="50"/>
      <c r="S697" s="50"/>
    </row>
    <row r="698">
      <c r="A698" s="661"/>
      <c r="B698" s="1"/>
      <c r="D698" s="50"/>
      <c r="E698" s="50"/>
      <c r="F698" s="50"/>
      <c r="G698" s="50"/>
      <c r="H698" s="50"/>
      <c r="I698" s="50"/>
      <c r="J698" s="50"/>
      <c r="S698" s="50"/>
    </row>
    <row r="699">
      <c r="A699" s="661"/>
      <c r="B699" s="1"/>
      <c r="D699" s="50"/>
      <c r="E699" s="50"/>
      <c r="F699" s="50"/>
      <c r="G699" s="50"/>
      <c r="H699" s="50"/>
      <c r="I699" s="50"/>
      <c r="J699" s="50"/>
      <c r="S699" s="50"/>
    </row>
    <row r="700">
      <c r="A700" s="661"/>
      <c r="B700" s="1"/>
      <c r="D700" s="50"/>
      <c r="E700" s="50"/>
      <c r="F700" s="50"/>
      <c r="G700" s="50"/>
      <c r="H700" s="50"/>
      <c r="I700" s="50"/>
      <c r="J700" s="50"/>
      <c r="S700" s="50"/>
    </row>
    <row r="701">
      <c r="A701" s="661"/>
      <c r="B701" s="1"/>
      <c r="D701" s="50"/>
      <c r="E701" s="50"/>
      <c r="F701" s="50"/>
      <c r="G701" s="50"/>
      <c r="H701" s="50"/>
      <c r="I701" s="50"/>
      <c r="J701" s="50"/>
      <c r="S701" s="50"/>
    </row>
    <row r="702">
      <c r="A702" s="661"/>
      <c r="B702" s="1"/>
      <c r="D702" s="50"/>
      <c r="E702" s="50"/>
      <c r="F702" s="50"/>
      <c r="G702" s="50"/>
      <c r="H702" s="50"/>
      <c r="I702" s="50"/>
      <c r="J702" s="50"/>
      <c r="S702" s="50"/>
    </row>
    <row r="703">
      <c r="A703" s="661"/>
      <c r="B703" s="1"/>
      <c r="D703" s="50"/>
      <c r="E703" s="50"/>
      <c r="F703" s="50"/>
      <c r="G703" s="50"/>
      <c r="H703" s="50"/>
      <c r="I703" s="50"/>
      <c r="J703" s="50"/>
      <c r="S703" s="50"/>
    </row>
    <row r="704">
      <c r="A704" s="661"/>
      <c r="B704" s="1"/>
      <c r="D704" s="50"/>
      <c r="E704" s="50"/>
      <c r="F704" s="50"/>
      <c r="G704" s="50"/>
      <c r="H704" s="50"/>
      <c r="I704" s="50"/>
      <c r="J704" s="50"/>
      <c r="S704" s="50"/>
    </row>
    <row r="705">
      <c r="A705" s="661"/>
      <c r="B705" s="1"/>
      <c r="D705" s="50"/>
      <c r="E705" s="50"/>
      <c r="F705" s="50"/>
      <c r="G705" s="50"/>
      <c r="H705" s="50"/>
      <c r="I705" s="50"/>
      <c r="J705" s="50"/>
      <c r="S705" s="50"/>
    </row>
    <row r="706">
      <c r="A706" s="661"/>
      <c r="B706" s="1"/>
      <c r="D706" s="50"/>
      <c r="E706" s="50"/>
      <c r="F706" s="50"/>
      <c r="G706" s="50"/>
      <c r="H706" s="50"/>
      <c r="I706" s="50"/>
      <c r="J706" s="50"/>
      <c r="S706" s="50"/>
    </row>
    <row r="707">
      <c r="A707" s="661"/>
      <c r="B707" s="1"/>
      <c r="D707" s="50"/>
      <c r="E707" s="50"/>
      <c r="F707" s="50"/>
      <c r="G707" s="50"/>
      <c r="H707" s="50"/>
      <c r="I707" s="50"/>
      <c r="J707" s="50"/>
      <c r="S707" s="50"/>
    </row>
    <row r="708">
      <c r="A708" s="661"/>
      <c r="B708" s="1"/>
      <c r="D708" s="50"/>
      <c r="E708" s="50"/>
      <c r="F708" s="50"/>
      <c r="G708" s="50"/>
      <c r="H708" s="50"/>
      <c r="I708" s="50"/>
      <c r="J708" s="50"/>
      <c r="S708" s="50"/>
    </row>
    <row r="709">
      <c r="A709" s="661"/>
      <c r="B709" s="1"/>
      <c r="D709" s="50"/>
      <c r="E709" s="50"/>
      <c r="F709" s="50"/>
      <c r="G709" s="50"/>
      <c r="H709" s="50"/>
      <c r="I709" s="50"/>
      <c r="J709" s="50"/>
      <c r="S709" s="50"/>
    </row>
    <row r="710">
      <c r="A710" s="661"/>
      <c r="B710" s="1"/>
      <c r="D710" s="50"/>
      <c r="E710" s="50"/>
      <c r="F710" s="50"/>
      <c r="G710" s="50"/>
      <c r="H710" s="50"/>
      <c r="I710" s="50"/>
      <c r="J710" s="50"/>
      <c r="S710" s="50"/>
    </row>
    <row r="711">
      <c r="A711" s="661"/>
      <c r="B711" s="1"/>
      <c r="D711" s="50"/>
      <c r="E711" s="50"/>
      <c r="F711" s="50"/>
      <c r="G711" s="50"/>
      <c r="H711" s="50"/>
      <c r="I711" s="50"/>
      <c r="J711" s="50"/>
      <c r="S711" s="50"/>
    </row>
    <row r="712">
      <c r="A712" s="661"/>
      <c r="B712" s="1"/>
      <c r="D712" s="50"/>
      <c r="E712" s="50"/>
      <c r="F712" s="50"/>
      <c r="G712" s="50"/>
      <c r="H712" s="50"/>
      <c r="I712" s="50"/>
      <c r="J712" s="50"/>
      <c r="S712" s="50"/>
    </row>
    <row r="713">
      <c r="A713" s="661"/>
      <c r="B713" s="1"/>
      <c r="D713" s="50"/>
      <c r="E713" s="50"/>
      <c r="F713" s="50"/>
      <c r="G713" s="50"/>
      <c r="H713" s="50"/>
      <c r="I713" s="50"/>
      <c r="J713" s="50"/>
      <c r="S713" s="50"/>
    </row>
    <row r="714">
      <c r="A714" s="661"/>
      <c r="B714" s="1"/>
      <c r="D714" s="50"/>
      <c r="E714" s="50"/>
      <c r="F714" s="50"/>
      <c r="G714" s="50"/>
      <c r="H714" s="50"/>
      <c r="I714" s="50"/>
      <c r="J714" s="50"/>
      <c r="S714" s="50"/>
    </row>
    <row r="715">
      <c r="A715" s="661"/>
      <c r="B715" s="1"/>
      <c r="D715" s="50"/>
      <c r="E715" s="50"/>
      <c r="F715" s="50"/>
      <c r="G715" s="50"/>
      <c r="H715" s="50"/>
      <c r="I715" s="50"/>
      <c r="J715" s="50"/>
      <c r="S715" s="50"/>
    </row>
    <row r="716">
      <c r="A716" s="661"/>
      <c r="B716" s="1"/>
      <c r="D716" s="50"/>
      <c r="E716" s="50"/>
      <c r="F716" s="50"/>
      <c r="G716" s="50"/>
      <c r="H716" s="50"/>
      <c r="I716" s="50"/>
      <c r="J716" s="50"/>
      <c r="S716" s="50"/>
    </row>
    <row r="717">
      <c r="A717" s="661"/>
      <c r="B717" s="1"/>
      <c r="D717" s="50"/>
      <c r="E717" s="50"/>
      <c r="F717" s="50"/>
      <c r="G717" s="50"/>
      <c r="H717" s="50"/>
      <c r="I717" s="50"/>
      <c r="J717" s="50"/>
      <c r="S717" s="50"/>
    </row>
    <row r="718">
      <c r="A718" s="661"/>
      <c r="B718" s="1"/>
      <c r="D718" s="50"/>
      <c r="E718" s="50"/>
      <c r="F718" s="50"/>
      <c r="G718" s="50"/>
      <c r="H718" s="50"/>
      <c r="I718" s="50"/>
      <c r="J718" s="50"/>
      <c r="S718" s="50"/>
    </row>
    <row r="719">
      <c r="A719" s="661"/>
      <c r="B719" s="1"/>
      <c r="D719" s="50"/>
      <c r="E719" s="50"/>
      <c r="F719" s="50"/>
      <c r="G719" s="50"/>
      <c r="H719" s="50"/>
      <c r="I719" s="50"/>
      <c r="J719" s="50"/>
      <c r="S719" s="50"/>
    </row>
    <row r="720">
      <c r="A720" s="661"/>
      <c r="B720" s="1"/>
      <c r="D720" s="50"/>
      <c r="E720" s="50"/>
      <c r="F720" s="50"/>
      <c r="G720" s="50"/>
      <c r="H720" s="50"/>
      <c r="I720" s="50"/>
      <c r="J720" s="50"/>
      <c r="S720" s="50"/>
    </row>
    <row r="721">
      <c r="A721" s="661"/>
      <c r="B721" s="1"/>
      <c r="D721" s="50"/>
      <c r="E721" s="50"/>
      <c r="F721" s="50"/>
      <c r="G721" s="50"/>
      <c r="H721" s="50"/>
      <c r="I721" s="50"/>
      <c r="J721" s="50"/>
      <c r="S721" s="50"/>
    </row>
    <row r="722">
      <c r="A722" s="661"/>
      <c r="B722" s="1"/>
      <c r="D722" s="50"/>
      <c r="E722" s="50"/>
      <c r="F722" s="50"/>
      <c r="G722" s="50"/>
      <c r="H722" s="50"/>
      <c r="I722" s="50"/>
      <c r="J722" s="50"/>
      <c r="S722" s="50"/>
    </row>
    <row r="723">
      <c r="A723" s="661"/>
      <c r="B723" s="1"/>
      <c r="D723" s="50"/>
      <c r="E723" s="50"/>
      <c r="F723" s="50"/>
      <c r="G723" s="50"/>
      <c r="H723" s="50"/>
      <c r="I723" s="50"/>
      <c r="J723" s="50"/>
      <c r="S723" s="50"/>
    </row>
    <row r="724">
      <c r="A724" s="661"/>
      <c r="B724" s="1"/>
      <c r="D724" s="50"/>
      <c r="E724" s="50"/>
      <c r="F724" s="50"/>
      <c r="G724" s="50"/>
      <c r="H724" s="50"/>
      <c r="I724" s="50"/>
      <c r="J724" s="50"/>
      <c r="S724" s="50"/>
    </row>
    <row r="725">
      <c r="A725" s="661"/>
      <c r="B725" s="1"/>
      <c r="D725" s="50"/>
      <c r="E725" s="50"/>
      <c r="F725" s="50"/>
      <c r="G725" s="50"/>
      <c r="H725" s="50"/>
      <c r="I725" s="50"/>
      <c r="J725" s="50"/>
      <c r="S725" s="50"/>
    </row>
    <row r="726">
      <c r="A726" s="661"/>
      <c r="B726" s="1"/>
      <c r="D726" s="50"/>
      <c r="E726" s="50"/>
      <c r="F726" s="50"/>
      <c r="G726" s="50"/>
      <c r="H726" s="50"/>
      <c r="I726" s="50"/>
      <c r="J726" s="50"/>
      <c r="S726" s="50"/>
    </row>
    <row r="727">
      <c r="A727" s="661"/>
      <c r="B727" s="1"/>
      <c r="D727" s="50"/>
      <c r="E727" s="50"/>
      <c r="F727" s="50"/>
      <c r="G727" s="50"/>
      <c r="H727" s="50"/>
      <c r="I727" s="50"/>
      <c r="J727" s="50"/>
      <c r="S727" s="50"/>
    </row>
    <row r="728">
      <c r="A728" s="661"/>
      <c r="B728" s="1"/>
      <c r="D728" s="50"/>
      <c r="E728" s="50"/>
      <c r="F728" s="50"/>
      <c r="G728" s="50"/>
      <c r="H728" s="50"/>
      <c r="I728" s="50"/>
      <c r="J728" s="50"/>
      <c r="S728" s="50"/>
    </row>
    <row r="729">
      <c r="A729" s="661"/>
      <c r="B729" s="1"/>
      <c r="D729" s="50"/>
      <c r="E729" s="50"/>
      <c r="F729" s="50"/>
      <c r="G729" s="50"/>
      <c r="H729" s="50"/>
      <c r="I729" s="50"/>
      <c r="J729" s="50"/>
      <c r="S729" s="50"/>
    </row>
    <row r="730">
      <c r="A730" s="661"/>
      <c r="B730" s="1"/>
      <c r="D730" s="50"/>
      <c r="E730" s="50"/>
      <c r="F730" s="50"/>
      <c r="G730" s="50"/>
      <c r="H730" s="50"/>
      <c r="I730" s="50"/>
      <c r="J730" s="50"/>
      <c r="S730" s="50"/>
    </row>
    <row r="731">
      <c r="A731" s="661"/>
      <c r="B731" s="1"/>
      <c r="D731" s="50"/>
      <c r="E731" s="50"/>
      <c r="F731" s="50"/>
      <c r="G731" s="50"/>
      <c r="H731" s="50"/>
      <c r="I731" s="50"/>
      <c r="J731" s="50"/>
      <c r="S731" s="50"/>
    </row>
    <row r="732">
      <c r="A732" s="661"/>
      <c r="B732" s="1"/>
      <c r="D732" s="50"/>
      <c r="E732" s="50"/>
      <c r="F732" s="50"/>
      <c r="G732" s="50"/>
      <c r="H732" s="50"/>
      <c r="I732" s="50"/>
      <c r="J732" s="50"/>
      <c r="S732" s="50"/>
    </row>
    <row r="733">
      <c r="A733" s="661"/>
      <c r="B733" s="1"/>
      <c r="D733" s="50"/>
      <c r="E733" s="50"/>
      <c r="F733" s="50"/>
      <c r="G733" s="50"/>
      <c r="H733" s="50"/>
      <c r="I733" s="50"/>
      <c r="J733" s="50"/>
      <c r="S733" s="50"/>
    </row>
    <row r="734">
      <c r="A734" s="661"/>
      <c r="B734" s="1"/>
      <c r="D734" s="50"/>
      <c r="E734" s="50"/>
      <c r="F734" s="50"/>
      <c r="G734" s="50"/>
      <c r="H734" s="50"/>
      <c r="I734" s="50"/>
      <c r="J734" s="50"/>
      <c r="S734" s="50"/>
    </row>
    <row r="735">
      <c r="A735" s="661"/>
      <c r="B735" s="1"/>
      <c r="D735" s="50"/>
      <c r="E735" s="50"/>
      <c r="F735" s="50"/>
      <c r="G735" s="50"/>
      <c r="H735" s="50"/>
      <c r="I735" s="50"/>
      <c r="J735" s="50"/>
      <c r="S735" s="50"/>
    </row>
    <row r="736">
      <c r="A736" s="661"/>
      <c r="B736" s="1"/>
      <c r="D736" s="50"/>
      <c r="E736" s="50"/>
      <c r="F736" s="50"/>
      <c r="G736" s="50"/>
      <c r="H736" s="50"/>
      <c r="I736" s="50"/>
      <c r="J736" s="50"/>
      <c r="S736" s="50"/>
    </row>
    <row r="737">
      <c r="A737" s="661"/>
      <c r="B737" s="1"/>
      <c r="D737" s="50"/>
      <c r="E737" s="50"/>
      <c r="F737" s="50"/>
      <c r="G737" s="50"/>
      <c r="H737" s="50"/>
      <c r="I737" s="50"/>
      <c r="J737" s="50"/>
      <c r="S737" s="50"/>
    </row>
    <row r="738">
      <c r="A738" s="661"/>
      <c r="B738" s="1"/>
      <c r="D738" s="50"/>
      <c r="E738" s="50"/>
      <c r="F738" s="50"/>
      <c r="G738" s="50"/>
      <c r="H738" s="50"/>
      <c r="I738" s="50"/>
      <c r="J738" s="50"/>
      <c r="S738" s="50"/>
    </row>
    <row r="739">
      <c r="A739" s="661"/>
      <c r="B739" s="1"/>
      <c r="D739" s="50"/>
      <c r="E739" s="50"/>
      <c r="F739" s="50"/>
      <c r="G739" s="50"/>
      <c r="H739" s="50"/>
      <c r="I739" s="50"/>
      <c r="J739" s="50"/>
      <c r="S739" s="50"/>
    </row>
    <row r="740">
      <c r="A740" s="661"/>
      <c r="B740" s="1"/>
      <c r="D740" s="50"/>
      <c r="E740" s="50"/>
      <c r="F740" s="50"/>
      <c r="G740" s="50"/>
      <c r="H740" s="50"/>
      <c r="I740" s="50"/>
      <c r="J740" s="50"/>
      <c r="S740" s="50"/>
    </row>
    <row r="741">
      <c r="A741" s="661"/>
      <c r="B741" s="1"/>
      <c r="D741" s="50"/>
      <c r="E741" s="50"/>
      <c r="F741" s="50"/>
      <c r="G741" s="50"/>
      <c r="H741" s="50"/>
      <c r="I741" s="50"/>
      <c r="J741" s="50"/>
      <c r="S741" s="50"/>
    </row>
    <row r="742">
      <c r="A742" s="661"/>
      <c r="B742" s="1"/>
      <c r="D742" s="50"/>
      <c r="E742" s="50"/>
      <c r="F742" s="50"/>
      <c r="G742" s="50"/>
      <c r="H742" s="50"/>
      <c r="I742" s="50"/>
      <c r="J742" s="50"/>
      <c r="S742" s="50"/>
    </row>
    <row r="743">
      <c r="A743" s="661"/>
      <c r="B743" s="1"/>
      <c r="D743" s="50"/>
      <c r="E743" s="50"/>
      <c r="F743" s="50"/>
      <c r="G743" s="50"/>
      <c r="H743" s="50"/>
      <c r="I743" s="50"/>
      <c r="J743" s="50"/>
      <c r="S743" s="50"/>
    </row>
    <row r="744">
      <c r="A744" s="661"/>
      <c r="B744" s="1"/>
      <c r="D744" s="50"/>
      <c r="E744" s="50"/>
      <c r="F744" s="50"/>
      <c r="G744" s="50"/>
      <c r="H744" s="50"/>
      <c r="I744" s="50"/>
      <c r="J744" s="50"/>
      <c r="S744" s="50"/>
    </row>
    <row r="745">
      <c r="A745" s="661"/>
      <c r="B745" s="1"/>
      <c r="D745" s="50"/>
      <c r="E745" s="50"/>
      <c r="F745" s="50"/>
      <c r="G745" s="50"/>
      <c r="H745" s="50"/>
      <c r="I745" s="50"/>
      <c r="J745" s="50"/>
      <c r="S745" s="50"/>
    </row>
    <row r="746">
      <c r="A746" s="661"/>
      <c r="B746" s="1"/>
      <c r="D746" s="50"/>
      <c r="E746" s="50"/>
      <c r="F746" s="50"/>
      <c r="G746" s="50"/>
      <c r="H746" s="50"/>
      <c r="I746" s="50"/>
      <c r="J746" s="50"/>
      <c r="S746" s="50"/>
    </row>
    <row r="747">
      <c r="A747" s="661"/>
      <c r="B747" s="1"/>
      <c r="D747" s="50"/>
      <c r="E747" s="50"/>
      <c r="F747" s="50"/>
      <c r="G747" s="50"/>
      <c r="H747" s="50"/>
      <c r="I747" s="50"/>
      <c r="J747" s="50"/>
      <c r="S747" s="50"/>
    </row>
    <row r="748">
      <c r="A748" s="661"/>
      <c r="B748" s="1"/>
      <c r="D748" s="50"/>
      <c r="E748" s="50"/>
      <c r="F748" s="50"/>
      <c r="G748" s="50"/>
      <c r="H748" s="50"/>
      <c r="I748" s="50"/>
      <c r="J748" s="50"/>
      <c r="S748" s="50"/>
    </row>
    <row r="749">
      <c r="A749" s="661"/>
      <c r="B749" s="1"/>
      <c r="D749" s="50"/>
      <c r="E749" s="50"/>
      <c r="F749" s="50"/>
      <c r="G749" s="50"/>
      <c r="H749" s="50"/>
      <c r="I749" s="50"/>
      <c r="J749" s="50"/>
      <c r="S749" s="50"/>
    </row>
    <row r="750">
      <c r="A750" s="661"/>
      <c r="B750" s="1"/>
      <c r="D750" s="50"/>
      <c r="E750" s="50"/>
      <c r="F750" s="50"/>
      <c r="G750" s="50"/>
      <c r="H750" s="50"/>
      <c r="I750" s="50"/>
      <c r="J750" s="50"/>
      <c r="S750" s="50"/>
    </row>
    <row r="751">
      <c r="A751" s="661"/>
      <c r="B751" s="1"/>
      <c r="D751" s="50"/>
      <c r="E751" s="50"/>
      <c r="F751" s="50"/>
      <c r="G751" s="50"/>
      <c r="H751" s="50"/>
      <c r="I751" s="50"/>
      <c r="J751" s="50"/>
      <c r="S751" s="50"/>
    </row>
    <row r="752">
      <c r="A752" s="661"/>
      <c r="B752" s="1"/>
      <c r="D752" s="50"/>
      <c r="E752" s="50"/>
      <c r="F752" s="50"/>
      <c r="G752" s="50"/>
      <c r="H752" s="50"/>
      <c r="I752" s="50"/>
      <c r="J752" s="50"/>
      <c r="S752" s="50"/>
    </row>
    <row r="753">
      <c r="A753" s="661"/>
      <c r="B753" s="1"/>
      <c r="D753" s="50"/>
      <c r="E753" s="50"/>
      <c r="F753" s="50"/>
      <c r="G753" s="50"/>
      <c r="H753" s="50"/>
      <c r="I753" s="50"/>
      <c r="J753" s="50"/>
      <c r="S753" s="50"/>
    </row>
    <row r="754">
      <c r="A754" s="661"/>
      <c r="B754" s="1"/>
      <c r="D754" s="50"/>
      <c r="E754" s="50"/>
      <c r="F754" s="50"/>
      <c r="G754" s="50"/>
      <c r="H754" s="50"/>
      <c r="I754" s="50"/>
      <c r="J754" s="50"/>
      <c r="S754" s="50"/>
    </row>
    <row r="755">
      <c r="A755" s="661"/>
      <c r="B755" s="1"/>
      <c r="D755" s="50"/>
      <c r="E755" s="50"/>
      <c r="F755" s="50"/>
      <c r="G755" s="50"/>
      <c r="H755" s="50"/>
      <c r="I755" s="50"/>
      <c r="J755" s="50"/>
      <c r="S755" s="50"/>
    </row>
    <row r="756">
      <c r="A756" s="661"/>
      <c r="B756" s="1"/>
      <c r="D756" s="50"/>
      <c r="E756" s="50"/>
      <c r="F756" s="50"/>
      <c r="G756" s="50"/>
      <c r="H756" s="50"/>
      <c r="I756" s="50"/>
      <c r="J756" s="50"/>
      <c r="S756" s="50"/>
    </row>
    <row r="757">
      <c r="A757" s="661"/>
      <c r="B757" s="1"/>
      <c r="D757" s="50"/>
      <c r="E757" s="50"/>
      <c r="F757" s="50"/>
      <c r="G757" s="50"/>
      <c r="H757" s="50"/>
      <c r="I757" s="50"/>
      <c r="J757" s="50"/>
      <c r="S757" s="50"/>
    </row>
    <row r="758">
      <c r="A758" s="661"/>
      <c r="B758" s="1"/>
      <c r="D758" s="50"/>
      <c r="E758" s="50"/>
      <c r="F758" s="50"/>
      <c r="G758" s="50"/>
      <c r="H758" s="50"/>
      <c r="I758" s="50"/>
      <c r="J758" s="50"/>
      <c r="S758" s="50"/>
    </row>
    <row r="759">
      <c r="A759" s="661"/>
      <c r="B759" s="1"/>
      <c r="D759" s="50"/>
      <c r="E759" s="50"/>
      <c r="F759" s="50"/>
      <c r="G759" s="50"/>
      <c r="H759" s="50"/>
      <c r="I759" s="50"/>
      <c r="J759" s="50"/>
      <c r="S759" s="50"/>
    </row>
    <row r="760">
      <c r="A760" s="661"/>
      <c r="B760" s="1"/>
      <c r="D760" s="50"/>
      <c r="E760" s="50"/>
      <c r="F760" s="50"/>
      <c r="G760" s="50"/>
      <c r="H760" s="50"/>
      <c r="I760" s="50"/>
      <c r="J760" s="50"/>
      <c r="S760" s="50"/>
    </row>
    <row r="761">
      <c r="A761" s="661"/>
      <c r="B761" s="1"/>
      <c r="D761" s="50"/>
      <c r="E761" s="50"/>
      <c r="F761" s="50"/>
      <c r="G761" s="50"/>
      <c r="H761" s="50"/>
      <c r="I761" s="50"/>
      <c r="J761" s="50"/>
      <c r="S761" s="50"/>
    </row>
    <row r="762">
      <c r="A762" s="661"/>
      <c r="B762" s="1"/>
      <c r="D762" s="50"/>
      <c r="E762" s="50"/>
      <c r="F762" s="50"/>
      <c r="G762" s="50"/>
      <c r="H762" s="50"/>
      <c r="I762" s="50"/>
      <c r="J762" s="50"/>
      <c r="S762" s="50"/>
    </row>
    <row r="763">
      <c r="A763" s="661"/>
      <c r="B763" s="1"/>
      <c r="D763" s="50"/>
      <c r="E763" s="50"/>
      <c r="F763" s="50"/>
      <c r="G763" s="50"/>
      <c r="H763" s="50"/>
      <c r="I763" s="50"/>
      <c r="J763" s="50"/>
      <c r="S763" s="50"/>
    </row>
    <row r="764">
      <c r="A764" s="661"/>
      <c r="B764" s="1"/>
      <c r="D764" s="50"/>
      <c r="E764" s="50"/>
      <c r="F764" s="50"/>
      <c r="G764" s="50"/>
      <c r="H764" s="50"/>
      <c r="I764" s="50"/>
      <c r="J764" s="50"/>
      <c r="S764" s="50"/>
    </row>
    <row r="765">
      <c r="A765" s="661"/>
      <c r="B765" s="1"/>
      <c r="D765" s="50"/>
      <c r="E765" s="50"/>
      <c r="F765" s="50"/>
      <c r="G765" s="50"/>
      <c r="H765" s="50"/>
      <c r="I765" s="50"/>
      <c r="J765" s="50"/>
      <c r="S765" s="50"/>
    </row>
    <row r="766">
      <c r="A766" s="661"/>
      <c r="B766" s="1"/>
      <c r="D766" s="50"/>
      <c r="E766" s="50"/>
      <c r="F766" s="50"/>
      <c r="G766" s="50"/>
      <c r="H766" s="50"/>
      <c r="I766" s="50"/>
      <c r="J766" s="50"/>
      <c r="S766" s="50"/>
    </row>
    <row r="767">
      <c r="A767" s="661"/>
      <c r="B767" s="1"/>
      <c r="D767" s="50"/>
      <c r="E767" s="50"/>
      <c r="F767" s="50"/>
      <c r="G767" s="50"/>
      <c r="H767" s="50"/>
      <c r="I767" s="50"/>
      <c r="J767" s="50"/>
      <c r="S767" s="50"/>
    </row>
    <row r="768">
      <c r="A768" s="661"/>
      <c r="B768" s="1"/>
      <c r="D768" s="50"/>
      <c r="E768" s="50"/>
      <c r="F768" s="50"/>
      <c r="G768" s="50"/>
      <c r="H768" s="50"/>
      <c r="I768" s="50"/>
      <c r="J768" s="50"/>
      <c r="S768" s="50"/>
    </row>
    <row r="769">
      <c r="A769" s="661"/>
      <c r="B769" s="1"/>
      <c r="D769" s="50"/>
      <c r="E769" s="50"/>
      <c r="F769" s="50"/>
      <c r="G769" s="50"/>
      <c r="H769" s="50"/>
      <c r="I769" s="50"/>
      <c r="J769" s="50"/>
      <c r="S769" s="50"/>
    </row>
    <row r="770">
      <c r="A770" s="661"/>
      <c r="B770" s="1"/>
      <c r="D770" s="50"/>
      <c r="E770" s="50"/>
      <c r="F770" s="50"/>
      <c r="G770" s="50"/>
      <c r="H770" s="50"/>
      <c r="I770" s="50"/>
      <c r="J770" s="50"/>
      <c r="S770" s="50"/>
    </row>
    <row r="771">
      <c r="A771" s="661"/>
      <c r="B771" s="1"/>
      <c r="D771" s="50"/>
      <c r="E771" s="50"/>
      <c r="F771" s="50"/>
      <c r="G771" s="50"/>
      <c r="H771" s="50"/>
      <c r="I771" s="50"/>
      <c r="J771" s="50"/>
      <c r="S771" s="50"/>
    </row>
    <row r="772">
      <c r="A772" s="661"/>
      <c r="B772" s="1"/>
      <c r="D772" s="50"/>
      <c r="E772" s="50"/>
      <c r="F772" s="50"/>
      <c r="G772" s="50"/>
      <c r="H772" s="50"/>
      <c r="I772" s="50"/>
      <c r="J772" s="50"/>
      <c r="S772" s="50"/>
    </row>
    <row r="773">
      <c r="A773" s="661"/>
      <c r="B773" s="1"/>
      <c r="D773" s="50"/>
      <c r="E773" s="50"/>
      <c r="F773" s="50"/>
      <c r="G773" s="50"/>
      <c r="H773" s="50"/>
      <c r="I773" s="50"/>
      <c r="J773" s="50"/>
      <c r="S773" s="50"/>
    </row>
    <row r="774">
      <c r="A774" s="661"/>
      <c r="B774" s="1"/>
      <c r="D774" s="50"/>
      <c r="E774" s="50"/>
      <c r="F774" s="50"/>
      <c r="G774" s="50"/>
      <c r="H774" s="50"/>
      <c r="I774" s="50"/>
      <c r="J774" s="50"/>
      <c r="S774" s="50"/>
    </row>
    <row r="775">
      <c r="A775" s="661"/>
      <c r="B775" s="1"/>
      <c r="D775" s="50"/>
      <c r="E775" s="50"/>
      <c r="F775" s="50"/>
      <c r="G775" s="50"/>
      <c r="H775" s="50"/>
      <c r="I775" s="50"/>
      <c r="J775" s="50"/>
      <c r="S775" s="50"/>
    </row>
    <row r="776">
      <c r="A776" s="661"/>
      <c r="B776" s="1"/>
      <c r="D776" s="50"/>
      <c r="E776" s="50"/>
      <c r="F776" s="50"/>
      <c r="G776" s="50"/>
      <c r="H776" s="50"/>
      <c r="I776" s="50"/>
      <c r="J776" s="50"/>
      <c r="S776" s="50"/>
    </row>
    <row r="777">
      <c r="A777" s="661"/>
      <c r="B777" s="1"/>
      <c r="D777" s="50"/>
      <c r="E777" s="50"/>
      <c r="F777" s="50"/>
      <c r="G777" s="50"/>
      <c r="H777" s="50"/>
      <c r="I777" s="50"/>
      <c r="J777" s="50"/>
      <c r="S777" s="50"/>
    </row>
    <row r="778">
      <c r="A778" s="661"/>
      <c r="B778" s="1"/>
      <c r="D778" s="50"/>
      <c r="E778" s="50"/>
      <c r="F778" s="50"/>
      <c r="G778" s="50"/>
      <c r="H778" s="50"/>
      <c r="I778" s="50"/>
      <c r="J778" s="50"/>
      <c r="S778" s="50"/>
    </row>
    <row r="779">
      <c r="A779" s="661"/>
      <c r="B779" s="1"/>
      <c r="D779" s="50"/>
      <c r="E779" s="50"/>
      <c r="F779" s="50"/>
      <c r="G779" s="50"/>
      <c r="H779" s="50"/>
      <c r="I779" s="50"/>
      <c r="J779" s="50"/>
      <c r="S779" s="50"/>
    </row>
    <row r="780">
      <c r="A780" s="661"/>
      <c r="B780" s="1"/>
      <c r="D780" s="50"/>
      <c r="E780" s="50"/>
      <c r="F780" s="50"/>
      <c r="G780" s="50"/>
      <c r="H780" s="50"/>
      <c r="I780" s="50"/>
      <c r="J780" s="50"/>
      <c r="S780" s="50"/>
    </row>
    <row r="781">
      <c r="A781" s="661"/>
      <c r="B781" s="1"/>
      <c r="D781" s="50"/>
      <c r="E781" s="50"/>
      <c r="F781" s="50"/>
      <c r="G781" s="50"/>
      <c r="H781" s="50"/>
      <c r="I781" s="50"/>
      <c r="J781" s="50"/>
      <c r="S781" s="50"/>
    </row>
    <row r="782">
      <c r="A782" s="661"/>
      <c r="B782" s="1"/>
      <c r="D782" s="50"/>
      <c r="E782" s="50"/>
      <c r="F782" s="50"/>
      <c r="G782" s="50"/>
      <c r="H782" s="50"/>
      <c r="I782" s="50"/>
      <c r="J782" s="50"/>
      <c r="S782" s="50"/>
    </row>
    <row r="783">
      <c r="A783" s="661"/>
      <c r="B783" s="1"/>
      <c r="D783" s="50"/>
      <c r="E783" s="50"/>
      <c r="F783" s="50"/>
      <c r="G783" s="50"/>
      <c r="H783" s="50"/>
      <c r="I783" s="50"/>
      <c r="J783" s="50"/>
      <c r="S783" s="50"/>
    </row>
    <row r="784">
      <c r="A784" s="661"/>
      <c r="B784" s="1"/>
      <c r="D784" s="50"/>
      <c r="E784" s="50"/>
      <c r="F784" s="50"/>
      <c r="G784" s="50"/>
      <c r="H784" s="50"/>
      <c r="I784" s="50"/>
      <c r="J784" s="50"/>
      <c r="S784" s="50"/>
    </row>
    <row r="785">
      <c r="A785" s="661"/>
      <c r="B785" s="1"/>
      <c r="D785" s="50"/>
      <c r="E785" s="50"/>
      <c r="F785" s="50"/>
      <c r="G785" s="50"/>
      <c r="H785" s="50"/>
      <c r="I785" s="50"/>
      <c r="J785" s="50"/>
      <c r="S785" s="50"/>
    </row>
    <row r="786">
      <c r="A786" s="661"/>
      <c r="B786" s="1"/>
      <c r="D786" s="50"/>
      <c r="E786" s="50"/>
      <c r="F786" s="50"/>
      <c r="G786" s="50"/>
      <c r="H786" s="50"/>
      <c r="I786" s="50"/>
      <c r="J786" s="50"/>
      <c r="S786" s="50"/>
    </row>
    <row r="787">
      <c r="A787" s="661"/>
      <c r="B787" s="1"/>
      <c r="D787" s="50"/>
      <c r="E787" s="50"/>
      <c r="F787" s="50"/>
      <c r="G787" s="50"/>
      <c r="H787" s="50"/>
      <c r="I787" s="50"/>
      <c r="J787" s="50"/>
      <c r="S787" s="50"/>
    </row>
    <row r="788">
      <c r="A788" s="661"/>
      <c r="B788" s="1"/>
      <c r="D788" s="50"/>
      <c r="E788" s="50"/>
      <c r="F788" s="50"/>
      <c r="G788" s="50"/>
      <c r="H788" s="50"/>
      <c r="I788" s="50"/>
      <c r="J788" s="50"/>
      <c r="S788" s="50"/>
    </row>
    <row r="789">
      <c r="A789" s="661"/>
      <c r="B789" s="1"/>
      <c r="D789" s="50"/>
      <c r="E789" s="50"/>
      <c r="F789" s="50"/>
      <c r="G789" s="50"/>
      <c r="H789" s="50"/>
      <c r="I789" s="50"/>
      <c r="J789" s="50"/>
      <c r="S789" s="50"/>
    </row>
    <row r="790">
      <c r="A790" s="661"/>
      <c r="B790" s="1"/>
      <c r="D790" s="50"/>
      <c r="E790" s="50"/>
      <c r="F790" s="50"/>
      <c r="G790" s="50"/>
      <c r="H790" s="50"/>
      <c r="I790" s="50"/>
      <c r="J790" s="50"/>
      <c r="S790" s="50"/>
    </row>
    <row r="791">
      <c r="A791" s="661"/>
      <c r="B791" s="1"/>
      <c r="D791" s="50"/>
      <c r="E791" s="50"/>
      <c r="F791" s="50"/>
      <c r="G791" s="50"/>
      <c r="H791" s="50"/>
      <c r="I791" s="50"/>
      <c r="J791" s="50"/>
      <c r="S791" s="50"/>
    </row>
    <row r="792">
      <c r="A792" s="661"/>
      <c r="B792" s="1"/>
      <c r="D792" s="50"/>
      <c r="E792" s="50"/>
      <c r="F792" s="50"/>
      <c r="G792" s="50"/>
      <c r="H792" s="50"/>
      <c r="I792" s="50"/>
      <c r="J792" s="50"/>
      <c r="S792" s="50"/>
    </row>
    <row r="793">
      <c r="A793" s="661"/>
      <c r="B793" s="1"/>
      <c r="D793" s="50"/>
      <c r="E793" s="50"/>
      <c r="F793" s="50"/>
      <c r="G793" s="50"/>
      <c r="H793" s="50"/>
      <c r="I793" s="50"/>
      <c r="J793" s="50"/>
      <c r="S793" s="50"/>
    </row>
    <row r="794">
      <c r="A794" s="661"/>
      <c r="B794" s="1"/>
      <c r="D794" s="50"/>
      <c r="E794" s="50"/>
      <c r="F794" s="50"/>
      <c r="G794" s="50"/>
      <c r="H794" s="50"/>
      <c r="I794" s="50"/>
      <c r="J794" s="50"/>
      <c r="S794" s="50"/>
    </row>
    <row r="795">
      <c r="A795" s="661"/>
      <c r="B795" s="1"/>
      <c r="D795" s="50"/>
      <c r="E795" s="50"/>
      <c r="F795" s="50"/>
      <c r="G795" s="50"/>
      <c r="H795" s="50"/>
      <c r="I795" s="50"/>
      <c r="J795" s="50"/>
      <c r="S795" s="50"/>
    </row>
    <row r="796">
      <c r="A796" s="661"/>
      <c r="B796" s="1"/>
      <c r="D796" s="50"/>
      <c r="E796" s="50"/>
      <c r="F796" s="50"/>
      <c r="G796" s="50"/>
      <c r="H796" s="50"/>
      <c r="I796" s="50"/>
      <c r="J796" s="50"/>
      <c r="S796" s="50"/>
    </row>
    <row r="797">
      <c r="A797" s="661"/>
      <c r="B797" s="1"/>
      <c r="D797" s="50"/>
      <c r="E797" s="50"/>
      <c r="F797" s="50"/>
      <c r="G797" s="50"/>
      <c r="H797" s="50"/>
      <c r="I797" s="50"/>
      <c r="J797" s="50"/>
      <c r="S797" s="50"/>
    </row>
    <row r="798">
      <c r="A798" s="661"/>
      <c r="B798" s="1"/>
      <c r="D798" s="50"/>
      <c r="E798" s="50"/>
      <c r="F798" s="50"/>
      <c r="G798" s="50"/>
      <c r="H798" s="50"/>
      <c r="I798" s="50"/>
      <c r="J798" s="50"/>
      <c r="S798" s="50"/>
    </row>
    <row r="799">
      <c r="A799" s="661"/>
      <c r="B799" s="1"/>
      <c r="D799" s="50"/>
      <c r="E799" s="50"/>
      <c r="F799" s="50"/>
      <c r="G799" s="50"/>
      <c r="H799" s="50"/>
      <c r="I799" s="50"/>
      <c r="J799" s="50"/>
      <c r="S799" s="50"/>
    </row>
    <row r="800">
      <c r="A800" s="661"/>
      <c r="B800" s="1"/>
      <c r="D800" s="50"/>
      <c r="E800" s="50"/>
      <c r="F800" s="50"/>
      <c r="G800" s="50"/>
      <c r="H800" s="50"/>
      <c r="I800" s="50"/>
      <c r="J800" s="50"/>
      <c r="S800" s="50"/>
    </row>
    <row r="801">
      <c r="A801" s="661"/>
      <c r="B801" s="1"/>
      <c r="D801" s="50"/>
      <c r="E801" s="50"/>
      <c r="F801" s="50"/>
      <c r="G801" s="50"/>
      <c r="H801" s="50"/>
      <c r="I801" s="50"/>
      <c r="J801" s="50"/>
      <c r="S801" s="50"/>
    </row>
    <row r="802">
      <c r="A802" s="661"/>
      <c r="B802" s="1"/>
      <c r="D802" s="50"/>
      <c r="E802" s="50"/>
      <c r="F802" s="50"/>
      <c r="G802" s="50"/>
      <c r="H802" s="50"/>
      <c r="I802" s="50"/>
      <c r="J802" s="50"/>
      <c r="S802" s="50"/>
    </row>
    <row r="803">
      <c r="A803" s="661"/>
      <c r="B803" s="1"/>
      <c r="D803" s="50"/>
      <c r="E803" s="50"/>
      <c r="F803" s="50"/>
      <c r="G803" s="50"/>
      <c r="H803" s="50"/>
      <c r="I803" s="50"/>
      <c r="J803" s="50"/>
      <c r="S803" s="50"/>
    </row>
    <row r="804">
      <c r="A804" s="661"/>
      <c r="B804" s="1"/>
      <c r="D804" s="50"/>
      <c r="E804" s="50"/>
      <c r="F804" s="50"/>
      <c r="G804" s="50"/>
      <c r="H804" s="50"/>
      <c r="I804" s="50"/>
      <c r="J804" s="50"/>
      <c r="S804" s="50"/>
    </row>
    <row r="805">
      <c r="A805" s="661"/>
      <c r="B805" s="1"/>
      <c r="D805" s="50"/>
      <c r="E805" s="50"/>
      <c r="F805" s="50"/>
      <c r="G805" s="50"/>
      <c r="H805" s="50"/>
      <c r="I805" s="50"/>
      <c r="J805" s="50"/>
      <c r="S805" s="50"/>
    </row>
    <row r="806">
      <c r="A806" s="661"/>
      <c r="B806" s="1"/>
      <c r="D806" s="50"/>
      <c r="E806" s="50"/>
      <c r="F806" s="50"/>
      <c r="G806" s="50"/>
      <c r="H806" s="50"/>
      <c r="I806" s="50"/>
      <c r="J806" s="50"/>
      <c r="S806" s="50"/>
    </row>
    <row r="807">
      <c r="A807" s="661"/>
      <c r="B807" s="1"/>
      <c r="D807" s="50"/>
      <c r="E807" s="50"/>
      <c r="F807" s="50"/>
      <c r="G807" s="50"/>
      <c r="H807" s="50"/>
      <c r="I807" s="50"/>
      <c r="J807" s="50"/>
      <c r="S807" s="50"/>
    </row>
    <row r="808">
      <c r="A808" s="661"/>
      <c r="B808" s="1"/>
      <c r="D808" s="50"/>
      <c r="E808" s="50"/>
      <c r="F808" s="50"/>
      <c r="G808" s="50"/>
      <c r="H808" s="50"/>
      <c r="I808" s="50"/>
      <c r="J808" s="50"/>
      <c r="S808" s="50"/>
    </row>
    <row r="809">
      <c r="A809" s="661"/>
      <c r="B809" s="1"/>
      <c r="D809" s="50"/>
      <c r="E809" s="50"/>
      <c r="F809" s="50"/>
      <c r="G809" s="50"/>
      <c r="H809" s="50"/>
      <c r="I809" s="50"/>
      <c r="J809" s="50"/>
      <c r="S809" s="50"/>
    </row>
    <row r="810">
      <c r="A810" s="661"/>
      <c r="B810" s="1"/>
      <c r="D810" s="50"/>
      <c r="E810" s="50"/>
      <c r="F810" s="50"/>
      <c r="G810" s="50"/>
      <c r="H810" s="50"/>
      <c r="I810" s="50"/>
      <c r="J810" s="50"/>
      <c r="S810" s="50"/>
    </row>
    <row r="811">
      <c r="A811" s="661"/>
      <c r="B811" s="1"/>
      <c r="D811" s="50"/>
      <c r="E811" s="50"/>
      <c r="F811" s="50"/>
      <c r="G811" s="50"/>
      <c r="H811" s="50"/>
      <c r="I811" s="50"/>
      <c r="J811" s="50"/>
      <c r="S811" s="50"/>
    </row>
    <row r="812">
      <c r="A812" s="661"/>
      <c r="B812" s="1"/>
      <c r="D812" s="50"/>
      <c r="E812" s="50"/>
      <c r="F812" s="50"/>
      <c r="G812" s="50"/>
      <c r="H812" s="50"/>
      <c r="I812" s="50"/>
      <c r="J812" s="50"/>
      <c r="S812" s="50"/>
    </row>
    <row r="813">
      <c r="A813" s="661"/>
      <c r="B813" s="1"/>
      <c r="D813" s="50"/>
      <c r="E813" s="50"/>
      <c r="F813" s="50"/>
      <c r="G813" s="50"/>
      <c r="H813" s="50"/>
      <c r="I813" s="50"/>
      <c r="J813" s="50"/>
      <c r="S813" s="50"/>
    </row>
    <row r="814">
      <c r="A814" s="661"/>
      <c r="B814" s="1"/>
      <c r="D814" s="50"/>
      <c r="E814" s="50"/>
      <c r="F814" s="50"/>
      <c r="G814" s="50"/>
      <c r="H814" s="50"/>
      <c r="I814" s="50"/>
      <c r="J814" s="50"/>
      <c r="S814" s="50"/>
    </row>
    <row r="815">
      <c r="A815" s="661"/>
      <c r="B815" s="1"/>
      <c r="D815" s="50"/>
      <c r="E815" s="50"/>
      <c r="F815" s="50"/>
      <c r="G815" s="50"/>
      <c r="H815" s="50"/>
      <c r="I815" s="50"/>
      <c r="J815" s="50"/>
      <c r="S815" s="50"/>
    </row>
    <row r="816">
      <c r="A816" s="661"/>
      <c r="B816" s="1"/>
      <c r="D816" s="50"/>
      <c r="E816" s="50"/>
      <c r="F816" s="50"/>
      <c r="G816" s="50"/>
      <c r="H816" s="50"/>
      <c r="I816" s="50"/>
      <c r="J816" s="50"/>
      <c r="S816" s="50"/>
    </row>
    <row r="817">
      <c r="A817" s="661"/>
      <c r="B817" s="1"/>
      <c r="D817" s="50"/>
      <c r="E817" s="50"/>
      <c r="F817" s="50"/>
      <c r="G817" s="50"/>
      <c r="H817" s="50"/>
      <c r="I817" s="50"/>
      <c r="J817" s="50"/>
      <c r="S817" s="50"/>
    </row>
    <row r="818">
      <c r="A818" s="661"/>
      <c r="B818" s="1"/>
      <c r="D818" s="50"/>
      <c r="E818" s="50"/>
      <c r="F818" s="50"/>
      <c r="G818" s="50"/>
      <c r="H818" s="50"/>
      <c r="I818" s="50"/>
      <c r="J818" s="50"/>
      <c r="S818" s="50"/>
    </row>
    <row r="819">
      <c r="A819" s="661"/>
      <c r="B819" s="1"/>
      <c r="D819" s="50"/>
      <c r="E819" s="50"/>
      <c r="F819" s="50"/>
      <c r="G819" s="50"/>
      <c r="H819" s="50"/>
      <c r="I819" s="50"/>
      <c r="J819" s="50"/>
      <c r="S819" s="50"/>
    </row>
    <row r="820">
      <c r="A820" s="661"/>
      <c r="B820" s="1"/>
      <c r="D820" s="50"/>
      <c r="E820" s="50"/>
      <c r="F820" s="50"/>
      <c r="G820" s="50"/>
      <c r="H820" s="50"/>
      <c r="I820" s="50"/>
      <c r="J820" s="50"/>
      <c r="S820" s="50"/>
    </row>
    <row r="821">
      <c r="A821" s="661"/>
      <c r="B821" s="1"/>
      <c r="D821" s="50"/>
      <c r="E821" s="50"/>
      <c r="F821" s="50"/>
      <c r="G821" s="50"/>
      <c r="H821" s="50"/>
      <c r="I821" s="50"/>
      <c r="J821" s="50"/>
      <c r="S821" s="50"/>
    </row>
    <row r="822">
      <c r="A822" s="661"/>
      <c r="B822" s="1"/>
      <c r="D822" s="50"/>
      <c r="E822" s="50"/>
      <c r="F822" s="50"/>
      <c r="G822" s="50"/>
      <c r="H822" s="50"/>
      <c r="I822" s="50"/>
      <c r="J822" s="50"/>
      <c r="S822" s="50"/>
    </row>
    <row r="823">
      <c r="A823" s="661"/>
      <c r="B823" s="1"/>
      <c r="D823" s="50"/>
      <c r="E823" s="50"/>
      <c r="F823" s="50"/>
      <c r="G823" s="50"/>
      <c r="H823" s="50"/>
      <c r="I823" s="50"/>
      <c r="J823" s="50"/>
      <c r="S823" s="50"/>
    </row>
    <row r="824">
      <c r="A824" s="661"/>
      <c r="B824" s="1"/>
      <c r="D824" s="50"/>
      <c r="E824" s="50"/>
      <c r="F824" s="50"/>
      <c r="G824" s="50"/>
      <c r="H824" s="50"/>
      <c r="I824" s="50"/>
      <c r="J824" s="50"/>
      <c r="S824" s="50"/>
    </row>
    <row r="825">
      <c r="A825" s="661"/>
      <c r="B825" s="1"/>
      <c r="D825" s="50"/>
      <c r="E825" s="50"/>
      <c r="F825" s="50"/>
      <c r="G825" s="50"/>
      <c r="H825" s="50"/>
      <c r="I825" s="50"/>
      <c r="J825" s="50"/>
      <c r="S825" s="50"/>
    </row>
    <row r="826">
      <c r="A826" s="661"/>
      <c r="B826" s="1"/>
      <c r="D826" s="50"/>
      <c r="E826" s="50"/>
      <c r="F826" s="50"/>
      <c r="G826" s="50"/>
      <c r="H826" s="50"/>
      <c r="I826" s="50"/>
      <c r="J826" s="50"/>
      <c r="S826" s="50"/>
    </row>
    <row r="827">
      <c r="A827" s="661"/>
      <c r="B827" s="1"/>
      <c r="D827" s="50"/>
      <c r="E827" s="50"/>
      <c r="F827" s="50"/>
      <c r="G827" s="50"/>
      <c r="H827" s="50"/>
      <c r="I827" s="50"/>
      <c r="J827" s="50"/>
      <c r="S827" s="50"/>
    </row>
    <row r="828">
      <c r="A828" s="661"/>
      <c r="B828" s="1"/>
      <c r="D828" s="50"/>
      <c r="E828" s="50"/>
      <c r="F828" s="50"/>
      <c r="G828" s="50"/>
      <c r="H828" s="50"/>
      <c r="I828" s="50"/>
      <c r="J828" s="50"/>
      <c r="S828" s="50"/>
    </row>
    <row r="829">
      <c r="A829" s="661"/>
      <c r="B829" s="1"/>
      <c r="D829" s="50"/>
      <c r="E829" s="50"/>
      <c r="F829" s="50"/>
      <c r="G829" s="50"/>
      <c r="H829" s="50"/>
      <c r="I829" s="50"/>
      <c r="J829" s="50"/>
      <c r="S829" s="50"/>
    </row>
    <row r="830">
      <c r="A830" s="661"/>
      <c r="B830" s="1"/>
      <c r="D830" s="50"/>
      <c r="E830" s="50"/>
      <c r="F830" s="50"/>
      <c r="G830" s="50"/>
      <c r="H830" s="50"/>
      <c r="I830" s="50"/>
      <c r="J830" s="50"/>
      <c r="S830" s="50"/>
    </row>
    <row r="831">
      <c r="A831" s="661"/>
      <c r="B831" s="1"/>
      <c r="D831" s="50"/>
      <c r="E831" s="50"/>
      <c r="F831" s="50"/>
      <c r="G831" s="50"/>
      <c r="H831" s="50"/>
      <c r="I831" s="50"/>
      <c r="J831" s="50"/>
      <c r="S831" s="50"/>
    </row>
    <row r="832">
      <c r="A832" s="661"/>
      <c r="B832" s="1"/>
      <c r="D832" s="50"/>
      <c r="E832" s="50"/>
      <c r="F832" s="50"/>
      <c r="G832" s="50"/>
      <c r="H832" s="50"/>
      <c r="I832" s="50"/>
      <c r="J832" s="50"/>
      <c r="S832" s="50"/>
    </row>
    <row r="833">
      <c r="A833" s="661"/>
      <c r="B833" s="1"/>
      <c r="D833" s="50"/>
      <c r="E833" s="50"/>
      <c r="F833" s="50"/>
      <c r="G833" s="50"/>
      <c r="H833" s="50"/>
      <c r="I833" s="50"/>
      <c r="J833" s="50"/>
      <c r="S833" s="50"/>
    </row>
    <row r="834">
      <c r="A834" s="661"/>
      <c r="B834" s="1"/>
      <c r="D834" s="50"/>
      <c r="E834" s="50"/>
      <c r="F834" s="50"/>
      <c r="G834" s="50"/>
      <c r="H834" s="50"/>
      <c r="I834" s="50"/>
      <c r="J834" s="50"/>
      <c r="S834" s="50"/>
    </row>
    <row r="835">
      <c r="A835" s="661"/>
      <c r="B835" s="1"/>
      <c r="D835" s="50"/>
      <c r="E835" s="50"/>
      <c r="F835" s="50"/>
      <c r="G835" s="50"/>
      <c r="H835" s="50"/>
      <c r="I835" s="50"/>
      <c r="J835" s="50"/>
      <c r="S835" s="50"/>
    </row>
    <row r="836">
      <c r="A836" s="661"/>
      <c r="B836" s="1"/>
      <c r="D836" s="50"/>
      <c r="E836" s="50"/>
      <c r="F836" s="50"/>
      <c r="G836" s="50"/>
      <c r="H836" s="50"/>
      <c r="I836" s="50"/>
      <c r="J836" s="50"/>
      <c r="S836" s="50"/>
    </row>
    <row r="837">
      <c r="A837" s="661"/>
      <c r="B837" s="1"/>
      <c r="D837" s="50"/>
      <c r="E837" s="50"/>
      <c r="F837" s="50"/>
      <c r="G837" s="50"/>
      <c r="H837" s="50"/>
      <c r="I837" s="50"/>
      <c r="J837" s="50"/>
      <c r="S837" s="50"/>
    </row>
    <row r="838">
      <c r="A838" s="661"/>
      <c r="B838" s="1"/>
      <c r="D838" s="50"/>
      <c r="E838" s="50"/>
      <c r="F838" s="50"/>
      <c r="G838" s="50"/>
      <c r="H838" s="50"/>
      <c r="I838" s="50"/>
      <c r="J838" s="50"/>
      <c r="S838" s="50"/>
    </row>
    <row r="839">
      <c r="A839" s="661"/>
      <c r="B839" s="1"/>
      <c r="D839" s="50"/>
      <c r="E839" s="50"/>
      <c r="F839" s="50"/>
      <c r="G839" s="50"/>
      <c r="H839" s="50"/>
      <c r="I839" s="50"/>
      <c r="J839" s="50"/>
      <c r="S839" s="50"/>
    </row>
    <row r="840">
      <c r="A840" s="661"/>
      <c r="B840" s="1"/>
      <c r="D840" s="50"/>
      <c r="E840" s="50"/>
      <c r="F840" s="50"/>
      <c r="G840" s="50"/>
      <c r="H840" s="50"/>
      <c r="I840" s="50"/>
      <c r="J840" s="50"/>
      <c r="S840" s="50"/>
    </row>
    <row r="841">
      <c r="A841" s="661"/>
      <c r="B841" s="1"/>
      <c r="D841" s="50"/>
      <c r="E841" s="50"/>
      <c r="F841" s="50"/>
      <c r="G841" s="50"/>
      <c r="H841" s="50"/>
      <c r="I841" s="50"/>
      <c r="J841" s="50"/>
      <c r="S841" s="50"/>
    </row>
    <row r="842">
      <c r="A842" s="661"/>
      <c r="B842" s="1"/>
      <c r="D842" s="50"/>
      <c r="E842" s="50"/>
      <c r="F842" s="50"/>
      <c r="G842" s="50"/>
      <c r="H842" s="50"/>
      <c r="I842" s="50"/>
      <c r="J842" s="50"/>
      <c r="S842" s="50"/>
    </row>
    <row r="843">
      <c r="A843" s="661"/>
      <c r="B843" s="1"/>
      <c r="D843" s="50"/>
      <c r="E843" s="50"/>
      <c r="F843" s="50"/>
      <c r="G843" s="50"/>
      <c r="H843" s="50"/>
      <c r="I843" s="50"/>
      <c r="J843" s="50"/>
      <c r="S843" s="50"/>
    </row>
    <row r="844">
      <c r="A844" s="661"/>
      <c r="B844" s="1"/>
      <c r="D844" s="50"/>
      <c r="E844" s="50"/>
      <c r="F844" s="50"/>
      <c r="G844" s="50"/>
      <c r="H844" s="50"/>
      <c r="I844" s="50"/>
      <c r="J844" s="50"/>
      <c r="S844" s="50"/>
    </row>
    <row r="845">
      <c r="A845" s="661"/>
      <c r="B845" s="1"/>
      <c r="D845" s="50"/>
      <c r="E845" s="50"/>
      <c r="F845" s="50"/>
      <c r="G845" s="50"/>
      <c r="H845" s="50"/>
      <c r="I845" s="50"/>
      <c r="J845" s="50"/>
      <c r="S845" s="50"/>
    </row>
    <row r="846">
      <c r="A846" s="661"/>
      <c r="B846" s="1"/>
      <c r="D846" s="50"/>
      <c r="E846" s="50"/>
      <c r="F846" s="50"/>
      <c r="G846" s="50"/>
      <c r="H846" s="50"/>
      <c r="I846" s="50"/>
      <c r="J846" s="50"/>
      <c r="S846" s="50"/>
    </row>
    <row r="847">
      <c r="A847" s="661"/>
      <c r="B847" s="1"/>
      <c r="D847" s="50"/>
      <c r="E847" s="50"/>
      <c r="F847" s="50"/>
      <c r="G847" s="50"/>
      <c r="H847" s="50"/>
      <c r="I847" s="50"/>
      <c r="J847" s="50"/>
      <c r="S847" s="50"/>
    </row>
    <row r="848">
      <c r="A848" s="661"/>
      <c r="B848" s="1"/>
      <c r="D848" s="50"/>
      <c r="E848" s="50"/>
      <c r="F848" s="50"/>
      <c r="G848" s="50"/>
      <c r="H848" s="50"/>
      <c r="I848" s="50"/>
      <c r="J848" s="50"/>
      <c r="S848" s="50"/>
    </row>
    <row r="849">
      <c r="A849" s="661"/>
      <c r="B849" s="1"/>
      <c r="D849" s="50"/>
      <c r="E849" s="50"/>
      <c r="F849" s="50"/>
      <c r="G849" s="50"/>
      <c r="H849" s="50"/>
      <c r="I849" s="50"/>
      <c r="J849" s="50"/>
      <c r="S849" s="50"/>
    </row>
    <row r="850">
      <c r="A850" s="661"/>
      <c r="B850" s="1"/>
      <c r="D850" s="50"/>
      <c r="E850" s="50"/>
      <c r="F850" s="50"/>
      <c r="G850" s="50"/>
      <c r="H850" s="50"/>
      <c r="I850" s="50"/>
      <c r="J850" s="50"/>
      <c r="S850" s="50"/>
    </row>
    <row r="851">
      <c r="A851" s="661"/>
      <c r="B851" s="1"/>
      <c r="D851" s="50"/>
      <c r="E851" s="50"/>
      <c r="F851" s="50"/>
      <c r="G851" s="50"/>
      <c r="H851" s="50"/>
      <c r="I851" s="50"/>
      <c r="J851" s="50"/>
      <c r="S851" s="50"/>
    </row>
    <row r="852">
      <c r="A852" s="661"/>
      <c r="B852" s="1"/>
      <c r="D852" s="50"/>
      <c r="E852" s="50"/>
      <c r="F852" s="50"/>
      <c r="G852" s="50"/>
      <c r="H852" s="50"/>
      <c r="I852" s="50"/>
      <c r="J852" s="50"/>
      <c r="S852" s="50"/>
    </row>
    <row r="853">
      <c r="A853" s="661"/>
      <c r="B853" s="1"/>
      <c r="D853" s="50"/>
      <c r="E853" s="50"/>
      <c r="F853" s="50"/>
      <c r="G853" s="50"/>
      <c r="H853" s="50"/>
      <c r="I853" s="50"/>
      <c r="J853" s="50"/>
      <c r="S853" s="50"/>
    </row>
    <row r="854">
      <c r="A854" s="661"/>
      <c r="B854" s="1"/>
      <c r="D854" s="50"/>
      <c r="E854" s="50"/>
      <c r="F854" s="50"/>
      <c r="G854" s="50"/>
      <c r="H854" s="50"/>
      <c r="I854" s="50"/>
      <c r="J854" s="50"/>
      <c r="S854" s="50"/>
    </row>
    <row r="855">
      <c r="A855" s="661"/>
      <c r="B855" s="1"/>
      <c r="D855" s="50"/>
      <c r="E855" s="50"/>
      <c r="F855" s="50"/>
      <c r="G855" s="50"/>
      <c r="H855" s="50"/>
      <c r="I855" s="50"/>
      <c r="J855" s="50"/>
      <c r="S855" s="50"/>
    </row>
    <row r="856">
      <c r="A856" s="661"/>
      <c r="B856" s="1"/>
      <c r="D856" s="50"/>
      <c r="E856" s="50"/>
      <c r="F856" s="50"/>
      <c r="G856" s="50"/>
      <c r="H856" s="50"/>
      <c r="I856" s="50"/>
      <c r="J856" s="50"/>
      <c r="S856" s="50"/>
    </row>
    <row r="857">
      <c r="A857" s="661"/>
      <c r="B857" s="1"/>
      <c r="D857" s="50"/>
      <c r="E857" s="50"/>
      <c r="F857" s="50"/>
      <c r="G857" s="50"/>
      <c r="H857" s="50"/>
      <c r="I857" s="50"/>
      <c r="J857" s="50"/>
      <c r="S857" s="50"/>
    </row>
    <row r="858">
      <c r="A858" s="661"/>
      <c r="B858" s="1"/>
      <c r="D858" s="50"/>
      <c r="E858" s="50"/>
      <c r="F858" s="50"/>
      <c r="G858" s="50"/>
      <c r="H858" s="50"/>
      <c r="I858" s="50"/>
      <c r="J858" s="50"/>
      <c r="S858" s="50"/>
    </row>
    <row r="859">
      <c r="A859" s="661"/>
      <c r="B859" s="1"/>
      <c r="D859" s="50"/>
      <c r="E859" s="50"/>
      <c r="F859" s="50"/>
      <c r="G859" s="50"/>
      <c r="H859" s="50"/>
      <c r="I859" s="50"/>
      <c r="J859" s="50"/>
      <c r="S859" s="50"/>
    </row>
    <row r="860">
      <c r="A860" s="661"/>
      <c r="B860" s="1"/>
      <c r="D860" s="50"/>
      <c r="E860" s="50"/>
      <c r="F860" s="50"/>
      <c r="G860" s="50"/>
      <c r="H860" s="50"/>
      <c r="I860" s="50"/>
      <c r="J860" s="50"/>
      <c r="S860" s="50"/>
    </row>
    <row r="861">
      <c r="A861" s="661"/>
      <c r="B861" s="1"/>
      <c r="D861" s="50"/>
      <c r="E861" s="50"/>
      <c r="F861" s="50"/>
      <c r="G861" s="50"/>
      <c r="H861" s="50"/>
      <c r="I861" s="50"/>
      <c r="J861" s="50"/>
      <c r="S861" s="50"/>
    </row>
    <row r="862">
      <c r="A862" s="661"/>
      <c r="B862" s="1"/>
      <c r="D862" s="50"/>
      <c r="E862" s="50"/>
      <c r="F862" s="50"/>
      <c r="G862" s="50"/>
      <c r="H862" s="50"/>
      <c r="I862" s="50"/>
      <c r="J862" s="50"/>
      <c r="S862" s="50"/>
    </row>
    <row r="863">
      <c r="A863" s="661"/>
      <c r="B863" s="1"/>
      <c r="D863" s="50"/>
      <c r="E863" s="50"/>
      <c r="F863" s="50"/>
      <c r="G863" s="50"/>
      <c r="H863" s="50"/>
      <c r="I863" s="50"/>
      <c r="J863" s="50"/>
      <c r="S863" s="50"/>
    </row>
    <row r="864">
      <c r="A864" s="661"/>
      <c r="B864" s="1"/>
      <c r="D864" s="50"/>
      <c r="E864" s="50"/>
      <c r="F864" s="50"/>
      <c r="G864" s="50"/>
      <c r="H864" s="50"/>
      <c r="I864" s="50"/>
      <c r="J864" s="50"/>
      <c r="S864" s="50"/>
    </row>
    <row r="865">
      <c r="A865" s="661"/>
      <c r="B865" s="1"/>
      <c r="D865" s="50"/>
      <c r="E865" s="50"/>
      <c r="F865" s="50"/>
      <c r="G865" s="50"/>
      <c r="H865" s="50"/>
      <c r="I865" s="50"/>
      <c r="J865" s="50"/>
      <c r="S865" s="50"/>
    </row>
    <row r="866">
      <c r="A866" s="661"/>
      <c r="B866" s="1"/>
      <c r="D866" s="50"/>
      <c r="E866" s="50"/>
      <c r="F866" s="50"/>
      <c r="G866" s="50"/>
      <c r="H866" s="50"/>
      <c r="I866" s="50"/>
      <c r="J866" s="50"/>
      <c r="S866" s="50"/>
    </row>
    <row r="867">
      <c r="A867" s="661"/>
      <c r="B867" s="1"/>
      <c r="D867" s="50"/>
      <c r="E867" s="50"/>
      <c r="F867" s="50"/>
      <c r="G867" s="50"/>
      <c r="H867" s="50"/>
      <c r="I867" s="50"/>
      <c r="J867" s="50"/>
      <c r="S867" s="50"/>
    </row>
    <row r="868">
      <c r="A868" s="661"/>
      <c r="B868" s="1"/>
      <c r="D868" s="50"/>
      <c r="E868" s="50"/>
      <c r="F868" s="50"/>
      <c r="G868" s="50"/>
      <c r="H868" s="50"/>
      <c r="I868" s="50"/>
      <c r="J868" s="50"/>
      <c r="S868" s="50"/>
    </row>
    <row r="869">
      <c r="A869" s="661"/>
      <c r="B869" s="1"/>
      <c r="D869" s="50"/>
      <c r="E869" s="50"/>
      <c r="F869" s="50"/>
      <c r="G869" s="50"/>
      <c r="H869" s="50"/>
      <c r="I869" s="50"/>
      <c r="J869" s="50"/>
      <c r="S869" s="50"/>
    </row>
    <row r="870">
      <c r="A870" s="661"/>
      <c r="B870" s="1"/>
      <c r="D870" s="50"/>
      <c r="E870" s="50"/>
      <c r="F870" s="50"/>
      <c r="G870" s="50"/>
      <c r="H870" s="50"/>
      <c r="I870" s="50"/>
      <c r="J870" s="50"/>
      <c r="S870" s="50"/>
    </row>
    <row r="871">
      <c r="A871" s="661"/>
      <c r="B871" s="1"/>
      <c r="D871" s="50"/>
      <c r="E871" s="50"/>
      <c r="F871" s="50"/>
      <c r="G871" s="50"/>
      <c r="H871" s="50"/>
      <c r="I871" s="50"/>
      <c r="J871" s="50"/>
      <c r="S871" s="50"/>
    </row>
    <row r="872">
      <c r="A872" s="661"/>
      <c r="B872" s="1"/>
      <c r="D872" s="50"/>
      <c r="E872" s="50"/>
      <c r="F872" s="50"/>
      <c r="G872" s="50"/>
      <c r="H872" s="50"/>
      <c r="I872" s="50"/>
      <c r="J872" s="50"/>
      <c r="S872" s="50"/>
    </row>
    <row r="873">
      <c r="A873" s="661"/>
      <c r="B873" s="1"/>
      <c r="D873" s="50"/>
      <c r="E873" s="50"/>
      <c r="F873" s="50"/>
      <c r="G873" s="50"/>
      <c r="H873" s="50"/>
      <c r="I873" s="50"/>
      <c r="J873" s="50"/>
      <c r="S873" s="50"/>
    </row>
    <row r="874">
      <c r="A874" s="661"/>
      <c r="B874" s="1"/>
      <c r="D874" s="50"/>
      <c r="E874" s="50"/>
      <c r="F874" s="50"/>
      <c r="G874" s="50"/>
      <c r="H874" s="50"/>
      <c r="I874" s="50"/>
      <c r="J874" s="50"/>
      <c r="S874" s="50"/>
    </row>
    <row r="875">
      <c r="A875" s="661"/>
      <c r="B875" s="1"/>
      <c r="D875" s="50"/>
      <c r="E875" s="50"/>
      <c r="F875" s="50"/>
      <c r="G875" s="50"/>
      <c r="H875" s="50"/>
      <c r="I875" s="50"/>
      <c r="J875" s="50"/>
      <c r="S875" s="50"/>
    </row>
    <row r="876">
      <c r="A876" s="661"/>
      <c r="B876" s="1"/>
      <c r="D876" s="50"/>
      <c r="E876" s="50"/>
      <c r="F876" s="50"/>
      <c r="G876" s="50"/>
      <c r="H876" s="50"/>
      <c r="I876" s="50"/>
      <c r="J876" s="50"/>
      <c r="S876" s="50"/>
    </row>
    <row r="877">
      <c r="A877" s="661"/>
      <c r="B877" s="1"/>
      <c r="D877" s="50"/>
      <c r="E877" s="50"/>
      <c r="F877" s="50"/>
      <c r="G877" s="50"/>
      <c r="H877" s="50"/>
      <c r="I877" s="50"/>
      <c r="J877" s="50"/>
      <c r="S877" s="50"/>
    </row>
    <row r="878">
      <c r="A878" s="661"/>
      <c r="B878" s="1"/>
      <c r="D878" s="50"/>
      <c r="E878" s="50"/>
      <c r="F878" s="50"/>
      <c r="G878" s="50"/>
      <c r="H878" s="50"/>
      <c r="I878" s="50"/>
      <c r="J878" s="50"/>
      <c r="S878" s="50"/>
    </row>
    <row r="879">
      <c r="A879" s="661"/>
      <c r="B879" s="1"/>
      <c r="D879" s="50"/>
      <c r="E879" s="50"/>
      <c r="F879" s="50"/>
      <c r="G879" s="50"/>
      <c r="H879" s="50"/>
      <c r="I879" s="50"/>
      <c r="J879" s="50"/>
      <c r="S879" s="50"/>
    </row>
    <row r="880">
      <c r="A880" s="661"/>
      <c r="B880" s="1"/>
      <c r="D880" s="50"/>
      <c r="E880" s="50"/>
      <c r="F880" s="50"/>
      <c r="G880" s="50"/>
      <c r="H880" s="50"/>
      <c r="I880" s="50"/>
      <c r="J880" s="50"/>
      <c r="S880" s="50"/>
    </row>
    <row r="881">
      <c r="A881" s="661"/>
      <c r="B881" s="1"/>
      <c r="D881" s="50"/>
      <c r="E881" s="50"/>
      <c r="F881" s="50"/>
      <c r="G881" s="50"/>
      <c r="H881" s="50"/>
      <c r="I881" s="50"/>
      <c r="J881" s="50"/>
      <c r="S881" s="50"/>
    </row>
    <row r="882">
      <c r="A882" s="661"/>
      <c r="B882" s="1"/>
      <c r="D882" s="50"/>
      <c r="E882" s="50"/>
      <c r="F882" s="50"/>
      <c r="G882" s="50"/>
      <c r="H882" s="50"/>
      <c r="I882" s="50"/>
      <c r="J882" s="50"/>
      <c r="S882" s="50"/>
    </row>
    <row r="883">
      <c r="A883" s="661"/>
      <c r="B883" s="1"/>
      <c r="D883" s="50"/>
      <c r="E883" s="50"/>
      <c r="F883" s="50"/>
      <c r="G883" s="50"/>
      <c r="H883" s="50"/>
      <c r="I883" s="50"/>
      <c r="J883" s="50"/>
      <c r="S883" s="50"/>
    </row>
    <row r="884">
      <c r="A884" s="661"/>
      <c r="B884" s="1"/>
      <c r="D884" s="50"/>
      <c r="E884" s="50"/>
      <c r="F884" s="50"/>
      <c r="G884" s="50"/>
      <c r="H884" s="50"/>
      <c r="I884" s="50"/>
      <c r="J884" s="50"/>
      <c r="S884" s="50"/>
    </row>
    <row r="885">
      <c r="A885" s="661"/>
      <c r="B885" s="1"/>
      <c r="D885" s="50"/>
      <c r="E885" s="50"/>
      <c r="F885" s="50"/>
      <c r="G885" s="50"/>
      <c r="H885" s="50"/>
      <c r="I885" s="50"/>
      <c r="J885" s="50"/>
      <c r="S885" s="50"/>
    </row>
    <row r="886">
      <c r="A886" s="661"/>
      <c r="B886" s="1"/>
      <c r="D886" s="50"/>
      <c r="E886" s="50"/>
      <c r="F886" s="50"/>
      <c r="G886" s="50"/>
      <c r="H886" s="50"/>
      <c r="I886" s="50"/>
      <c r="J886" s="50"/>
      <c r="S886" s="50"/>
    </row>
    <row r="887">
      <c r="A887" s="661"/>
      <c r="B887" s="1"/>
      <c r="D887" s="50"/>
      <c r="E887" s="50"/>
      <c r="F887" s="50"/>
      <c r="G887" s="50"/>
      <c r="H887" s="50"/>
      <c r="I887" s="50"/>
      <c r="J887" s="50"/>
      <c r="S887" s="50"/>
    </row>
    <row r="888">
      <c r="A888" s="661"/>
      <c r="B888" s="1"/>
      <c r="D888" s="50"/>
      <c r="E888" s="50"/>
      <c r="F888" s="50"/>
      <c r="G888" s="50"/>
      <c r="H888" s="50"/>
      <c r="I888" s="50"/>
      <c r="J888" s="50"/>
      <c r="S888" s="50"/>
    </row>
    <row r="889">
      <c r="A889" s="661"/>
      <c r="B889" s="1"/>
      <c r="D889" s="50"/>
      <c r="E889" s="50"/>
      <c r="F889" s="50"/>
      <c r="G889" s="50"/>
      <c r="H889" s="50"/>
      <c r="I889" s="50"/>
      <c r="J889" s="50"/>
      <c r="S889" s="50"/>
    </row>
    <row r="890">
      <c r="A890" s="661"/>
      <c r="B890" s="1"/>
      <c r="D890" s="50"/>
      <c r="E890" s="50"/>
      <c r="F890" s="50"/>
      <c r="G890" s="50"/>
      <c r="H890" s="50"/>
      <c r="I890" s="50"/>
      <c r="J890" s="50"/>
      <c r="S890" s="50"/>
    </row>
    <row r="891">
      <c r="A891" s="661"/>
      <c r="B891" s="1"/>
      <c r="D891" s="50"/>
      <c r="E891" s="50"/>
      <c r="F891" s="50"/>
      <c r="G891" s="50"/>
      <c r="H891" s="50"/>
      <c r="I891" s="50"/>
      <c r="J891" s="50"/>
      <c r="S891" s="50"/>
    </row>
    <row r="892">
      <c r="A892" s="661"/>
      <c r="B892" s="1"/>
      <c r="D892" s="50"/>
      <c r="E892" s="50"/>
      <c r="F892" s="50"/>
      <c r="G892" s="50"/>
      <c r="H892" s="50"/>
      <c r="I892" s="50"/>
      <c r="J892" s="50"/>
      <c r="S892" s="50"/>
    </row>
    <row r="893">
      <c r="A893" s="661"/>
      <c r="B893" s="1"/>
      <c r="D893" s="50"/>
      <c r="E893" s="50"/>
      <c r="F893" s="50"/>
      <c r="G893" s="50"/>
      <c r="H893" s="50"/>
      <c r="I893" s="50"/>
      <c r="J893" s="50"/>
      <c r="S893" s="50"/>
    </row>
    <row r="894">
      <c r="A894" s="661"/>
      <c r="B894" s="1"/>
      <c r="D894" s="50"/>
      <c r="E894" s="50"/>
      <c r="F894" s="50"/>
      <c r="G894" s="50"/>
      <c r="H894" s="50"/>
      <c r="I894" s="50"/>
      <c r="J894" s="50"/>
      <c r="S894" s="50"/>
    </row>
    <row r="895">
      <c r="A895" s="661"/>
      <c r="B895" s="1"/>
      <c r="D895" s="50"/>
      <c r="E895" s="50"/>
      <c r="F895" s="50"/>
      <c r="G895" s="50"/>
      <c r="H895" s="50"/>
      <c r="I895" s="50"/>
      <c r="J895" s="50"/>
      <c r="S895" s="50"/>
    </row>
    <row r="896">
      <c r="A896" s="661"/>
      <c r="B896" s="1"/>
      <c r="D896" s="50"/>
      <c r="E896" s="50"/>
      <c r="F896" s="50"/>
      <c r="G896" s="50"/>
      <c r="H896" s="50"/>
      <c r="I896" s="50"/>
      <c r="J896" s="50"/>
      <c r="S896" s="50"/>
    </row>
    <row r="897">
      <c r="A897" s="661"/>
      <c r="B897" s="1"/>
      <c r="D897" s="50"/>
      <c r="E897" s="50"/>
      <c r="F897" s="50"/>
      <c r="G897" s="50"/>
      <c r="H897" s="50"/>
      <c r="I897" s="50"/>
      <c r="J897" s="50"/>
      <c r="S897" s="50"/>
    </row>
    <row r="898">
      <c r="A898" s="661"/>
      <c r="B898" s="1"/>
      <c r="D898" s="50"/>
      <c r="E898" s="50"/>
      <c r="F898" s="50"/>
      <c r="G898" s="50"/>
      <c r="H898" s="50"/>
      <c r="I898" s="50"/>
      <c r="J898" s="50"/>
      <c r="S898" s="50"/>
    </row>
    <row r="899">
      <c r="A899" s="661"/>
      <c r="B899" s="1"/>
      <c r="D899" s="50"/>
      <c r="E899" s="50"/>
      <c r="F899" s="50"/>
      <c r="G899" s="50"/>
      <c r="H899" s="50"/>
      <c r="I899" s="50"/>
      <c r="J899" s="50"/>
      <c r="S899" s="50"/>
    </row>
    <row r="900">
      <c r="A900" s="661"/>
      <c r="B900" s="1"/>
      <c r="D900" s="50"/>
      <c r="E900" s="50"/>
      <c r="F900" s="50"/>
      <c r="G900" s="50"/>
      <c r="H900" s="50"/>
      <c r="I900" s="50"/>
      <c r="J900" s="50"/>
      <c r="S900" s="50"/>
    </row>
    <row r="901">
      <c r="A901" s="661"/>
      <c r="B901" s="1"/>
      <c r="D901" s="50"/>
      <c r="E901" s="50"/>
      <c r="F901" s="50"/>
      <c r="G901" s="50"/>
      <c r="H901" s="50"/>
      <c r="I901" s="50"/>
      <c r="J901" s="50"/>
      <c r="S901" s="50"/>
    </row>
    <row r="902">
      <c r="A902" s="661"/>
      <c r="B902" s="1"/>
      <c r="D902" s="50"/>
      <c r="E902" s="50"/>
      <c r="F902" s="50"/>
      <c r="G902" s="50"/>
      <c r="H902" s="50"/>
      <c r="I902" s="50"/>
      <c r="J902" s="50"/>
      <c r="S902" s="50"/>
    </row>
    <row r="903">
      <c r="A903" s="661"/>
      <c r="B903" s="1"/>
      <c r="D903" s="50"/>
      <c r="E903" s="50"/>
      <c r="F903" s="50"/>
      <c r="G903" s="50"/>
      <c r="H903" s="50"/>
      <c r="I903" s="50"/>
      <c r="J903" s="50"/>
      <c r="S903" s="50"/>
    </row>
    <row r="904">
      <c r="A904" s="661"/>
      <c r="B904" s="1"/>
      <c r="D904" s="50"/>
      <c r="E904" s="50"/>
      <c r="F904" s="50"/>
      <c r="G904" s="50"/>
      <c r="H904" s="50"/>
      <c r="I904" s="50"/>
      <c r="J904" s="50"/>
      <c r="S904" s="50"/>
    </row>
    <row r="905">
      <c r="A905" s="661"/>
      <c r="B905" s="1"/>
      <c r="D905" s="50"/>
      <c r="E905" s="50"/>
      <c r="F905" s="50"/>
      <c r="G905" s="50"/>
      <c r="H905" s="50"/>
      <c r="I905" s="50"/>
      <c r="J905" s="50"/>
      <c r="S905" s="50"/>
    </row>
    <row r="906">
      <c r="A906" s="661"/>
      <c r="B906" s="1"/>
      <c r="D906" s="50"/>
      <c r="E906" s="50"/>
      <c r="F906" s="50"/>
      <c r="G906" s="50"/>
      <c r="H906" s="50"/>
      <c r="I906" s="50"/>
      <c r="J906" s="50"/>
      <c r="S906" s="50"/>
    </row>
    <row r="907">
      <c r="A907" s="661"/>
      <c r="B907" s="1"/>
      <c r="D907" s="50"/>
      <c r="E907" s="50"/>
      <c r="F907" s="50"/>
      <c r="G907" s="50"/>
      <c r="H907" s="50"/>
      <c r="I907" s="50"/>
      <c r="J907" s="50"/>
      <c r="S907" s="50"/>
    </row>
    <row r="908">
      <c r="A908" s="661"/>
      <c r="B908" s="1"/>
      <c r="D908" s="50"/>
      <c r="E908" s="50"/>
      <c r="F908" s="50"/>
      <c r="G908" s="50"/>
      <c r="H908" s="50"/>
      <c r="I908" s="50"/>
      <c r="J908" s="50"/>
      <c r="S908" s="50"/>
    </row>
    <row r="909">
      <c r="A909" s="661"/>
      <c r="B909" s="1"/>
      <c r="D909" s="50"/>
      <c r="E909" s="50"/>
      <c r="F909" s="50"/>
      <c r="G909" s="50"/>
      <c r="H909" s="50"/>
      <c r="I909" s="50"/>
      <c r="J909" s="50"/>
      <c r="S909" s="50"/>
    </row>
    <row r="910">
      <c r="A910" s="661"/>
      <c r="B910" s="1"/>
      <c r="D910" s="50"/>
      <c r="E910" s="50"/>
      <c r="F910" s="50"/>
      <c r="G910" s="50"/>
      <c r="H910" s="50"/>
      <c r="I910" s="50"/>
      <c r="J910" s="50"/>
      <c r="S910" s="50"/>
    </row>
    <row r="911">
      <c r="A911" s="661"/>
      <c r="B911" s="1"/>
      <c r="D911" s="50"/>
      <c r="E911" s="50"/>
      <c r="F911" s="50"/>
      <c r="G911" s="50"/>
      <c r="H911" s="50"/>
      <c r="I911" s="50"/>
      <c r="J911" s="50"/>
      <c r="S911" s="50"/>
    </row>
    <row r="912">
      <c r="A912" s="661"/>
      <c r="B912" s="1"/>
      <c r="D912" s="50"/>
      <c r="E912" s="50"/>
      <c r="F912" s="50"/>
      <c r="G912" s="50"/>
      <c r="H912" s="50"/>
      <c r="I912" s="50"/>
      <c r="J912" s="50"/>
      <c r="S912" s="50"/>
    </row>
    <row r="913">
      <c r="A913" s="661"/>
      <c r="B913" s="1"/>
      <c r="D913" s="50"/>
      <c r="E913" s="50"/>
      <c r="F913" s="50"/>
      <c r="G913" s="50"/>
      <c r="H913" s="50"/>
      <c r="I913" s="50"/>
      <c r="J913" s="50"/>
      <c r="S913" s="50"/>
    </row>
    <row r="914">
      <c r="A914" s="661"/>
      <c r="B914" s="1"/>
      <c r="D914" s="50"/>
      <c r="E914" s="50"/>
      <c r="F914" s="50"/>
      <c r="G914" s="50"/>
      <c r="H914" s="50"/>
      <c r="I914" s="50"/>
      <c r="J914" s="50"/>
      <c r="S914" s="50"/>
    </row>
    <row r="915">
      <c r="A915" s="661"/>
      <c r="B915" s="1"/>
      <c r="D915" s="50"/>
      <c r="E915" s="50"/>
      <c r="F915" s="50"/>
      <c r="G915" s="50"/>
      <c r="H915" s="50"/>
      <c r="I915" s="50"/>
      <c r="J915" s="50"/>
      <c r="S915" s="50"/>
    </row>
    <row r="916">
      <c r="A916" s="661"/>
      <c r="B916" s="1"/>
      <c r="D916" s="50"/>
      <c r="E916" s="50"/>
      <c r="F916" s="50"/>
      <c r="G916" s="50"/>
      <c r="H916" s="50"/>
      <c r="I916" s="50"/>
      <c r="J916" s="50"/>
      <c r="S916" s="50"/>
    </row>
    <row r="917">
      <c r="A917" s="661"/>
      <c r="B917" s="1"/>
      <c r="D917" s="50"/>
      <c r="E917" s="50"/>
      <c r="F917" s="50"/>
      <c r="G917" s="50"/>
      <c r="H917" s="50"/>
      <c r="I917" s="50"/>
      <c r="J917" s="50"/>
      <c r="S917" s="50"/>
    </row>
    <row r="918">
      <c r="A918" s="661"/>
      <c r="B918" s="1"/>
      <c r="D918" s="50"/>
      <c r="E918" s="50"/>
      <c r="F918" s="50"/>
      <c r="G918" s="50"/>
      <c r="H918" s="50"/>
      <c r="I918" s="50"/>
      <c r="J918" s="50"/>
      <c r="S918" s="50"/>
    </row>
    <row r="919">
      <c r="A919" s="661"/>
      <c r="B919" s="1"/>
      <c r="D919" s="50"/>
      <c r="E919" s="50"/>
      <c r="F919" s="50"/>
      <c r="G919" s="50"/>
      <c r="H919" s="50"/>
      <c r="I919" s="50"/>
      <c r="J919" s="50"/>
      <c r="S919" s="50"/>
    </row>
    <row r="920">
      <c r="A920" s="661"/>
      <c r="B920" s="1"/>
      <c r="D920" s="50"/>
      <c r="E920" s="50"/>
      <c r="F920" s="50"/>
      <c r="G920" s="50"/>
      <c r="H920" s="50"/>
      <c r="I920" s="50"/>
      <c r="J920" s="50"/>
      <c r="S920" s="50"/>
    </row>
    <row r="921">
      <c r="A921" s="661"/>
      <c r="B921" s="1"/>
      <c r="D921" s="50"/>
      <c r="E921" s="50"/>
      <c r="F921" s="50"/>
      <c r="G921" s="50"/>
      <c r="H921" s="50"/>
      <c r="I921" s="50"/>
      <c r="J921" s="50"/>
      <c r="S921" s="50"/>
    </row>
    <row r="922">
      <c r="A922" s="661"/>
      <c r="B922" s="1"/>
      <c r="D922" s="50"/>
      <c r="E922" s="50"/>
      <c r="F922" s="50"/>
      <c r="G922" s="50"/>
      <c r="H922" s="50"/>
      <c r="I922" s="50"/>
      <c r="J922" s="50"/>
      <c r="S922" s="50"/>
    </row>
    <row r="923">
      <c r="A923" s="661"/>
      <c r="B923" s="1"/>
      <c r="D923" s="50"/>
      <c r="E923" s="50"/>
      <c r="F923" s="50"/>
      <c r="G923" s="50"/>
      <c r="H923" s="50"/>
      <c r="I923" s="50"/>
      <c r="J923" s="50"/>
      <c r="S923" s="50"/>
    </row>
    <row r="924">
      <c r="A924" s="661"/>
      <c r="B924" s="1"/>
      <c r="D924" s="50"/>
      <c r="E924" s="50"/>
      <c r="F924" s="50"/>
      <c r="G924" s="50"/>
      <c r="H924" s="50"/>
      <c r="I924" s="50"/>
      <c r="J924" s="50"/>
      <c r="S924" s="50"/>
    </row>
    <row r="925">
      <c r="A925" s="661"/>
      <c r="B925" s="1"/>
      <c r="D925" s="50"/>
      <c r="E925" s="50"/>
      <c r="F925" s="50"/>
      <c r="G925" s="50"/>
      <c r="H925" s="50"/>
      <c r="I925" s="50"/>
      <c r="J925" s="50"/>
      <c r="S925" s="50"/>
    </row>
    <row r="926">
      <c r="A926" s="661"/>
      <c r="B926" s="1"/>
      <c r="D926" s="50"/>
      <c r="E926" s="50"/>
      <c r="F926" s="50"/>
      <c r="G926" s="50"/>
      <c r="H926" s="50"/>
      <c r="I926" s="50"/>
      <c r="J926" s="50"/>
      <c r="S926" s="50"/>
    </row>
    <row r="927">
      <c r="A927" s="661"/>
      <c r="B927" s="1"/>
      <c r="D927" s="50"/>
      <c r="E927" s="50"/>
      <c r="F927" s="50"/>
      <c r="G927" s="50"/>
      <c r="H927" s="50"/>
      <c r="I927" s="50"/>
      <c r="J927" s="50"/>
      <c r="S927" s="50"/>
    </row>
    <row r="928">
      <c r="A928" s="661"/>
      <c r="B928" s="1"/>
      <c r="D928" s="50"/>
      <c r="E928" s="50"/>
      <c r="F928" s="50"/>
      <c r="G928" s="50"/>
      <c r="H928" s="50"/>
      <c r="I928" s="50"/>
      <c r="J928" s="50"/>
      <c r="S928" s="50"/>
    </row>
    <row r="929">
      <c r="A929" s="661"/>
      <c r="B929" s="1"/>
      <c r="D929" s="50"/>
      <c r="E929" s="50"/>
      <c r="F929" s="50"/>
      <c r="G929" s="50"/>
      <c r="H929" s="50"/>
      <c r="I929" s="50"/>
      <c r="J929" s="50"/>
      <c r="S929" s="50"/>
    </row>
    <row r="930">
      <c r="A930" s="661"/>
      <c r="B930" s="1"/>
      <c r="D930" s="50"/>
      <c r="E930" s="50"/>
      <c r="F930" s="50"/>
      <c r="G930" s="50"/>
      <c r="H930" s="50"/>
      <c r="I930" s="50"/>
      <c r="J930" s="50"/>
      <c r="S930" s="50"/>
    </row>
    <row r="931">
      <c r="A931" s="661"/>
      <c r="B931" s="1"/>
      <c r="D931" s="50"/>
      <c r="E931" s="50"/>
      <c r="F931" s="50"/>
      <c r="G931" s="50"/>
      <c r="H931" s="50"/>
      <c r="I931" s="50"/>
      <c r="J931" s="50"/>
      <c r="S931" s="50"/>
    </row>
    <row r="932">
      <c r="A932" s="661"/>
      <c r="B932" s="1"/>
      <c r="D932" s="50"/>
      <c r="E932" s="50"/>
      <c r="F932" s="50"/>
      <c r="G932" s="50"/>
      <c r="H932" s="50"/>
      <c r="I932" s="50"/>
      <c r="J932" s="50"/>
      <c r="S932" s="50"/>
    </row>
    <row r="933">
      <c r="A933" s="661"/>
      <c r="B933" s="1"/>
      <c r="D933" s="50"/>
      <c r="E933" s="50"/>
      <c r="F933" s="50"/>
      <c r="G933" s="50"/>
      <c r="H933" s="50"/>
      <c r="I933" s="50"/>
      <c r="J933" s="50"/>
      <c r="S933" s="50"/>
    </row>
    <row r="934">
      <c r="A934" s="661"/>
      <c r="B934" s="1"/>
      <c r="D934" s="50"/>
      <c r="E934" s="50"/>
      <c r="F934" s="50"/>
      <c r="G934" s="50"/>
      <c r="H934" s="50"/>
      <c r="I934" s="50"/>
      <c r="J934" s="50"/>
      <c r="S934" s="50"/>
    </row>
    <row r="935">
      <c r="A935" s="661"/>
      <c r="B935" s="1"/>
      <c r="D935" s="50"/>
      <c r="E935" s="50"/>
      <c r="F935" s="50"/>
      <c r="G935" s="50"/>
      <c r="H935" s="50"/>
      <c r="I935" s="50"/>
      <c r="J935" s="50"/>
      <c r="S935" s="50"/>
    </row>
    <row r="936">
      <c r="A936" s="661"/>
      <c r="B936" s="1"/>
      <c r="D936" s="50"/>
      <c r="E936" s="50"/>
      <c r="F936" s="50"/>
      <c r="G936" s="50"/>
      <c r="H936" s="50"/>
      <c r="I936" s="50"/>
      <c r="J936" s="50"/>
      <c r="S936" s="50"/>
    </row>
    <row r="937">
      <c r="A937" s="661"/>
      <c r="B937" s="1"/>
      <c r="D937" s="50"/>
      <c r="E937" s="50"/>
      <c r="F937" s="50"/>
      <c r="G937" s="50"/>
      <c r="H937" s="50"/>
      <c r="I937" s="50"/>
      <c r="J937" s="50"/>
      <c r="S937" s="50"/>
    </row>
    <row r="938">
      <c r="A938" s="661"/>
      <c r="B938" s="1"/>
      <c r="D938" s="50"/>
      <c r="E938" s="50"/>
      <c r="F938" s="50"/>
      <c r="G938" s="50"/>
      <c r="H938" s="50"/>
      <c r="I938" s="50"/>
      <c r="J938" s="50"/>
      <c r="S938" s="50"/>
    </row>
    <row r="939">
      <c r="A939" s="661"/>
      <c r="B939" s="1"/>
      <c r="D939" s="50"/>
      <c r="E939" s="50"/>
      <c r="F939" s="50"/>
      <c r="G939" s="50"/>
      <c r="H939" s="50"/>
      <c r="I939" s="50"/>
      <c r="J939" s="50"/>
      <c r="S939" s="50"/>
    </row>
    <row r="940">
      <c r="A940" s="661"/>
      <c r="B940" s="1"/>
      <c r="D940" s="50"/>
      <c r="E940" s="50"/>
      <c r="F940" s="50"/>
      <c r="G940" s="50"/>
      <c r="H940" s="50"/>
      <c r="I940" s="50"/>
      <c r="J940" s="50"/>
      <c r="S940" s="50"/>
    </row>
    <row r="941">
      <c r="A941" s="661"/>
      <c r="B941" s="1"/>
      <c r="D941" s="50"/>
      <c r="E941" s="50"/>
      <c r="F941" s="50"/>
      <c r="G941" s="50"/>
      <c r="H941" s="50"/>
      <c r="I941" s="50"/>
      <c r="J941" s="50"/>
      <c r="S941" s="50"/>
    </row>
    <row r="942">
      <c r="A942" s="661"/>
      <c r="B942" s="1"/>
      <c r="D942" s="50"/>
      <c r="E942" s="50"/>
      <c r="F942" s="50"/>
      <c r="G942" s="50"/>
      <c r="H942" s="50"/>
      <c r="I942" s="50"/>
      <c r="J942" s="50"/>
      <c r="S942" s="50"/>
    </row>
    <row r="943">
      <c r="A943" s="661"/>
      <c r="B943" s="1"/>
      <c r="D943" s="50"/>
      <c r="E943" s="50"/>
      <c r="F943" s="50"/>
      <c r="G943" s="50"/>
      <c r="H943" s="50"/>
      <c r="I943" s="50"/>
      <c r="J943" s="50"/>
      <c r="S943" s="50"/>
    </row>
    <row r="944">
      <c r="A944" s="661"/>
      <c r="B944" s="1"/>
      <c r="D944" s="50"/>
      <c r="E944" s="50"/>
      <c r="F944" s="50"/>
      <c r="G944" s="50"/>
      <c r="H944" s="50"/>
      <c r="I944" s="50"/>
      <c r="J944" s="50"/>
      <c r="S944" s="50"/>
    </row>
    <row r="945">
      <c r="A945" s="661"/>
      <c r="B945" s="1"/>
      <c r="D945" s="50"/>
      <c r="E945" s="50"/>
      <c r="F945" s="50"/>
      <c r="G945" s="50"/>
      <c r="H945" s="50"/>
      <c r="I945" s="50"/>
      <c r="J945" s="50"/>
      <c r="S945" s="50"/>
    </row>
    <row r="946">
      <c r="A946" s="661"/>
      <c r="B946" s="1"/>
      <c r="D946" s="50"/>
      <c r="E946" s="50"/>
      <c r="F946" s="50"/>
      <c r="G946" s="50"/>
      <c r="H946" s="50"/>
      <c r="I946" s="50"/>
      <c r="J946" s="50"/>
      <c r="S946" s="50"/>
    </row>
    <row r="947">
      <c r="A947" s="661"/>
      <c r="B947" s="1"/>
      <c r="D947" s="50"/>
      <c r="E947" s="50"/>
      <c r="F947" s="50"/>
      <c r="G947" s="50"/>
      <c r="H947" s="50"/>
      <c r="I947" s="50"/>
      <c r="J947" s="50"/>
      <c r="S947" s="50"/>
    </row>
    <row r="948">
      <c r="A948" s="661"/>
      <c r="B948" s="1"/>
      <c r="D948" s="50"/>
      <c r="E948" s="50"/>
      <c r="F948" s="50"/>
      <c r="G948" s="50"/>
      <c r="H948" s="50"/>
      <c r="I948" s="50"/>
      <c r="J948" s="50"/>
      <c r="S948" s="50"/>
    </row>
    <row r="949">
      <c r="A949" s="661"/>
      <c r="B949" s="1"/>
      <c r="D949" s="50"/>
      <c r="E949" s="50"/>
      <c r="F949" s="50"/>
      <c r="G949" s="50"/>
      <c r="H949" s="50"/>
      <c r="I949" s="50"/>
      <c r="J949" s="50"/>
      <c r="S949" s="50"/>
    </row>
    <row r="950">
      <c r="A950" s="661"/>
      <c r="B950" s="1"/>
      <c r="D950" s="50"/>
      <c r="E950" s="50"/>
      <c r="F950" s="50"/>
      <c r="G950" s="50"/>
      <c r="H950" s="50"/>
      <c r="I950" s="50"/>
      <c r="J950" s="50"/>
      <c r="S950" s="50"/>
    </row>
    <row r="951">
      <c r="A951" s="661"/>
      <c r="B951" s="1"/>
      <c r="D951" s="50"/>
      <c r="E951" s="50"/>
      <c r="F951" s="50"/>
      <c r="G951" s="50"/>
      <c r="H951" s="50"/>
      <c r="I951" s="50"/>
      <c r="J951" s="50"/>
      <c r="S951" s="50"/>
    </row>
    <row r="952">
      <c r="A952" s="661"/>
      <c r="B952" s="1"/>
      <c r="D952" s="50"/>
      <c r="E952" s="50"/>
      <c r="F952" s="50"/>
      <c r="G952" s="50"/>
      <c r="H952" s="50"/>
      <c r="I952" s="50"/>
      <c r="J952" s="50"/>
      <c r="S952" s="50"/>
    </row>
    <row r="953">
      <c r="A953" s="661"/>
      <c r="B953" s="1"/>
      <c r="D953" s="50"/>
      <c r="E953" s="50"/>
      <c r="F953" s="50"/>
      <c r="G953" s="50"/>
      <c r="H953" s="50"/>
      <c r="I953" s="50"/>
      <c r="J953" s="50"/>
      <c r="S953" s="50"/>
    </row>
    <row r="954">
      <c r="A954" s="661"/>
      <c r="B954" s="1"/>
      <c r="D954" s="50"/>
      <c r="E954" s="50"/>
      <c r="F954" s="50"/>
      <c r="G954" s="50"/>
      <c r="H954" s="50"/>
      <c r="I954" s="50"/>
      <c r="J954" s="50"/>
      <c r="S954" s="50"/>
    </row>
    <row r="955">
      <c r="A955" s="661"/>
      <c r="B955" s="1"/>
      <c r="D955" s="50"/>
      <c r="E955" s="50"/>
      <c r="F955" s="50"/>
      <c r="G955" s="50"/>
      <c r="H955" s="50"/>
      <c r="I955" s="50"/>
      <c r="J955" s="50"/>
      <c r="S955" s="50"/>
    </row>
    <row r="956">
      <c r="A956" s="661"/>
      <c r="B956" s="1"/>
      <c r="D956" s="50"/>
      <c r="E956" s="50"/>
      <c r="F956" s="50"/>
      <c r="G956" s="50"/>
      <c r="H956" s="50"/>
      <c r="I956" s="50"/>
      <c r="J956" s="50"/>
      <c r="S956" s="50"/>
    </row>
    <row r="957">
      <c r="A957" s="661"/>
      <c r="B957" s="1"/>
      <c r="D957" s="50"/>
      <c r="E957" s="50"/>
      <c r="F957" s="50"/>
      <c r="G957" s="50"/>
      <c r="H957" s="50"/>
      <c r="I957" s="50"/>
      <c r="J957" s="50"/>
      <c r="S957" s="50"/>
    </row>
    <row r="958">
      <c r="A958" s="661"/>
      <c r="B958" s="1"/>
      <c r="D958" s="50"/>
      <c r="E958" s="50"/>
      <c r="F958" s="50"/>
      <c r="G958" s="50"/>
      <c r="H958" s="50"/>
      <c r="I958" s="50"/>
      <c r="J958" s="50"/>
      <c r="S958" s="50"/>
    </row>
    <row r="959">
      <c r="A959" s="661"/>
      <c r="B959" s="1"/>
      <c r="D959" s="50"/>
      <c r="E959" s="50"/>
      <c r="F959" s="50"/>
      <c r="G959" s="50"/>
      <c r="H959" s="50"/>
      <c r="I959" s="50"/>
      <c r="J959" s="50"/>
      <c r="S959" s="50"/>
    </row>
    <row r="960">
      <c r="A960" s="661"/>
      <c r="B960" s="1"/>
      <c r="D960" s="50"/>
      <c r="E960" s="50"/>
      <c r="F960" s="50"/>
      <c r="G960" s="50"/>
      <c r="H960" s="50"/>
      <c r="I960" s="50"/>
      <c r="J960" s="50"/>
      <c r="S960" s="50"/>
    </row>
    <row r="961">
      <c r="A961" s="661"/>
      <c r="B961" s="1"/>
      <c r="D961" s="50"/>
      <c r="E961" s="50"/>
      <c r="F961" s="50"/>
      <c r="G961" s="50"/>
      <c r="H961" s="50"/>
      <c r="I961" s="50"/>
      <c r="J961" s="50"/>
      <c r="S961" s="50"/>
    </row>
    <row r="962">
      <c r="A962" s="661"/>
      <c r="B962" s="1"/>
      <c r="D962" s="50"/>
      <c r="E962" s="50"/>
      <c r="F962" s="50"/>
      <c r="G962" s="50"/>
      <c r="H962" s="50"/>
      <c r="I962" s="50"/>
      <c r="J962" s="50"/>
      <c r="S962" s="50"/>
    </row>
    <row r="963">
      <c r="A963" s="661"/>
      <c r="B963" s="1"/>
      <c r="D963" s="50"/>
      <c r="E963" s="50"/>
      <c r="F963" s="50"/>
      <c r="G963" s="50"/>
      <c r="H963" s="50"/>
      <c r="I963" s="50"/>
      <c r="J963" s="50"/>
      <c r="S963" s="50"/>
    </row>
    <row r="964">
      <c r="A964" s="661"/>
      <c r="B964" s="1"/>
      <c r="D964" s="50"/>
      <c r="E964" s="50"/>
      <c r="F964" s="50"/>
      <c r="G964" s="50"/>
      <c r="H964" s="50"/>
      <c r="I964" s="50"/>
      <c r="J964" s="50"/>
      <c r="S964" s="50"/>
    </row>
    <row r="965">
      <c r="A965" s="661"/>
      <c r="B965" s="1"/>
      <c r="D965" s="50"/>
      <c r="E965" s="50"/>
      <c r="F965" s="50"/>
      <c r="G965" s="50"/>
      <c r="H965" s="50"/>
      <c r="I965" s="50"/>
      <c r="J965" s="50"/>
      <c r="S965" s="50"/>
    </row>
    <row r="966">
      <c r="A966" s="661"/>
      <c r="B966" s="1"/>
      <c r="D966" s="50"/>
      <c r="E966" s="50"/>
      <c r="F966" s="50"/>
      <c r="G966" s="50"/>
      <c r="H966" s="50"/>
      <c r="I966" s="50"/>
      <c r="J966" s="50"/>
      <c r="S966" s="50"/>
    </row>
    <row r="967">
      <c r="A967" s="661"/>
      <c r="B967" s="1"/>
      <c r="D967" s="50"/>
      <c r="E967" s="50"/>
      <c r="F967" s="50"/>
      <c r="G967" s="50"/>
      <c r="H967" s="50"/>
      <c r="I967" s="50"/>
      <c r="J967" s="50"/>
      <c r="S967" s="50"/>
    </row>
    <row r="968">
      <c r="A968" s="661"/>
      <c r="B968" s="1"/>
      <c r="D968" s="50"/>
      <c r="E968" s="50"/>
      <c r="F968" s="50"/>
      <c r="G968" s="50"/>
      <c r="H968" s="50"/>
      <c r="I968" s="50"/>
      <c r="J968" s="50"/>
      <c r="S968" s="50"/>
    </row>
    <row r="969">
      <c r="A969" s="661"/>
      <c r="B969" s="1"/>
      <c r="D969" s="50"/>
      <c r="E969" s="50"/>
      <c r="F969" s="50"/>
      <c r="G969" s="50"/>
      <c r="H969" s="50"/>
      <c r="I969" s="50"/>
      <c r="J969" s="50"/>
      <c r="S969" s="50"/>
    </row>
    <row r="970">
      <c r="A970" s="661"/>
      <c r="B970" s="1"/>
      <c r="D970" s="50"/>
      <c r="E970" s="50"/>
      <c r="F970" s="50"/>
      <c r="G970" s="50"/>
      <c r="H970" s="50"/>
      <c r="I970" s="50"/>
      <c r="J970" s="50"/>
      <c r="S970" s="50"/>
    </row>
    <row r="971">
      <c r="A971" s="661"/>
      <c r="B971" s="1"/>
      <c r="D971" s="50"/>
      <c r="E971" s="50"/>
      <c r="F971" s="50"/>
      <c r="G971" s="50"/>
      <c r="H971" s="50"/>
      <c r="I971" s="50"/>
      <c r="J971" s="50"/>
      <c r="S971" s="50"/>
    </row>
    <row r="972">
      <c r="A972" s="661"/>
      <c r="B972" s="1"/>
      <c r="D972" s="50"/>
      <c r="E972" s="50"/>
      <c r="F972" s="50"/>
      <c r="G972" s="50"/>
      <c r="H972" s="50"/>
      <c r="I972" s="50"/>
      <c r="J972" s="50"/>
      <c r="S972" s="50"/>
    </row>
    <row r="973">
      <c r="A973" s="661"/>
      <c r="B973" s="1"/>
      <c r="D973" s="50"/>
      <c r="E973" s="50"/>
      <c r="F973" s="50"/>
      <c r="G973" s="50"/>
      <c r="H973" s="50"/>
      <c r="I973" s="50"/>
      <c r="J973" s="50"/>
      <c r="S973" s="50"/>
    </row>
    <row r="974">
      <c r="A974" s="661"/>
      <c r="B974" s="1"/>
      <c r="D974" s="50"/>
      <c r="E974" s="50"/>
      <c r="F974" s="50"/>
      <c r="G974" s="50"/>
      <c r="H974" s="50"/>
      <c r="I974" s="50"/>
      <c r="J974" s="50"/>
      <c r="S974" s="50"/>
    </row>
    <row r="975">
      <c r="A975" s="661"/>
      <c r="B975" s="1"/>
      <c r="D975" s="50"/>
      <c r="E975" s="50"/>
      <c r="F975" s="50"/>
      <c r="G975" s="50"/>
      <c r="H975" s="50"/>
      <c r="I975" s="50"/>
      <c r="J975" s="50"/>
      <c r="S975" s="50"/>
    </row>
    <row r="976">
      <c r="A976" s="661"/>
      <c r="B976" s="1"/>
      <c r="D976" s="50"/>
      <c r="E976" s="50"/>
      <c r="F976" s="50"/>
      <c r="G976" s="50"/>
      <c r="H976" s="50"/>
      <c r="I976" s="50"/>
      <c r="J976" s="50"/>
      <c r="S976" s="50"/>
    </row>
    <row r="977">
      <c r="A977" s="661"/>
      <c r="B977" s="1"/>
      <c r="D977" s="50"/>
      <c r="E977" s="50"/>
      <c r="F977" s="50"/>
      <c r="G977" s="50"/>
      <c r="H977" s="50"/>
      <c r="I977" s="50"/>
      <c r="J977" s="50"/>
      <c r="S977" s="50"/>
    </row>
    <row r="978">
      <c r="A978" s="661"/>
      <c r="B978" s="1"/>
      <c r="D978" s="50"/>
      <c r="E978" s="50"/>
      <c r="F978" s="50"/>
      <c r="G978" s="50"/>
      <c r="H978" s="50"/>
      <c r="I978" s="50"/>
      <c r="J978" s="50"/>
      <c r="S978" s="50"/>
    </row>
    <row r="979">
      <c r="A979" s="661"/>
      <c r="B979" s="1"/>
      <c r="D979" s="50"/>
      <c r="E979" s="50"/>
      <c r="F979" s="50"/>
      <c r="G979" s="50"/>
      <c r="H979" s="50"/>
      <c r="I979" s="50"/>
      <c r="J979" s="50"/>
      <c r="S979" s="50"/>
    </row>
    <row r="980">
      <c r="A980" s="661"/>
      <c r="B980" s="1"/>
      <c r="D980" s="50"/>
      <c r="E980" s="50"/>
      <c r="F980" s="50"/>
      <c r="G980" s="50"/>
      <c r="H980" s="50"/>
      <c r="I980" s="50"/>
      <c r="J980" s="50"/>
      <c r="S980" s="50"/>
    </row>
    <row r="981">
      <c r="A981" s="661"/>
      <c r="B981" s="1"/>
      <c r="D981" s="50"/>
      <c r="E981" s="50"/>
      <c r="F981" s="50"/>
      <c r="G981" s="50"/>
      <c r="H981" s="50"/>
      <c r="I981" s="50"/>
      <c r="J981" s="50"/>
      <c r="S981" s="50"/>
    </row>
    <row r="982">
      <c r="A982" s="661"/>
      <c r="B982" s="1"/>
      <c r="D982" s="50"/>
      <c r="E982" s="50"/>
      <c r="F982" s="50"/>
      <c r="G982" s="50"/>
      <c r="H982" s="50"/>
      <c r="I982" s="50"/>
      <c r="J982" s="50"/>
      <c r="S982" s="50"/>
    </row>
    <row r="983">
      <c r="A983" s="661"/>
      <c r="B983" s="1"/>
      <c r="D983" s="50"/>
      <c r="E983" s="50"/>
      <c r="F983" s="50"/>
      <c r="G983" s="50"/>
      <c r="H983" s="50"/>
      <c r="I983" s="50"/>
      <c r="J983" s="50"/>
      <c r="S983" s="50"/>
    </row>
    <row r="984">
      <c r="A984" s="661"/>
      <c r="B984" s="1"/>
      <c r="D984" s="50"/>
      <c r="E984" s="50"/>
      <c r="F984" s="50"/>
      <c r="G984" s="50"/>
      <c r="H984" s="50"/>
      <c r="I984" s="50"/>
      <c r="J984" s="50"/>
      <c r="S984" s="50"/>
    </row>
    <row r="985">
      <c r="A985" s="661"/>
      <c r="B985" s="1"/>
      <c r="D985" s="50"/>
      <c r="E985" s="50"/>
      <c r="F985" s="50"/>
      <c r="G985" s="50"/>
      <c r="H985" s="50"/>
      <c r="I985" s="50"/>
      <c r="J985" s="50"/>
      <c r="S985" s="50"/>
    </row>
    <row r="986">
      <c r="A986" s="661"/>
      <c r="B986" s="1"/>
      <c r="D986" s="50"/>
      <c r="E986" s="50"/>
      <c r="F986" s="50"/>
      <c r="G986" s="50"/>
      <c r="H986" s="50"/>
      <c r="I986" s="50"/>
      <c r="J986" s="50"/>
      <c r="S986" s="50"/>
    </row>
    <row r="987">
      <c r="A987" s="661"/>
      <c r="B987" s="1"/>
      <c r="D987" s="50"/>
      <c r="E987" s="50"/>
      <c r="F987" s="50"/>
      <c r="G987" s="50"/>
      <c r="H987" s="50"/>
      <c r="I987" s="50"/>
      <c r="J987" s="50"/>
      <c r="S987" s="50"/>
    </row>
    <row r="988">
      <c r="A988" s="661"/>
      <c r="B988" s="1"/>
      <c r="D988" s="50"/>
      <c r="E988" s="50"/>
      <c r="F988" s="50"/>
      <c r="G988" s="50"/>
      <c r="H988" s="50"/>
      <c r="I988" s="50"/>
      <c r="J988" s="50"/>
      <c r="S988" s="50"/>
    </row>
    <row r="989">
      <c r="A989" s="661"/>
      <c r="B989" s="1"/>
      <c r="D989" s="50"/>
      <c r="E989" s="50"/>
      <c r="F989" s="50"/>
      <c r="G989" s="50"/>
      <c r="H989" s="50"/>
      <c r="I989" s="50"/>
      <c r="J989" s="50"/>
      <c r="S989" s="50"/>
    </row>
    <row r="990">
      <c r="A990" s="661"/>
      <c r="B990" s="1"/>
      <c r="D990" s="50"/>
      <c r="E990" s="50"/>
      <c r="F990" s="50"/>
      <c r="G990" s="50"/>
      <c r="H990" s="50"/>
      <c r="I990" s="50"/>
      <c r="J990" s="50"/>
      <c r="S990" s="50"/>
    </row>
    <row r="991">
      <c r="A991" s="661"/>
      <c r="B991" s="1"/>
      <c r="D991" s="50"/>
      <c r="E991" s="50"/>
      <c r="F991" s="50"/>
      <c r="G991" s="50"/>
      <c r="H991" s="50"/>
      <c r="I991" s="50"/>
      <c r="J991" s="50"/>
      <c r="S991" s="50"/>
    </row>
    <row r="992">
      <c r="A992" s="661"/>
      <c r="B992" s="1"/>
      <c r="D992" s="50"/>
      <c r="E992" s="50"/>
      <c r="F992" s="50"/>
      <c r="G992" s="50"/>
      <c r="H992" s="50"/>
      <c r="I992" s="50"/>
      <c r="J992" s="50"/>
      <c r="S992" s="50"/>
    </row>
    <row r="993">
      <c r="A993" s="661"/>
      <c r="B993" s="1"/>
      <c r="D993" s="50"/>
      <c r="E993" s="50"/>
      <c r="F993" s="50"/>
      <c r="G993" s="50"/>
      <c r="H993" s="50"/>
      <c r="I993" s="50"/>
      <c r="J993" s="50"/>
      <c r="S993" s="50"/>
    </row>
    <row r="994">
      <c r="A994" s="661"/>
      <c r="B994" s="1"/>
      <c r="D994" s="50"/>
      <c r="E994" s="50"/>
      <c r="F994" s="50"/>
      <c r="G994" s="50"/>
      <c r="H994" s="50"/>
      <c r="I994" s="50"/>
      <c r="J994" s="50"/>
      <c r="S994" s="50"/>
    </row>
    <row r="995">
      <c r="A995" s="661"/>
      <c r="B995" s="1"/>
      <c r="D995" s="50"/>
      <c r="E995" s="50"/>
      <c r="F995" s="50"/>
      <c r="G995" s="50"/>
      <c r="H995" s="50"/>
      <c r="I995" s="50"/>
      <c r="J995" s="50"/>
      <c r="S995" s="50"/>
    </row>
    <row r="996">
      <c r="A996" s="661"/>
      <c r="B996" s="1"/>
      <c r="D996" s="50"/>
      <c r="E996" s="50"/>
      <c r="F996" s="50"/>
      <c r="G996" s="50"/>
      <c r="H996" s="50"/>
      <c r="I996" s="50"/>
      <c r="J996" s="50"/>
      <c r="S996" s="50"/>
    </row>
    <row r="997">
      <c r="A997" s="661"/>
      <c r="B997" s="1"/>
      <c r="D997" s="50"/>
      <c r="E997" s="50"/>
      <c r="F997" s="50"/>
      <c r="G997" s="50"/>
      <c r="H997" s="50"/>
      <c r="I997" s="50"/>
      <c r="J997" s="50"/>
      <c r="S997" s="50"/>
    </row>
    <row r="998">
      <c r="A998" s="661"/>
      <c r="B998" s="1"/>
      <c r="D998" s="50"/>
      <c r="E998" s="50"/>
      <c r="F998" s="50"/>
      <c r="G998" s="50"/>
      <c r="H998" s="50"/>
      <c r="I998" s="50"/>
      <c r="J998" s="50"/>
      <c r="S998" s="50"/>
    </row>
    <row r="999">
      <c r="A999" s="661"/>
      <c r="B999" s="1"/>
      <c r="D999" s="50"/>
      <c r="E999" s="50"/>
      <c r="F999" s="50"/>
      <c r="G999" s="50"/>
      <c r="H999" s="50"/>
      <c r="I999" s="50"/>
      <c r="J999" s="50"/>
      <c r="S999" s="50"/>
    </row>
    <row r="1000">
      <c r="A1000" s="661"/>
      <c r="B1000" s="1"/>
      <c r="D1000" s="50"/>
      <c r="E1000" s="50"/>
      <c r="F1000" s="50"/>
      <c r="G1000" s="50"/>
      <c r="H1000" s="50"/>
      <c r="I1000" s="50"/>
      <c r="J1000" s="50"/>
      <c r="S1000" s="50"/>
    </row>
  </sheetData>
  <autoFilter ref="$F$4:$F$11"/>
  <mergeCells count="5">
    <mergeCell ref="L1:M1"/>
    <mergeCell ref="A2:G2"/>
    <mergeCell ref="H2:N2"/>
    <mergeCell ref="A3:B4"/>
    <mergeCell ref="D3:E3"/>
  </mergeCells>
  <printOptions/>
  <pageMargins bottom="0.75" footer="0.0" header="0.0" left="0.25" right="0.25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