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AP" sheetId="1" r:id="rId4"/>
    <sheet state="visible" name="ArtLine CX200 PE" sheetId="2" r:id="rId5"/>
    <sheet state="visible" name="ArtLine Dannomond PU" sheetId="3" r:id="rId6"/>
    <sheet state="visible" name="ArtLine Wood" sheetId="4" r:id="rId7"/>
    <sheet state="visible" name="ArtLine GRP 360" sheetId="5" r:id="rId8"/>
    <sheet state="visible" name="ArtLine - KastLine" sheetId="6" r:id="rId9"/>
    <sheet state="visible" name="Training &amp; Homewall" sheetId="7" r:id="rId10"/>
  </sheets>
  <definedNames/>
  <calcPr/>
  <extLst>
    <ext uri="GoogleSheetsCustomDataVersion1">
      <go:sheetsCustomData xmlns:go="http://customooxmlschemas.google.com/" r:id="rId11" roundtripDataSignature="AMtx7mgzjcGzq7f7DYf2//lkKqn0ILlJ6Q=="/>
    </ext>
  </extLst>
</workbook>
</file>

<file path=xl/sharedStrings.xml><?xml version="1.0" encoding="utf-8"?>
<sst xmlns="http://schemas.openxmlformats.org/spreadsheetml/2006/main" count="2030" uniqueCount="664">
  <si>
    <t xml:space="preserve">Plastic Fantastic Sàrl
Rue de l’Etang 25
1630 Bulle
IDE: CHE-347.256.441
info@plasticfantasticshop.ch
phone: +41 76 203 50 09
</t>
  </si>
  <si>
    <t>Order Sheet
All prices in CHF</t>
  </si>
  <si>
    <t>CHF (HT)</t>
  </si>
  <si>
    <t>DISCOUNT (%)</t>
  </si>
  <si>
    <t>WEIGHT (Kg)</t>
  </si>
  <si>
    <t xml:space="preserve">Contact : </t>
  </si>
  <si>
    <t>Plastic Fantastic Sàrl</t>
  </si>
  <si>
    <t>Total Amount Order :</t>
  </si>
  <si>
    <t>E-mail:</t>
  </si>
  <si>
    <t>info@plasticfantasticshop.ch</t>
  </si>
  <si>
    <t>ArtLine CX200 PE :</t>
  </si>
  <si>
    <t>Phone :</t>
  </si>
  <si>
    <t xml:space="preserve">+41 76 203 50 09 </t>
  </si>
  <si>
    <t>ArtLine Dannomond PU:</t>
  </si>
  <si>
    <t>ArtLine Wood :</t>
  </si>
  <si>
    <t>ArtLine GRP 360:</t>
  </si>
  <si>
    <t>ArtLine - KastLine</t>
  </si>
  <si>
    <t>ArtLine Training :</t>
  </si>
  <si>
    <t>Holds Size of your order</t>
  </si>
  <si>
    <t>XS</t>
  </si>
  <si>
    <t>S</t>
  </si>
  <si>
    <t>M</t>
  </si>
  <si>
    <t>L</t>
  </si>
  <si>
    <t>XL</t>
  </si>
  <si>
    <t>XXL</t>
  </si>
  <si>
    <t>XXXL</t>
  </si>
  <si>
    <t>Mega</t>
  </si>
  <si>
    <t>TOTAL</t>
  </si>
  <si>
    <t xml:space="preserve">Volumes Size of your order </t>
  </si>
  <si>
    <t>Bolts adapted of your order</t>
  </si>
  <si>
    <t>30 mm</t>
  </si>
  <si>
    <t>40 mm</t>
  </si>
  <si>
    <t>50 mm</t>
  </si>
  <si>
    <t>70 mm</t>
  </si>
  <si>
    <t>90 mm</t>
  </si>
  <si>
    <t>100 mm</t>
  </si>
  <si>
    <t>120 mm</t>
  </si>
  <si>
    <t>140 mm</t>
  </si>
  <si>
    <t>160 mm</t>
  </si>
  <si>
    <t>180 mm</t>
  </si>
  <si>
    <t>200  mm</t>
  </si>
  <si>
    <t xml:space="preserve">Screws adapted of your order </t>
  </si>
  <si>
    <t>Prices are as an indicator</t>
  </si>
  <si>
    <t>Costs of transport will be added and depends on the volume of the order</t>
  </si>
  <si>
    <t>A specific quotation will be provided in order to determine the exactly amount of your order</t>
  </si>
  <si>
    <t>CHF HT</t>
  </si>
  <si>
    <t>Holds Size of your order :</t>
  </si>
  <si>
    <t xml:space="preserve">Total Weight of your order (kg) : </t>
  </si>
  <si>
    <t>Total Amount order :</t>
  </si>
  <si>
    <t>CX 200</t>
  </si>
  <si>
    <t>Bolts adapted of your order :</t>
  </si>
  <si>
    <t>Screws adapted of your order :</t>
  </si>
  <si>
    <t>200 mm</t>
  </si>
  <si>
    <t xml:space="preserve">Size </t>
  </si>
  <si>
    <t>Nb of Holds per Set</t>
  </si>
  <si>
    <t>Sets Total</t>
  </si>
  <si>
    <t>Retail Price</t>
  </si>
  <si>
    <t>Final Price</t>
  </si>
  <si>
    <t>Green RAL 6002 Pantone 349C</t>
  </si>
  <si>
    <t>Yellow Pantone 116C</t>
  </si>
  <si>
    <t>Red RAL 3020
Pantone
186C</t>
  </si>
  <si>
    <t>Blue RAL 5015
Pantone
7461C</t>
  </si>
  <si>
    <t>Violet RAL 4008</t>
  </si>
  <si>
    <t>Grey RAL 7001
Pantone
429C</t>
  </si>
  <si>
    <t>Black RAL 9005
Pantone
BlacC</t>
  </si>
  <si>
    <t>White RAL 9016</t>
  </si>
  <si>
    <t>Fluo Orange 2005
Pantone
805C</t>
  </si>
  <si>
    <t>Fluo Pink Pantone 806C</t>
  </si>
  <si>
    <t>Fluo Yellow
RAL 1026
Pantone
803C</t>
  </si>
  <si>
    <t>Fluo Green
Pantone 802C</t>
  </si>
  <si>
    <t>Pure Orange RAL 2004</t>
  </si>
  <si>
    <t>Sizes</t>
  </si>
  <si>
    <t>Bolts</t>
  </si>
  <si>
    <t>Screws</t>
  </si>
  <si>
    <t>Weight</t>
  </si>
  <si>
    <t>BleauLine :</t>
  </si>
  <si>
    <t>Set</t>
  </si>
  <si>
    <t>Total Sets</t>
  </si>
  <si>
    <t xml:space="preserve">Foot 1 </t>
  </si>
  <si>
    <t xml:space="preserve">Foot 2 </t>
  </si>
  <si>
    <t xml:space="preserve">Crimps 1 </t>
  </si>
  <si>
    <t xml:space="preserve">Crimps 2 </t>
  </si>
  <si>
    <t xml:space="preserve">Crimps 3 </t>
  </si>
  <si>
    <t xml:space="preserve">Crimps 4 </t>
  </si>
  <si>
    <t xml:space="preserve">Edges 1 </t>
  </si>
  <si>
    <t>Incut Edges</t>
  </si>
  <si>
    <t xml:space="preserve">Pinches 1 </t>
  </si>
  <si>
    <t>Pinches 2</t>
  </si>
  <si>
    <t>L/XL</t>
  </si>
  <si>
    <t>Pockets 1</t>
  </si>
  <si>
    <t>Slopers 1</t>
  </si>
  <si>
    <t>FirstLine :</t>
  </si>
  <si>
    <t>Pack Speed Kid</t>
  </si>
  <si>
    <t>S/XL</t>
  </si>
  <si>
    <t>+5%</t>
  </si>
  <si>
    <t xml:space="preserve">Crimps 1  </t>
  </si>
  <si>
    <t xml:space="preserve">Foot 1  </t>
  </si>
  <si>
    <t>XS/S</t>
  </si>
  <si>
    <t xml:space="preserve">Foot 2  </t>
  </si>
  <si>
    <t xml:space="preserve">Foot Hand 1 </t>
  </si>
  <si>
    <t>S/M</t>
  </si>
  <si>
    <t xml:space="preserve">Jugs 1  </t>
  </si>
  <si>
    <t xml:space="preserve">Mini Edges 1  </t>
  </si>
  <si>
    <t xml:space="preserve">Mini Jugs 1  </t>
  </si>
  <si>
    <t xml:space="preserve">Mini Jugs 2  </t>
  </si>
  <si>
    <t xml:space="preserve">Pack Beginner 20 </t>
  </si>
  <si>
    <t>Pack Start 20</t>
  </si>
  <si>
    <t>XS/S/M</t>
  </si>
  <si>
    <t>Pack Start 30</t>
  </si>
  <si>
    <t>Pack Start 40</t>
  </si>
  <si>
    <t>Pack Start 50</t>
  </si>
  <si>
    <t>FreshLine :</t>
  </si>
  <si>
    <t>Bridges</t>
  </si>
  <si>
    <t>Crimps 1</t>
  </si>
  <si>
    <t>Crimps 2</t>
  </si>
  <si>
    <r>
      <rPr>
        <rFont val="Arial"/>
        <color theme="0"/>
        <sz val="11.0"/>
      </rPr>
      <t>Foot 2</t>
    </r>
    <r>
      <rPr>
        <rFont val="Arial"/>
        <b/>
        <color theme="0"/>
        <sz val="11.0"/>
      </rPr>
      <t xml:space="preserve"> </t>
    </r>
  </si>
  <si>
    <t>Edges 1</t>
  </si>
  <si>
    <t>Edges 2</t>
  </si>
  <si>
    <t>Jugs</t>
  </si>
  <si>
    <t>Large Jugs</t>
  </si>
  <si>
    <t>Mega Jugs 1</t>
  </si>
  <si>
    <t>Mega Jugs 2</t>
  </si>
  <si>
    <t>Mini Crimps</t>
  </si>
  <si>
    <t>Mini Jugs</t>
  </si>
  <si>
    <t>Mini Slopers</t>
  </si>
  <si>
    <t>Pinches 1</t>
  </si>
  <si>
    <t>Pinches 3</t>
  </si>
  <si>
    <t>Pockets</t>
  </si>
  <si>
    <t>M/L/XL</t>
  </si>
  <si>
    <t>ProLine :</t>
  </si>
  <si>
    <t>Bleau</t>
  </si>
  <si>
    <t xml:space="preserve">Crimps 1  (ProModel - Mike Fuselier) </t>
  </si>
  <si>
    <t>Edges 1  (ProModel - Mike Fuselier)</t>
  </si>
  <si>
    <t xml:space="preserve">Edges 2 (ProModel - Mike Fuselier) </t>
  </si>
  <si>
    <t xml:space="preserve">Edges 3 (ProModel - Mike Fuselier)  </t>
  </si>
  <si>
    <t>Hueco</t>
  </si>
  <si>
    <t xml:space="preserve">Incut Edges 1 (ProModel - Mike Fuselier) </t>
  </si>
  <si>
    <t>Pinches  (ProModel - Mike Fuselier)</t>
  </si>
  <si>
    <t>Quartz</t>
  </si>
  <si>
    <t>StoneLine :</t>
  </si>
  <si>
    <t xml:space="preserve">Crimps </t>
  </si>
  <si>
    <t xml:space="preserve">Edges  </t>
  </si>
  <si>
    <t>M/L</t>
  </si>
  <si>
    <t xml:space="preserve">Foot </t>
  </si>
  <si>
    <t xml:space="preserve">Jugs </t>
  </si>
  <si>
    <t xml:space="preserve">Large Jugs </t>
  </si>
  <si>
    <t xml:space="preserve">Méga Jugs </t>
  </si>
  <si>
    <t xml:space="preserve">Mini Crimps </t>
  </si>
  <si>
    <t xml:space="preserve">Mini Jugs </t>
  </si>
  <si>
    <t xml:space="preserve">Mini Slopers </t>
  </si>
  <si>
    <t xml:space="preserve">Pinches </t>
  </si>
  <si>
    <t xml:space="preserve">Pockets </t>
  </si>
  <si>
    <t>TribeLine :</t>
  </si>
  <si>
    <t xml:space="preserve">Drop M2 </t>
  </si>
  <si>
    <t xml:space="preserve">Drop M3 </t>
  </si>
  <si>
    <t>Drop L1</t>
  </si>
  <si>
    <r>
      <rPr>
        <rFont val="Arial"/>
        <color theme="0"/>
        <sz val="11.0"/>
      </rPr>
      <t>Drop L2</t>
    </r>
    <r>
      <rPr>
        <rFont val="Arial"/>
        <b/>
        <color rgb="FFFF0000"/>
        <sz val="11.0"/>
      </rPr>
      <t xml:space="preserve"> </t>
    </r>
  </si>
  <si>
    <t xml:space="preserve">Drop L3 </t>
  </si>
  <si>
    <t xml:space="preserve">Drop XL1 </t>
  </si>
  <si>
    <t xml:space="preserve">Drop XL2 </t>
  </si>
  <si>
    <t xml:space="preserve">Drop XL3 </t>
  </si>
  <si>
    <t xml:space="preserve">Drop XL4 </t>
  </si>
  <si>
    <t xml:space="preserve">Drop XL5 </t>
  </si>
  <si>
    <r>
      <rPr>
        <rFont val="Arial"/>
        <color theme="0"/>
        <sz val="11.0"/>
      </rPr>
      <t>Jugs S1</t>
    </r>
    <r>
      <rPr>
        <rFont val="Arial"/>
        <b/>
        <color theme="0"/>
        <sz val="11.0"/>
      </rPr>
      <t xml:space="preserve"> </t>
    </r>
    <r>
      <rPr>
        <rFont val="Arial"/>
        <color theme="0"/>
        <sz val="11.0"/>
      </rPr>
      <t>feet</t>
    </r>
    <r>
      <rPr>
        <rFont val="Arial"/>
        <b/>
        <color theme="0"/>
        <sz val="11.0"/>
      </rPr>
      <t xml:space="preserve"> </t>
    </r>
  </si>
  <si>
    <r>
      <rPr>
        <rFont val="Arial"/>
        <color theme="0"/>
        <sz val="11.0"/>
      </rPr>
      <t xml:space="preserve">Jugs S2 </t>
    </r>
    <r>
      <rPr>
        <rFont val="Arial"/>
        <color theme="0"/>
        <sz val="11.0"/>
      </rPr>
      <t>feet</t>
    </r>
    <r>
      <rPr>
        <rFont val="Arial"/>
        <b/>
        <color rgb="FFFF0000"/>
        <sz val="11.0"/>
      </rPr>
      <t xml:space="preserve"> </t>
    </r>
  </si>
  <si>
    <t>Jugs M/L 1</t>
  </si>
  <si>
    <t xml:space="preserve">Jugs M/L 2  </t>
  </si>
  <si>
    <t xml:space="preserve">Jugs M1  </t>
  </si>
  <si>
    <t xml:space="preserve">Jugs M2  </t>
  </si>
  <si>
    <t xml:space="preserve">Jugs L1 </t>
  </si>
  <si>
    <t xml:space="preserve">Jugs L2 </t>
  </si>
  <si>
    <r>
      <rPr>
        <rFont val="Arial"/>
        <color theme="0"/>
        <sz val="11.0"/>
      </rPr>
      <t>Jugs L3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</si>
  <si>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 xml:space="preserve">Jugs L4 </t>
    </r>
    <r>
      <rPr>
        <rFont val="Arial"/>
        <b/>
        <color rgb="FFFF0000"/>
        <sz val="11.0"/>
      </rPr>
      <t xml:space="preserve"> </t>
    </r>
  </si>
  <si>
    <t xml:space="preserve">Pinches L1 </t>
  </si>
  <si>
    <r>
      <rPr>
        <rFont val="Arial"/>
        <color theme="0"/>
        <sz val="11.0"/>
      </rPr>
      <t>Pinches L2</t>
    </r>
    <r>
      <rPr>
        <rFont val="Arial"/>
        <b/>
        <color rgb="FFFF0000"/>
        <sz val="11.0"/>
      </rPr>
      <t xml:space="preserve"> </t>
    </r>
  </si>
  <si>
    <t xml:space="preserve">Pinches M1 </t>
  </si>
  <si>
    <t xml:space="preserve">Pinches XL1 </t>
  </si>
  <si>
    <t xml:space="preserve">Pinches XL2 </t>
  </si>
  <si>
    <t xml:space="preserve">Pinches XXL1 </t>
  </si>
  <si>
    <t xml:space="preserve">Pinches XXL2 </t>
  </si>
  <si>
    <t>Twins M1</t>
  </si>
  <si>
    <t xml:space="preserve">Twins L1  </t>
  </si>
  <si>
    <t xml:space="preserve">DANNOMOND </t>
  </si>
  <si>
    <t>Bolts adapted of your order:</t>
  </si>
  <si>
    <t>Screws adapted of your order:</t>
  </si>
  <si>
    <t>US 16-16 Green
HTML 009933</t>
  </si>
  <si>
    <t>US 17-13 Purple HTML 683075</t>
  </si>
  <si>
    <t>White RAL 9010</t>
  </si>
  <si>
    <r>
      <rPr>
        <rFont val="Arial"/>
        <color theme="0"/>
        <sz val="11.0"/>
      </rPr>
      <t xml:space="preserve">Crimps 1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</si>
  <si>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Crimps 2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</si>
  <si>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Crimps 3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</si>
  <si>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Crimps 4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</si>
  <si>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</si>
  <si>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Foot 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</si>
  <si>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Foot 2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</si>
  <si>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Foot Hand 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</si>
  <si>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 xml:space="preserve">Incut 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</si>
  <si>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Mega 1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</si>
  <si>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Mega 2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</si>
  <si>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Pinches 1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</si>
  <si>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Pinches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</si>
  <si>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Pockets 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</si>
  <si>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Pockets 2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</si>
  <si>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Screw-ons 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</si>
  <si>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Screw-ons 2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</si>
  <si>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Slopers 1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</si>
  <si>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Slopers 2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</si>
  <si>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t>FatLine :</t>
  </si>
  <si>
    <r>
      <rPr>
        <rFont val="Arial"/>
        <color theme="0"/>
        <sz val="11.0"/>
      </rPr>
      <t xml:space="preserve">Bleau 1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</si>
  <si>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Bleau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</si>
  <si>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Bleau 3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</si>
  <si>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Boulder 1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</si>
  <si>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 xml:space="preserve">Boulder 2 </t>
    </r>
    <r>
      <rPr>
        <rFont val="Arial"/>
        <b/>
        <color rgb="FFFFFFFF"/>
        <sz val="11.0"/>
      </rPr>
      <t xml:space="preserve">(PU) </t>
    </r>
  </si>
  <si>
    <r>
      <rPr>
        <rFont val="Arial"/>
        <color theme="0"/>
        <sz val="11.0"/>
      </rPr>
      <t>Boulder 3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</si>
  <si>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4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</si>
  <si>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5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</si>
  <si>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6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</si>
  <si>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7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</si>
  <si>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>Boulder 8</t>
    </r>
    <r>
      <rPr>
        <rFont val="Arial"/>
        <b/>
        <color rgb="FFFFFFFF"/>
        <sz val="11.0"/>
      </rPr>
      <t xml:space="preserve"> (PU) </t>
    </r>
  </si>
  <si>
    <r>
      <rPr>
        <rFont val="Arial"/>
        <color theme="0"/>
        <sz val="11.0"/>
      </rPr>
      <t>Boulder 9</t>
    </r>
    <r>
      <rPr>
        <rFont val="Arial"/>
        <b/>
        <color rgb="FFFFFFFF"/>
        <sz val="11.0"/>
      </rPr>
      <t xml:space="preserve"> (PU)</t>
    </r>
  </si>
  <si>
    <r>
      <rPr>
        <rFont val="Arial"/>
        <color theme="0"/>
        <sz val="11.0"/>
      </rPr>
      <t xml:space="preserve">Hueco 1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</si>
  <si>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Hueco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</si>
  <si>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Limestone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</si>
  <si>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Limestone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</si>
  <si>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Limestone 3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</si>
  <si>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Limestone 4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</si>
  <si>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Limestone 5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</si>
  <si>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Monster 1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</si>
  <si>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Monster 2 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</si>
  <si>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3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</si>
  <si>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4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</si>
  <si>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5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</si>
  <si>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Monster 6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</si>
  <si>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Monster 7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</si>
  <si>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Monster 8 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</si>
  <si>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Monster 9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</si>
  <si>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Monster 10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</si>
  <si>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Monster 11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</si>
  <si>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rgb="FFFFFFFF"/>
        <sz val="11.0"/>
      </rPr>
      <t>Pure 1</t>
    </r>
    <r>
      <rPr>
        <rFont val="Arial"/>
        <b/>
        <color rgb="FFFFFFFF"/>
        <sz val="11.0"/>
      </rPr>
      <t xml:space="preserve"> (PU) </t>
    </r>
  </si>
  <si>
    <r>
      <rPr>
        <rFont val="Arial"/>
        <color rgb="FFFFFFFF"/>
        <sz val="11.0"/>
      </rPr>
      <t>Pure 2</t>
    </r>
    <r>
      <rPr>
        <rFont val="Arial"/>
        <b/>
        <color rgb="FFFFFFFF"/>
        <sz val="11.0"/>
      </rPr>
      <t xml:space="preserve"> (PU) </t>
    </r>
  </si>
  <si>
    <r>
      <rPr>
        <rFont val="Arial"/>
        <color rgb="FFFFFFFF"/>
        <sz val="11.0"/>
      </rPr>
      <t xml:space="preserve">The Drop </t>
    </r>
    <r>
      <rPr>
        <rFont val="Arial"/>
        <b/>
        <color rgb="FFFFFFFF"/>
        <sz val="11.0"/>
      </rPr>
      <t xml:space="preserve">(PU) </t>
    </r>
  </si>
  <si>
    <r>
      <rPr>
        <rFont val="Arial"/>
        <color theme="0"/>
        <sz val="11.0"/>
      </rPr>
      <t xml:space="preserve">Twins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</si>
  <si>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Twins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</si>
  <si>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Twins 3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</si>
  <si>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Twins 4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</si>
  <si>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Bridges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</si>
  <si>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Crimps 1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</si>
  <si>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Crimps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</si>
  <si>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Edges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</si>
  <si>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Edges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</si>
  <si>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Foot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</si>
  <si>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Foot 2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</si>
  <si>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Hybrid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</si>
  <si>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</si>
  <si>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Large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</si>
  <si>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Crimps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</si>
  <si>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</si>
  <si>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</si>
  <si>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Pinches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</si>
  <si>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Pockets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</si>
  <si>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</si>
  <si>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Bleau</t>
    </r>
    <r>
      <rPr>
        <rFont val="Arial"/>
        <b/>
        <color rgb="FFFF0000"/>
        <sz val="11.0"/>
      </rPr>
      <t xml:space="preserve">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</si>
  <si>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Crimp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</si>
  <si>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Crimp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</si>
  <si>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Boulder Edge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</si>
  <si>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Boulder Edge 2</t>
    </r>
    <r>
      <rPr>
        <rFont val="Arial"/>
        <b/>
        <color theme="0"/>
        <sz val="11.0"/>
      </rPr>
      <t xml:space="preserve"> (PU)</t>
    </r>
  </si>
  <si>
    <t xml:space="preserve"> </t>
  </si>
  <si>
    <r>
      <rPr>
        <rFont val="Arial"/>
        <color theme="0"/>
        <sz val="11.0"/>
      </rPr>
      <t xml:space="preserve">Boulder Pinches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</si>
  <si>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Pocket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</si>
  <si>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Boulder Pocket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</si>
  <si>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Boulder Pocket 3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</si>
  <si>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Boulder Pocket 4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</si>
  <si>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Boulder Slopy Edges 1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</si>
  <si>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Edges 1  (ProModel - Mike Fuselier)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</si>
  <si>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Geometrics Twins S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</si>
  <si>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Geometrics Twins M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</si>
  <si>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Geometrics Twins L1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</si>
  <si>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 xml:space="preserve">Geometrics Twins L2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</si>
  <si>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>Geometrics Twins XL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</si>
  <si>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 xml:space="preserve">Pack Geometric Twins </t>
    </r>
    <r>
      <rPr>
        <rFont val="Arial"/>
        <b/>
        <color theme="0"/>
        <sz val="11.0"/>
      </rPr>
      <t xml:space="preserve">(PU) </t>
    </r>
  </si>
  <si>
    <t>S to XL</t>
  </si>
  <si>
    <r>
      <rPr>
        <rFont val="Arial"/>
        <color theme="0"/>
        <sz val="11.0"/>
      </rPr>
      <t xml:space="preserve">Geometrics 1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</si>
  <si>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2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</si>
  <si>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3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</si>
  <si>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Geometrics 4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</si>
  <si>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5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</si>
  <si>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6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</si>
  <si>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7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</si>
  <si>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Geometrics 8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</si>
  <si>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Geometrics 9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</si>
  <si>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Hueco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</si>
  <si>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Large Edges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(ProModel - Vincent De Girolamo)</t>
    </r>
  </si>
  <si>
    <r>
      <rPr>
        <rFont val="Arial"/>
        <color theme="0"/>
        <sz val="11.0"/>
      </rPr>
      <t>Pinches  (ProModel - Mike Fuselier)</t>
    </r>
    <r>
      <rPr>
        <rFont val="Arial"/>
        <b/>
        <color theme="0"/>
        <sz val="11.0"/>
      </rPr>
      <t xml:space="preserve"> (PU)</t>
    </r>
  </si>
  <si>
    <r>
      <rPr>
        <rFont val="Arial"/>
        <b val="0"/>
        <color theme="0"/>
        <sz val="11.0"/>
      </rPr>
      <t xml:space="preserve">Screw-ons 1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</si>
  <si>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2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</si>
  <si>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3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</si>
  <si>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4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</si>
  <si>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5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</si>
  <si>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6 </t>
    </r>
    <r>
      <rPr>
        <rFont val="Arial"/>
        <b/>
        <color theme="0"/>
        <sz val="11.0"/>
      </rPr>
      <t>(PU)</t>
    </r>
  </si>
  <si>
    <r>
      <rPr>
        <rFont val="Arial"/>
        <b val="0"/>
        <color theme="0"/>
        <sz val="11.0"/>
      </rPr>
      <t xml:space="preserve">Screw-ons 7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</si>
  <si>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Slopers 1 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(ProModel - Vincent De Girolamo)</t>
    </r>
  </si>
  <si>
    <r>
      <rPr>
        <rFont val="Arial"/>
        <color theme="0"/>
        <sz val="11.0"/>
      </rPr>
      <t xml:space="preserve">Slopers 2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</si>
  <si>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Crimps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</si>
  <si>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</si>
  <si>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Foot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</si>
  <si>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Incut Edges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</si>
  <si>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</si>
  <si>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Large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</si>
  <si>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Méga Jugs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</si>
  <si>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Mini Crimps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</si>
  <si>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Mini Jugs 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</si>
  <si>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 xml:space="preserve">Mini Slopers </t>
    </r>
    <r>
      <rPr>
        <rFont val="Arial"/>
        <b/>
        <color theme="0"/>
        <sz val="11.0"/>
      </rPr>
      <t>(PU)</t>
    </r>
  </si>
  <si>
    <r>
      <rPr>
        <rFont val="Arial"/>
        <color theme="0"/>
        <sz val="11.0"/>
      </rPr>
      <t>Pinches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</si>
  <si>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Pockets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</si>
  <si>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Drop S1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</si>
  <si>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Drop M1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</si>
  <si>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Drop XL1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</si>
  <si>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>Drop XL2</t>
    </r>
    <r>
      <rPr>
        <rFont val="Arial"/>
        <b/>
        <color theme="0"/>
        <sz val="11.0"/>
      </rPr>
      <t xml:space="preserve"> (PU)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</si>
  <si>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Drop XL3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</si>
  <si>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Drop XL4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</si>
  <si>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>Drop XL5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</si>
  <si>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Jugs S1 </t>
    </r>
    <r>
      <rPr>
        <rFont val="Arial"/>
        <b/>
        <color theme="0"/>
        <sz val="11.0"/>
      </rPr>
      <t xml:space="preserve">(PU) </t>
    </r>
    <r>
      <rPr>
        <rFont val="Arial"/>
        <color theme="0"/>
        <sz val="11.0"/>
      </rPr>
      <t>feet</t>
    </r>
    <r>
      <rPr>
        <rFont val="Arial"/>
        <b/>
        <color theme="0"/>
        <sz val="11.0"/>
      </rPr>
      <t xml:space="preserve"> </t>
    </r>
  </si>
  <si>
    <r>
      <rPr>
        <rFont val="Arial"/>
        <color theme="0"/>
        <sz val="11.0"/>
      </rPr>
      <t xml:space="preserve">Jugs S2 </t>
    </r>
    <r>
      <rPr>
        <rFont val="Arial"/>
        <b/>
        <color theme="0"/>
        <sz val="11.0"/>
      </rPr>
      <t xml:space="preserve">(PU) </t>
    </r>
    <r>
      <rPr>
        <rFont val="Arial"/>
        <color theme="0"/>
        <sz val="11.0"/>
      </rPr>
      <t>feet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</si>
  <si>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Jugs M/L 1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</si>
  <si>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 xml:space="preserve">Jugs M/L 2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</si>
  <si>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Jugs M1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</si>
  <si>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Jugs M2 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</si>
  <si>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 xml:space="preserve">Jugs L1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</si>
  <si>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>Jugs L2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</si>
  <si>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 xml:space="preserve">Jugs L3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</si>
  <si>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>Jugs L4</t>
    </r>
    <r>
      <rPr>
        <rFont val="Arial"/>
        <b/>
        <color theme="0"/>
        <sz val="11.0"/>
      </rPr>
      <t xml:space="preserve"> (PU)</t>
    </r>
  </si>
  <si>
    <r>
      <rPr>
        <rFont val="Arial"/>
        <color theme="0"/>
        <sz val="11.0"/>
      </rPr>
      <t>Jugs XL1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</si>
  <si>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Jugs XL2</t>
    </r>
    <r>
      <rPr>
        <rFont val="Arial"/>
        <b/>
        <color theme="0"/>
        <sz val="11.0"/>
      </rPr>
      <t xml:space="preserve"> (PU)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</si>
  <si>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Jugs XL3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</si>
  <si>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Jugs XL4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</si>
  <si>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Jugs XXL1</t>
    </r>
    <r>
      <rPr>
        <rFont val="Arial"/>
        <b/>
        <color theme="0"/>
        <sz val="11.0"/>
      </rPr>
      <t xml:space="preserve"> (PU) </t>
    </r>
  </si>
  <si>
    <r>
      <rPr>
        <rFont val="Arial"/>
        <color theme="0"/>
        <sz val="11.0"/>
      </rPr>
      <t>Jugs XXL2</t>
    </r>
    <r>
      <rPr>
        <rFont val="Arial"/>
        <b/>
        <color theme="0"/>
        <sz val="11.0"/>
      </rPr>
      <t xml:space="preserve"> (PU)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</si>
  <si>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Pinches S1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 </t>
    </r>
  </si>
  <si>
    <r>
      <rPr>
        <rFont val="Arial"/>
        <color theme="0"/>
        <sz val="11.0"/>
      </rPr>
      <t xml:space="preserve">Twins L1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</si>
  <si>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Twins M1 </t>
    </r>
    <r>
      <rPr>
        <rFont val="Arial"/>
        <b/>
        <color theme="0"/>
        <sz val="11.0"/>
      </rPr>
      <t xml:space="preserve">(PU) </t>
    </r>
  </si>
  <si>
    <r>
      <rPr>
        <rFont val="Arial"/>
        <color theme="0"/>
        <sz val="11.0"/>
      </rPr>
      <t xml:space="preserve">Twins S1 </t>
    </r>
    <r>
      <rPr>
        <rFont val="Arial"/>
        <b/>
        <color theme="0"/>
        <sz val="11.0"/>
      </rPr>
      <t xml:space="preserve">(PU) </t>
    </r>
  </si>
  <si>
    <t>Volume Size of your order :</t>
  </si>
  <si>
    <t xml:space="preserve">WOOD </t>
  </si>
  <si>
    <t>Size</t>
  </si>
  <si>
    <t>Green RAL 6017</t>
  </si>
  <si>
    <t>Yellow RAL 1023</t>
  </si>
  <si>
    <t>Red RAL 2002</t>
  </si>
  <si>
    <t>Blue RAL 5015</t>
  </si>
  <si>
    <t>Violet RAL 4006</t>
  </si>
  <si>
    <t>Grey RAL 7038</t>
  </si>
  <si>
    <t>Black RAL 9011</t>
  </si>
  <si>
    <t>White RAL 9003</t>
  </si>
  <si>
    <t>Orange RAL 1028</t>
  </si>
  <si>
    <t>WoodLine :</t>
  </si>
  <si>
    <t>60 mm</t>
  </si>
  <si>
    <t>80 mm</t>
  </si>
  <si>
    <t>Dual Pack S1</t>
  </si>
  <si>
    <t>30 x 30 x 6 cm</t>
  </si>
  <si>
    <t xml:space="preserve">Dual Pack S2 </t>
  </si>
  <si>
    <t xml:space="preserve">Dual S1 </t>
  </si>
  <si>
    <t>50 x 21 x 13 cm</t>
  </si>
  <si>
    <t xml:space="preserve">Dual M1 </t>
  </si>
  <si>
    <t>80 x 34 x 23 cm</t>
  </si>
  <si>
    <t xml:space="preserve">Dual M2 </t>
  </si>
  <si>
    <t>70 x 10 x 6 + 90 x10 x 6 cm</t>
  </si>
  <si>
    <t xml:space="preserve">Dual M3 </t>
  </si>
  <si>
    <t>70 x 10 x 9 + 90 x 10 x 9 cm</t>
  </si>
  <si>
    <t xml:space="preserve">Dual L1 </t>
  </si>
  <si>
    <t>100 x 70 x 23 cm</t>
  </si>
  <si>
    <t xml:space="preserve">Dual L2 </t>
  </si>
  <si>
    <t xml:space="preserve">Dual L3 </t>
  </si>
  <si>
    <t xml:space="preserve">Dual L4 </t>
  </si>
  <si>
    <t>100 x 42 x 30 cm</t>
  </si>
  <si>
    <t xml:space="preserve">Dual XL1 </t>
  </si>
  <si>
    <t xml:space="preserve">150 x 35 x 25 cm </t>
  </si>
  <si>
    <t xml:space="preserve">Element S1 </t>
  </si>
  <si>
    <t xml:space="preserve">30 x 30 x 9 cm </t>
  </si>
  <si>
    <t xml:space="preserve">Element S1 - Bolt </t>
  </si>
  <si>
    <t xml:space="preserve">30x 30 x 9 cm </t>
  </si>
  <si>
    <t>Element  S2</t>
  </si>
  <si>
    <t xml:space="preserve">Element S3 </t>
  </si>
  <si>
    <t xml:space="preserve">30 x 30 x 8 cm </t>
  </si>
  <si>
    <t xml:space="preserve">Element S3 - Bolt </t>
  </si>
  <si>
    <t>30 x 30 x 8 cm</t>
  </si>
  <si>
    <t xml:space="preserve">Element S4 </t>
  </si>
  <si>
    <t>30x 30 x 6 cm</t>
  </si>
  <si>
    <t xml:space="preserve">Element S4 - Bolt  </t>
  </si>
  <si>
    <t xml:space="preserve">Element S5 </t>
  </si>
  <si>
    <t>50x 30 x 7 cm</t>
  </si>
  <si>
    <t xml:space="preserve">Element S5 - Bolt </t>
  </si>
  <si>
    <t xml:space="preserve">Element S6 </t>
  </si>
  <si>
    <t xml:space="preserve">Element S6 - Bolt  </t>
  </si>
  <si>
    <t xml:space="preserve">Element S7 </t>
  </si>
  <si>
    <t>50x 30 x 9 cm</t>
  </si>
  <si>
    <t>Element S8</t>
  </si>
  <si>
    <t>50 x 10 x 9 cm</t>
  </si>
  <si>
    <t xml:space="preserve">Element S9 </t>
  </si>
  <si>
    <t xml:space="preserve">Element S10 </t>
  </si>
  <si>
    <t>50 x 17 x 17 cm</t>
  </si>
  <si>
    <t>Element S11</t>
  </si>
  <si>
    <t>50 x 30 x 16 cm</t>
  </si>
  <si>
    <t xml:space="preserve">Element M1 </t>
  </si>
  <si>
    <t>50 x 50 x 12 cm</t>
  </si>
  <si>
    <t xml:space="preserve">Element M1 - Bolt </t>
  </si>
  <si>
    <t xml:space="preserve">Element M2 </t>
  </si>
  <si>
    <t>50 x 50 x 13 cm</t>
  </si>
  <si>
    <t xml:space="preserve">Element M2 - Bolt </t>
  </si>
  <si>
    <t>Element M3</t>
  </si>
  <si>
    <t xml:space="preserve">Element M3 - Bolt </t>
  </si>
  <si>
    <t>Element M4</t>
  </si>
  <si>
    <t>80 x 50 x 15 cm</t>
  </si>
  <si>
    <t>Element M5</t>
  </si>
  <si>
    <t>60 x 50 x 14 cm</t>
  </si>
  <si>
    <t xml:space="preserve">Element M6 </t>
  </si>
  <si>
    <t>80 x 16 x 13 cm</t>
  </si>
  <si>
    <t xml:space="preserve">Element M7 </t>
  </si>
  <si>
    <t>80 x 17 x 14 cm</t>
  </si>
  <si>
    <t xml:space="preserve">Element M8 </t>
  </si>
  <si>
    <t>80 x 27 x 22 cm</t>
  </si>
  <si>
    <t xml:space="preserve">Element M9 </t>
  </si>
  <si>
    <t>50 x 50 x 18 cm</t>
  </si>
  <si>
    <t xml:space="preserve">Element M10 </t>
  </si>
  <si>
    <t>70 x 35 x 15 cm</t>
  </si>
  <si>
    <t xml:space="preserve">Element M11 </t>
  </si>
  <si>
    <t>70 x 70 x 5 cm</t>
  </si>
  <si>
    <t>Unavailable</t>
  </si>
  <si>
    <t xml:space="preserve">Element M12 </t>
  </si>
  <si>
    <t>40 x 35 x 18 cm</t>
  </si>
  <si>
    <t xml:space="preserve">Element M13 </t>
  </si>
  <si>
    <t>40 x 40 x 25 cm</t>
  </si>
  <si>
    <t xml:space="preserve">Element M14 </t>
  </si>
  <si>
    <t>40 x 35 x 16 cm</t>
  </si>
  <si>
    <t xml:space="preserve">Element L1 </t>
  </si>
  <si>
    <t>100 x 30 x 13 cm</t>
  </si>
  <si>
    <t>Element L2</t>
  </si>
  <si>
    <t>100 x 30 x 16 cm</t>
  </si>
  <si>
    <t>Element L3</t>
  </si>
  <si>
    <t>90 x 50 x 10 cm</t>
  </si>
  <si>
    <t>Element L4</t>
  </si>
  <si>
    <t>100 x 50 x 13 cm</t>
  </si>
  <si>
    <t xml:space="preserve">Element L5 </t>
  </si>
  <si>
    <t>100 x 50 x 16 cm</t>
  </si>
  <si>
    <t>Element L6</t>
  </si>
  <si>
    <t>100 x 100 x 16 cm</t>
  </si>
  <si>
    <t xml:space="preserve">Element L7 </t>
  </si>
  <si>
    <t>65 x 60 x 27 cm</t>
  </si>
  <si>
    <t xml:space="preserve">Element L8 </t>
  </si>
  <si>
    <t>70 x 70 x 37 cm</t>
  </si>
  <si>
    <t xml:space="preserve">Element L9 </t>
  </si>
  <si>
    <t>70 x 60 x 34 cm</t>
  </si>
  <si>
    <t xml:space="preserve">Element L10 </t>
  </si>
  <si>
    <t>80 x 40 x 30 cm</t>
  </si>
  <si>
    <t xml:space="preserve">Element L11 </t>
  </si>
  <si>
    <t xml:space="preserve">Element XL1  </t>
  </si>
  <si>
    <t>150 x 80 x 24 cm</t>
  </si>
  <si>
    <t xml:space="preserve">Element XL2 </t>
  </si>
  <si>
    <t>150 x 50 x 40 cm</t>
  </si>
  <si>
    <t xml:space="preserve">Twins S1 </t>
  </si>
  <si>
    <t>30 x 25 x 7 cm / 50 x 25 x 9 cm</t>
  </si>
  <si>
    <t xml:space="preserve">Twins M1 </t>
  </si>
  <si>
    <t>60 x 30 x 14 cm / 45 x 30 x 13 cm</t>
  </si>
  <si>
    <t xml:space="preserve">Twins M2 </t>
  </si>
  <si>
    <t>70 x 33 x 11 + 70 x 33 x 11 cm</t>
  </si>
  <si>
    <t xml:space="preserve">Twins L1 </t>
  </si>
  <si>
    <t>90 x 50 x 16 cm / 90 x 50 x 16 cm</t>
  </si>
  <si>
    <t>Twins L2</t>
  </si>
  <si>
    <t>85 x 80 x 20 cm / 45 x 30 x 16 cm</t>
  </si>
  <si>
    <t xml:space="preserve">Twins L3 </t>
  </si>
  <si>
    <t>100 x60 x 17 + 100 x 80 x 17 cm</t>
  </si>
  <si>
    <t>ArtLab</t>
  </si>
  <si>
    <t>Fibreglass</t>
  </si>
  <si>
    <t>Green RAL 6018</t>
  </si>
  <si>
    <t>Yellow RAL 1018</t>
  </si>
  <si>
    <t>Red RAL 3000</t>
  </si>
  <si>
    <t>Violet S4050-R60B/M</t>
  </si>
  <si>
    <t>Grey RAL 7001</t>
  </si>
  <si>
    <t>Black RAL 9005</t>
  </si>
  <si>
    <t>Pink RAL 4003</t>
  </si>
  <si>
    <t xml:space="preserve">Orange RAL 1033 </t>
  </si>
  <si>
    <t>FatLine</t>
  </si>
  <si>
    <t>Mercy 1 XXXL</t>
  </si>
  <si>
    <t>82 x 32 x 12,5 cm</t>
  </si>
  <si>
    <t>Mercy 2 XXXL</t>
  </si>
  <si>
    <t>82 x 32 x 13 cm</t>
  </si>
  <si>
    <t>Mercy 3 XXXL</t>
  </si>
  <si>
    <t>82 x 32 x 14 cm</t>
  </si>
  <si>
    <t>Mercy 4 XXXL</t>
  </si>
  <si>
    <t>82 x 32 x 10 cm</t>
  </si>
  <si>
    <t>Mercy 5 XXXL</t>
  </si>
  <si>
    <t>82 x 32 x 11 cm</t>
  </si>
  <si>
    <t>Mercy XXXL complete series</t>
  </si>
  <si>
    <r>
      <rPr>
        <rFont val="Arial"/>
        <color theme="0"/>
        <sz val="11.0"/>
      </rPr>
      <t>Mercy 1  XXL</t>
    </r>
    <r>
      <rPr>
        <rFont val="Arial"/>
        <b/>
        <color rgb="FFFF0000"/>
        <sz val="11.0"/>
      </rPr>
      <t xml:space="preserve"> </t>
    </r>
  </si>
  <si>
    <t>66 x 17 x 5 cm</t>
  </si>
  <si>
    <t xml:space="preserve">Mercy 2 XXL </t>
  </si>
  <si>
    <t>66 x 15 x 6 cm</t>
  </si>
  <si>
    <r>
      <rPr>
        <rFont val="Arial"/>
        <color theme="0"/>
        <sz val="11.0"/>
      </rPr>
      <t>Mercy 3  XXL</t>
    </r>
    <r>
      <rPr>
        <rFont val="Arial"/>
        <b/>
        <color rgb="FFFF0000"/>
        <sz val="11.0"/>
      </rPr>
      <t xml:space="preserve"> </t>
    </r>
  </si>
  <si>
    <t>66 x 17 x 6 cm</t>
  </si>
  <si>
    <t xml:space="preserve">Mercy 4  XXL </t>
  </si>
  <si>
    <t>66 x 18 x 8 cm</t>
  </si>
  <si>
    <t xml:space="preserve">Mercy 5  XXL </t>
  </si>
  <si>
    <t>66 x 18 x 7 cm</t>
  </si>
  <si>
    <t>Mercy  XXL complete series</t>
  </si>
  <si>
    <t>THE BLADE 1</t>
  </si>
  <si>
    <t>115 x 30 x 20 cm</t>
  </si>
  <si>
    <t>THE BLADE 2</t>
  </si>
  <si>
    <t>THE BLADE 3</t>
  </si>
  <si>
    <t>THE BLADE 4</t>
  </si>
  <si>
    <t>THE BLADE 5</t>
  </si>
  <si>
    <t>THE BLADE complete series</t>
  </si>
  <si>
    <r>
      <rPr>
        <rFont val="Arial"/>
        <color theme="0"/>
        <sz val="11.0"/>
      </rPr>
      <t>The Lobe</t>
    </r>
    <r>
      <rPr>
        <rFont val="Arial"/>
        <b/>
        <color rgb="FFFF0000"/>
        <sz val="11.0"/>
      </rPr>
      <t xml:space="preserve"> </t>
    </r>
  </si>
  <si>
    <t>80 x 45 x 30 cm</t>
  </si>
  <si>
    <t>FatLine Dual Texture</t>
  </si>
  <si>
    <r>
      <rPr>
        <rFont val="Arial"/>
        <color theme="0"/>
        <sz val="11.0"/>
      </rPr>
      <t>Mercy 1  DT XXL</t>
    </r>
    <r>
      <rPr>
        <rFont val="Arial"/>
        <b/>
        <color rgb="FFFF0000"/>
        <sz val="11.0"/>
      </rPr>
      <t xml:space="preserve"> </t>
    </r>
  </si>
  <si>
    <t xml:space="preserve">Mercy 2 DT XXL </t>
  </si>
  <si>
    <r>
      <rPr>
        <rFont val="Arial"/>
        <color theme="0"/>
        <sz val="11.0"/>
      </rPr>
      <t>Mercy 3  DT XXL</t>
    </r>
    <r>
      <rPr>
        <rFont val="Arial"/>
        <b/>
        <color rgb="FFFF0000"/>
        <sz val="11.0"/>
      </rPr>
      <t xml:space="preserve"> </t>
    </r>
  </si>
  <si>
    <t xml:space="preserve">Mercy 4  DT XXL </t>
  </si>
  <si>
    <t>Mercy 5 DT XXL</t>
  </si>
  <si>
    <t>Mercy XXL DT complete series</t>
  </si>
  <si>
    <t>MERCY XXXL1 DT</t>
  </si>
  <si>
    <t>MERCY XXXL2 DT</t>
  </si>
  <si>
    <t>MERCY XXXL3 DT</t>
  </si>
  <si>
    <t>MERCY XXXL4 DT</t>
  </si>
  <si>
    <t>MERCY XXXL5 DT</t>
  </si>
  <si>
    <t>Mercy XXXL DT complete series</t>
  </si>
  <si>
    <t>ABYSS 1 DT</t>
  </si>
  <si>
    <t>ABYSS 2 DT</t>
  </si>
  <si>
    <t>ABYSS 3 DT</t>
  </si>
  <si>
    <t>ABYSS 4 DT</t>
  </si>
  <si>
    <t>ABYSS DT complete series</t>
  </si>
  <si>
    <t>VORTEX 1 DT</t>
  </si>
  <si>
    <t>VORTEX 2 DT</t>
  </si>
  <si>
    <t>VORTEX 3 DT</t>
  </si>
  <si>
    <t>VORTEX 4 DT</t>
  </si>
  <si>
    <t>VORTEX 5 DT</t>
  </si>
  <si>
    <t>VORTEX DT complete series</t>
  </si>
  <si>
    <t xml:space="preserve">ArtLab </t>
  </si>
  <si>
    <r>
      <rPr>
        <rFont val="Arial"/>
        <color theme="0"/>
        <sz val="11.0"/>
      </rPr>
      <t>Slope S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</si>
  <si>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 xml:space="preserve">Slope M </t>
    </r>
    <r>
      <rPr>
        <rFont val="Arial"/>
        <b/>
        <color theme="0"/>
        <sz val="11.0"/>
      </rPr>
      <t>(PU)</t>
    </r>
    <r>
      <rPr>
        <rFont val="Arial"/>
        <color theme="0"/>
        <sz val="11.0"/>
      </rPr>
      <t xml:space="preserve"> </t>
    </r>
  </si>
  <si>
    <t xml:space="preserve">Slope L </t>
  </si>
  <si>
    <t xml:space="preserve">L : Ø 23cm </t>
  </si>
  <si>
    <t xml:space="preserve">Slope XL </t>
  </si>
  <si>
    <t xml:space="preserve">XL : Ø 30 cm </t>
  </si>
  <si>
    <t xml:space="preserve">Slope 1  XXXL </t>
  </si>
  <si>
    <t xml:space="preserve">XXXL : Ø 55 cm </t>
  </si>
  <si>
    <t xml:space="preserve">Slope 2  XXXL </t>
  </si>
  <si>
    <t>Slope 3  XXXL</t>
  </si>
  <si>
    <t xml:space="preserve">Slope 4 XXXL </t>
  </si>
  <si>
    <t xml:space="preserve">Slope 5  XXXL </t>
  </si>
  <si>
    <t>Slope XXXL complete series</t>
  </si>
  <si>
    <t>Slope S to XXXL complete series</t>
  </si>
  <si>
    <t>S to XXXL</t>
  </si>
  <si>
    <t xml:space="preserve">Slope Méga 1 - 25° Ø 90 cm </t>
  </si>
  <si>
    <t>XXXL+ : Ø 90 cm</t>
  </si>
  <si>
    <t xml:space="preserve">Slope Méga 2 - 35° Ø 90 cm </t>
  </si>
  <si>
    <r>
      <rPr>
        <rFont val="Arial"/>
        <color theme="0"/>
        <sz val="11.0"/>
      </rPr>
      <t>Slope Méga 3 - 30° Ø 120 cm</t>
    </r>
    <r>
      <rPr>
        <rFont val="Arial"/>
        <b/>
        <color rgb="FFFF0000"/>
        <sz val="11.0"/>
      </rPr>
      <t xml:space="preserve"> </t>
    </r>
  </si>
  <si>
    <t>XXXL+ : Ø 120 cm</t>
  </si>
  <si>
    <r>
      <rPr>
        <rFont val="Arial"/>
        <color theme="0"/>
        <sz val="11.0"/>
      </rPr>
      <t>Slope Méga 4 - 40° Ø 120 cm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</si>
  <si>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Slices M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</si>
  <si>
    <r>
      <rPr>
        <rFont val="Arial"/>
        <color theme="0"/>
        <sz val="11.0"/>
      </rPr>
      <t>Slices L</t>
    </r>
    <r>
      <rPr>
        <rFont val="Arial"/>
        <b/>
        <color theme="0"/>
        <sz val="11.0"/>
      </rPr>
      <t xml:space="preserve"> (PU)</t>
    </r>
    <r>
      <rPr>
        <rFont val="Arial"/>
        <color theme="0"/>
        <sz val="11.0"/>
      </rPr>
      <t xml:space="preserve"> </t>
    </r>
  </si>
  <si>
    <t xml:space="preserve">Slices  XL </t>
  </si>
  <si>
    <t xml:space="preserve">Slices  XXL1 </t>
  </si>
  <si>
    <t xml:space="preserve">XXXL 78* 18 cm / 10° </t>
  </si>
  <si>
    <t xml:space="preserve">Slices  XXL2 </t>
  </si>
  <si>
    <t>XXXL 80 * 17,5 cm / 20°</t>
  </si>
  <si>
    <t xml:space="preserve">Slices  XXL3 </t>
  </si>
  <si>
    <t>XXXL 80*18 cm / 25°</t>
  </si>
  <si>
    <t xml:space="preserve">Slices  XXL4 </t>
  </si>
  <si>
    <t xml:space="preserve"> XXXL 79*71 cm / 30°</t>
  </si>
  <si>
    <r>
      <rPr>
        <rFont val="Arial"/>
        <color theme="0"/>
        <sz val="11.0"/>
      </rPr>
      <t>Slices  XXL5</t>
    </r>
    <r>
      <rPr>
        <rFont val="Arial"/>
        <b/>
        <color rgb="FFFF0000"/>
        <sz val="11.0"/>
      </rPr>
      <t xml:space="preserve"> </t>
    </r>
  </si>
  <si>
    <t>XXXL 80*17,5 cm / 40°</t>
  </si>
  <si>
    <r>
      <rPr>
        <rFont val="Arial"/>
        <color theme="0"/>
        <sz val="11.0"/>
      </rPr>
      <t>Slices  XXL complete series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</si>
  <si>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Slices  XXXL1 DT</t>
    </r>
    <r>
      <rPr>
        <rFont val="Arial"/>
        <b/>
        <color rgb="FFFF0000"/>
        <sz val="11.0"/>
      </rPr>
      <t xml:space="preserve"> </t>
    </r>
  </si>
  <si>
    <t>XXXL 101*25 cm /10°</t>
  </si>
  <si>
    <r>
      <rPr>
        <rFont val="Arial"/>
        <color theme="0"/>
        <sz val="11.0"/>
      </rPr>
      <t>Slices  XXXL2 DT</t>
    </r>
    <r>
      <rPr>
        <rFont val="Arial"/>
        <b/>
        <color rgb="FFFF0000"/>
        <sz val="11.0"/>
      </rPr>
      <t xml:space="preserve"> </t>
    </r>
  </si>
  <si>
    <t>XXXL 100*24 cm /20°</t>
  </si>
  <si>
    <r>
      <rPr>
        <rFont val="Arial"/>
        <color theme="0"/>
        <sz val="11.0"/>
      </rPr>
      <t>Slices  XXXL3 DT</t>
    </r>
    <r>
      <rPr>
        <rFont val="Arial"/>
        <b/>
        <color rgb="FFFF0000"/>
        <sz val="11.0"/>
      </rPr>
      <t xml:space="preserve"> </t>
    </r>
  </si>
  <si>
    <t xml:space="preserve">XXXL 101*27 cm / 25° </t>
  </si>
  <si>
    <t xml:space="preserve">Slices  XXXL4 DT </t>
  </si>
  <si>
    <t>XXXL 100*25,5 cm / 30°</t>
  </si>
  <si>
    <r>
      <rPr>
        <rFont val="Arial"/>
        <color theme="0"/>
        <sz val="11.0"/>
      </rPr>
      <t>Slices  XXXL5 DT</t>
    </r>
    <r>
      <rPr>
        <rFont val="Arial"/>
        <b/>
        <color rgb="FFFF0000"/>
        <sz val="11.0"/>
      </rPr>
      <t xml:space="preserve"> </t>
    </r>
  </si>
  <si>
    <t>XXXL 100*25,5 cm / 40°</t>
  </si>
  <si>
    <t xml:space="preserve">Slices  XXXL complete series </t>
  </si>
  <si>
    <r>
      <rPr>
        <rFont val="Arial"/>
        <color theme="0"/>
        <sz val="11.0"/>
      </rPr>
      <t>Slices XL to XXXL complete series</t>
    </r>
    <r>
      <rPr>
        <rFont val="Arial"/>
        <b/>
        <color theme="0"/>
        <sz val="11.0"/>
      </rPr>
      <t xml:space="preserve"> </t>
    </r>
  </si>
  <si>
    <t>XXL to XXXL</t>
  </si>
  <si>
    <r>
      <rPr>
        <rFont val="Arial"/>
        <color theme="0"/>
        <sz val="11.0"/>
      </rPr>
      <t>Slices  XXXL2 DT Reverse</t>
    </r>
    <r>
      <rPr>
        <rFont val="Arial"/>
        <b/>
        <color rgb="FFFF0000"/>
        <sz val="11.0"/>
      </rPr>
      <t xml:space="preserve"> </t>
    </r>
  </si>
  <si>
    <t xml:space="preserve">Slices  XXXL4 DT Reverse </t>
  </si>
  <si>
    <t xml:space="preserve">SLICES Méga 1 - 25° </t>
  </si>
  <si>
    <t>150x40x14 cm</t>
  </si>
  <si>
    <t xml:space="preserve">SLICES Méga 2 - 35° </t>
  </si>
  <si>
    <t>150x40x21 cm</t>
  </si>
  <si>
    <t>Fiberglass</t>
  </si>
  <si>
    <t>PE/PU</t>
  </si>
  <si>
    <t xml:space="preserve">Green RAL 6002 </t>
  </si>
  <si>
    <t>Red RAL 3020</t>
  </si>
  <si>
    <t>Fluo Orange RAL 2005</t>
  </si>
  <si>
    <t>Fluo Yellow
RAL 1026</t>
  </si>
  <si>
    <t>Fluo Green
RAL 6028</t>
  </si>
  <si>
    <t>Pure Orange RAL 2009</t>
  </si>
  <si>
    <r>
      <rPr>
        <rFont val="Arial"/>
        <color theme="0"/>
        <sz val="11.0"/>
      </rPr>
      <t>Mercy 1  XXL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</si>
  <si>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Mercy 3  XXL</t>
    </r>
    <r>
      <rPr>
        <rFont val="Arial"/>
        <b/>
        <color rgb="FFFF0000"/>
        <sz val="11.0"/>
      </rPr>
      <t xml:space="preserve"> </t>
    </r>
  </si>
  <si>
    <t xml:space="preserve">The Blade </t>
  </si>
  <si>
    <t>The Drop</t>
  </si>
  <si>
    <r>
      <rPr>
        <rFont val="Arial"/>
        <color theme="0"/>
        <sz val="11.0"/>
      </rPr>
      <t>Mercy 1  DT XXL</t>
    </r>
    <r>
      <rPr>
        <rFont val="Arial"/>
        <b/>
        <color rgb="FFFF0000"/>
        <sz val="11.0"/>
      </rPr>
      <t xml:space="preserve"> </t>
    </r>
  </si>
  <si>
    <r>
      <rPr>
        <rFont val="Arial"/>
        <color theme="0"/>
        <sz val="11.0"/>
      </rPr>
      <t>Mercy 3  DT XXL</t>
    </r>
    <r>
      <rPr>
        <rFont val="Arial"/>
        <b/>
        <color rgb="FFFF0000"/>
        <sz val="11.0"/>
      </rPr>
      <t xml:space="preserve"> </t>
    </r>
  </si>
  <si>
    <t xml:space="preserve">Pack Homewall : PE, PU, Wood </t>
  </si>
  <si>
    <t xml:space="preserve">BEECHWOOD </t>
  </si>
  <si>
    <t>Nb of tools per Set</t>
  </si>
  <si>
    <t>Unity</t>
  </si>
  <si>
    <t>TrainingLine :</t>
  </si>
  <si>
    <t xml:space="preserve">ArtBoard </t>
  </si>
  <si>
    <t>62 x 17 x 6,5 cm</t>
  </si>
  <si>
    <t xml:space="preserve">Balls 8.0 </t>
  </si>
  <si>
    <t>(Ø 8 cm)</t>
  </si>
  <si>
    <t xml:space="preserve">Balls 10.0 </t>
  </si>
  <si>
    <t>(Ø 10 cm)</t>
  </si>
  <si>
    <t xml:space="preserve">Balls 12.0 </t>
  </si>
  <si>
    <t>(Ø 12 cm)</t>
  </si>
  <si>
    <t>Balls 30.0</t>
  </si>
  <si>
    <t>(Ø 30 cm)</t>
  </si>
  <si>
    <t>Hemisphere XS</t>
  </si>
  <si>
    <t>Ø8 cm</t>
  </si>
  <si>
    <t>Hemisphere S</t>
  </si>
  <si>
    <t>Ø10 cm</t>
  </si>
  <si>
    <t>Hemisphere M - 1/3</t>
  </si>
  <si>
    <t>Ø12 cm</t>
  </si>
  <si>
    <t>Hemisphere M - 1/2</t>
  </si>
  <si>
    <t>Ø11 cm</t>
  </si>
  <si>
    <t>Hemisphere M - 2/3</t>
  </si>
  <si>
    <t xml:space="preserve">Hemisphere L </t>
  </si>
  <si>
    <t>Ø15 cm</t>
  </si>
  <si>
    <t xml:space="preserve">Hemisphere XL </t>
  </si>
  <si>
    <t>Ø20 cm</t>
  </si>
  <si>
    <t xml:space="preserve">Slat Flat XS </t>
  </si>
  <si>
    <t>50 x 3 x 1,5 cm</t>
  </si>
  <si>
    <t xml:space="preserve">Slat Flat S </t>
  </si>
  <si>
    <t>50 x 3 x 2 cm</t>
  </si>
  <si>
    <t xml:space="preserve">Slat Flat M </t>
  </si>
  <si>
    <t>50 x 3 x 2,5 cm</t>
  </si>
  <si>
    <t xml:space="preserve">Slat Flat L </t>
  </si>
  <si>
    <t>50 x 3 x 3 cm</t>
  </si>
  <si>
    <t xml:space="preserve">Slat Flat XL </t>
  </si>
  <si>
    <t>50 x 5 x 5 cm</t>
  </si>
  <si>
    <t xml:space="preserve">Slat Round S </t>
  </si>
  <si>
    <t>50 x 2 x 1,8 cm</t>
  </si>
  <si>
    <t xml:space="preserve">Slat Round M </t>
  </si>
  <si>
    <t>50 x 2,8 x 2,5 cm</t>
  </si>
  <si>
    <t>Slat Round L</t>
  </si>
  <si>
    <t>50 x 3 x 2,8 cm</t>
  </si>
  <si>
    <t>Slat Round XL</t>
  </si>
  <si>
    <t>50 x 4 x 4,8 cm</t>
  </si>
  <si>
    <t>Slat Pipe 8.0</t>
  </si>
  <si>
    <t>50 x 8 x 7 cm</t>
  </si>
  <si>
    <t>Slat Pipe 10.0</t>
  </si>
  <si>
    <t>Homewall</t>
  </si>
  <si>
    <r>
      <rPr>
        <rFont val="Arial"/>
        <color theme="0"/>
        <sz val="11.0"/>
      </rPr>
      <t xml:space="preserve">Homewall </t>
    </r>
    <r>
      <rPr>
        <rFont val="Arial"/>
        <b/>
        <color rgb="FFFF3300"/>
        <sz val="11.0"/>
      </rPr>
      <t>New</t>
    </r>
  </si>
  <si>
    <r>
      <rPr>
        <rFont val="Arial"/>
        <color theme="0"/>
        <sz val="11.0"/>
      </rPr>
      <t xml:space="preserve">Pack Homewall Beginner Blue </t>
    </r>
    <r>
      <rPr>
        <rFont val="Arial"/>
        <b/>
        <color rgb="FFFF3300"/>
        <sz val="11.0"/>
      </rPr>
      <t>New</t>
    </r>
  </si>
  <si>
    <t>55 holds PE : FirstLine Foot Hand, Foot 2, Mini Jugs 2, Jugs 1, TribeLine Jugs M2</t>
  </si>
  <si>
    <r>
      <rPr>
        <rFont val="Arial"/>
        <color theme="0"/>
        <sz val="11.0"/>
      </rPr>
      <t xml:space="preserve">Pack Homewall Beginner Multicolor </t>
    </r>
    <r>
      <rPr>
        <rFont val="Arial"/>
        <b/>
        <color rgb="FFFF3300"/>
        <sz val="11.0"/>
      </rPr>
      <t>New</t>
    </r>
  </si>
  <si>
    <r>
      <rPr>
        <rFont val="Arial"/>
        <color theme="0"/>
        <sz val="11.0"/>
      </rPr>
      <t>Pack Homewall Intermediate Blue</t>
    </r>
    <r>
      <rPr>
        <rFont val="Arial"/>
        <b/>
        <color rgb="FFFF3300"/>
        <sz val="11.0"/>
      </rPr>
      <t xml:space="preserve"> New</t>
    </r>
  </si>
  <si>
    <t>55 holds PE: ProLine Edges 1, Pinches 1, TribeLine Jugs S1, Jugs M1, Twins M 1</t>
  </si>
  <si>
    <r>
      <rPr>
        <rFont val="Arial"/>
        <color theme="0"/>
        <sz val="11.0"/>
      </rPr>
      <t>Pack Homewall Intermediate Multicolor</t>
    </r>
    <r>
      <rPr>
        <rFont val="Arial"/>
        <b/>
        <color rgb="FFFF3300"/>
        <sz val="11.0"/>
      </rPr>
      <t xml:space="preserve"> New</t>
    </r>
  </si>
  <si>
    <t>55 holds PE : ProLine Edges 1, Pinches 1, TribeLine Jugs S1, Jugs M1, Twins M 1</t>
  </si>
  <si>
    <r>
      <rPr>
        <rFont val="Arial"/>
        <color theme="0"/>
        <sz val="11.0"/>
      </rPr>
      <t>Pack Homewall Volumes Grey</t>
    </r>
    <r>
      <rPr>
        <rFont val="Arial"/>
        <b/>
        <color rgb="FFFF3300"/>
        <sz val="11.0"/>
      </rPr>
      <t xml:space="preserve"> New</t>
    </r>
  </si>
  <si>
    <t>6 Volumes : Woodline 2xS1, 2xS2, M6, M9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</si>
</sst>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##\-000&quot; &quot;00&quot; &quot;00"/>
    <numFmt numFmtId="165" formatCode="0.0"/>
  </numFmts>
  <fonts count="31">
    <font>
      <sz val="11.0"/>
      <color theme="1"/>
      <name val="Calibri"/>
      <scheme val="minor"/>
    </font>
    <font>
      <b/>
      <i/>
      <sz val="26.0"/>
      <color theme="1"/>
      <name val="Arial"/>
    </font>
    <font>
      <color theme="1"/>
      <name val="Arial"/>
    </font>
    <font>
      <sz val="11.0"/>
      <color theme="1"/>
      <name val="Arial"/>
    </font>
    <font>
      <sz val="18.0"/>
      <color theme="1"/>
      <name val="Arial"/>
    </font>
    <font>
      <b/>
      <sz val="11.0"/>
      <color theme="1"/>
      <name val="Arial"/>
    </font>
    <font>
      <b/>
      <sz val="20.0"/>
      <color theme="1"/>
      <name val="Arial"/>
    </font>
    <font>
      <b/>
      <sz val="16.0"/>
      <color rgb="FFFF0000"/>
      <name val="Arial"/>
    </font>
    <font>
      <sz val="11.0"/>
      <color theme="0"/>
      <name val="Arial"/>
    </font>
    <font>
      <b/>
      <sz val="26.0"/>
      <color rgb="FF0000FF"/>
      <name val="Arial"/>
    </font>
    <font>
      <b/>
      <sz val="11.0"/>
      <color theme="0"/>
      <name val="Arial"/>
    </font>
    <font>
      <b/>
      <sz val="11.0"/>
      <color rgb="FFFFFFFF"/>
      <name val="Arial"/>
    </font>
    <font>
      <b/>
      <sz val="11.0"/>
      <color rgb="FFFF0000"/>
      <name val="Arial"/>
    </font>
    <font>
      <b/>
      <u/>
      <sz val="11.0"/>
      <color rgb="FFFF0000"/>
      <name val="Arial"/>
    </font>
    <font>
      <i/>
      <sz val="16.0"/>
      <color theme="1"/>
      <name val="Arial"/>
    </font>
    <font/>
    <font>
      <b/>
      <sz val="16.0"/>
      <color theme="0"/>
      <name val="Arial"/>
    </font>
    <font>
      <b/>
      <sz val="28.0"/>
      <color theme="0"/>
      <name val="Arial"/>
    </font>
    <font>
      <i/>
      <sz val="11.0"/>
      <color theme="1"/>
      <name val="Arial"/>
    </font>
    <font>
      <b/>
      <sz val="28.0"/>
      <color theme="1"/>
      <name val="Arial"/>
    </font>
    <font>
      <b/>
      <sz val="24.0"/>
      <color theme="1"/>
      <name val="Arial"/>
    </font>
    <font>
      <b/>
      <u/>
      <sz val="11.0"/>
      <color rgb="FFFF0000"/>
      <name val="Arial"/>
    </font>
    <font>
      <b/>
      <u/>
      <sz val="11.0"/>
      <color rgb="FFFF0000"/>
      <name val="Arial"/>
    </font>
    <font>
      <sz val="11.0"/>
      <color rgb="FF000000"/>
      <name val="Arial"/>
    </font>
    <font>
      <b/>
      <u/>
      <sz val="11.0"/>
      <color rgb="FFFF0000"/>
      <name val="Arial"/>
    </font>
    <font>
      <sz val="11.0"/>
      <color rgb="FFFFFFFF"/>
      <name val="Arial"/>
    </font>
    <font>
      <sz val="11.0"/>
      <color rgb="FFFF0000"/>
      <name val="Arial"/>
    </font>
    <font>
      <sz val="11.0"/>
      <color theme="1"/>
      <name val="Calibri"/>
    </font>
    <font>
      <sz val="28.0"/>
      <color theme="1"/>
      <name val="Arial"/>
    </font>
    <font>
      <b/>
      <sz val="11.0"/>
      <color rgb="FFFF0000"/>
      <name val="Calibri"/>
    </font>
    <font>
      <b/>
      <sz val="11.0"/>
      <color theme="1"/>
      <name val="Calibri"/>
    </font>
  </fonts>
  <fills count="2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F3300"/>
        <bgColor rgb="FFFF3300"/>
      </patternFill>
    </fill>
    <fill>
      <patternFill patternType="solid">
        <fgColor rgb="FF009900"/>
        <bgColor rgb="FF0099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84BD2"/>
        <bgColor rgb="FF084BD2"/>
      </patternFill>
    </fill>
    <fill>
      <patternFill patternType="solid">
        <fgColor rgb="FFCC00CC"/>
        <bgColor rgb="FFCC00CC"/>
      </patternFill>
    </fill>
    <fill>
      <patternFill patternType="solid">
        <fgColor rgb="FFA5A5A5"/>
        <bgColor rgb="FFA5A5A5"/>
      </patternFill>
    </fill>
    <fill>
      <patternFill patternType="solid">
        <fgColor rgb="FFFF9933"/>
        <bgColor rgb="FFFF9933"/>
      </patternFill>
    </fill>
    <fill>
      <patternFill patternType="solid">
        <fgColor rgb="FFFF99FF"/>
        <bgColor rgb="FFFF99FF"/>
      </patternFill>
    </fill>
    <fill>
      <patternFill patternType="solid">
        <fgColor rgb="FF00CC00"/>
        <bgColor rgb="FF00CC00"/>
      </patternFill>
    </fill>
    <fill>
      <patternFill patternType="solid">
        <fgColor rgb="FFE36C09"/>
        <bgColor rgb="FFE36C09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7030A0"/>
        <bgColor rgb="FF7030A0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</fills>
  <borders count="6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</border>
    <border>
      <left/>
      <right/>
      <top style="thin">
        <color rgb="FF00000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top style="thin">
        <color theme="0"/>
      </top>
    </border>
    <border>
      <left/>
      <right/>
      <top/>
      <bottom style="thin">
        <color theme="0"/>
      </bottom>
    </border>
    <border>
      <bottom style="thin">
        <color theme="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theme="0"/>
      </left>
      <right/>
      <top style="thin">
        <color theme="0"/>
      </top>
      <bottom style="thin">
        <color rgb="FF000000"/>
      </bottom>
    </border>
    <border>
      <left style="thin">
        <color theme="0"/>
      </left>
      <right style="thin">
        <color rgb="FF00000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 style="thin">
        <color theme="0"/>
      </bottom>
    </border>
    <border>
      <top/>
      <bottom style="thin">
        <color theme="0"/>
      </bottom>
    </border>
    <border>
      <right style="thin">
        <color rgb="FF000000"/>
      </right>
      <top/>
      <bottom style="thin">
        <color theme="0"/>
      </bottom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theme="0"/>
      </top>
      <bottom style="thin">
        <color rgb="FF000000"/>
      </bottom>
    </border>
    <border>
      <left style="thin">
        <color rgb="FF000000"/>
      </left>
      <right/>
      <top style="thin">
        <color theme="0"/>
      </top>
      <bottom style="thin">
        <color theme="0"/>
      </bottom>
    </border>
    <border>
      <left style="thin">
        <color rgb="FF000000"/>
      </left>
      <right/>
      <top style="thin">
        <color theme="0"/>
      </top>
      <bottom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/>
      <right/>
      <top style="thin">
        <color theme="0"/>
      </top>
      <bottom style="thin">
        <color theme="0"/>
      </bottom>
    </border>
    <border>
      <left/>
      <right/>
      <top/>
      <bottom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/>
      </left>
    </border>
    <border>
      <left style="thin">
        <color rgb="FF000000"/>
      </left>
      <right style="thin">
        <color theme="0"/>
      </right>
      <top/>
      <bottom style="thin">
        <color rgb="FF000000"/>
      </bottom>
    </border>
    <border>
      <left style="thin">
        <color theme="0"/>
      </left>
      <right/>
      <top/>
      <bottom style="thin">
        <color rgb="FF000000"/>
      </bottom>
    </border>
    <border>
      <left style="thin">
        <color theme="0"/>
      </left>
      <right style="thin">
        <color rgb="FF000000"/>
      </right>
      <top/>
      <bottom style="thin">
        <color theme="0"/>
      </bottom>
    </border>
    <border>
      <left/>
      <right style="thin">
        <color rgb="FF000000"/>
      </right>
      <top style="thin">
        <color theme="0"/>
      </top>
      <bottom/>
    </border>
    <border>
      <left style="thin">
        <color theme="0"/>
      </left>
      <right style="thin">
        <color rgb="FF000000"/>
      </right>
      <top style="thin">
        <color theme="0"/>
      </top>
      <bottom/>
    </border>
    <border>
      <left/>
      <right style="thin">
        <color rgb="FF000000"/>
      </right>
      <top/>
      <bottom style="thin">
        <color theme="0"/>
      </bottom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theme="0"/>
      </top>
    </border>
    <border>
      <left style="thin">
        <color theme="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vertical="bottom" wrapText="1"/>
    </xf>
    <xf borderId="0" fillId="0" fontId="1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0" fillId="0" fontId="3" numFmtId="0" xfId="0" applyFont="1"/>
    <xf borderId="1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2" fillId="0" fontId="5" numFmtId="0" xfId="0" applyAlignment="1" applyBorder="1" applyFont="1">
      <alignment horizontal="right"/>
    </xf>
    <xf borderId="3" fillId="2" fontId="5" numFmtId="0" xfId="0" applyAlignment="1" applyBorder="1" applyFill="1" applyFont="1">
      <alignment horizontal="right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center" vertical="bottom"/>
    </xf>
    <xf borderId="4" fillId="3" fontId="7" numFmtId="0" xfId="0" applyAlignment="1" applyBorder="1" applyFill="1" applyFont="1">
      <alignment horizontal="right"/>
    </xf>
    <xf borderId="5" fillId="3" fontId="7" numFmtId="4" xfId="0" applyBorder="1" applyFont="1" applyNumberFormat="1"/>
    <xf borderId="6" fillId="3" fontId="8" numFmtId="0" xfId="0" applyAlignment="1" applyBorder="1" applyFont="1">
      <alignment horizontal="center"/>
    </xf>
    <xf borderId="7" fillId="3" fontId="7" numFmtId="1" xfId="0" applyBorder="1" applyFont="1" applyNumberFormat="1"/>
    <xf borderId="0" fillId="0" fontId="9" numFmtId="0" xfId="0" applyAlignment="1" applyFont="1">
      <alignment horizontal="center" vertical="bottom"/>
    </xf>
    <xf borderId="8" fillId="3" fontId="10" numFmtId="0" xfId="0" applyAlignment="1" applyBorder="1" applyFont="1">
      <alignment horizontal="right"/>
    </xf>
    <xf borderId="7" fillId="3" fontId="10" numFmtId="4" xfId="0" applyBorder="1" applyFont="1" applyNumberFormat="1"/>
    <xf borderId="9" fillId="3" fontId="10" numFmtId="0" xfId="0" applyAlignment="1" applyBorder="1" applyFont="1">
      <alignment horizontal="center"/>
    </xf>
    <xf borderId="7" fillId="3" fontId="10" numFmtId="1" xfId="0" applyBorder="1" applyFont="1" applyNumberFormat="1"/>
    <xf quotePrefix="1" borderId="0" fillId="0" fontId="6" numFmtId="164" xfId="0" applyAlignment="1" applyFont="1" applyNumberFormat="1">
      <alignment horizontal="center" vertical="bottom"/>
    </xf>
    <xf borderId="10" fillId="3" fontId="10" numFmtId="0" xfId="0" applyAlignment="1" applyBorder="1" applyFont="1">
      <alignment horizontal="right"/>
    </xf>
    <xf borderId="11" fillId="3" fontId="10" numFmtId="0" xfId="0" applyAlignment="1" applyBorder="1" applyFont="1">
      <alignment horizontal="center"/>
    </xf>
    <xf borderId="12" fillId="3" fontId="10" numFmtId="0" xfId="0" applyAlignment="1" applyBorder="1" applyFont="1">
      <alignment horizontal="right"/>
    </xf>
    <xf borderId="11" fillId="3" fontId="10" numFmtId="4" xfId="0" applyBorder="1" applyFont="1" applyNumberFormat="1"/>
    <xf borderId="0" fillId="0" fontId="8" numFmtId="0" xfId="0" applyFont="1"/>
    <xf borderId="7" fillId="3" fontId="10" numFmtId="0" xfId="0" applyAlignment="1" applyBorder="1" applyFont="1">
      <alignment horizontal="center"/>
    </xf>
    <xf borderId="11" fillId="3" fontId="10" numFmtId="3" xfId="0" applyAlignment="1" applyBorder="1" applyFont="1" applyNumberFormat="1">
      <alignment horizontal="center"/>
    </xf>
    <xf borderId="13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14" fillId="3" fontId="10" numFmtId="0" xfId="0" applyAlignment="1" applyBorder="1" applyFont="1">
      <alignment horizontal="center"/>
    </xf>
    <xf borderId="15" fillId="0" fontId="10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7" fillId="3" fontId="11" numFmtId="0" xfId="0" applyAlignment="1" applyBorder="1" applyFont="1">
      <alignment horizontal="center"/>
    </xf>
    <xf borderId="9" fillId="3" fontId="11" numFmtId="0" xfId="0" applyAlignment="1" applyBorder="1" applyFont="1">
      <alignment horizontal="center"/>
    </xf>
    <xf borderId="9" fillId="3" fontId="10" numFmtId="0" xfId="0" applyBorder="1" applyFont="1"/>
    <xf borderId="16" fillId="0" fontId="12" numFmtId="1" xfId="0" applyAlignment="1" applyBorder="1" applyFont="1" applyNumberFormat="1">
      <alignment horizontal="center"/>
    </xf>
    <xf borderId="17" fillId="3" fontId="13" numFmtId="1" xfId="0" applyAlignment="1" applyBorder="1" applyFont="1" applyNumberFormat="1">
      <alignment horizontal="center" vertical="center"/>
    </xf>
    <xf borderId="0" fillId="0" fontId="12" numFmtId="1" xfId="0" applyAlignment="1" applyFont="1" applyNumberFormat="1">
      <alignment horizontal="center"/>
    </xf>
    <xf borderId="18" fillId="3" fontId="10" numFmtId="0" xfId="0" applyBorder="1" applyFont="1"/>
    <xf borderId="19" fillId="3" fontId="11" numFmtId="0" xfId="0" applyAlignment="1" applyBorder="1" applyFont="1">
      <alignment horizontal="center"/>
    </xf>
    <xf borderId="20" fillId="3" fontId="11" numFmtId="0" xfId="0" applyAlignment="1" applyBorder="1" applyFont="1">
      <alignment horizontal="center"/>
    </xf>
    <xf borderId="2" fillId="0" fontId="12" numFmtId="0" xfId="0" applyAlignment="1" applyBorder="1" applyFont="1">
      <alignment horizontal="center"/>
    </xf>
    <xf borderId="21" fillId="3" fontId="10" numFmtId="0" xfId="0" applyAlignment="1" applyBorder="1" applyFont="1">
      <alignment horizontal="center"/>
    </xf>
    <xf borderId="14" fillId="3" fontId="10" numFmtId="0" xfId="0" applyBorder="1" applyFont="1"/>
    <xf borderId="15" fillId="0" fontId="10" numFmtId="0" xfId="0" applyBorder="1" applyFont="1"/>
    <xf borderId="22" fillId="3" fontId="10" numFmtId="0" xfId="0" applyAlignment="1" applyBorder="1" applyFont="1">
      <alignment horizontal="center"/>
    </xf>
    <xf borderId="23" fillId="3" fontId="10" numFmtId="0" xfId="0" applyAlignment="1" applyBorder="1" applyFont="1">
      <alignment horizontal="center"/>
    </xf>
    <xf borderId="24" fillId="3" fontId="10" numFmtId="0" xfId="0" applyBorder="1" applyFont="1"/>
    <xf borderId="16" fillId="0" fontId="12" numFmtId="1" xfId="0" applyAlignment="1" applyBorder="1" applyFont="1" applyNumberFormat="1">
      <alignment horizontal="center" vertical="center"/>
    </xf>
    <xf borderId="25" fillId="3" fontId="12" numFmtId="1" xfId="0" applyAlignment="1" applyBorder="1" applyFont="1" applyNumberFormat="1">
      <alignment horizontal="center" vertical="center"/>
    </xf>
    <xf borderId="13" fillId="0" fontId="3" numFmtId="0" xfId="0" applyAlignment="1" applyBorder="1" applyFont="1">
      <alignment horizontal="center"/>
    </xf>
    <xf borderId="0" fillId="0" fontId="14" numFmtId="0" xfId="0" applyFont="1"/>
    <xf borderId="26" fillId="0" fontId="5" numFmtId="0" xfId="0" applyAlignment="1" applyBorder="1" applyFont="1">
      <alignment horizontal="right"/>
    </xf>
    <xf borderId="27" fillId="3" fontId="10" numFmtId="0" xfId="0" applyAlignment="1" applyBorder="1" applyFont="1">
      <alignment horizontal="center"/>
    </xf>
    <xf borderId="28" fillId="0" fontId="15" numFmtId="0" xfId="0" applyBorder="1" applyFont="1"/>
    <xf borderId="29" fillId="0" fontId="15" numFmtId="0" xfId="0" applyBorder="1" applyFont="1"/>
    <xf borderId="30" fillId="3" fontId="10" numFmtId="0" xfId="0" applyAlignment="1" applyBorder="1" applyFont="1">
      <alignment horizontal="left"/>
    </xf>
    <xf borderId="31" fillId="0" fontId="15" numFmtId="0" xfId="0" applyBorder="1" applyFont="1"/>
    <xf borderId="32" fillId="0" fontId="15" numFmtId="0" xfId="0" applyBorder="1" applyFont="1"/>
    <xf borderId="33" fillId="3" fontId="12" numFmtId="165" xfId="0" applyBorder="1" applyFont="1" applyNumberFormat="1"/>
    <xf borderId="2" fillId="3" fontId="16" numFmtId="0" xfId="0" applyAlignment="1" applyBorder="1" applyFont="1">
      <alignment horizontal="right"/>
    </xf>
    <xf borderId="2" fillId="3" fontId="7" numFmtId="4" xfId="0" applyBorder="1" applyFont="1" applyNumberFormat="1"/>
    <xf borderId="34" fillId="3" fontId="11" numFmtId="0" xfId="0" applyAlignment="1" applyBorder="1" applyFont="1">
      <alignment horizontal="center"/>
    </xf>
    <xf borderId="0" fillId="0" fontId="5" numFmtId="2" xfId="0" applyAlignment="1" applyFont="1" applyNumberFormat="1">
      <alignment horizontal="right"/>
    </xf>
    <xf borderId="0" fillId="0" fontId="5" numFmtId="2" xfId="0" applyFont="1" applyNumberFormat="1"/>
    <xf borderId="0" fillId="0" fontId="5" numFmtId="0" xfId="0" applyAlignment="1" applyFont="1">
      <alignment horizontal="center"/>
    </xf>
    <xf borderId="17" fillId="3" fontId="12" numFmtId="1" xfId="0" applyAlignment="1" applyBorder="1" applyFont="1" applyNumberFormat="1">
      <alignment horizontal="center" vertical="center"/>
    </xf>
    <xf borderId="0" fillId="0" fontId="12" numFmtId="1" xfId="0" applyAlignment="1" applyFont="1" applyNumberFormat="1">
      <alignment horizontal="center" vertical="center"/>
    </xf>
    <xf borderId="0" fillId="0" fontId="10" numFmtId="2" xfId="0" applyAlignment="1" applyFont="1" applyNumberFormat="1">
      <alignment horizontal="right"/>
    </xf>
    <xf borderId="0" fillId="0" fontId="5" numFmtId="1" xfId="0" applyFont="1" applyNumberFormat="1"/>
    <xf borderId="26" fillId="4" fontId="17" numFmtId="2" xfId="0" applyAlignment="1" applyBorder="1" applyFill="1" applyFont="1" applyNumberFormat="1">
      <alignment horizontal="center"/>
    </xf>
    <xf borderId="16" fillId="0" fontId="15" numFmtId="0" xfId="0" applyBorder="1" applyFont="1"/>
    <xf borderId="27" fillId="3" fontId="10" numFmtId="0" xfId="0" applyAlignment="1" applyBorder="1" applyFont="1">
      <alignment horizontal="left"/>
    </xf>
    <xf borderId="35" fillId="3" fontId="10" numFmtId="0" xfId="0" applyBorder="1" applyFont="1"/>
    <xf borderId="7" fillId="3" fontId="10" numFmtId="0" xfId="0" applyBorder="1" applyFont="1"/>
    <xf borderId="22" fillId="3" fontId="10" numFmtId="0" xfId="0" applyBorder="1" applyFont="1"/>
    <xf borderId="23" fillId="3" fontId="10" numFmtId="0" xfId="0" applyBorder="1" applyFont="1"/>
    <xf borderId="36" fillId="0" fontId="12" numFmtId="1" xfId="0" applyAlignment="1" applyBorder="1" applyFont="1" applyNumberFormat="1">
      <alignment horizontal="center" vertical="center"/>
    </xf>
    <xf borderId="2" fillId="2" fontId="18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center" shrinkToFit="0" vertical="center" wrapText="1"/>
    </xf>
    <xf borderId="37" fillId="5" fontId="5" numFmtId="0" xfId="0" applyAlignment="1" applyBorder="1" applyFill="1" applyFont="1">
      <alignment horizontal="center" shrinkToFit="0" vertical="center" wrapText="1"/>
    </xf>
    <xf borderId="37" fillId="6" fontId="5" numFmtId="0" xfId="0" applyAlignment="1" applyBorder="1" applyFill="1" applyFont="1">
      <alignment horizontal="center" shrinkToFit="0" vertical="center" wrapText="1"/>
    </xf>
    <xf borderId="37" fillId="7" fontId="5" numFmtId="0" xfId="0" applyAlignment="1" applyBorder="1" applyFill="1" applyFont="1">
      <alignment horizontal="center" shrinkToFit="0" vertical="center" wrapText="1"/>
    </xf>
    <xf borderId="37" fillId="8" fontId="5" numFmtId="0" xfId="0" applyAlignment="1" applyBorder="1" applyFill="1" applyFont="1">
      <alignment horizontal="center" shrinkToFit="0" vertical="center" wrapText="1"/>
    </xf>
    <xf borderId="37" fillId="9" fontId="5" numFmtId="0" xfId="0" applyAlignment="1" applyBorder="1" applyFill="1" applyFont="1">
      <alignment horizontal="center" shrinkToFit="0" vertical="center" wrapText="1"/>
    </xf>
    <xf borderId="37" fillId="10" fontId="5" numFmtId="0" xfId="0" applyAlignment="1" applyBorder="1" applyFill="1" applyFont="1">
      <alignment horizontal="center" shrinkToFit="0" vertical="center" wrapText="1"/>
    </xf>
    <xf borderId="7" fillId="3" fontId="10" numFmtId="0" xfId="0" applyAlignment="1" applyBorder="1" applyFont="1">
      <alignment horizontal="center" shrinkToFit="0" vertical="center" wrapText="1"/>
    </xf>
    <xf borderId="38" fillId="2" fontId="5" numFmtId="0" xfId="0" applyAlignment="1" applyBorder="1" applyFont="1">
      <alignment horizontal="center" shrinkToFit="0" vertical="center" wrapText="1"/>
    </xf>
    <xf borderId="37" fillId="11" fontId="5" numFmtId="0" xfId="0" applyAlignment="1" applyBorder="1" applyFill="1" applyFont="1">
      <alignment horizontal="center" shrinkToFit="0" vertical="center" wrapText="1"/>
    </xf>
    <xf borderId="37" fillId="12" fontId="5" numFmtId="0" xfId="0" applyAlignment="1" applyBorder="1" applyFill="1" applyFont="1">
      <alignment horizontal="center" shrinkToFit="0" vertical="center" wrapText="1"/>
    </xf>
    <xf borderId="37" fillId="13" fontId="5" numFmtId="0" xfId="0" applyAlignment="1" applyBorder="1" applyFill="1" applyFont="1">
      <alignment horizontal="center" shrinkToFit="0" vertical="center" wrapText="1"/>
    </xf>
    <xf borderId="2" fillId="14" fontId="5" numFmtId="0" xfId="0" applyAlignment="1" applyBorder="1" applyFill="1" applyFont="1">
      <alignment horizontal="center" shrinkToFit="0" vertical="center" wrapText="1"/>
    </xf>
    <xf borderId="39" fillId="0" fontId="19" numFmtId="0" xfId="0" applyAlignment="1" applyBorder="1" applyFont="1">
      <alignment horizontal="center" vertical="center"/>
    </xf>
    <xf borderId="40" fillId="0" fontId="15" numFmtId="0" xfId="0" applyBorder="1" applyFont="1"/>
    <xf borderId="41" fillId="0" fontId="15" numFmtId="0" xfId="0" applyBorder="1" applyFont="1"/>
    <xf borderId="0" fillId="0" fontId="19" numFmtId="0" xfId="0" applyAlignment="1" applyFont="1">
      <alignment horizontal="center" vertical="center"/>
    </xf>
    <xf borderId="39" fillId="0" fontId="20" numFmtId="0" xfId="0" applyAlignment="1" applyBorder="1" applyFont="1">
      <alignment horizontal="center" vertical="center"/>
    </xf>
    <xf borderId="7" fillId="3" fontId="10" numFmtId="0" xfId="0" applyAlignment="1" applyBorder="1" applyFont="1">
      <alignment horizontal="left"/>
    </xf>
    <xf borderId="0" fillId="0" fontId="5" numFmtId="2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2" fillId="15" fontId="5" numFmtId="0" xfId="0" applyAlignment="1" applyBorder="1" applyFill="1" applyFont="1">
      <alignment horizontal="center"/>
    </xf>
    <xf borderId="2" fillId="0" fontId="5" numFmtId="0" xfId="0" applyAlignment="1" applyBorder="1" applyFont="1">
      <alignment horizontal="center"/>
    </xf>
    <xf borderId="17" fillId="11" fontId="5" numFmtId="0" xfId="0" applyBorder="1" applyFont="1"/>
    <xf borderId="2" fillId="0" fontId="5" numFmtId="0" xfId="0" applyAlignment="1" applyBorder="1" applyFont="1">
      <alignment horizontal="left"/>
    </xf>
    <xf borderId="2" fillId="11" fontId="5" numFmtId="0" xfId="0" applyBorder="1" applyFont="1"/>
    <xf borderId="42" fillId="3" fontId="8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vertical="center"/>
    </xf>
    <xf borderId="2" fillId="0" fontId="12" numFmtId="0" xfId="0" applyAlignment="1" applyBorder="1" applyFont="1">
      <alignment horizontal="center" vertical="center"/>
    </xf>
    <xf borderId="2" fillId="0" fontId="5" numFmtId="2" xfId="0" applyAlignment="1" applyBorder="1" applyFont="1" applyNumberForma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6" fontId="3" numFmtId="0" xfId="0" applyAlignment="1" applyBorder="1" applyFont="1">
      <alignment horizontal="center" vertical="center"/>
    </xf>
    <xf borderId="2" fillId="7" fontId="3" numFmtId="0" xfId="0" applyAlignment="1" applyBorder="1" applyFont="1">
      <alignment horizontal="center" vertical="center"/>
    </xf>
    <xf borderId="2" fillId="8" fontId="3" numFmtId="0" xfId="0" applyAlignment="1" applyBorder="1" applyFont="1">
      <alignment horizontal="center" vertical="center"/>
    </xf>
    <xf borderId="2" fillId="9" fontId="3" numFmtId="0" xfId="0" applyAlignment="1" applyBorder="1" applyFont="1">
      <alignment horizontal="center" vertical="center"/>
    </xf>
    <xf borderId="37" fillId="10" fontId="3" numFmtId="0" xfId="0" applyAlignment="1" applyBorder="1" applyFont="1">
      <alignment horizontal="center" vertical="center"/>
    </xf>
    <xf borderId="7" fillId="3" fontId="8" numFmtId="0" xfId="0" applyAlignment="1" applyBorder="1" applyFont="1">
      <alignment horizontal="center" vertical="center"/>
    </xf>
    <xf borderId="41" fillId="0" fontId="3" numFmtId="0" xfId="0" applyAlignment="1" applyBorder="1" applyFont="1">
      <alignment horizontal="center" vertical="center"/>
    </xf>
    <xf borderId="43" fillId="11" fontId="3" numFmtId="0" xfId="0" applyAlignment="1" applyBorder="1" applyFont="1">
      <alignment horizontal="center" vertical="center"/>
    </xf>
    <xf borderId="2" fillId="12" fontId="3" numFmtId="0" xfId="0" applyAlignment="1" applyBorder="1" applyFont="1">
      <alignment horizontal="center" vertical="center"/>
    </xf>
    <xf borderId="2" fillId="13" fontId="3" numFmtId="0" xfId="0" applyAlignment="1" applyBorder="1" applyFont="1">
      <alignment horizontal="center" vertical="center"/>
    </xf>
    <xf borderId="2" fillId="14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/>
    </xf>
    <xf borderId="2" fillId="16" fontId="3" numFmtId="0" xfId="0" applyAlignment="1" applyBorder="1" applyFill="1" applyFont="1">
      <alignment horizontal="center"/>
    </xf>
    <xf borderId="2" fillId="0" fontId="3" numFmtId="165" xfId="0" applyAlignment="1" applyBorder="1" applyFont="1" applyNumberFormat="1">
      <alignment horizontal="center"/>
    </xf>
    <xf borderId="41" fillId="0" fontId="12" numFmtId="0" xfId="0" applyAlignment="1" applyBorder="1" applyFont="1">
      <alignment horizontal="center" vertical="center"/>
    </xf>
    <xf borderId="26" fillId="0" fontId="5" numFmtId="2" xfId="0" applyAlignment="1" applyBorder="1" applyFont="1" applyNumberFormat="1">
      <alignment horizontal="center" vertical="center"/>
    </xf>
    <xf borderId="2" fillId="0" fontId="3" numFmtId="0" xfId="0" applyBorder="1" applyFont="1"/>
    <xf borderId="2" fillId="0" fontId="3" numFmtId="165" xfId="0" applyAlignment="1" applyBorder="1" applyFont="1" applyNumberFormat="1">
      <alignment horizontal="center" vertical="center"/>
    </xf>
    <xf borderId="2" fillId="2" fontId="3" numFmtId="165" xfId="0" applyAlignment="1" applyBorder="1" applyFont="1" applyNumberFormat="1">
      <alignment horizontal="center" vertical="center"/>
    </xf>
    <xf borderId="44" fillId="0" fontId="3" numFmtId="0" xfId="0" applyBorder="1" applyFont="1"/>
    <xf borderId="2" fillId="0" fontId="21" numFmtId="2" xfId="0" applyAlignment="1" applyBorder="1" applyFont="1" applyNumberFormat="1">
      <alignment horizontal="center"/>
    </xf>
    <xf borderId="2" fillId="0" fontId="5" numFmtId="1" xfId="0" applyAlignment="1" applyBorder="1" applyFont="1" applyNumberFormat="1">
      <alignment horizontal="center" vertical="center"/>
    </xf>
    <xf borderId="2" fillId="0" fontId="5" numFmtId="165" xfId="0" applyAlignment="1" applyBorder="1" applyFont="1" applyNumberFormat="1">
      <alignment horizontal="center"/>
    </xf>
    <xf borderId="2" fillId="0" fontId="5" numFmtId="0" xfId="0" applyBorder="1" applyFont="1"/>
    <xf borderId="20" fillId="3" fontId="8" numFmtId="0" xfId="0" applyAlignment="1" applyBorder="1" applyFont="1">
      <alignment horizontal="center"/>
    </xf>
    <xf borderId="45" fillId="0" fontId="3" numFmtId="0" xfId="0" applyAlignment="1" applyBorder="1" applyFont="1">
      <alignment horizontal="center" vertical="center"/>
    </xf>
    <xf quotePrefix="1" borderId="2" fillId="5" fontId="3" numFmtId="0" xfId="0" applyAlignment="1" applyBorder="1" applyFont="1">
      <alignment horizontal="center" vertical="center"/>
    </xf>
    <xf quotePrefix="1" borderId="2" fillId="7" fontId="3" numFmtId="0" xfId="0" applyAlignment="1" applyBorder="1" applyFont="1">
      <alignment horizontal="center" vertical="center"/>
    </xf>
    <xf quotePrefix="1" borderId="2" fillId="9" fontId="3" numFmtId="0" xfId="0" applyAlignment="1" applyBorder="1" applyFont="1">
      <alignment horizontal="center" vertical="center"/>
    </xf>
    <xf quotePrefix="1" borderId="37" fillId="10" fontId="3" numFmtId="0" xfId="0" applyAlignment="1" applyBorder="1" applyFont="1">
      <alignment horizontal="center" vertical="center"/>
    </xf>
    <xf borderId="34" fillId="3" fontId="8" numFmtId="0" xfId="0" applyAlignment="1" applyBorder="1" applyFont="1">
      <alignment horizontal="center"/>
    </xf>
    <xf borderId="2" fillId="6" fontId="3" numFmtId="0" xfId="0" applyAlignment="1" applyBorder="1" applyFont="1">
      <alignment horizontal="center" readingOrder="0" vertical="center"/>
    </xf>
    <xf borderId="43" fillId="6" fontId="3" numFmtId="0" xfId="0" applyAlignment="1" applyBorder="1" applyFont="1">
      <alignment horizontal="center" readingOrder="0" vertical="center"/>
    </xf>
    <xf borderId="43" fillId="7" fontId="3" numFmtId="0" xfId="0" applyAlignment="1" applyBorder="1" applyFont="1">
      <alignment horizontal="center" vertical="center"/>
    </xf>
    <xf borderId="43" fillId="8" fontId="3" numFmtId="0" xfId="0" applyAlignment="1" applyBorder="1" applyFont="1">
      <alignment horizontal="center" vertical="center"/>
    </xf>
    <xf borderId="43" fillId="9" fontId="3" numFmtId="0" xfId="0" applyAlignment="1" applyBorder="1" applyFont="1">
      <alignment horizontal="center" vertical="center"/>
    </xf>
    <xf borderId="38" fillId="10" fontId="3" numFmtId="0" xfId="0" applyAlignment="1" applyBorder="1" applyFont="1">
      <alignment horizontal="center" vertical="center"/>
    </xf>
    <xf borderId="43" fillId="12" fontId="3" numFmtId="0" xfId="0" applyAlignment="1" applyBorder="1" applyFont="1">
      <alignment horizontal="center" vertical="center"/>
    </xf>
    <xf borderId="43" fillId="6" fontId="3" numFmtId="0" xfId="0" applyAlignment="1" applyBorder="1" applyFont="1">
      <alignment horizontal="center" vertical="center"/>
    </xf>
    <xf borderId="43" fillId="13" fontId="3" numFmtId="0" xfId="0" applyAlignment="1" applyBorder="1" applyFont="1">
      <alignment horizontal="center" vertical="center"/>
    </xf>
    <xf borderId="43" fillId="14" fontId="3" numFmtId="0" xfId="0" applyAlignment="1" applyBorder="1" applyFont="1">
      <alignment horizontal="center" vertical="center"/>
    </xf>
    <xf borderId="9" fillId="3" fontId="8" numFmtId="0" xfId="0" applyAlignment="1" applyBorder="1" applyFont="1">
      <alignment horizontal="center"/>
    </xf>
    <xf borderId="16" fillId="0" fontId="3" numFmtId="0" xfId="0" applyBorder="1" applyFont="1"/>
    <xf borderId="2" fillId="0" fontId="5" numFmtId="0" xfId="0" applyAlignment="1" applyBorder="1" applyFont="1">
      <alignment horizontal="center" vertical="center"/>
    </xf>
    <xf borderId="21" fillId="3" fontId="10" numFmtId="0" xfId="0" applyBorder="1" applyFont="1"/>
    <xf borderId="0" fillId="0" fontId="5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2" fillId="5" fontId="3" numFmtId="0" xfId="0" applyAlignment="1" applyBorder="1" applyFont="1">
      <alignment horizontal="center"/>
    </xf>
    <xf borderId="2" fillId="11" fontId="3" numFmtId="0" xfId="0" applyAlignment="1" applyBorder="1" applyFont="1">
      <alignment horizontal="center" vertical="center"/>
    </xf>
    <xf borderId="46" fillId="0" fontId="3" numFmtId="0" xfId="0" applyAlignment="1" applyBorder="1" applyFont="1">
      <alignment horizontal="center"/>
    </xf>
    <xf borderId="44" fillId="0" fontId="3" numFmtId="0" xfId="0" applyAlignment="1" applyBorder="1" applyFont="1">
      <alignment horizontal="center" vertical="center"/>
    </xf>
    <xf borderId="2" fillId="0" fontId="22" numFmtId="2" xfId="0" applyAlignment="1" applyBorder="1" applyFont="1" applyNumberFormat="1">
      <alignment horizontal="center" vertical="center"/>
    </xf>
    <xf borderId="11" fillId="3" fontId="8" numFmtId="0" xfId="0" applyAlignment="1" applyBorder="1" applyFont="1">
      <alignment horizontal="center"/>
    </xf>
    <xf borderId="47" fillId="3" fontId="8" numFmtId="0" xfId="0" applyAlignment="1" applyBorder="1" applyFont="1">
      <alignment horizontal="center"/>
    </xf>
    <xf borderId="48" fillId="3" fontId="8" numFmtId="0" xfId="0" applyAlignment="1" applyBorder="1" applyFont="1">
      <alignment horizontal="center"/>
    </xf>
    <xf borderId="7" fillId="3" fontId="8" numFmtId="0" xfId="0" applyAlignment="1" applyBorder="1" applyFont="1">
      <alignment horizontal="center"/>
    </xf>
    <xf borderId="43" fillId="2" fontId="3" numFmtId="0" xfId="0" applyAlignment="1" applyBorder="1" applyFont="1">
      <alignment horizontal="center" vertical="center"/>
    </xf>
    <xf borderId="17" fillId="16" fontId="3" numFmtId="0" xfId="0" applyAlignment="1" applyBorder="1" applyFont="1">
      <alignment horizontal="center"/>
    </xf>
    <xf borderId="9" fillId="3" fontId="8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49" fillId="2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/>
    </xf>
    <xf borderId="2" fillId="2" fontId="5" numFmtId="0" xfId="0" applyAlignment="1" applyBorder="1" applyFont="1">
      <alignment horizontal="center"/>
    </xf>
    <xf borderId="17" fillId="2" fontId="3" numFmtId="0" xfId="0" applyAlignment="1" applyBorder="1" applyFont="1">
      <alignment horizontal="center"/>
    </xf>
    <xf borderId="47" fillId="3" fontId="8" numFmtId="0" xfId="0" applyAlignment="1" applyBorder="1" applyFont="1">
      <alignment horizontal="center" vertical="center"/>
    </xf>
    <xf borderId="2" fillId="2" fontId="3" numFmtId="1" xfId="0" applyAlignment="1" applyBorder="1" applyFont="1" applyNumberFormat="1">
      <alignment horizontal="center" vertical="center"/>
    </xf>
    <xf borderId="21" fillId="3" fontId="8" numFmtId="0" xfId="0" applyAlignment="1" applyBorder="1" applyFont="1">
      <alignment horizontal="center" vertical="center"/>
    </xf>
    <xf borderId="48" fillId="3" fontId="8" numFmtId="0" xfId="0" applyAlignment="1" applyBorder="1" applyFont="1">
      <alignment horizontal="center" vertical="center"/>
    </xf>
    <xf borderId="0" fillId="0" fontId="5" numFmtId="0" xfId="0" applyFont="1"/>
    <xf borderId="0" fillId="0" fontId="23" numFmtId="0" xfId="0" applyFont="1"/>
    <xf borderId="50" fillId="0" fontId="5" numFmtId="2" xfId="0" applyBorder="1" applyFont="1" applyNumberFormat="1"/>
    <xf borderId="51" fillId="3" fontId="10" numFmtId="0" xfId="0" applyBorder="1" applyFont="1"/>
    <xf borderId="52" fillId="3" fontId="10" numFmtId="0" xfId="0" applyBorder="1" applyFont="1"/>
    <xf borderId="53" fillId="3" fontId="10" numFmtId="0" xfId="0" applyBorder="1" applyFont="1"/>
    <xf borderId="22" fillId="3" fontId="12" numFmtId="1" xfId="0" applyAlignment="1" applyBorder="1" applyFont="1" applyNumberFormat="1">
      <alignment horizontal="center" vertical="center"/>
    </xf>
    <xf borderId="2" fillId="0" fontId="12" numFmtId="1" xfId="0" applyAlignment="1" applyBorder="1" applyFont="1" applyNumberFormat="1">
      <alignment horizontal="center"/>
    </xf>
    <xf borderId="37" fillId="17" fontId="5" numFmtId="0" xfId="0" applyAlignment="1" applyBorder="1" applyFill="1" applyFont="1">
      <alignment horizontal="center" shrinkToFit="0" vertical="center" wrapText="1"/>
    </xf>
    <xf borderId="2" fillId="3" fontId="10" numFmtId="0" xfId="0" applyAlignment="1" applyBorder="1" applyFont="1">
      <alignment horizontal="center" shrinkToFit="0" vertical="center" wrapText="1"/>
    </xf>
    <xf borderId="2" fillId="11" fontId="5" numFmtId="0" xfId="0" applyAlignment="1" applyBorder="1" applyFont="1">
      <alignment horizontal="center"/>
    </xf>
    <xf borderId="17" fillId="11" fontId="5" numFmtId="0" xfId="0" applyAlignment="1" applyBorder="1" applyFont="1">
      <alignment horizontal="center"/>
    </xf>
    <xf borderId="2" fillId="17" fontId="3" numFmtId="0" xfId="0" applyAlignment="1" applyBorder="1" applyFont="1">
      <alignment horizontal="center"/>
    </xf>
    <xf borderId="54" fillId="3" fontId="8" numFmtId="0" xfId="0" applyAlignment="1" applyBorder="1" applyFont="1">
      <alignment horizontal="center" vertical="center"/>
    </xf>
    <xf borderId="16" fillId="0" fontId="24" numFmtId="2" xfId="0" applyAlignment="1" applyBorder="1" applyFont="1" applyNumberFormat="1">
      <alignment horizontal="center"/>
    </xf>
    <xf borderId="40" fillId="0" fontId="8" numFmtId="0" xfId="0" applyAlignment="1" applyBorder="1" applyFont="1">
      <alignment horizontal="center" vertical="center"/>
    </xf>
    <xf borderId="17" fillId="15" fontId="5" numFmtId="0" xfId="0" applyAlignment="1" applyBorder="1" applyFont="1">
      <alignment horizontal="center"/>
    </xf>
    <xf borderId="24" fillId="3" fontId="8" numFmtId="0" xfId="0" applyAlignment="1" applyBorder="1" applyFont="1">
      <alignment horizontal="center"/>
    </xf>
    <xf borderId="19" fillId="3" fontId="8" numFmtId="0" xfId="0" applyAlignment="1" applyBorder="1" applyFont="1">
      <alignment horizontal="center"/>
    </xf>
    <xf borderId="55" fillId="3" fontId="8" numFmtId="0" xfId="0" applyAlignment="1" applyBorder="1" applyFont="1">
      <alignment horizontal="center"/>
    </xf>
    <xf borderId="7" fillId="3" fontId="25" numFmtId="0" xfId="0" applyAlignment="1" applyBorder="1" applyFont="1">
      <alignment horizontal="center"/>
    </xf>
    <xf borderId="2" fillId="0" fontId="3" numFmtId="165" xfId="0" applyBorder="1" applyFont="1" applyNumberFormat="1"/>
    <xf borderId="2" fillId="0" fontId="5" numFmtId="165" xfId="0" applyAlignment="1" applyBorder="1" applyFont="1" applyNumberFormat="1">
      <alignment horizontal="center" vertical="center"/>
    </xf>
    <xf borderId="26" fillId="0" fontId="3" numFmtId="0" xfId="0" applyAlignment="1" applyBorder="1" applyFont="1">
      <alignment horizontal="center"/>
    </xf>
    <xf borderId="16" fillId="0" fontId="3" numFmtId="0" xfId="0" applyAlignment="1" applyBorder="1" applyFont="1">
      <alignment horizontal="center"/>
    </xf>
    <xf borderId="2" fillId="0" fontId="3" numFmtId="165" xfId="0" applyAlignment="1" applyBorder="1" applyFont="1" applyNumberFormat="1">
      <alignment horizontal="right" vertical="center"/>
    </xf>
    <xf borderId="56" fillId="3" fontId="10" numFmtId="0" xfId="0" applyBorder="1" applyFont="1"/>
    <xf borderId="48" fillId="3" fontId="10" numFmtId="0" xfId="0" applyBorder="1" applyFont="1"/>
    <xf borderId="48" fillId="3" fontId="10" numFmtId="0" xfId="0" applyAlignment="1" applyBorder="1" applyFont="1">
      <alignment horizontal="center"/>
    </xf>
    <xf borderId="33" fillId="3" fontId="12" numFmtId="1" xfId="0" applyBorder="1" applyFont="1" applyNumberFormat="1"/>
    <xf borderId="2" fillId="16" fontId="12" numFmtId="0" xfId="0" applyAlignment="1" applyBorder="1" applyFont="1">
      <alignment horizontal="center"/>
    </xf>
    <xf borderId="14" fillId="3" fontId="10" numFmtId="0" xfId="0" applyAlignment="1" applyBorder="1" applyFont="1">
      <alignment horizontal="left"/>
    </xf>
    <xf borderId="57" fillId="3" fontId="10" numFmtId="0" xfId="0" applyBorder="1" applyFont="1"/>
    <xf borderId="2" fillId="16" fontId="5" numFmtId="0" xfId="0" applyAlignment="1" applyBorder="1" applyFont="1">
      <alignment horizontal="center"/>
    </xf>
    <xf borderId="37" fillId="18" fontId="5" numFmtId="0" xfId="0" applyAlignment="1" applyBorder="1" applyFill="1" applyFont="1">
      <alignment horizontal="center" shrinkToFit="0" vertical="center" wrapText="1"/>
    </xf>
    <xf borderId="37" fillId="3" fontId="10" numFmtId="0" xfId="0" applyAlignment="1" applyBorder="1" applyFont="1">
      <alignment horizontal="center" shrinkToFit="0" vertical="center" wrapText="1"/>
    </xf>
    <xf borderId="2" fillId="18" fontId="3" numFmtId="0" xfId="0" applyAlignment="1" applyBorder="1" applyFont="1">
      <alignment horizontal="center" vertical="center"/>
    </xf>
    <xf borderId="39" fillId="0" fontId="3" numFmtId="0" xfId="0" applyAlignment="1" applyBorder="1" applyFont="1">
      <alignment horizontal="center"/>
    </xf>
    <xf borderId="0" fillId="0" fontId="26" numFmtId="0" xfId="0" applyAlignment="1" applyFont="1">
      <alignment horizontal="center"/>
    </xf>
    <xf borderId="2" fillId="0" fontId="27" numFmtId="0" xfId="0" applyAlignment="1" applyBorder="1" applyFont="1">
      <alignment horizontal="center"/>
    </xf>
    <xf borderId="0" fillId="0" fontId="26" numFmtId="0" xfId="0" applyFont="1"/>
    <xf borderId="2" fillId="6" fontId="18" numFmtId="2" xfId="0" applyAlignment="1" applyBorder="1" applyFont="1" applyNumberFormat="1">
      <alignment horizontal="center" vertical="center"/>
    </xf>
    <xf borderId="58" fillId="3" fontId="8" numFmtId="0" xfId="0" applyAlignment="1" applyBorder="1" applyFont="1">
      <alignment horizontal="center" vertical="center"/>
    </xf>
    <xf borderId="2" fillId="0" fontId="5" numFmtId="1" xfId="0" applyAlignment="1" applyBorder="1" applyFont="1" applyNumberFormat="1">
      <alignment horizontal="center"/>
    </xf>
    <xf borderId="3" fillId="3" fontId="7" numFmtId="4" xfId="0" applyBorder="1" applyFont="1" applyNumberFormat="1"/>
    <xf borderId="2" fillId="0" fontId="7" numFmtId="2" xfId="0" applyBorder="1" applyFont="1" applyNumberFormat="1"/>
    <xf borderId="0" fillId="0" fontId="5" numFmtId="0" xfId="0" applyAlignment="1" applyFont="1">
      <alignment horizontal="right"/>
    </xf>
    <xf borderId="37" fillId="19" fontId="5" numFmtId="0" xfId="0" applyAlignment="1" applyBorder="1" applyFill="1" applyFont="1">
      <alignment horizontal="center" shrinkToFit="0" vertical="center" wrapText="1"/>
    </xf>
    <xf borderId="59" fillId="0" fontId="19" numFmtId="0" xfId="0" applyAlignment="1" applyBorder="1" applyFont="1">
      <alignment horizontal="center" vertical="center"/>
    </xf>
    <xf borderId="1" fillId="0" fontId="15" numFmtId="0" xfId="0" applyBorder="1" applyFont="1"/>
    <xf borderId="2" fillId="19" fontId="3" numFmtId="0" xfId="0" applyAlignment="1" applyBorder="1" applyFont="1">
      <alignment horizontal="center" vertical="center"/>
    </xf>
    <xf borderId="7" fillId="20" fontId="8" numFmtId="0" xfId="0" applyAlignment="1" applyBorder="1" applyFill="1" applyFont="1">
      <alignment horizontal="center"/>
    </xf>
    <xf borderId="2" fillId="0" fontId="27" numFmtId="165" xfId="0" applyBorder="1" applyFont="1" applyNumberFormat="1"/>
    <xf borderId="36" fillId="3" fontId="8" numFmtId="0" xfId="0" applyAlignment="1" applyBorder="1" applyFont="1">
      <alignment horizontal="center"/>
    </xf>
    <xf borderId="11" fillId="20" fontId="8" numFmtId="0" xfId="0" applyAlignment="1" applyBorder="1" applyFont="1">
      <alignment horizontal="center"/>
    </xf>
    <xf borderId="55" fillId="20" fontId="8" numFmtId="0" xfId="0" applyAlignment="1" applyBorder="1" applyFont="1">
      <alignment horizontal="center"/>
    </xf>
    <xf borderId="9" fillId="20" fontId="8" numFmtId="0" xfId="0" applyAlignment="1" applyBorder="1" applyFont="1">
      <alignment horizontal="center"/>
    </xf>
    <xf borderId="2" fillId="0" fontId="12" numFmtId="2" xfId="0" applyAlignment="1" applyBorder="1" applyFont="1" applyNumberFormat="1">
      <alignment horizontal="right"/>
    </xf>
    <xf borderId="26" fillId="4" fontId="17" numFmtId="2" xfId="0" applyAlignment="1" applyBorder="1" applyFont="1" applyNumberFormat="1">
      <alignment horizontal="center" vertical="center"/>
    </xf>
    <xf borderId="60" fillId="3" fontId="8" numFmtId="0" xfId="0" applyAlignment="1" applyBorder="1" applyFont="1">
      <alignment horizontal="center"/>
    </xf>
    <xf borderId="0" fillId="0" fontId="27" numFmtId="0" xfId="0" applyAlignment="1" applyFont="1">
      <alignment horizontal="center"/>
    </xf>
    <xf borderId="30" fillId="3" fontId="10" numFmtId="0" xfId="0" applyAlignment="1" applyBorder="1" applyFont="1">
      <alignment horizontal="center"/>
    </xf>
    <xf borderId="61" fillId="0" fontId="3" numFmtId="0" xfId="0" applyAlignment="1" applyBorder="1" applyFont="1">
      <alignment horizontal="center"/>
    </xf>
    <xf borderId="0" fillId="0" fontId="5" numFmtId="0" xfId="0" applyAlignment="1" applyFont="1">
      <alignment horizontal="left"/>
    </xf>
    <xf borderId="2" fillId="19" fontId="5" numFmtId="0" xfId="0" applyAlignment="1" applyBorder="1" applyFont="1">
      <alignment horizontal="center" shrinkToFit="0" vertical="center" wrapText="1"/>
    </xf>
    <xf borderId="0" fillId="0" fontId="28" numFmtId="0" xfId="0" applyAlignment="1" applyFont="1">
      <alignment vertical="center"/>
    </xf>
    <xf borderId="16" fillId="0" fontId="5" numFmtId="0" xfId="0" applyAlignment="1" applyBorder="1" applyFont="1">
      <alignment horizontal="center"/>
    </xf>
    <xf borderId="41" fillId="0" fontId="29" numFmtId="1" xfId="0" applyAlignment="1" applyBorder="1" applyFont="1" applyNumberFormat="1">
      <alignment horizontal="center" vertical="center"/>
    </xf>
    <xf borderId="49" fillId="0" fontId="3" numFmtId="0" xfId="0" applyAlignment="1" applyBorder="1" applyFont="1">
      <alignment horizontal="center" vertical="center"/>
    </xf>
    <xf borderId="39" fillId="0" fontId="5" numFmtId="2" xfId="0" applyAlignment="1" applyBorder="1" applyFont="1" applyNumberFormat="1">
      <alignment horizontal="center" vertical="center"/>
    </xf>
    <xf borderId="0" fillId="0" fontId="3" numFmtId="2" xfId="0" applyFont="1" applyNumberFormat="1"/>
    <xf borderId="2" fillId="0" fontId="30" numFmtId="0" xfId="0" applyAlignment="1" applyBorder="1" applyFont="1">
      <alignment horizontal="center"/>
    </xf>
    <xf borderId="62" fillId="0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4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4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0</xdr:row>
      <xdr:rowOff>142875</xdr:rowOff>
    </xdr:from>
    <xdr:ext cx="1924050" cy="17526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695325</xdr:colOff>
      <xdr:row>0</xdr:row>
      <xdr:rowOff>0</xdr:rowOff>
    </xdr:from>
    <xdr:ext cx="2114550" cy="847725"/>
    <xdr:pic>
      <xdr:nvPicPr>
        <xdr:cNvPr id="0" name="image2.png" title="Afbeeldi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95250</xdr:rowOff>
    </xdr:from>
    <xdr:ext cx="1447800" cy="1323975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1019175</xdr:colOff>
      <xdr:row>9</xdr:row>
      <xdr:rowOff>104775</xdr:rowOff>
    </xdr:from>
    <xdr:ext cx="1447800" cy="1352550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76200</xdr:rowOff>
    </xdr:from>
    <xdr:ext cx="9525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104775</xdr:rowOff>
    </xdr:from>
    <xdr:ext cx="1438275" cy="13144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76200</xdr:rowOff>
    </xdr:from>
    <xdr:ext cx="0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85725</xdr:rowOff>
    </xdr:from>
    <xdr:ext cx="1428750" cy="137160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1266825</xdr:colOff>
      <xdr:row>9</xdr:row>
      <xdr:rowOff>76200</xdr:rowOff>
    </xdr:from>
    <xdr:ext cx="0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85725</xdr:rowOff>
    </xdr:from>
    <xdr:ext cx="1428750" cy="137160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1266825</xdr:colOff>
      <xdr:row>9</xdr:row>
      <xdr:rowOff>76200</xdr:rowOff>
    </xdr:from>
    <xdr:ext cx="0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85725</xdr:rowOff>
    </xdr:from>
    <xdr:ext cx="1428750" cy="137160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1266825</xdr:colOff>
      <xdr:row>9</xdr:row>
      <xdr:rowOff>76200</xdr:rowOff>
    </xdr:from>
    <xdr:ext cx="9525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104775</xdr:rowOff>
    </xdr:from>
    <xdr:ext cx="1438275" cy="13525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1266825</xdr:colOff>
      <xdr:row>9</xdr:row>
      <xdr:rowOff>76200</xdr:rowOff>
    </xdr:from>
    <xdr:ext cx="9525" cy="104775"/>
    <xdr:pic>
      <xdr:nvPicPr>
        <xdr:cNvPr id="0" name="image5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876300</xdr:colOff>
      <xdr:row>9</xdr:row>
      <xdr:rowOff>104775</xdr:rowOff>
    </xdr:from>
    <xdr:ext cx="1438275" cy="1314450"/>
    <xdr:pic>
      <xdr:nvPicPr>
        <xdr:cNvPr id="0" name="image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71"/>
    <col customWidth="1" min="2" max="2" width="18.14"/>
    <col customWidth="1" min="3" max="3" width="19.29"/>
    <col customWidth="1" min="4" max="4" width="18.29"/>
    <col customWidth="1" min="5" max="5" width="19.29"/>
    <col customWidth="1" min="6" max="6" width="19.57"/>
    <col customWidth="1" min="7" max="8" width="19.29"/>
    <col customWidth="1" hidden="1" min="16" max="16" width="9.71"/>
    <col customWidth="1" hidden="1" min="17" max="17" width="10.0"/>
    <col customWidth="1" hidden="1" min="18" max="18" width="9.71"/>
    <col customWidth="1" min="19" max="20" width="9.71"/>
    <col customWidth="1" min="21" max="27" width="7.14"/>
    <col customWidth="1" min="28" max="33" width="8.71"/>
  </cols>
  <sheetData>
    <row r="1" ht="161.25" customHeight="1">
      <c r="A1" s="1"/>
      <c r="B1" s="2" t="s">
        <v>0</v>
      </c>
      <c r="E1" s="3" t="s">
        <v>1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ht="35.25" customHeight="1">
      <c r="A2" s="1"/>
      <c r="B2" s="6"/>
      <c r="C2" s="6"/>
      <c r="D2" s="7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ht="30.75" customHeight="1">
      <c r="A3" s="5"/>
      <c r="B3" s="8" t="s">
        <v>2</v>
      </c>
      <c r="C3" s="8" t="s">
        <v>3</v>
      </c>
      <c r="D3" s="9" t="s">
        <v>4</v>
      </c>
      <c r="E3" s="5"/>
      <c r="F3" s="5"/>
      <c r="G3" s="10" t="s">
        <v>5</v>
      </c>
      <c r="H3" s="10"/>
      <c r="I3" s="11" t="s">
        <v>6</v>
      </c>
      <c r="P3" s="5"/>
      <c r="Q3" s="5"/>
      <c r="R3" s="5"/>
      <c r="S3" s="5"/>
      <c r="T3" s="5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ht="30.0" customHeight="1">
      <c r="A4" s="12" t="s">
        <v>7</v>
      </c>
      <c r="B4" s="13">
        <f>SUM(B5:B10)</f>
        <v>8962.5</v>
      </c>
      <c r="C4" s="14"/>
      <c r="D4" s="15">
        <f>SUM(D5:D10)</f>
        <v>328.27</v>
      </c>
      <c r="E4" s="5"/>
      <c r="F4" s="5"/>
      <c r="G4" s="10" t="s">
        <v>8</v>
      </c>
      <c r="H4" s="10"/>
      <c r="I4" s="16" t="s">
        <v>9</v>
      </c>
      <c r="P4" s="5"/>
      <c r="Q4" s="5"/>
      <c r="R4" s="5"/>
      <c r="S4" s="5"/>
      <c r="T4" s="5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ht="27.0" customHeight="1">
      <c r="A5" s="17" t="s">
        <v>10</v>
      </c>
      <c r="B5" s="18">
        <f>'ArtLine CX200 PE'!C2</f>
        <v>3890</v>
      </c>
      <c r="C5" s="19" t="str">
        <f>'ArtLine CX200 PE'!D2</f>
        <v/>
      </c>
      <c r="D5" s="20">
        <f>'ArtLine CX200 PE'!AA1</f>
        <v>234.2</v>
      </c>
      <c r="E5" s="5"/>
      <c r="F5" s="5"/>
      <c r="G5" s="10" t="s">
        <v>11</v>
      </c>
      <c r="H5" s="10"/>
      <c r="I5" s="21" t="s">
        <v>12</v>
      </c>
      <c r="P5" s="5"/>
      <c r="Q5" s="5"/>
      <c r="R5" s="5"/>
      <c r="S5" s="5"/>
      <c r="T5" s="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7.0" customHeight="1">
      <c r="A6" s="22" t="s">
        <v>13</v>
      </c>
      <c r="B6" s="18">
        <f>'ArtLine Dannomond PU'!C2</f>
        <v>5072.5</v>
      </c>
      <c r="C6" s="23" t="str">
        <f>'ArtLine Dannomond PU'!D2</f>
        <v/>
      </c>
      <c r="D6" s="20">
        <f>'ArtLine Dannomond PU'!AA1</f>
        <v>94.07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26.25" customHeight="1">
      <c r="A7" s="24" t="s">
        <v>14</v>
      </c>
      <c r="B7" s="25">
        <f>'ArtLine Wood'!C2</f>
        <v>0</v>
      </c>
      <c r="C7" s="23" t="str">
        <f>'ArtLine Wood'!D2</f>
        <v/>
      </c>
      <c r="D7" s="20">
        <f>'ArtLine Wood'!AA1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26"/>
      <c r="P7" s="5"/>
      <c r="Q7" s="5"/>
      <c r="R7" s="5"/>
      <c r="S7" s="5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ht="26.25" customHeight="1">
      <c r="A8" s="24" t="s">
        <v>15</v>
      </c>
      <c r="B8" s="25">
        <f>'ArtLine GRP 360'!C2</f>
        <v>0</v>
      </c>
      <c r="C8" s="27" t="str">
        <f>'ArtLine GRP 360'!D2</f>
        <v/>
      </c>
      <c r="D8" s="20">
        <f>'ArtLine GRP 360'!AA1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26"/>
      <c r="P8" s="5"/>
      <c r="Q8" s="5"/>
      <c r="R8" s="5"/>
      <c r="S8" s="5"/>
      <c r="T8" s="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ht="26.25" customHeight="1">
      <c r="A9" s="24" t="s">
        <v>16</v>
      </c>
      <c r="B9" s="25">
        <f>'ArtLine - KastLine'!C2</f>
        <v>0</v>
      </c>
      <c r="C9" s="28" t="str">
        <f>'ArtLine - KastLine'!D2</f>
        <v/>
      </c>
      <c r="D9" s="20">
        <f>'ArtLine - KastLine'!AA1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26"/>
      <c r="P9" s="5"/>
      <c r="Q9" s="5"/>
      <c r="R9" s="5"/>
      <c r="S9" s="5"/>
      <c r="T9" s="5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ht="26.25" customHeight="1">
      <c r="A10" s="24" t="s">
        <v>17</v>
      </c>
      <c r="B10" s="25">
        <f>'Training &amp; Homewall'!C2</f>
        <v>0</v>
      </c>
      <c r="C10" s="27" t="str">
        <f>'Training &amp; Homewall'!D2</f>
        <v/>
      </c>
      <c r="D10" s="20">
        <f>'Training &amp; Homewall'!Z1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26"/>
      <c r="P10" s="5"/>
      <c r="Q10" s="5"/>
      <c r="R10" s="5"/>
      <c r="S10" s="5"/>
      <c r="T10" s="5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ht="19.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4"/>
      <c r="AE11" s="4"/>
      <c r="AF11" s="4"/>
      <c r="AG11" s="4"/>
    </row>
    <row r="12" ht="19.5" customHeight="1">
      <c r="A12" s="31" t="s">
        <v>18</v>
      </c>
      <c r="B12" s="32"/>
      <c r="C12" s="32"/>
      <c r="D12" s="32"/>
      <c r="E12" s="3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30"/>
      <c r="V12" s="30"/>
      <c r="W12" s="30"/>
      <c r="X12" s="30"/>
      <c r="Y12" s="30"/>
      <c r="Z12" s="30"/>
      <c r="AA12" s="30"/>
      <c r="AB12" s="30"/>
      <c r="AC12" s="30"/>
      <c r="AD12" s="4"/>
      <c r="AE12" s="4"/>
      <c r="AF12" s="4"/>
      <c r="AG12" s="4"/>
    </row>
    <row r="13" ht="19.5" customHeight="1">
      <c r="A13" s="34" t="s">
        <v>19</v>
      </c>
      <c r="B13" s="34" t="s">
        <v>20</v>
      </c>
      <c r="C13" s="34" t="s">
        <v>21</v>
      </c>
      <c r="D13" s="34" t="s">
        <v>22</v>
      </c>
      <c r="E13" s="34" t="s">
        <v>23</v>
      </c>
      <c r="F13" s="34" t="s">
        <v>24</v>
      </c>
      <c r="G13" s="34" t="s">
        <v>25</v>
      </c>
      <c r="H13" s="35" t="s">
        <v>26</v>
      </c>
      <c r="I13" s="36" t="s">
        <v>27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0"/>
      <c r="V13" s="30"/>
      <c r="W13" s="30"/>
      <c r="X13" s="30"/>
      <c r="Y13" s="30"/>
      <c r="Z13" s="30"/>
      <c r="AA13" s="30"/>
      <c r="AB13" s="30"/>
      <c r="AC13" s="30"/>
      <c r="AD13" s="4"/>
      <c r="AE13" s="4"/>
      <c r="AF13" s="4"/>
      <c r="AG13" s="4"/>
    </row>
    <row r="14" ht="19.5" customHeight="1">
      <c r="A14" s="37">
        <f>'ArtLine CX200 PE'!H3+'ArtLine Dannomond PU'!H3+'ArtLine GRP 360'!H3+'ArtLine - KastLine'!H3</f>
        <v>75</v>
      </c>
      <c r="B14" s="37">
        <f>'ArtLine CX200 PE'!I3+'ArtLine Dannomond PU'!I3+'ArtLine GRP 360'!I3+'ArtLine - KastLine'!I3</f>
        <v>250</v>
      </c>
      <c r="C14" s="37">
        <f>'ArtLine CX200 PE'!J3+'ArtLine Dannomond PU'!J3+'ArtLine GRP 360'!J3+'ArtLine - KastLine'!J3</f>
        <v>92</v>
      </c>
      <c r="D14" s="37">
        <f>'ArtLine CX200 PE'!K3+'ArtLine Dannomond PU'!K3+'ArtLine GRP 360'!K3+'ArtLine - KastLine'!K3</f>
        <v>130</v>
      </c>
      <c r="E14" s="37">
        <f>'ArtLine CX200 PE'!L3+'ArtLine Dannomond PU'!L3+'ArtLine GRP 360'!L3+'ArtLine - KastLine'!L3</f>
        <v>51</v>
      </c>
      <c r="F14" s="37">
        <f>'ArtLine CX200 PE'!M3+'ArtLine Dannomond PU'!M3+'ArtLine GRP 360'!M3+'ArtLine - KastLine'!M3</f>
        <v>24</v>
      </c>
      <c r="G14" s="37">
        <f>'ArtLine CX200 PE'!N3+'ArtLine Dannomond PU'!N3+'ArtLine GRP 360'!N3+'ArtLine - KastLine'!N3</f>
        <v>3</v>
      </c>
      <c r="H14" s="37">
        <f>'ArtLine CX200 PE'!O3+'ArtLine Dannomond PU'!O3+'ArtLine GRP 360'!O3+'ArtLine - KastLine'!O3</f>
        <v>625</v>
      </c>
      <c r="I14" s="38">
        <f>SUM(A14:H14)</f>
        <v>1250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0"/>
      <c r="V14" s="30"/>
      <c r="W14" s="30"/>
      <c r="X14" s="30"/>
      <c r="Y14" s="30"/>
      <c r="Z14" s="30"/>
      <c r="AA14" s="30"/>
      <c r="AB14" s="30"/>
      <c r="AC14" s="30"/>
      <c r="AD14" s="4"/>
      <c r="AE14" s="4"/>
      <c r="AF14" s="4"/>
      <c r="AG14" s="4"/>
    </row>
    <row r="15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30"/>
      <c r="V15" s="30"/>
      <c r="W15" s="30"/>
      <c r="X15" s="30"/>
      <c r="Y15" s="30"/>
      <c r="Z15" s="30"/>
      <c r="AA15" s="30"/>
      <c r="AB15" s="30"/>
      <c r="AC15" s="30"/>
      <c r="AD15" s="4"/>
      <c r="AE15" s="4"/>
      <c r="AF15" s="4"/>
      <c r="AG15" s="4"/>
    </row>
    <row r="16" ht="19.5" customHeight="1">
      <c r="A16" s="40" t="s">
        <v>28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4"/>
      <c r="AE16" s="4"/>
      <c r="AF16" s="4"/>
      <c r="AG16" s="4"/>
    </row>
    <row r="17" ht="19.5" customHeight="1">
      <c r="A17" s="41" t="s">
        <v>20</v>
      </c>
      <c r="B17" s="42" t="s">
        <v>21</v>
      </c>
      <c r="C17" s="42" t="s">
        <v>22</v>
      </c>
      <c r="D17" s="42" t="s">
        <v>23</v>
      </c>
      <c r="E17" s="36" t="s">
        <v>27</v>
      </c>
      <c r="F17" s="5"/>
      <c r="G17" s="5"/>
      <c r="H17" s="5"/>
      <c r="I17" s="5"/>
      <c r="J17" s="5"/>
      <c r="K17" s="5"/>
      <c r="L17" s="5"/>
      <c r="M17" s="5"/>
      <c r="N17" s="5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4"/>
      <c r="AE17" s="4"/>
      <c r="AF17" s="4"/>
      <c r="AG17" s="4"/>
    </row>
    <row r="18" ht="19.5" customHeight="1">
      <c r="A18" s="43">
        <f>'ArtLine Wood'!I3</f>
        <v>0</v>
      </c>
      <c r="B18" s="43">
        <f>'ArtLine Wood'!J3</f>
        <v>0</v>
      </c>
      <c r="C18" s="43">
        <f>'ArtLine Wood'!K3</f>
        <v>0</v>
      </c>
      <c r="D18" s="43">
        <f>'ArtLine Wood'!L3</f>
        <v>0</v>
      </c>
      <c r="E18" s="38">
        <f>SUM(A18:D18)</f>
        <v>0</v>
      </c>
      <c r="F18" s="5"/>
      <c r="G18" s="5"/>
      <c r="H18" s="5"/>
      <c r="I18" s="5"/>
      <c r="J18" s="5"/>
      <c r="K18" s="5"/>
      <c r="L18" s="5"/>
      <c r="M18" s="5"/>
      <c r="N18" s="5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ht="19.5" customHeight="1">
      <c r="A20" s="31" t="s">
        <v>29</v>
      </c>
      <c r="B20" s="33"/>
      <c r="C20" s="33"/>
      <c r="D20" s="33"/>
      <c r="E20" s="33"/>
      <c r="F20" s="5"/>
      <c r="G20" s="5"/>
      <c r="H20" s="5"/>
      <c r="I20" s="5"/>
      <c r="J20" s="5"/>
      <c r="K20" s="4"/>
      <c r="L20" s="4"/>
      <c r="M20" s="4"/>
      <c r="N20" s="4"/>
      <c r="O20" s="5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ht="19.5" customHeight="1">
      <c r="A21" s="27" t="s">
        <v>30</v>
      </c>
      <c r="B21" s="44" t="s">
        <v>31</v>
      </c>
      <c r="C21" s="44" t="s">
        <v>32</v>
      </c>
      <c r="D21" s="44" t="s">
        <v>33</v>
      </c>
      <c r="E21" s="27" t="s">
        <v>34</v>
      </c>
      <c r="F21" s="27" t="s">
        <v>35</v>
      </c>
      <c r="G21" s="27" t="s">
        <v>36</v>
      </c>
      <c r="H21" s="27"/>
      <c r="I21" s="27" t="s">
        <v>37</v>
      </c>
      <c r="J21" s="27" t="s">
        <v>38</v>
      </c>
      <c r="K21" s="27" t="s">
        <v>39</v>
      </c>
      <c r="L21" s="27" t="s">
        <v>40</v>
      </c>
      <c r="M21" s="36" t="s">
        <v>27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5"/>
    </row>
    <row r="22" ht="19.5" customHeight="1">
      <c r="A22" s="37">
        <f>'ArtLine CX200 PE'!H8+'ArtLine Dannomond PU'!H8+'ArtLine Wood'!H8+'ArtLine GRP 360'!H8+'Training &amp; Homewall'!H8+'ArtLine - KastLine'!H8</f>
        <v>96</v>
      </c>
      <c r="B22" s="37">
        <f>'ArtLine CX200 PE'!I8+'ArtLine Dannomond PU'!I8+'ArtLine Wood'!I8+'ArtLine GRP 360'!I8+'Training &amp; Homewall'!I8+'ArtLine - KastLine'!I8</f>
        <v>250</v>
      </c>
      <c r="C22" s="37">
        <f>'ArtLine CX200 PE'!J8+'ArtLine Dannomond PU'!J8+'ArtLine Wood'!J8+'ArtLine GRP 360'!J8+'Training &amp; Homewall'!J8+'ArtLine - KastLine'!J8</f>
        <v>42</v>
      </c>
      <c r="D22" s="37">
        <f>'ArtLine CX200 PE'!K8+'ArtLine Dannomond PU'!K8+'ArtLine Wood'!K8+'ArtLine GRP 360'!K8+'Training &amp; Homewall'!K8+'ArtLine - KastLine'!K8</f>
        <v>73</v>
      </c>
      <c r="E22" s="37">
        <f>'ArtLine CX200 PE'!L8+'ArtLine Dannomond PU'!L8+'ArtLine Wood'!L8+'ArtLine GRP 360'!L8+'Training &amp; Homewall'!L8+'ArtLine - KastLine'!L8</f>
        <v>14</v>
      </c>
      <c r="F22" s="37">
        <f>'ArtLine CX200 PE'!M8+'ArtLine Dannomond PU'!M8+'ArtLine Wood'!M8+'ArtLine GRP 360'!M8+'Training &amp; Homewall'!M8+'ArtLine - KastLine'!M8</f>
        <v>20</v>
      </c>
      <c r="G22" s="37">
        <f>'ArtLine CX200 PE'!N8+'ArtLine Dannomond PU'!N8+'ArtLine Wood'!N8+'ArtLine GRP 360'!N8+'Training &amp; Homewall'!N8+'ArtLine - KastLine'!N8</f>
        <v>1</v>
      </c>
      <c r="H22" s="37"/>
      <c r="I22" s="37">
        <f>'ArtLine CX200 PE'!O8+'ArtLine Dannomond PU'!O8+'ArtLine Wood'!O8+'ArtLine GRP 360'!O8+'Training &amp; Homewall'!O8+'ArtLine - KastLine'!O8</f>
        <v>3</v>
      </c>
      <c r="J22" s="37">
        <f>'ArtLine CX200 PE'!P8+'ArtLine Dannomond PU'!P8+'ArtLine Wood'!P8+'ArtLine GRP 360'!P8+'Training &amp; Homewall'!P8+'ArtLine - KastLine'!P8</f>
        <v>1</v>
      </c>
      <c r="K22" s="37">
        <f>'ArtLine CX200 PE'!Q8+'ArtLine Dannomond PU'!Q8+'ArtLine Wood'!Q8+'ArtLine GRP 360'!Q8+'Training &amp; Homewall'!Q8+'ArtLine - KastLine'!Q8</f>
        <v>1</v>
      </c>
      <c r="L22" s="37">
        <f>'ArtLine CX200 PE'!R8+'ArtLine Dannomond PU'!R8+'ArtLine Wood'!R8+'ArtLine GRP 360'!R8+'Training &amp; Homewall'!R8+'ArtLine - KastLine'!R8</f>
        <v>0</v>
      </c>
      <c r="M22" s="38">
        <f>SUM(A22:L22)</f>
        <v>501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5"/>
    </row>
    <row r="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ht="19.5" customHeight="1">
      <c r="A24" s="45" t="s">
        <v>41</v>
      </c>
      <c r="B24" s="46"/>
      <c r="C24" s="46"/>
      <c r="D24" s="46"/>
      <c r="E24" s="46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ht="19.5" customHeight="1">
      <c r="A25" s="47" t="s">
        <v>32</v>
      </c>
      <c r="B25" s="48" t="s">
        <v>33</v>
      </c>
      <c r="C25" s="49" t="s">
        <v>27</v>
      </c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ht="19.5" customHeight="1">
      <c r="A26" s="50">
        <f>'ArtLine CX200 PE'!V8+'ArtLine Dannomond PU'!V8+'ArtLine Wood'!V8+'ArtLine GRP 360'!V8+'Training &amp; Homewall'!H3+'ArtLine - KastLine'!V8</f>
        <v>247</v>
      </c>
      <c r="B26" s="50">
        <f>'ArtLine CX200 PE'!W8+'ArtLine Dannomond PU'!W8+'ArtLine Wood'!W8+'ArtLine GRP 360'!W8+'Training &amp; Homewall'!I3+'ArtLine - KastLine'!W8</f>
        <v>45</v>
      </c>
      <c r="C26" s="51">
        <f>SUM(A26:B26)</f>
        <v>292</v>
      </c>
      <c r="D26" s="4"/>
      <c r="E26" s="52"/>
      <c r="F26" s="5"/>
      <c r="G26" s="5"/>
      <c r="H26" s="5"/>
      <c r="I26" s="5"/>
      <c r="J26" s="5"/>
      <c r="K26" s="5"/>
      <c r="L26" s="5"/>
      <c r="M26" s="5"/>
      <c r="N26" s="5"/>
      <c r="O26" s="5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ht="19.5" customHeight="1">
      <c r="A27" s="3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ht="19.5" customHeight="1">
      <c r="A28" s="30"/>
      <c r="B28" s="30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ht="19.5" customHeight="1">
      <c r="A29" s="53" t="s">
        <v>42</v>
      </c>
      <c r="B29" s="30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ht="19.5" customHeight="1">
      <c r="A30" s="53" t="s">
        <v>43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ht="19.5" customHeight="1">
      <c r="A31" s="53" t="s">
        <v>44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ht="19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ht="19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ht="19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ht="19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ht="19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ht="19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ht="19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ht="19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ht="19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ht="19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ht="19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ht="19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ht="19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ht="19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ht="19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ht="19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ht="19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ht="19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ht="19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ht="19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ht="19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ht="19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ht="19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ht="19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ht="19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ht="19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ht="19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ht="19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ht="19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ht="19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ht="19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ht="19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ht="19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ht="19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ht="19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ht="19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ht="19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ht="19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ht="19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ht="19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ht="19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ht="19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ht="19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ht="19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ht="19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ht="19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ht="19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ht="19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ht="19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ht="19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ht="19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ht="19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ht="19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ht="19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ht="19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ht="19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ht="19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ht="19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ht="19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ht="19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ht="19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ht="19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ht="19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ht="19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ht="19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ht="19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ht="19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ht="19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ht="19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ht="19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ht="19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ht="19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ht="19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ht="19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ht="19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ht="19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ht="19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ht="19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ht="19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ht="19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ht="19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ht="19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ht="19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ht="19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ht="19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ht="19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ht="19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ht="19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ht="19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ht="19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ht="19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ht="19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ht="19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ht="19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ht="19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ht="19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ht="19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ht="19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ht="19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ht="19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ht="19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ht="19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ht="19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ht="19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ht="19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ht="19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ht="19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ht="19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ht="19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ht="19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ht="19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ht="19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ht="19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ht="19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ht="19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ht="19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ht="19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ht="19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ht="19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ht="19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ht="19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ht="19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ht="19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ht="19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ht="19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ht="19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ht="19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ht="19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ht="19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ht="19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ht="19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ht="19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ht="19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ht="19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ht="19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ht="19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ht="19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ht="19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ht="19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ht="19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ht="19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ht="19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ht="19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ht="19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ht="19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ht="19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ht="19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ht="19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ht="19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ht="19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ht="19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ht="19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ht="19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ht="19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ht="19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ht="19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ht="19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ht="19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ht="19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ht="19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ht="19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ht="19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ht="19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ht="19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ht="19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ht="19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ht="19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ht="19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ht="19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ht="19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ht="19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ht="19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ht="19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ht="19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ht="19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ht="19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ht="19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ht="19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ht="19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ht="19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ht="19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ht="19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ht="19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ht="19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ht="19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ht="19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ht="19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ht="19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ht="19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ht="19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ht="19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ht="19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ht="19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ht="19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ht="19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ht="19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ht="19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ht="19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ht="19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ht="19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ht="19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ht="19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ht="19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ht="19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ht="19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ht="19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ht="19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ht="19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ht="19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ht="19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ht="19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ht="19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ht="19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ht="19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ht="19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ht="19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ht="19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ht="19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ht="19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ht="19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ht="19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ht="19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ht="19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ht="19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ht="19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ht="19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ht="19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ht="19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ht="19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ht="19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ht="19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ht="19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ht="19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ht="19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ht="19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ht="19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ht="19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ht="19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ht="19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ht="19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ht="19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ht="19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ht="19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ht="19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ht="19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ht="19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ht="19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ht="19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ht="19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ht="19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ht="19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ht="19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ht="19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ht="19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ht="19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ht="19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ht="19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ht="19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ht="19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ht="19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ht="19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ht="19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ht="19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ht="19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ht="19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ht="19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ht="19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ht="19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ht="19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ht="19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ht="19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ht="19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ht="19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ht="19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ht="19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ht="19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ht="19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ht="19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ht="19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ht="19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ht="19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ht="19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ht="19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ht="19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ht="19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ht="19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ht="19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ht="19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ht="19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ht="19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ht="19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ht="19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ht="19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ht="19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ht="19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ht="19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ht="19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ht="19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ht="19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ht="19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ht="19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ht="19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ht="19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ht="19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ht="19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ht="19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ht="19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ht="19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ht="19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ht="19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ht="19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ht="19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ht="19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ht="19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ht="19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ht="19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ht="19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ht="19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ht="19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ht="19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ht="19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ht="19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ht="19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ht="19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ht="19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ht="19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ht="19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ht="19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ht="19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ht="19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ht="19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ht="19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ht="19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ht="19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ht="19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ht="19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ht="19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ht="19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ht="19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ht="19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ht="19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ht="19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ht="19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ht="19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ht="19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ht="19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ht="19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ht="19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ht="19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ht="19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ht="19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ht="19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ht="19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ht="19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ht="19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ht="19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ht="19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ht="19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ht="19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ht="19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ht="19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ht="19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ht="19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ht="19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ht="19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ht="19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ht="19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ht="19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ht="19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ht="19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ht="19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ht="19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ht="19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ht="19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ht="19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ht="19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ht="19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ht="19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ht="19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ht="19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ht="19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ht="19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ht="19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ht="19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ht="19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ht="19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ht="19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ht="19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ht="19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ht="19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ht="19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ht="19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ht="19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ht="19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ht="19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ht="19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ht="19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ht="19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ht="19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ht="19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ht="19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ht="19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ht="19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ht="19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ht="19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ht="19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ht="19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ht="19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ht="19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ht="19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ht="19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ht="19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ht="19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ht="19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ht="19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ht="19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ht="19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ht="19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ht="19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ht="19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ht="19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ht="19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ht="19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ht="19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ht="19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ht="19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ht="19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ht="19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ht="19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ht="19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ht="19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ht="19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ht="19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ht="19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ht="19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ht="19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ht="19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ht="19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ht="19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ht="19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ht="19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ht="19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ht="19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ht="19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ht="19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ht="19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ht="19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ht="19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ht="19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ht="19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ht="19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ht="19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ht="19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ht="19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ht="19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ht="19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ht="19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ht="19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ht="19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ht="19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ht="19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ht="19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ht="19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ht="19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ht="19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ht="19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ht="19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ht="19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ht="19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ht="19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ht="19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ht="19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ht="19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ht="19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ht="19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ht="19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ht="19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ht="19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ht="19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ht="19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ht="19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ht="19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ht="19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ht="19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ht="19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ht="19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ht="19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ht="19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ht="19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ht="19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ht="19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ht="19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ht="19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ht="19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ht="19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ht="19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ht="19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ht="19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ht="19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ht="19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ht="19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ht="19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ht="19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ht="19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ht="19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ht="19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ht="19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ht="19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ht="19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ht="19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ht="19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ht="19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ht="19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ht="19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ht="19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ht="19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ht="19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ht="19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ht="19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ht="19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ht="19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ht="19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ht="19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ht="19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ht="19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ht="19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ht="19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ht="19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ht="19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ht="19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ht="19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ht="19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ht="19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ht="19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ht="19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ht="19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ht="19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ht="19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ht="19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ht="19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ht="19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ht="19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ht="19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ht="19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ht="19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ht="19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ht="19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ht="19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ht="19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ht="19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ht="19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ht="19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ht="19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ht="19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ht="19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ht="19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ht="19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ht="19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ht="19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ht="19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ht="19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ht="19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ht="19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ht="19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ht="19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ht="19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ht="19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ht="19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ht="19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ht="19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ht="19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ht="19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ht="19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ht="19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ht="19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ht="19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ht="19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ht="19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ht="19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ht="19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ht="19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ht="19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ht="19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ht="19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ht="19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ht="19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ht="19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ht="19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ht="19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ht="19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ht="19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ht="19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ht="19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ht="19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ht="19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ht="19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ht="19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ht="19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ht="19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ht="19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ht="19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ht="19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ht="19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ht="19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ht="19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ht="19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ht="19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ht="19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ht="19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ht="19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ht="19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ht="19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ht="19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ht="19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ht="19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ht="19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ht="19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ht="19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ht="19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ht="19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ht="19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ht="19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ht="19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ht="19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ht="19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ht="19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ht="19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ht="19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ht="19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ht="19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ht="19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ht="19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ht="19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ht="19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ht="19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ht="19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ht="19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ht="19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ht="19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ht="19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ht="19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ht="19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ht="19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ht="19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ht="19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ht="19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ht="19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ht="19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ht="19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ht="19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ht="19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ht="19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ht="19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ht="19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ht="19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ht="19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ht="19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ht="19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ht="19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ht="19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ht="19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ht="19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ht="19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ht="19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ht="19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ht="19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ht="19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ht="19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ht="19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ht="19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ht="19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ht="19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ht="19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ht="19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ht="19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ht="19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ht="19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ht="19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ht="19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ht="19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ht="19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ht="19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ht="19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ht="19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ht="19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ht="19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ht="19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ht="19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ht="19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ht="19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ht="19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ht="19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ht="19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ht="19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ht="19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ht="19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ht="19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ht="19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ht="19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ht="19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ht="19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ht="19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ht="19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ht="19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ht="19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ht="19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ht="19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ht="19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ht="19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ht="19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ht="19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ht="19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ht="19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ht="19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ht="19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ht="19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ht="19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ht="19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ht="19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ht="19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ht="19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ht="19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ht="19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ht="19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ht="19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ht="19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ht="19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ht="19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ht="19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ht="19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ht="19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ht="19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</sheetData>
  <mergeCells count="5">
    <mergeCell ref="B1:D1"/>
    <mergeCell ref="E1:G1"/>
    <mergeCell ref="I3:O3"/>
    <mergeCell ref="I4:O4"/>
    <mergeCell ref="I5:O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4.43" defaultRowHeight="15.0"/>
  <cols>
    <col customWidth="1" min="1" max="1" width="55.0"/>
    <col customWidth="1" min="2" max="2" width="25.43"/>
    <col customWidth="1" min="3" max="3" width="15.86"/>
    <col customWidth="1" min="4" max="4" width="16.43"/>
    <col customWidth="1" min="5" max="5" width="22.57"/>
    <col customWidth="1" min="6" max="6" width="13.71"/>
    <col customWidth="1" min="7" max="7" width="4.57"/>
    <col customWidth="1" min="8" max="20" width="11.43"/>
    <col customWidth="1" min="21" max="21" width="9.57"/>
    <col customWidth="1" min="22" max="27" width="8.71"/>
    <col customWidth="1" min="28" max="28" width="7.14"/>
    <col customWidth="1" hidden="1" min="29" max="29" width="5.0"/>
    <col customWidth="1" hidden="1" min="30" max="32" width="3.86"/>
    <col customWidth="1" hidden="1" min="33" max="33" width="4.86"/>
    <col customWidth="1" hidden="1" min="34" max="34" width="6.43"/>
    <col customWidth="1" hidden="1" min="35" max="35" width="8.14"/>
    <col customWidth="1" min="36" max="36" width="4.71"/>
    <col customWidth="1" min="37" max="46" width="8.71"/>
    <col customWidth="1" min="47" max="47" width="10.29"/>
    <col customWidth="1" min="48" max="48" width="3.43"/>
    <col customWidth="1" min="49" max="49" width="8.14"/>
    <col customWidth="1" min="50" max="53" width="8.86"/>
    <col customWidth="1" min="54" max="58" width="10.0"/>
    <col customWidth="1" min="59" max="59" width="10.29"/>
    <col customWidth="1" min="60" max="60" width="4.86"/>
    <col customWidth="1" min="61" max="61" width="8.71"/>
    <col customWidth="1" min="62" max="62" width="7.71"/>
    <col customWidth="1" min="63" max="64" width="8.14"/>
    <col customWidth="1" min="65" max="65" width="5.57"/>
    <col customWidth="1" min="66" max="66" width="6.29"/>
    <col customWidth="1" min="67" max="67" width="13.14"/>
    <col customWidth="1" min="68" max="87" width="11.43"/>
  </cols>
  <sheetData>
    <row r="1" ht="19.5" customHeight="1">
      <c r="A1" s="5"/>
      <c r="B1" s="5"/>
      <c r="C1" s="54" t="s">
        <v>45</v>
      </c>
      <c r="D1" s="5"/>
      <c r="E1" s="5"/>
      <c r="F1" s="4"/>
      <c r="G1" s="4"/>
      <c r="H1" s="55" t="s">
        <v>46</v>
      </c>
      <c r="I1" s="56"/>
      <c r="J1" s="56"/>
      <c r="K1" s="56"/>
      <c r="L1" s="57"/>
      <c r="M1" s="5"/>
      <c r="N1" s="5"/>
      <c r="O1" s="5"/>
      <c r="P1" s="5"/>
      <c r="Q1" s="5"/>
      <c r="R1" s="5"/>
      <c r="S1" s="5"/>
      <c r="T1" s="4"/>
      <c r="U1" s="4"/>
      <c r="V1" s="58" t="s">
        <v>47</v>
      </c>
      <c r="W1" s="59"/>
      <c r="X1" s="59"/>
      <c r="Y1" s="59"/>
      <c r="Z1" s="60"/>
      <c r="AA1" s="61">
        <f>BO24+BO60+BO71+BO85+BO116+BO40</f>
        <v>234.2</v>
      </c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/>
      <c r="AV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4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ht="21.0" customHeight="1">
      <c r="A2" s="62" t="s">
        <v>48</v>
      </c>
      <c r="B2" s="62"/>
      <c r="C2" s="63">
        <f>F24+F40+F60+F71+F85+F116</f>
        <v>3890</v>
      </c>
      <c r="D2" s="5"/>
      <c r="E2" s="5"/>
      <c r="F2" s="4"/>
      <c r="G2" s="4"/>
      <c r="H2" s="64" t="s">
        <v>19</v>
      </c>
      <c r="I2" s="34" t="s">
        <v>20</v>
      </c>
      <c r="J2" s="34" t="s">
        <v>21</v>
      </c>
      <c r="K2" s="34" t="s">
        <v>22</v>
      </c>
      <c r="L2" s="34" t="s">
        <v>23</v>
      </c>
      <c r="M2" s="34" t="s">
        <v>24</v>
      </c>
      <c r="N2" s="34" t="s">
        <v>25</v>
      </c>
      <c r="O2" s="36" t="s">
        <v>27</v>
      </c>
      <c r="P2" s="5"/>
      <c r="Q2" s="5"/>
      <c r="R2" s="5"/>
      <c r="S2" s="5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4"/>
      <c r="AV2" s="4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4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ht="19.5" customHeight="1">
      <c r="A3" s="65"/>
      <c r="B3" s="65"/>
      <c r="C3" s="66"/>
      <c r="D3" s="66"/>
      <c r="E3" s="67"/>
      <c r="F3" s="5"/>
      <c r="G3" s="4"/>
      <c r="H3" s="50">
        <f t="shared" ref="H3:N3" si="1">V24+V40+V60+V71+V85+V116</f>
        <v>50</v>
      </c>
      <c r="I3" s="50">
        <f t="shared" si="1"/>
        <v>70</v>
      </c>
      <c r="J3" s="50">
        <f t="shared" si="1"/>
        <v>50</v>
      </c>
      <c r="K3" s="50">
        <f t="shared" si="1"/>
        <v>120</v>
      </c>
      <c r="L3" s="50">
        <f t="shared" si="1"/>
        <v>20</v>
      </c>
      <c r="M3" s="50">
        <f t="shared" si="1"/>
        <v>10</v>
      </c>
      <c r="N3" s="50">
        <f t="shared" si="1"/>
        <v>0</v>
      </c>
      <c r="O3" s="68">
        <f>SUM(H3:N3)</f>
        <v>320</v>
      </c>
      <c r="P3" s="69"/>
      <c r="Q3" s="5"/>
      <c r="R3" s="5"/>
      <c r="S3" s="5"/>
      <c r="T3" s="5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4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4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</row>
    <row r="4" ht="19.5" customHeight="1">
      <c r="A4" s="70"/>
      <c r="B4" s="70"/>
      <c r="C4" s="71"/>
      <c r="D4" s="66"/>
      <c r="E4" s="67"/>
      <c r="F4" s="5"/>
      <c r="G4" s="4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4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4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4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ht="19.5" customHeight="1">
      <c r="A5" s="72" t="s">
        <v>49</v>
      </c>
      <c r="B5" s="70"/>
      <c r="C5" s="66"/>
      <c r="D5" s="66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4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4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ht="19.5" customHeight="1">
      <c r="A6" s="73"/>
      <c r="B6" s="70"/>
      <c r="C6" s="66"/>
      <c r="D6" s="66"/>
      <c r="E6" s="67"/>
      <c r="F6" s="5"/>
      <c r="G6" s="4"/>
      <c r="H6" s="55" t="s">
        <v>50</v>
      </c>
      <c r="I6" s="56"/>
      <c r="J6" s="56"/>
      <c r="K6" s="56"/>
      <c r="L6" s="56"/>
      <c r="M6" s="5"/>
      <c r="N6" s="5"/>
      <c r="O6" s="5"/>
      <c r="P6" s="5"/>
      <c r="Q6" s="5"/>
      <c r="R6" s="4"/>
      <c r="S6" s="4"/>
      <c r="T6" s="4"/>
      <c r="U6" s="4"/>
      <c r="V6" s="74" t="s">
        <v>51</v>
      </c>
      <c r="W6" s="56"/>
      <c r="X6" s="56"/>
      <c r="Y6" s="56"/>
      <c r="Z6" s="56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4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ht="19.5" customHeight="1">
      <c r="A7" s="66"/>
      <c r="B7" s="66"/>
      <c r="C7" s="66"/>
      <c r="D7" s="66"/>
      <c r="E7" s="67"/>
      <c r="F7" s="5"/>
      <c r="G7" s="5"/>
      <c r="H7" s="75" t="s">
        <v>30</v>
      </c>
      <c r="I7" s="76" t="s">
        <v>31</v>
      </c>
      <c r="J7" s="76" t="s">
        <v>32</v>
      </c>
      <c r="K7" s="76" t="s">
        <v>33</v>
      </c>
      <c r="L7" s="76" t="s">
        <v>34</v>
      </c>
      <c r="M7" s="76" t="s">
        <v>35</v>
      </c>
      <c r="N7" s="76" t="s">
        <v>36</v>
      </c>
      <c r="O7" s="76" t="s">
        <v>37</v>
      </c>
      <c r="P7" s="76" t="s">
        <v>38</v>
      </c>
      <c r="Q7" s="76" t="s">
        <v>39</v>
      </c>
      <c r="R7" s="76" t="s">
        <v>52</v>
      </c>
      <c r="S7" s="36" t="s">
        <v>27</v>
      </c>
      <c r="T7" s="5"/>
      <c r="U7" s="4"/>
      <c r="V7" s="77" t="s">
        <v>32</v>
      </c>
      <c r="W7" s="78" t="s">
        <v>33</v>
      </c>
      <c r="X7" s="49" t="s">
        <v>27</v>
      </c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4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ht="19.5" customHeight="1">
      <c r="A8" s="66"/>
      <c r="B8" s="66"/>
      <c r="C8" s="66"/>
      <c r="D8" s="66"/>
      <c r="E8" s="67"/>
      <c r="F8" s="67"/>
      <c r="G8" s="5"/>
      <c r="H8" s="79">
        <f t="shared" ref="H8:R8" si="2">AK24+AK40+AK60+AK71+AK85+AK116</f>
        <v>73</v>
      </c>
      <c r="I8" s="79">
        <f t="shared" si="2"/>
        <v>105</v>
      </c>
      <c r="J8" s="79">
        <f t="shared" si="2"/>
        <v>36</v>
      </c>
      <c r="K8" s="79">
        <f t="shared" si="2"/>
        <v>55</v>
      </c>
      <c r="L8" s="79">
        <f t="shared" si="2"/>
        <v>8</v>
      </c>
      <c r="M8" s="79">
        <f t="shared" si="2"/>
        <v>17</v>
      </c>
      <c r="N8" s="79">
        <f t="shared" si="2"/>
        <v>1</v>
      </c>
      <c r="O8" s="79">
        <f t="shared" si="2"/>
        <v>3</v>
      </c>
      <c r="P8" s="79">
        <f t="shared" si="2"/>
        <v>1</v>
      </c>
      <c r="Q8" s="79">
        <f t="shared" si="2"/>
        <v>1</v>
      </c>
      <c r="R8" s="79">
        <f t="shared" si="2"/>
        <v>0</v>
      </c>
      <c r="S8" s="68">
        <f>SUM(H8:R8)</f>
        <v>300</v>
      </c>
      <c r="T8" s="5"/>
      <c r="U8" s="4"/>
      <c r="V8" s="50">
        <f>BI24+BI40+BI60+BI71+BI85+BI116</f>
        <v>30</v>
      </c>
      <c r="W8" s="50">
        <f>BJ24+BJ40+BJ60+BJ71+BJ85</f>
        <v>0</v>
      </c>
      <c r="X8" s="51">
        <f>SUM(V8:W8)</f>
        <v>30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</row>
    <row r="9" ht="17.25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6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4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ht="117.75" customHeight="1">
      <c r="A10" s="80"/>
      <c r="B10" s="81" t="s">
        <v>53</v>
      </c>
      <c r="C10" s="82" t="s">
        <v>54</v>
      </c>
      <c r="D10" s="82" t="s">
        <v>55</v>
      </c>
      <c r="E10" s="82" t="s">
        <v>56</v>
      </c>
      <c r="F10" s="82" t="s">
        <v>57</v>
      </c>
      <c r="G10" s="4"/>
      <c r="H10" s="83" t="s">
        <v>58</v>
      </c>
      <c r="I10" s="84" t="s">
        <v>59</v>
      </c>
      <c r="J10" s="85" t="s">
        <v>60</v>
      </c>
      <c r="K10" s="86" t="s">
        <v>61</v>
      </c>
      <c r="L10" s="87" t="s">
        <v>62</v>
      </c>
      <c r="M10" s="88" t="s">
        <v>63</v>
      </c>
      <c r="N10" s="89" t="s">
        <v>64</v>
      </c>
      <c r="O10" s="90" t="s">
        <v>65</v>
      </c>
      <c r="P10" s="91" t="s">
        <v>66</v>
      </c>
      <c r="Q10" s="92" t="s">
        <v>67</v>
      </c>
      <c r="R10" s="84" t="s">
        <v>68</v>
      </c>
      <c r="S10" s="93" t="s">
        <v>69</v>
      </c>
      <c r="T10" s="94" t="s">
        <v>70</v>
      </c>
      <c r="U10" s="4"/>
      <c r="V10" s="95" t="s">
        <v>71</v>
      </c>
      <c r="W10" s="96"/>
      <c r="X10" s="96"/>
      <c r="Y10" s="96"/>
      <c r="Z10" s="96"/>
      <c r="AA10" s="96"/>
      <c r="AB10" s="97"/>
      <c r="AC10" s="98"/>
      <c r="AD10" s="4"/>
      <c r="AE10" s="4"/>
      <c r="AF10" s="4"/>
      <c r="AG10" s="4"/>
      <c r="AH10" s="4"/>
      <c r="AI10" s="4"/>
      <c r="AJ10" s="4"/>
      <c r="AK10" s="95" t="s">
        <v>72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7"/>
      <c r="AV10" s="4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4"/>
      <c r="BI10" s="99" t="s">
        <v>73</v>
      </c>
      <c r="BJ10" s="97"/>
      <c r="BK10" s="5"/>
      <c r="BL10" s="5"/>
      <c r="BM10" s="5"/>
      <c r="BN10" s="99" t="s">
        <v>74</v>
      </c>
      <c r="BO10" s="97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ht="19.5" customHeight="1">
      <c r="A11" s="100" t="s">
        <v>75</v>
      </c>
      <c r="B11" s="30"/>
      <c r="C11" s="30"/>
      <c r="D11" s="30"/>
      <c r="E11" s="101"/>
      <c r="F11" s="101"/>
      <c r="G11" s="4"/>
      <c r="H11" s="30"/>
      <c r="I11" s="30"/>
      <c r="J11" s="30"/>
      <c r="K11" s="30"/>
      <c r="L11" s="30"/>
      <c r="M11" s="30"/>
      <c r="N11" s="102"/>
      <c r="O11" s="30"/>
      <c r="P11" s="30"/>
      <c r="Q11" s="30"/>
      <c r="R11" s="30"/>
      <c r="S11" s="30"/>
      <c r="T11" s="30"/>
      <c r="U11" s="4"/>
      <c r="V11" s="103" t="s">
        <v>19</v>
      </c>
      <c r="W11" s="103" t="s">
        <v>20</v>
      </c>
      <c r="X11" s="103" t="s">
        <v>21</v>
      </c>
      <c r="Y11" s="103" t="s">
        <v>22</v>
      </c>
      <c r="Z11" s="103" t="s">
        <v>23</v>
      </c>
      <c r="AA11" s="103" t="s">
        <v>24</v>
      </c>
      <c r="AB11" s="103" t="s">
        <v>25</v>
      </c>
      <c r="AC11" s="104" t="s">
        <v>19</v>
      </c>
      <c r="AD11" s="104" t="s">
        <v>20</v>
      </c>
      <c r="AE11" s="104" t="s">
        <v>21</v>
      </c>
      <c r="AF11" s="104" t="s">
        <v>22</v>
      </c>
      <c r="AG11" s="104" t="s">
        <v>23</v>
      </c>
      <c r="AH11" s="104" t="s">
        <v>24</v>
      </c>
      <c r="AI11" s="104" t="s">
        <v>25</v>
      </c>
      <c r="AJ11" s="4"/>
      <c r="AK11" s="103" t="s">
        <v>30</v>
      </c>
      <c r="AL11" s="103" t="s">
        <v>31</v>
      </c>
      <c r="AM11" s="103" t="s">
        <v>32</v>
      </c>
      <c r="AN11" s="103" t="s">
        <v>33</v>
      </c>
      <c r="AO11" s="103" t="s">
        <v>34</v>
      </c>
      <c r="AP11" s="103" t="s">
        <v>35</v>
      </c>
      <c r="AQ11" s="103" t="s">
        <v>36</v>
      </c>
      <c r="AR11" s="103" t="s">
        <v>37</v>
      </c>
      <c r="AS11" s="103" t="s">
        <v>38</v>
      </c>
      <c r="AT11" s="103" t="s">
        <v>39</v>
      </c>
      <c r="AU11" s="103" t="s">
        <v>52</v>
      </c>
      <c r="AV11" s="4"/>
      <c r="AW11" s="104" t="s">
        <v>30</v>
      </c>
      <c r="AX11" s="104" t="s">
        <v>31</v>
      </c>
      <c r="AY11" s="104" t="s">
        <v>32</v>
      </c>
      <c r="AZ11" s="104" t="s">
        <v>33</v>
      </c>
      <c r="BA11" s="104" t="s">
        <v>34</v>
      </c>
      <c r="BB11" s="104" t="s">
        <v>35</v>
      </c>
      <c r="BC11" s="104" t="s">
        <v>36</v>
      </c>
      <c r="BD11" s="104" t="s">
        <v>37</v>
      </c>
      <c r="BE11" s="104" t="s">
        <v>38</v>
      </c>
      <c r="BF11" s="104" t="s">
        <v>39</v>
      </c>
      <c r="BG11" s="104" t="s">
        <v>52</v>
      </c>
      <c r="BH11" s="4"/>
      <c r="BI11" s="105" t="s">
        <v>31</v>
      </c>
      <c r="BJ11" s="105" t="s">
        <v>33</v>
      </c>
      <c r="BK11" s="106" t="s">
        <v>31</v>
      </c>
      <c r="BL11" s="106" t="s">
        <v>33</v>
      </c>
      <c r="BM11" s="5"/>
      <c r="BN11" s="107" t="s">
        <v>76</v>
      </c>
      <c r="BO11" s="107" t="s">
        <v>77</v>
      </c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ht="19.5" customHeight="1">
      <c r="A12" s="108" t="s">
        <v>78</v>
      </c>
      <c r="B12" s="109" t="s">
        <v>19</v>
      </c>
      <c r="C12" s="109">
        <v>15.0</v>
      </c>
      <c r="D12" s="110">
        <f t="shared" ref="D12:D23" si="3">SUM(H12:T12)</f>
        <v>0</v>
      </c>
      <c r="E12" s="111">
        <v>45.0</v>
      </c>
      <c r="F12" s="111">
        <f t="shared" ref="F12:F23" si="4">D12*E12*(100-$D$2)/100</f>
        <v>0</v>
      </c>
      <c r="G12" s="4"/>
      <c r="H12" s="112"/>
      <c r="I12" s="113"/>
      <c r="J12" s="114"/>
      <c r="K12" s="115"/>
      <c r="L12" s="116"/>
      <c r="M12" s="117"/>
      <c r="N12" s="118"/>
      <c r="O12" s="119"/>
      <c r="P12" s="120"/>
      <c r="Q12" s="121"/>
      <c r="R12" s="113"/>
      <c r="S12" s="122"/>
      <c r="T12" s="123"/>
      <c r="U12" s="4"/>
      <c r="V12" s="124">
        <f t="shared" ref="V12:V13" si="5">AC12*$D12</f>
        <v>0</v>
      </c>
      <c r="W12" s="124"/>
      <c r="X12" s="124"/>
      <c r="Y12" s="124"/>
      <c r="Z12" s="124"/>
      <c r="AA12" s="124"/>
      <c r="AB12" s="124"/>
      <c r="AC12" s="125">
        <v>15.0</v>
      </c>
      <c r="AD12" s="125"/>
      <c r="AE12" s="125"/>
      <c r="AF12" s="125"/>
      <c r="AG12" s="125"/>
      <c r="AH12" s="125"/>
      <c r="AI12" s="125"/>
      <c r="AJ12" s="4"/>
      <c r="AK12" s="124">
        <f t="shared" ref="AK12:AK23" si="6">AW12*$D12</f>
        <v>0</v>
      </c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/>
      <c r="AW12" s="125">
        <v>15.0</v>
      </c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4"/>
      <c r="BI12" s="124"/>
      <c r="BJ12" s="124"/>
      <c r="BK12" s="124"/>
      <c r="BL12" s="124"/>
      <c r="BM12" s="5"/>
      <c r="BN12" s="126">
        <v>0.7</v>
      </c>
      <c r="BO12" s="126">
        <f t="shared" ref="BO12:BO23" si="7">BN12*D12</f>
        <v>0</v>
      </c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ht="19.5" customHeight="1">
      <c r="A13" s="108" t="s">
        <v>79</v>
      </c>
      <c r="B13" s="109" t="s">
        <v>19</v>
      </c>
      <c r="C13" s="109">
        <v>15.0</v>
      </c>
      <c r="D13" s="110">
        <f t="shared" si="3"/>
        <v>0</v>
      </c>
      <c r="E13" s="111">
        <v>47.5</v>
      </c>
      <c r="F13" s="111">
        <f t="shared" si="4"/>
        <v>0</v>
      </c>
      <c r="G13" s="4"/>
      <c r="H13" s="112"/>
      <c r="I13" s="113"/>
      <c r="J13" s="114"/>
      <c r="K13" s="115"/>
      <c r="L13" s="116"/>
      <c r="M13" s="117"/>
      <c r="N13" s="118"/>
      <c r="O13" s="119"/>
      <c r="P13" s="120"/>
      <c r="Q13" s="121"/>
      <c r="R13" s="113"/>
      <c r="S13" s="122"/>
      <c r="T13" s="123"/>
      <c r="U13" s="4"/>
      <c r="V13" s="124">
        <f t="shared" si="5"/>
        <v>0</v>
      </c>
      <c r="W13" s="124"/>
      <c r="X13" s="124"/>
      <c r="Y13" s="124"/>
      <c r="Z13" s="124"/>
      <c r="AA13" s="124"/>
      <c r="AB13" s="124"/>
      <c r="AC13" s="125">
        <v>15.0</v>
      </c>
      <c r="AD13" s="125"/>
      <c r="AE13" s="125"/>
      <c r="AF13" s="125"/>
      <c r="AG13" s="125"/>
      <c r="AH13" s="125"/>
      <c r="AI13" s="125"/>
      <c r="AJ13" s="4"/>
      <c r="AK13" s="124">
        <f t="shared" si="6"/>
        <v>0</v>
      </c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/>
      <c r="AW13" s="125">
        <v>15.0</v>
      </c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4"/>
      <c r="BI13" s="124"/>
      <c r="BJ13" s="124"/>
      <c r="BK13" s="124"/>
      <c r="BL13" s="124"/>
      <c r="BM13" s="5"/>
      <c r="BN13" s="126">
        <v>0.7</v>
      </c>
      <c r="BO13" s="126">
        <f t="shared" si="7"/>
        <v>0</v>
      </c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ht="19.5" customHeight="1">
      <c r="A14" s="108" t="s">
        <v>80</v>
      </c>
      <c r="B14" s="109" t="s">
        <v>21</v>
      </c>
      <c r="C14" s="109">
        <v>10.0</v>
      </c>
      <c r="D14" s="127">
        <f t="shared" si="3"/>
        <v>0</v>
      </c>
      <c r="E14" s="128">
        <v>55.0</v>
      </c>
      <c r="F14" s="111">
        <f t="shared" si="4"/>
        <v>0</v>
      </c>
      <c r="G14" s="4"/>
      <c r="H14" s="112"/>
      <c r="I14" s="113"/>
      <c r="J14" s="114"/>
      <c r="K14" s="115"/>
      <c r="L14" s="116"/>
      <c r="M14" s="117"/>
      <c r="N14" s="118"/>
      <c r="O14" s="119"/>
      <c r="P14" s="120"/>
      <c r="Q14" s="121"/>
      <c r="R14" s="113"/>
      <c r="S14" s="122"/>
      <c r="T14" s="123"/>
      <c r="U14" s="4"/>
      <c r="V14" s="124"/>
      <c r="W14" s="124"/>
      <c r="X14" s="124">
        <f t="shared" ref="X14:X16" si="8">AE14*$D14</f>
        <v>0</v>
      </c>
      <c r="Y14" s="124"/>
      <c r="Z14" s="124"/>
      <c r="AA14" s="124"/>
      <c r="AB14" s="124"/>
      <c r="AC14" s="125"/>
      <c r="AD14" s="125"/>
      <c r="AE14" s="125">
        <v>10.0</v>
      </c>
      <c r="AF14" s="125"/>
      <c r="AG14" s="125"/>
      <c r="AH14" s="125"/>
      <c r="AI14" s="125"/>
      <c r="AJ14" s="4"/>
      <c r="AK14" s="124">
        <f t="shared" si="6"/>
        <v>0</v>
      </c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4"/>
      <c r="AW14" s="125">
        <v>10.0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4"/>
      <c r="BI14" s="129"/>
      <c r="BJ14" s="129"/>
      <c r="BK14" s="129"/>
      <c r="BL14" s="129"/>
      <c r="BM14" s="5"/>
      <c r="BN14" s="130">
        <v>2.31</v>
      </c>
      <c r="BO14" s="126">
        <f t="shared" si="7"/>
        <v>0</v>
      </c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ht="19.5" customHeight="1">
      <c r="A15" s="108" t="s">
        <v>81</v>
      </c>
      <c r="B15" s="109" t="s">
        <v>21</v>
      </c>
      <c r="C15" s="109">
        <v>10.0</v>
      </c>
      <c r="D15" s="127">
        <f t="shared" si="3"/>
        <v>0</v>
      </c>
      <c r="E15" s="128">
        <v>55.0</v>
      </c>
      <c r="F15" s="111">
        <f t="shared" si="4"/>
        <v>0</v>
      </c>
      <c r="G15" s="4"/>
      <c r="H15" s="112"/>
      <c r="I15" s="113"/>
      <c r="J15" s="114"/>
      <c r="K15" s="115"/>
      <c r="L15" s="116"/>
      <c r="M15" s="117"/>
      <c r="N15" s="118"/>
      <c r="O15" s="119"/>
      <c r="P15" s="120"/>
      <c r="Q15" s="121"/>
      <c r="R15" s="113"/>
      <c r="S15" s="122"/>
      <c r="T15" s="123"/>
      <c r="U15" s="4"/>
      <c r="V15" s="124"/>
      <c r="W15" s="124"/>
      <c r="X15" s="124">
        <f t="shared" si="8"/>
        <v>0</v>
      </c>
      <c r="Y15" s="124"/>
      <c r="Z15" s="124"/>
      <c r="AA15" s="124"/>
      <c r="AB15" s="124"/>
      <c r="AC15" s="125"/>
      <c r="AD15" s="125"/>
      <c r="AE15" s="125">
        <v>10.0</v>
      </c>
      <c r="AF15" s="125"/>
      <c r="AG15" s="125"/>
      <c r="AH15" s="125"/>
      <c r="AI15" s="125"/>
      <c r="AJ15" s="4"/>
      <c r="AK15" s="124">
        <f t="shared" si="6"/>
        <v>0</v>
      </c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4"/>
      <c r="AW15" s="125">
        <v>10.0</v>
      </c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4"/>
      <c r="BI15" s="129"/>
      <c r="BJ15" s="129"/>
      <c r="BK15" s="129"/>
      <c r="BL15" s="129"/>
      <c r="BM15" s="5"/>
      <c r="BN15" s="131">
        <v>2.34</v>
      </c>
      <c r="BO15" s="126">
        <f t="shared" si="7"/>
        <v>0</v>
      </c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ht="19.5" customHeight="1">
      <c r="A16" s="108" t="s">
        <v>82</v>
      </c>
      <c r="B16" s="109" t="s">
        <v>21</v>
      </c>
      <c r="C16" s="109">
        <v>10.0</v>
      </c>
      <c r="D16" s="127">
        <f t="shared" si="3"/>
        <v>0</v>
      </c>
      <c r="E16" s="128">
        <v>70.0</v>
      </c>
      <c r="F16" s="111">
        <f t="shared" si="4"/>
        <v>0</v>
      </c>
      <c r="G16" s="4"/>
      <c r="H16" s="112"/>
      <c r="I16" s="113"/>
      <c r="J16" s="114"/>
      <c r="K16" s="115"/>
      <c r="L16" s="116"/>
      <c r="M16" s="117"/>
      <c r="N16" s="118"/>
      <c r="O16" s="119"/>
      <c r="P16" s="120"/>
      <c r="Q16" s="121"/>
      <c r="R16" s="113"/>
      <c r="S16" s="122"/>
      <c r="T16" s="123"/>
      <c r="U16" s="4"/>
      <c r="V16" s="124"/>
      <c r="W16" s="124"/>
      <c r="X16" s="124">
        <f t="shared" si="8"/>
        <v>0</v>
      </c>
      <c r="Y16" s="124"/>
      <c r="Z16" s="124"/>
      <c r="AA16" s="124"/>
      <c r="AB16" s="124"/>
      <c r="AC16" s="125"/>
      <c r="AD16" s="125"/>
      <c r="AE16" s="125">
        <v>10.0</v>
      </c>
      <c r="AF16" s="125"/>
      <c r="AG16" s="125"/>
      <c r="AH16" s="125"/>
      <c r="AI16" s="125"/>
      <c r="AJ16" s="4"/>
      <c r="AK16" s="124">
        <f t="shared" si="6"/>
        <v>0</v>
      </c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4"/>
      <c r="AW16" s="125">
        <v>10.0</v>
      </c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4"/>
      <c r="BI16" s="129"/>
      <c r="BJ16" s="129"/>
      <c r="BK16" s="129"/>
      <c r="BL16" s="129"/>
      <c r="BM16" s="5"/>
      <c r="BN16" s="130">
        <v>3.33</v>
      </c>
      <c r="BO16" s="126">
        <f t="shared" si="7"/>
        <v>0</v>
      </c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ht="19.5" customHeight="1">
      <c r="A17" s="108" t="s">
        <v>83</v>
      </c>
      <c r="B17" s="109" t="s">
        <v>22</v>
      </c>
      <c r="C17" s="109">
        <v>5.0</v>
      </c>
      <c r="D17" s="127">
        <f t="shared" si="3"/>
        <v>0</v>
      </c>
      <c r="E17" s="128">
        <v>75.0</v>
      </c>
      <c r="F17" s="111">
        <f t="shared" si="4"/>
        <v>0</v>
      </c>
      <c r="G17" s="4"/>
      <c r="H17" s="112"/>
      <c r="I17" s="113"/>
      <c r="J17" s="114"/>
      <c r="K17" s="115"/>
      <c r="L17" s="116"/>
      <c r="M17" s="117"/>
      <c r="N17" s="118"/>
      <c r="O17" s="119"/>
      <c r="P17" s="120"/>
      <c r="Q17" s="121"/>
      <c r="R17" s="113"/>
      <c r="S17" s="122"/>
      <c r="T17" s="123"/>
      <c r="U17" s="4"/>
      <c r="V17" s="124"/>
      <c r="W17" s="124"/>
      <c r="X17" s="124"/>
      <c r="Y17" s="124">
        <f t="shared" ref="Y17:Y23" si="9">AF17*$D17</f>
        <v>0</v>
      </c>
      <c r="Z17" s="124"/>
      <c r="AA17" s="124"/>
      <c r="AB17" s="124"/>
      <c r="AC17" s="125"/>
      <c r="AD17" s="125"/>
      <c r="AE17" s="125"/>
      <c r="AF17" s="125">
        <v>5.0</v>
      </c>
      <c r="AG17" s="125"/>
      <c r="AH17" s="125"/>
      <c r="AI17" s="125"/>
      <c r="AJ17" s="4"/>
      <c r="AK17" s="124">
        <f t="shared" si="6"/>
        <v>0</v>
      </c>
      <c r="AL17" s="124">
        <f>AX17*$D17</f>
        <v>0</v>
      </c>
      <c r="AM17" s="124"/>
      <c r="AN17" s="124"/>
      <c r="AO17" s="124"/>
      <c r="AP17" s="124"/>
      <c r="AQ17" s="124"/>
      <c r="AR17" s="124"/>
      <c r="AS17" s="124"/>
      <c r="AT17" s="124"/>
      <c r="AU17" s="124"/>
      <c r="AV17" s="4"/>
      <c r="AW17" s="125">
        <v>4.0</v>
      </c>
      <c r="AX17" s="125">
        <v>1.0</v>
      </c>
      <c r="AY17" s="124"/>
      <c r="AZ17" s="124"/>
      <c r="BA17" s="124"/>
      <c r="BB17" s="124"/>
      <c r="BC17" s="124"/>
      <c r="BD17" s="124"/>
      <c r="BE17" s="124"/>
      <c r="BF17" s="124"/>
      <c r="BG17" s="124"/>
      <c r="BH17" s="4"/>
      <c r="BI17" s="129"/>
      <c r="BJ17" s="129"/>
      <c r="BK17" s="129"/>
      <c r="BL17" s="129"/>
      <c r="BM17" s="5"/>
      <c r="BN17" s="131">
        <v>4.35</v>
      </c>
      <c r="BO17" s="126">
        <f t="shared" si="7"/>
        <v>0</v>
      </c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ht="19.5" customHeight="1">
      <c r="A18" s="108" t="s">
        <v>84</v>
      </c>
      <c r="B18" s="109" t="s">
        <v>22</v>
      </c>
      <c r="C18" s="109">
        <v>10.0</v>
      </c>
      <c r="D18" s="127">
        <f t="shared" si="3"/>
        <v>0</v>
      </c>
      <c r="E18" s="128">
        <v>85.0</v>
      </c>
      <c r="F18" s="111">
        <f t="shared" si="4"/>
        <v>0</v>
      </c>
      <c r="G18" s="4"/>
      <c r="H18" s="112"/>
      <c r="I18" s="113"/>
      <c r="J18" s="114"/>
      <c r="K18" s="115"/>
      <c r="L18" s="116"/>
      <c r="M18" s="117"/>
      <c r="N18" s="118"/>
      <c r="O18" s="119"/>
      <c r="P18" s="120"/>
      <c r="Q18" s="121"/>
      <c r="R18" s="113"/>
      <c r="S18" s="122"/>
      <c r="T18" s="123"/>
      <c r="U18" s="4"/>
      <c r="V18" s="124"/>
      <c r="W18" s="124"/>
      <c r="X18" s="124"/>
      <c r="Y18" s="124">
        <f t="shared" si="9"/>
        <v>0</v>
      </c>
      <c r="Z18" s="124"/>
      <c r="AA18" s="124"/>
      <c r="AB18" s="124"/>
      <c r="AC18" s="125"/>
      <c r="AD18" s="125"/>
      <c r="AE18" s="125"/>
      <c r="AF18" s="125">
        <v>10.0</v>
      </c>
      <c r="AG18" s="125"/>
      <c r="AH18" s="125"/>
      <c r="AI18" s="125"/>
      <c r="AJ18" s="4"/>
      <c r="AK18" s="124">
        <f t="shared" si="6"/>
        <v>0</v>
      </c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4"/>
      <c r="AW18" s="125">
        <v>10.0</v>
      </c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4"/>
      <c r="BI18" s="129"/>
      <c r="BJ18" s="129"/>
      <c r="BK18" s="129"/>
      <c r="BL18" s="129"/>
      <c r="BM18" s="5"/>
      <c r="BN18" s="131">
        <v>4.33</v>
      </c>
      <c r="BO18" s="126">
        <f t="shared" si="7"/>
        <v>0</v>
      </c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ht="19.5" customHeight="1">
      <c r="A19" s="108" t="s">
        <v>85</v>
      </c>
      <c r="B19" s="109" t="s">
        <v>22</v>
      </c>
      <c r="C19" s="109">
        <v>5.0</v>
      </c>
      <c r="D19" s="127">
        <f t="shared" si="3"/>
        <v>0</v>
      </c>
      <c r="E19" s="128">
        <v>87.5</v>
      </c>
      <c r="F19" s="111">
        <f t="shared" si="4"/>
        <v>0</v>
      </c>
      <c r="G19" s="67"/>
      <c r="H19" s="112"/>
      <c r="I19" s="113"/>
      <c r="J19" s="114"/>
      <c r="K19" s="115"/>
      <c r="L19" s="116"/>
      <c r="M19" s="117"/>
      <c r="N19" s="118"/>
      <c r="O19" s="119"/>
      <c r="P19" s="120"/>
      <c r="Q19" s="121"/>
      <c r="R19" s="113"/>
      <c r="S19" s="122"/>
      <c r="T19" s="123"/>
      <c r="U19" s="67"/>
      <c r="V19" s="124"/>
      <c r="W19" s="124"/>
      <c r="X19" s="124"/>
      <c r="Y19" s="124">
        <f t="shared" si="9"/>
        <v>0</v>
      </c>
      <c r="Z19" s="124"/>
      <c r="AA19" s="124"/>
      <c r="AB19" s="124"/>
      <c r="AC19" s="125"/>
      <c r="AD19" s="125"/>
      <c r="AE19" s="125"/>
      <c r="AF19" s="125">
        <v>5.0</v>
      </c>
      <c r="AG19" s="125"/>
      <c r="AH19" s="125"/>
      <c r="AI19" s="125"/>
      <c r="AJ19" s="67"/>
      <c r="AK19" s="124">
        <f t="shared" si="6"/>
        <v>0</v>
      </c>
      <c r="AL19" s="124">
        <f t="shared" ref="AL19:AL23" si="10">AX19*$D19</f>
        <v>0</v>
      </c>
      <c r="AM19" s="124"/>
      <c r="AN19" s="124"/>
      <c r="AO19" s="124"/>
      <c r="AP19" s="124"/>
      <c r="AQ19" s="124"/>
      <c r="AR19" s="124"/>
      <c r="AS19" s="124"/>
      <c r="AT19" s="124"/>
      <c r="AU19" s="124"/>
      <c r="AV19" s="67"/>
      <c r="AW19" s="125">
        <v>4.0</v>
      </c>
      <c r="AX19" s="125">
        <v>1.0</v>
      </c>
      <c r="AY19" s="124"/>
      <c r="AZ19" s="124"/>
      <c r="BA19" s="124"/>
      <c r="BB19" s="124"/>
      <c r="BC19" s="124"/>
      <c r="BD19" s="124"/>
      <c r="BE19" s="124"/>
      <c r="BF19" s="124"/>
      <c r="BG19" s="124"/>
      <c r="BH19" s="4"/>
      <c r="BI19" s="129"/>
      <c r="BJ19" s="129"/>
      <c r="BK19" s="129"/>
      <c r="BL19" s="129"/>
      <c r="BM19" s="5"/>
      <c r="BN19" s="131">
        <v>5.14</v>
      </c>
      <c r="BO19" s="126">
        <f t="shared" si="7"/>
        <v>0</v>
      </c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ht="19.5" customHeight="1">
      <c r="A20" s="108" t="s">
        <v>86</v>
      </c>
      <c r="B20" s="109" t="s">
        <v>22</v>
      </c>
      <c r="C20" s="109">
        <v>10.0</v>
      </c>
      <c r="D20" s="127">
        <f t="shared" si="3"/>
        <v>0</v>
      </c>
      <c r="E20" s="128">
        <v>112.5</v>
      </c>
      <c r="F20" s="111">
        <f t="shared" si="4"/>
        <v>0</v>
      </c>
      <c r="G20" s="67"/>
      <c r="H20" s="112"/>
      <c r="I20" s="113"/>
      <c r="J20" s="114"/>
      <c r="K20" s="115"/>
      <c r="L20" s="116"/>
      <c r="M20" s="117"/>
      <c r="N20" s="118"/>
      <c r="O20" s="119"/>
      <c r="P20" s="120"/>
      <c r="Q20" s="121"/>
      <c r="R20" s="113"/>
      <c r="S20" s="122"/>
      <c r="T20" s="123"/>
      <c r="U20" s="67"/>
      <c r="V20" s="124"/>
      <c r="W20" s="124"/>
      <c r="X20" s="124"/>
      <c r="Y20" s="124">
        <f t="shared" si="9"/>
        <v>0</v>
      </c>
      <c r="Z20" s="124"/>
      <c r="AA20" s="124"/>
      <c r="AB20" s="124"/>
      <c r="AC20" s="125"/>
      <c r="AD20" s="125"/>
      <c r="AE20" s="125"/>
      <c r="AF20" s="125">
        <v>10.0</v>
      </c>
      <c r="AG20" s="125"/>
      <c r="AH20" s="125"/>
      <c r="AI20" s="125"/>
      <c r="AJ20" s="67"/>
      <c r="AK20" s="124">
        <f t="shared" si="6"/>
        <v>0</v>
      </c>
      <c r="AL20" s="124">
        <f t="shared" si="10"/>
        <v>0</v>
      </c>
      <c r="AM20" s="124">
        <f>AY20*$D20</f>
        <v>0</v>
      </c>
      <c r="AN20" s="124"/>
      <c r="AO20" s="124"/>
      <c r="AP20" s="124"/>
      <c r="AQ20" s="124"/>
      <c r="AR20" s="124"/>
      <c r="AS20" s="124"/>
      <c r="AT20" s="124"/>
      <c r="AU20" s="124"/>
      <c r="AV20" s="67"/>
      <c r="AW20" s="125">
        <v>4.0</v>
      </c>
      <c r="AX20" s="125">
        <v>3.0</v>
      </c>
      <c r="AY20" s="125">
        <v>3.0</v>
      </c>
      <c r="AZ20" s="124"/>
      <c r="BA20" s="124"/>
      <c r="BB20" s="124"/>
      <c r="BC20" s="124"/>
      <c r="BD20" s="124"/>
      <c r="BE20" s="124"/>
      <c r="BF20" s="124"/>
      <c r="BG20" s="124"/>
      <c r="BH20" s="4"/>
      <c r="BI20" s="129"/>
      <c r="BJ20" s="129"/>
      <c r="BK20" s="129"/>
      <c r="BL20" s="129"/>
      <c r="BM20" s="5"/>
      <c r="BN20" s="131">
        <v>6.22</v>
      </c>
      <c r="BO20" s="126">
        <f t="shared" si="7"/>
        <v>0</v>
      </c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ht="19.5" customHeight="1">
      <c r="A21" s="108" t="s">
        <v>87</v>
      </c>
      <c r="B21" s="109" t="s">
        <v>88</v>
      </c>
      <c r="C21" s="109">
        <v>5.0</v>
      </c>
      <c r="D21" s="127">
        <f t="shared" si="3"/>
        <v>0</v>
      </c>
      <c r="E21" s="128">
        <v>75.0</v>
      </c>
      <c r="F21" s="111">
        <f t="shared" si="4"/>
        <v>0</v>
      </c>
      <c r="G21" s="67"/>
      <c r="H21" s="112"/>
      <c r="I21" s="113"/>
      <c r="J21" s="114"/>
      <c r="K21" s="115"/>
      <c r="L21" s="116"/>
      <c r="M21" s="117"/>
      <c r="N21" s="118"/>
      <c r="O21" s="119"/>
      <c r="P21" s="120"/>
      <c r="Q21" s="121"/>
      <c r="R21" s="113"/>
      <c r="S21" s="122"/>
      <c r="T21" s="123"/>
      <c r="U21" s="67"/>
      <c r="V21" s="124"/>
      <c r="W21" s="124"/>
      <c r="X21" s="124"/>
      <c r="Y21" s="124">
        <f t="shared" si="9"/>
        <v>0</v>
      </c>
      <c r="Z21" s="124">
        <f>AG21*$D21</f>
        <v>0</v>
      </c>
      <c r="AA21" s="124"/>
      <c r="AB21" s="124"/>
      <c r="AC21" s="125"/>
      <c r="AD21" s="125"/>
      <c r="AE21" s="125"/>
      <c r="AF21" s="125">
        <v>3.0</v>
      </c>
      <c r="AG21" s="125">
        <v>2.0</v>
      </c>
      <c r="AH21" s="125"/>
      <c r="AI21" s="125"/>
      <c r="AJ21" s="67"/>
      <c r="AK21" s="124">
        <f t="shared" si="6"/>
        <v>0</v>
      </c>
      <c r="AL21" s="124">
        <f t="shared" si="10"/>
        <v>0</v>
      </c>
      <c r="AM21" s="124"/>
      <c r="AN21" s="124">
        <f>AZ21*$D21</f>
        <v>0</v>
      </c>
      <c r="AO21" s="124"/>
      <c r="AP21" s="124"/>
      <c r="AQ21" s="124"/>
      <c r="AR21" s="124"/>
      <c r="AS21" s="124"/>
      <c r="AT21" s="124"/>
      <c r="AU21" s="124"/>
      <c r="AV21" s="67"/>
      <c r="AW21" s="125">
        <v>1.0</v>
      </c>
      <c r="AX21" s="125">
        <v>1.0</v>
      </c>
      <c r="AY21" s="124"/>
      <c r="AZ21" s="125">
        <v>3.0</v>
      </c>
      <c r="BA21" s="124"/>
      <c r="BB21" s="124"/>
      <c r="BC21" s="124"/>
      <c r="BD21" s="124"/>
      <c r="BE21" s="124"/>
      <c r="BF21" s="124"/>
      <c r="BG21" s="124"/>
      <c r="BH21" s="4"/>
      <c r="BI21" s="129"/>
      <c r="BJ21" s="129"/>
      <c r="BK21" s="129"/>
      <c r="BL21" s="129"/>
      <c r="BM21" s="5"/>
      <c r="BN21" s="131">
        <v>4.2</v>
      </c>
      <c r="BO21" s="126">
        <f t="shared" si="7"/>
        <v>0</v>
      </c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ht="19.5" customHeight="1">
      <c r="A22" s="108" t="s">
        <v>89</v>
      </c>
      <c r="B22" s="109" t="s">
        <v>22</v>
      </c>
      <c r="C22" s="109">
        <v>10.0</v>
      </c>
      <c r="D22" s="127">
        <f t="shared" si="3"/>
        <v>0</v>
      </c>
      <c r="E22" s="128">
        <v>130.0</v>
      </c>
      <c r="F22" s="111">
        <f t="shared" si="4"/>
        <v>0</v>
      </c>
      <c r="G22" s="67"/>
      <c r="H22" s="112"/>
      <c r="I22" s="113"/>
      <c r="J22" s="114"/>
      <c r="K22" s="115"/>
      <c r="L22" s="116"/>
      <c r="M22" s="117"/>
      <c r="N22" s="118"/>
      <c r="O22" s="119"/>
      <c r="P22" s="120"/>
      <c r="Q22" s="121"/>
      <c r="R22" s="113"/>
      <c r="S22" s="122"/>
      <c r="T22" s="123"/>
      <c r="U22" s="67"/>
      <c r="V22" s="124"/>
      <c r="W22" s="124"/>
      <c r="X22" s="124"/>
      <c r="Y22" s="124">
        <f t="shared" si="9"/>
        <v>0</v>
      </c>
      <c r="Z22" s="124"/>
      <c r="AA22" s="124"/>
      <c r="AB22" s="124"/>
      <c r="AC22" s="125"/>
      <c r="AD22" s="125"/>
      <c r="AE22" s="125"/>
      <c r="AF22" s="125">
        <v>10.0</v>
      </c>
      <c r="AG22" s="125"/>
      <c r="AH22" s="125"/>
      <c r="AI22" s="125"/>
      <c r="AJ22" s="67"/>
      <c r="AK22" s="124">
        <f t="shared" si="6"/>
        <v>0</v>
      </c>
      <c r="AL22" s="124">
        <f t="shared" si="10"/>
        <v>0</v>
      </c>
      <c r="AM22" s="124">
        <f t="shared" ref="AM22:AM23" si="11">AY22*$D22</f>
        <v>0</v>
      </c>
      <c r="AN22" s="124"/>
      <c r="AO22" s="124"/>
      <c r="AP22" s="124"/>
      <c r="AQ22" s="124"/>
      <c r="AR22" s="124"/>
      <c r="AS22" s="124"/>
      <c r="AT22" s="124"/>
      <c r="AU22" s="124"/>
      <c r="AV22" s="67"/>
      <c r="AW22" s="125">
        <v>4.0</v>
      </c>
      <c r="AX22" s="125">
        <v>4.0</v>
      </c>
      <c r="AY22" s="125">
        <v>2.0</v>
      </c>
      <c r="AZ22" s="124"/>
      <c r="BA22" s="124"/>
      <c r="BB22" s="124"/>
      <c r="BC22" s="124"/>
      <c r="BD22" s="124"/>
      <c r="BE22" s="124"/>
      <c r="BF22" s="124"/>
      <c r="BG22" s="124"/>
      <c r="BH22" s="4"/>
      <c r="BI22" s="129"/>
      <c r="BJ22" s="129"/>
      <c r="BK22" s="129"/>
      <c r="BL22" s="129"/>
      <c r="BM22" s="5"/>
      <c r="BN22" s="131">
        <v>7.87</v>
      </c>
      <c r="BO22" s="126">
        <f t="shared" si="7"/>
        <v>0</v>
      </c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ht="19.5" customHeight="1">
      <c r="A23" s="108" t="s">
        <v>90</v>
      </c>
      <c r="B23" s="109" t="s">
        <v>22</v>
      </c>
      <c r="C23" s="109">
        <v>5.0</v>
      </c>
      <c r="D23" s="127">
        <f t="shared" si="3"/>
        <v>0</v>
      </c>
      <c r="E23" s="111">
        <v>85.0</v>
      </c>
      <c r="F23" s="111">
        <f t="shared" si="4"/>
        <v>0</v>
      </c>
      <c r="G23" s="67"/>
      <c r="H23" s="112"/>
      <c r="I23" s="113"/>
      <c r="J23" s="114"/>
      <c r="K23" s="115"/>
      <c r="L23" s="116"/>
      <c r="M23" s="117"/>
      <c r="N23" s="118"/>
      <c r="O23" s="119"/>
      <c r="P23" s="120"/>
      <c r="Q23" s="121"/>
      <c r="R23" s="113"/>
      <c r="S23" s="122"/>
      <c r="T23" s="123"/>
      <c r="U23" s="67"/>
      <c r="V23" s="124"/>
      <c r="W23" s="124"/>
      <c r="X23" s="124"/>
      <c r="Y23" s="124">
        <f t="shared" si="9"/>
        <v>0</v>
      </c>
      <c r="Z23" s="124"/>
      <c r="AA23" s="124"/>
      <c r="AB23" s="124"/>
      <c r="AC23" s="125"/>
      <c r="AD23" s="125"/>
      <c r="AE23" s="125"/>
      <c r="AF23" s="125">
        <v>5.0</v>
      </c>
      <c r="AG23" s="125"/>
      <c r="AH23" s="125"/>
      <c r="AI23" s="125"/>
      <c r="AJ23" s="67"/>
      <c r="AK23" s="124">
        <f t="shared" si="6"/>
        <v>0</v>
      </c>
      <c r="AL23" s="124">
        <f t="shared" si="10"/>
        <v>0</v>
      </c>
      <c r="AM23" s="124">
        <f t="shared" si="11"/>
        <v>0</v>
      </c>
      <c r="AN23" s="124"/>
      <c r="AO23" s="124"/>
      <c r="AP23" s="124"/>
      <c r="AQ23" s="124"/>
      <c r="AR23" s="124"/>
      <c r="AS23" s="124"/>
      <c r="AT23" s="124"/>
      <c r="AU23" s="124"/>
      <c r="AV23" s="67"/>
      <c r="AW23" s="125">
        <v>1.0</v>
      </c>
      <c r="AX23" s="125">
        <v>3.0</v>
      </c>
      <c r="AY23" s="125">
        <v>1.0</v>
      </c>
      <c r="AZ23" s="124"/>
      <c r="BA23" s="124"/>
      <c r="BB23" s="124"/>
      <c r="BC23" s="124"/>
      <c r="BD23" s="124"/>
      <c r="BE23" s="124"/>
      <c r="BF23" s="124"/>
      <c r="BG23" s="124"/>
      <c r="BH23" s="4"/>
      <c r="BI23" s="129"/>
      <c r="BJ23" s="129"/>
      <c r="BK23" s="129"/>
      <c r="BL23" s="129"/>
      <c r="BM23" s="5"/>
      <c r="BN23" s="131">
        <v>5.5</v>
      </c>
      <c r="BO23" s="126">
        <f t="shared" si="7"/>
        <v>0</v>
      </c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ht="19.5" customHeight="1">
      <c r="A24" s="4"/>
      <c r="B24" s="4"/>
      <c r="C24" s="132"/>
      <c r="D24" s="5"/>
      <c r="E24" s="5"/>
      <c r="F24" s="133">
        <f>SUM(F12:F23)</f>
        <v>0</v>
      </c>
      <c r="G24" s="67"/>
      <c r="H24" s="134">
        <f t="shared" ref="H24:T24" si="12">SUM(H12:H23)</f>
        <v>0</v>
      </c>
      <c r="I24" s="134">
        <f t="shared" si="12"/>
        <v>0</v>
      </c>
      <c r="J24" s="134">
        <f t="shared" si="12"/>
        <v>0</v>
      </c>
      <c r="K24" s="134">
        <f t="shared" si="12"/>
        <v>0</v>
      </c>
      <c r="L24" s="134">
        <f t="shared" si="12"/>
        <v>0</v>
      </c>
      <c r="M24" s="134">
        <f t="shared" si="12"/>
        <v>0</v>
      </c>
      <c r="N24" s="134">
        <f t="shared" si="12"/>
        <v>0</v>
      </c>
      <c r="O24" s="134">
        <f t="shared" si="12"/>
        <v>0</v>
      </c>
      <c r="P24" s="134">
        <f t="shared" si="12"/>
        <v>0</v>
      </c>
      <c r="Q24" s="134">
        <f t="shared" si="12"/>
        <v>0</v>
      </c>
      <c r="R24" s="134">
        <f t="shared" si="12"/>
        <v>0</v>
      </c>
      <c r="S24" s="134">
        <f t="shared" si="12"/>
        <v>0</v>
      </c>
      <c r="T24" s="134">
        <f t="shared" si="12"/>
        <v>0</v>
      </c>
      <c r="U24" s="67"/>
      <c r="V24" s="104">
        <f t="shared" ref="V24:AB24" si="13">SUM(V12:V23)</f>
        <v>0</v>
      </c>
      <c r="W24" s="104">
        <f t="shared" si="13"/>
        <v>0</v>
      </c>
      <c r="X24" s="104">
        <f t="shared" si="13"/>
        <v>0</v>
      </c>
      <c r="Y24" s="104">
        <f t="shared" si="13"/>
        <v>0</v>
      </c>
      <c r="Z24" s="104">
        <f t="shared" si="13"/>
        <v>0</v>
      </c>
      <c r="AA24" s="104">
        <f t="shared" si="13"/>
        <v>0</v>
      </c>
      <c r="AB24" s="104">
        <f t="shared" si="13"/>
        <v>0</v>
      </c>
      <c r="AC24" s="104"/>
      <c r="AD24" s="104"/>
      <c r="AE24" s="104"/>
      <c r="AF24" s="104"/>
      <c r="AG24" s="104"/>
      <c r="AH24" s="104"/>
      <c r="AI24" s="104"/>
      <c r="AJ24" s="67"/>
      <c r="AK24" s="104">
        <f t="shared" ref="AK24:AN24" si="14">SUM(AK12:AK23)</f>
        <v>0</v>
      </c>
      <c r="AL24" s="104">
        <f t="shared" si="14"/>
        <v>0</v>
      </c>
      <c r="AM24" s="104">
        <f t="shared" si="14"/>
        <v>0</v>
      </c>
      <c r="AN24" s="104">
        <f t="shared" si="14"/>
        <v>0</v>
      </c>
      <c r="AO24" s="124"/>
      <c r="AP24" s="124"/>
      <c r="AQ24" s="124"/>
      <c r="AR24" s="124"/>
      <c r="AS24" s="124"/>
      <c r="AT24" s="124"/>
      <c r="AU24" s="124"/>
      <c r="AV24" s="67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4"/>
      <c r="BI24" s="129"/>
      <c r="BJ24" s="129"/>
      <c r="BK24" s="129"/>
      <c r="BL24" s="129"/>
      <c r="BM24" s="5"/>
      <c r="BN24" s="129"/>
      <c r="BO24" s="135">
        <f>SUM(BO12:BO23)</f>
        <v>0</v>
      </c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ht="19.5" customHeight="1">
      <c r="A25" s="100" t="s">
        <v>91</v>
      </c>
      <c r="B25" s="30"/>
      <c r="C25" s="30"/>
      <c r="D25" s="30"/>
      <c r="E25" s="101"/>
      <c r="F25" s="101"/>
      <c r="G25" s="4"/>
      <c r="H25" s="30"/>
      <c r="I25" s="30"/>
      <c r="J25" s="30"/>
      <c r="K25" s="30"/>
      <c r="L25" s="30"/>
      <c r="M25" s="30"/>
      <c r="N25" s="102"/>
      <c r="O25" s="30"/>
      <c r="P25" s="30"/>
      <c r="Q25" s="30"/>
      <c r="R25" s="30"/>
      <c r="S25" s="30"/>
      <c r="T25" s="30"/>
      <c r="U25" s="4"/>
      <c r="V25" s="103" t="s">
        <v>19</v>
      </c>
      <c r="W25" s="103" t="s">
        <v>20</v>
      </c>
      <c r="X25" s="103" t="s">
        <v>21</v>
      </c>
      <c r="Y25" s="103" t="s">
        <v>22</v>
      </c>
      <c r="Z25" s="103" t="s">
        <v>23</v>
      </c>
      <c r="AA25" s="103" t="s">
        <v>24</v>
      </c>
      <c r="AB25" s="103" t="s">
        <v>25</v>
      </c>
      <c r="AC25" s="104" t="s">
        <v>19</v>
      </c>
      <c r="AD25" s="104" t="s">
        <v>20</v>
      </c>
      <c r="AE25" s="104" t="s">
        <v>21</v>
      </c>
      <c r="AF25" s="104" t="s">
        <v>22</v>
      </c>
      <c r="AG25" s="104" t="s">
        <v>23</v>
      </c>
      <c r="AH25" s="104" t="s">
        <v>24</v>
      </c>
      <c r="AI25" s="104" t="s">
        <v>25</v>
      </c>
      <c r="AJ25" s="4"/>
      <c r="AK25" s="103" t="s">
        <v>30</v>
      </c>
      <c r="AL25" s="103" t="s">
        <v>31</v>
      </c>
      <c r="AM25" s="103" t="s">
        <v>32</v>
      </c>
      <c r="AN25" s="103" t="s">
        <v>33</v>
      </c>
      <c r="AO25" s="103" t="s">
        <v>34</v>
      </c>
      <c r="AP25" s="103" t="s">
        <v>35</v>
      </c>
      <c r="AQ25" s="103" t="s">
        <v>36</v>
      </c>
      <c r="AR25" s="103" t="s">
        <v>37</v>
      </c>
      <c r="AS25" s="103" t="s">
        <v>38</v>
      </c>
      <c r="AT25" s="103" t="s">
        <v>39</v>
      </c>
      <c r="AU25" s="103" t="s">
        <v>52</v>
      </c>
      <c r="AV25" s="4"/>
      <c r="AW25" s="104" t="s">
        <v>30</v>
      </c>
      <c r="AX25" s="104" t="s">
        <v>31</v>
      </c>
      <c r="AY25" s="104" t="s">
        <v>32</v>
      </c>
      <c r="AZ25" s="104" t="s">
        <v>33</v>
      </c>
      <c r="BA25" s="104" t="s">
        <v>34</v>
      </c>
      <c r="BB25" s="104" t="s">
        <v>35</v>
      </c>
      <c r="BC25" s="104" t="s">
        <v>36</v>
      </c>
      <c r="BD25" s="104" t="s">
        <v>37</v>
      </c>
      <c r="BE25" s="104" t="s">
        <v>38</v>
      </c>
      <c r="BF25" s="104" t="s">
        <v>39</v>
      </c>
      <c r="BG25" s="104" t="s">
        <v>52</v>
      </c>
      <c r="BH25" s="4"/>
      <c r="BI25" s="105" t="s">
        <v>31</v>
      </c>
      <c r="BJ25" s="105" t="s">
        <v>33</v>
      </c>
      <c r="BK25" s="136" t="s">
        <v>31</v>
      </c>
      <c r="BL25" s="136" t="s">
        <v>33</v>
      </c>
      <c r="BM25" s="5"/>
      <c r="BN25" s="107" t="s">
        <v>76</v>
      </c>
      <c r="BO25" s="107" t="s">
        <v>77</v>
      </c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ht="19.5" customHeight="1">
      <c r="A26" s="137" t="s">
        <v>92</v>
      </c>
      <c r="B26" s="109" t="s">
        <v>93</v>
      </c>
      <c r="C26" s="138">
        <v>16.0</v>
      </c>
      <c r="D26" s="127">
        <f t="shared" ref="D26:D39" si="15">SUM(H26:T26)</f>
        <v>0</v>
      </c>
      <c r="E26" s="128">
        <v>500.0</v>
      </c>
      <c r="F26" s="111">
        <f t="shared" ref="F26:F39" si="16">D26*E26*(100-$D$2)/100</f>
        <v>0</v>
      </c>
      <c r="G26" s="67"/>
      <c r="H26" s="139" t="s">
        <v>94</v>
      </c>
      <c r="I26" s="124"/>
      <c r="J26" s="140" t="s">
        <v>94</v>
      </c>
      <c r="K26" s="115"/>
      <c r="L26" s="141" t="s">
        <v>94</v>
      </c>
      <c r="M26" s="142" t="s">
        <v>94</v>
      </c>
      <c r="N26" s="124"/>
      <c r="O26" s="124"/>
      <c r="P26" s="124"/>
      <c r="Q26" s="124"/>
      <c r="R26" s="124"/>
      <c r="S26" s="124"/>
      <c r="T26" s="124"/>
      <c r="U26" s="67"/>
      <c r="V26" s="124"/>
      <c r="W26" s="124">
        <f>AD26*$D26</f>
        <v>0</v>
      </c>
      <c r="X26" s="124"/>
      <c r="Y26" s="124"/>
      <c r="Z26" s="124">
        <f>AG26*$D26</f>
        <v>0</v>
      </c>
      <c r="AA26" s="124"/>
      <c r="AB26" s="124"/>
      <c r="AC26" s="125"/>
      <c r="AD26" s="125">
        <v>4.0</v>
      </c>
      <c r="AE26" s="125"/>
      <c r="AF26" s="125"/>
      <c r="AG26" s="125">
        <v>12.0</v>
      </c>
      <c r="AH26" s="125"/>
      <c r="AI26" s="125"/>
      <c r="AJ26" s="67"/>
      <c r="AK26" s="124">
        <f t="shared" ref="AK26:AK28" si="17">AW26*$D26</f>
        <v>0</v>
      </c>
      <c r="AL26" s="104"/>
      <c r="AM26" s="104"/>
      <c r="AN26" s="104"/>
      <c r="AO26" s="124">
        <f>BA26*$D26</f>
        <v>0</v>
      </c>
      <c r="AP26" s="104"/>
      <c r="AQ26" s="104"/>
      <c r="AR26" s="104"/>
      <c r="AS26" s="104"/>
      <c r="AT26" s="104"/>
      <c r="AU26" s="104"/>
      <c r="AV26" s="67"/>
      <c r="AW26" s="125">
        <v>4.0</v>
      </c>
      <c r="AX26" s="104"/>
      <c r="AY26" s="104"/>
      <c r="AZ26" s="104"/>
      <c r="BA26" s="125">
        <v>12.0</v>
      </c>
      <c r="BB26" s="104"/>
      <c r="BC26" s="104"/>
      <c r="BD26" s="104"/>
      <c r="BE26" s="104"/>
      <c r="BF26" s="104"/>
      <c r="BG26" s="104"/>
      <c r="BH26" s="4"/>
      <c r="BI26" s="129"/>
      <c r="BJ26" s="129"/>
      <c r="BK26" s="129"/>
      <c r="BL26" s="129"/>
      <c r="BM26" s="5"/>
      <c r="BN26" s="130">
        <v>21.6</v>
      </c>
      <c r="BO26" s="126">
        <f t="shared" ref="BO26:BO39" si="18">BN26*D26</f>
        <v>0</v>
      </c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ht="19.5" customHeight="1">
      <c r="A27" s="137" t="s">
        <v>95</v>
      </c>
      <c r="B27" s="109" t="s">
        <v>21</v>
      </c>
      <c r="C27" s="138">
        <v>10.0</v>
      </c>
      <c r="D27" s="127">
        <f t="shared" si="15"/>
        <v>0</v>
      </c>
      <c r="E27" s="128">
        <v>47.5</v>
      </c>
      <c r="F27" s="111">
        <f t="shared" si="16"/>
        <v>0</v>
      </c>
      <c r="G27" s="67"/>
      <c r="H27" s="112"/>
      <c r="I27" s="113"/>
      <c r="J27" s="114"/>
      <c r="K27" s="115"/>
      <c r="L27" s="116"/>
      <c r="M27" s="117"/>
      <c r="N27" s="118"/>
      <c r="O27" s="119"/>
      <c r="P27" s="120"/>
      <c r="Q27" s="121"/>
      <c r="R27" s="113"/>
      <c r="S27" s="122"/>
      <c r="T27" s="123"/>
      <c r="U27" s="67"/>
      <c r="V27" s="124"/>
      <c r="W27" s="124"/>
      <c r="X27" s="124">
        <f>AE27*$D27</f>
        <v>0</v>
      </c>
      <c r="Y27" s="124"/>
      <c r="Z27" s="124"/>
      <c r="AA27" s="124"/>
      <c r="AB27" s="124"/>
      <c r="AC27" s="125"/>
      <c r="AD27" s="125"/>
      <c r="AE27" s="125">
        <v>10.0</v>
      </c>
      <c r="AF27" s="125"/>
      <c r="AG27" s="125"/>
      <c r="AH27" s="125"/>
      <c r="AI27" s="125"/>
      <c r="AJ27" s="67"/>
      <c r="AK27" s="124">
        <f t="shared" si="17"/>
        <v>0</v>
      </c>
      <c r="AL27" s="124">
        <f t="shared" ref="AL27:AL29" si="20">AX27*$D27</f>
        <v>0</v>
      </c>
      <c r="AM27" s="104"/>
      <c r="AN27" s="104"/>
      <c r="AO27" s="104"/>
      <c r="AP27" s="104"/>
      <c r="AQ27" s="104"/>
      <c r="AR27" s="104"/>
      <c r="AS27" s="104"/>
      <c r="AT27" s="104"/>
      <c r="AU27" s="104"/>
      <c r="AV27" s="67"/>
      <c r="AW27" s="125">
        <v>9.0</v>
      </c>
      <c r="AX27" s="125">
        <v>1.0</v>
      </c>
      <c r="AY27" s="104"/>
      <c r="AZ27" s="104"/>
      <c r="BA27" s="104"/>
      <c r="BB27" s="104"/>
      <c r="BC27" s="104"/>
      <c r="BD27" s="104"/>
      <c r="BE27" s="104"/>
      <c r="BF27" s="104"/>
      <c r="BG27" s="104"/>
      <c r="BH27" s="4"/>
      <c r="BI27" s="129"/>
      <c r="BJ27" s="129"/>
      <c r="BK27" s="129"/>
      <c r="BL27" s="129"/>
      <c r="BM27" s="5"/>
      <c r="BN27" s="130">
        <v>1.8</v>
      </c>
      <c r="BO27" s="126">
        <f t="shared" si="18"/>
        <v>0</v>
      </c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ht="19.5" customHeight="1">
      <c r="A28" s="143" t="s">
        <v>96</v>
      </c>
      <c r="B28" s="109" t="s">
        <v>97</v>
      </c>
      <c r="C28" s="109">
        <v>10.0</v>
      </c>
      <c r="D28" s="127">
        <f t="shared" si="15"/>
        <v>2</v>
      </c>
      <c r="E28" s="128">
        <v>35.0</v>
      </c>
      <c r="F28" s="111">
        <f t="shared" si="16"/>
        <v>70</v>
      </c>
      <c r="G28" s="67"/>
      <c r="H28" s="112"/>
      <c r="I28" s="144">
        <v>2.0</v>
      </c>
      <c r="J28" s="114"/>
      <c r="K28" s="115"/>
      <c r="L28" s="116"/>
      <c r="M28" s="117"/>
      <c r="N28" s="118"/>
      <c r="O28" s="119"/>
      <c r="P28" s="120"/>
      <c r="Q28" s="121"/>
      <c r="R28" s="113"/>
      <c r="S28" s="122"/>
      <c r="T28" s="123"/>
      <c r="U28" s="67"/>
      <c r="V28" s="124">
        <f t="shared" ref="V28:W28" si="19">AC28*$D28</f>
        <v>10</v>
      </c>
      <c r="W28" s="124">
        <f t="shared" si="19"/>
        <v>10</v>
      </c>
      <c r="X28" s="124"/>
      <c r="Y28" s="124"/>
      <c r="Z28" s="124"/>
      <c r="AA28" s="124"/>
      <c r="AB28" s="124"/>
      <c r="AC28" s="125">
        <v>5.0</v>
      </c>
      <c r="AD28" s="125">
        <v>5.0</v>
      </c>
      <c r="AE28" s="125"/>
      <c r="AF28" s="125"/>
      <c r="AG28" s="125"/>
      <c r="AH28" s="125"/>
      <c r="AI28" s="125"/>
      <c r="AJ28" s="67"/>
      <c r="AK28" s="124">
        <f t="shared" si="17"/>
        <v>6</v>
      </c>
      <c r="AL28" s="124">
        <f t="shared" si="20"/>
        <v>14</v>
      </c>
      <c r="AM28" s="104"/>
      <c r="AN28" s="104"/>
      <c r="AO28" s="104"/>
      <c r="AP28" s="104"/>
      <c r="AQ28" s="104"/>
      <c r="AR28" s="104"/>
      <c r="AS28" s="104"/>
      <c r="AT28" s="104"/>
      <c r="AU28" s="104"/>
      <c r="AV28" s="67"/>
      <c r="AW28" s="125">
        <v>3.0</v>
      </c>
      <c r="AX28" s="125">
        <v>7.0</v>
      </c>
      <c r="AY28" s="104"/>
      <c r="AZ28" s="104"/>
      <c r="BA28" s="104"/>
      <c r="BB28" s="104"/>
      <c r="BC28" s="104"/>
      <c r="BD28" s="104"/>
      <c r="BE28" s="104"/>
      <c r="BF28" s="104"/>
      <c r="BG28" s="104"/>
      <c r="BH28" s="4"/>
      <c r="BI28" s="129"/>
      <c r="BJ28" s="129"/>
      <c r="BK28" s="129"/>
      <c r="BL28" s="129"/>
      <c r="BM28" s="5"/>
      <c r="BN28" s="130">
        <v>1.0</v>
      </c>
      <c r="BO28" s="126">
        <f t="shared" si="18"/>
        <v>2</v>
      </c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ht="19.5" customHeight="1">
      <c r="A29" s="143" t="s">
        <v>98</v>
      </c>
      <c r="B29" s="109" t="s">
        <v>97</v>
      </c>
      <c r="C29" s="109">
        <v>10.0</v>
      </c>
      <c r="D29" s="127">
        <f t="shared" si="15"/>
        <v>8</v>
      </c>
      <c r="E29" s="128">
        <v>40.0</v>
      </c>
      <c r="F29" s="111">
        <f t="shared" si="16"/>
        <v>320</v>
      </c>
      <c r="G29" s="67"/>
      <c r="H29" s="112"/>
      <c r="I29" s="145">
        <v>8.0</v>
      </c>
      <c r="J29" s="146"/>
      <c r="K29" s="147"/>
      <c r="L29" s="148"/>
      <c r="M29" s="149"/>
      <c r="N29" s="118"/>
      <c r="O29" s="119"/>
      <c r="P29" s="120"/>
      <c r="Q29" s="150"/>
      <c r="R29" s="151"/>
      <c r="S29" s="152"/>
      <c r="T29" s="153"/>
      <c r="U29" s="67"/>
      <c r="V29" s="124">
        <f t="shared" ref="V29:W29" si="21">AC29*$D29</f>
        <v>40</v>
      </c>
      <c r="W29" s="124">
        <f t="shared" si="21"/>
        <v>40</v>
      </c>
      <c r="X29" s="124"/>
      <c r="Y29" s="124"/>
      <c r="Z29" s="124"/>
      <c r="AA29" s="124"/>
      <c r="AB29" s="124"/>
      <c r="AC29" s="125">
        <v>5.0</v>
      </c>
      <c r="AD29" s="125">
        <v>5.0</v>
      </c>
      <c r="AE29" s="125"/>
      <c r="AF29" s="125"/>
      <c r="AG29" s="125"/>
      <c r="AH29" s="125"/>
      <c r="AI29" s="125"/>
      <c r="AJ29" s="67"/>
      <c r="AK29" s="104"/>
      <c r="AL29" s="124">
        <f t="shared" si="20"/>
        <v>72</v>
      </c>
      <c r="AM29" s="124">
        <f>AY29*$D29</f>
        <v>8</v>
      </c>
      <c r="AN29" s="104"/>
      <c r="AO29" s="104"/>
      <c r="AP29" s="104"/>
      <c r="AQ29" s="104"/>
      <c r="AR29" s="104"/>
      <c r="AS29" s="104"/>
      <c r="AT29" s="104"/>
      <c r="AU29" s="104"/>
      <c r="AV29" s="67"/>
      <c r="AW29" s="125"/>
      <c r="AX29" s="125">
        <v>9.0</v>
      </c>
      <c r="AY29" s="125">
        <v>1.0</v>
      </c>
      <c r="AZ29" s="104"/>
      <c r="BA29" s="104"/>
      <c r="BB29" s="104"/>
      <c r="BC29" s="104"/>
      <c r="BD29" s="104"/>
      <c r="BE29" s="104"/>
      <c r="BF29" s="104"/>
      <c r="BG29" s="104"/>
      <c r="BH29" s="4"/>
      <c r="BI29" s="129"/>
      <c r="BJ29" s="129"/>
      <c r="BK29" s="129"/>
      <c r="BL29" s="129"/>
      <c r="BM29" s="5"/>
      <c r="BN29" s="130">
        <v>1.4</v>
      </c>
      <c r="BO29" s="126">
        <f t="shared" si="18"/>
        <v>11.2</v>
      </c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ht="19.5" customHeight="1">
      <c r="A30" s="154" t="s">
        <v>99</v>
      </c>
      <c r="B30" s="109" t="s">
        <v>100</v>
      </c>
      <c r="C30" s="109">
        <v>10.0</v>
      </c>
      <c r="D30" s="127">
        <f t="shared" si="15"/>
        <v>4</v>
      </c>
      <c r="E30" s="128">
        <v>47.5</v>
      </c>
      <c r="F30" s="111">
        <f t="shared" si="16"/>
        <v>190</v>
      </c>
      <c r="G30" s="4"/>
      <c r="H30" s="112"/>
      <c r="I30" s="145">
        <v>4.0</v>
      </c>
      <c r="J30" s="146"/>
      <c r="K30" s="147"/>
      <c r="L30" s="148"/>
      <c r="M30" s="149"/>
      <c r="N30" s="118"/>
      <c r="O30" s="119"/>
      <c r="P30" s="120"/>
      <c r="Q30" s="150"/>
      <c r="R30" s="151"/>
      <c r="S30" s="152"/>
      <c r="T30" s="153"/>
      <c r="U30" s="4"/>
      <c r="V30" s="124"/>
      <c r="W30" s="124">
        <f t="shared" ref="W30:X30" si="22">AD30*$D30</f>
        <v>20</v>
      </c>
      <c r="X30" s="124">
        <f t="shared" si="22"/>
        <v>20</v>
      </c>
      <c r="Y30" s="124"/>
      <c r="Z30" s="124"/>
      <c r="AA30" s="124"/>
      <c r="AB30" s="124"/>
      <c r="AC30" s="125"/>
      <c r="AD30" s="125">
        <v>5.0</v>
      </c>
      <c r="AE30" s="125">
        <v>5.0</v>
      </c>
      <c r="AF30" s="125"/>
      <c r="AG30" s="125"/>
      <c r="AH30" s="125"/>
      <c r="AI30" s="125"/>
      <c r="AJ30" s="4"/>
      <c r="AK30" s="124">
        <f t="shared" ref="AK30:AK39" si="23">AW30*$D30</f>
        <v>40</v>
      </c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4"/>
      <c r="AW30" s="125">
        <v>10.0</v>
      </c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4"/>
      <c r="BI30" s="129"/>
      <c r="BJ30" s="129"/>
      <c r="BK30" s="129"/>
      <c r="BL30" s="129"/>
      <c r="BM30" s="5"/>
      <c r="BN30" s="109">
        <v>1.9</v>
      </c>
      <c r="BO30" s="126">
        <f t="shared" si="18"/>
        <v>7.6</v>
      </c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</row>
    <row r="31" ht="19.5" customHeight="1">
      <c r="A31" s="143" t="s">
        <v>101</v>
      </c>
      <c r="B31" s="109" t="s">
        <v>21</v>
      </c>
      <c r="C31" s="109">
        <v>10.0</v>
      </c>
      <c r="D31" s="127">
        <f t="shared" si="15"/>
        <v>0</v>
      </c>
      <c r="E31" s="128">
        <v>60.0</v>
      </c>
      <c r="F31" s="111">
        <f t="shared" si="16"/>
        <v>0</v>
      </c>
      <c r="G31" s="67"/>
      <c r="H31" s="112"/>
      <c r="I31" s="151"/>
      <c r="J31" s="146"/>
      <c r="K31" s="147"/>
      <c r="L31" s="148"/>
      <c r="M31" s="149"/>
      <c r="N31" s="118"/>
      <c r="O31" s="119"/>
      <c r="P31" s="120"/>
      <c r="Q31" s="150"/>
      <c r="R31" s="151"/>
      <c r="S31" s="152"/>
      <c r="T31" s="153"/>
      <c r="U31" s="67"/>
      <c r="V31" s="124"/>
      <c r="W31" s="124"/>
      <c r="X31" s="124">
        <f t="shared" ref="X31:X34" si="25">AE31*$D31</f>
        <v>0</v>
      </c>
      <c r="Y31" s="124"/>
      <c r="Z31" s="124"/>
      <c r="AA31" s="124"/>
      <c r="AB31" s="124"/>
      <c r="AC31" s="125"/>
      <c r="AD31" s="125"/>
      <c r="AE31" s="125">
        <v>10.0</v>
      </c>
      <c r="AF31" s="125"/>
      <c r="AG31" s="125"/>
      <c r="AH31" s="125"/>
      <c r="AI31" s="125"/>
      <c r="AJ31" s="67"/>
      <c r="AK31" s="124">
        <f t="shared" si="23"/>
        <v>0</v>
      </c>
      <c r="AL31" s="124">
        <f t="shared" ref="AL31:AM31" si="24">AX31*$D31</f>
        <v>0</v>
      </c>
      <c r="AM31" s="124">
        <f t="shared" si="24"/>
        <v>0</v>
      </c>
      <c r="AN31" s="104"/>
      <c r="AO31" s="104"/>
      <c r="AP31" s="104"/>
      <c r="AQ31" s="104"/>
      <c r="AR31" s="104"/>
      <c r="AS31" s="104"/>
      <c r="AT31" s="104"/>
      <c r="AU31" s="104"/>
      <c r="AV31" s="67"/>
      <c r="AW31" s="125">
        <v>2.0</v>
      </c>
      <c r="AX31" s="125">
        <v>7.0</v>
      </c>
      <c r="AY31" s="125">
        <v>1.0</v>
      </c>
      <c r="AZ31" s="104"/>
      <c r="BA31" s="104"/>
      <c r="BB31" s="104"/>
      <c r="BC31" s="104"/>
      <c r="BD31" s="104"/>
      <c r="BE31" s="104"/>
      <c r="BF31" s="104"/>
      <c r="BG31" s="104"/>
      <c r="BH31" s="4"/>
      <c r="BI31" s="129"/>
      <c r="BJ31" s="129"/>
      <c r="BK31" s="129"/>
      <c r="BL31" s="129"/>
      <c r="BM31" s="5"/>
      <c r="BN31" s="130">
        <v>2.7</v>
      </c>
      <c r="BO31" s="126">
        <f t="shared" si="18"/>
        <v>0</v>
      </c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ht="19.5" customHeight="1">
      <c r="A32" s="143" t="s">
        <v>102</v>
      </c>
      <c r="B32" s="109" t="s">
        <v>21</v>
      </c>
      <c r="C32" s="109">
        <v>10.0</v>
      </c>
      <c r="D32" s="127">
        <f t="shared" si="15"/>
        <v>0</v>
      </c>
      <c r="E32" s="128">
        <v>67.5</v>
      </c>
      <c r="F32" s="111">
        <f t="shared" si="16"/>
        <v>0</v>
      </c>
      <c r="G32" s="67"/>
      <c r="H32" s="112"/>
      <c r="I32" s="151"/>
      <c r="J32" s="146"/>
      <c r="K32" s="147"/>
      <c r="L32" s="148"/>
      <c r="M32" s="149"/>
      <c r="N32" s="118"/>
      <c r="O32" s="119"/>
      <c r="P32" s="120"/>
      <c r="Q32" s="150"/>
      <c r="R32" s="151"/>
      <c r="S32" s="152"/>
      <c r="T32" s="153"/>
      <c r="U32" s="67"/>
      <c r="V32" s="124"/>
      <c r="W32" s="124"/>
      <c r="X32" s="124">
        <f t="shared" si="25"/>
        <v>0</v>
      </c>
      <c r="Y32" s="124"/>
      <c r="Z32" s="124"/>
      <c r="AA32" s="124"/>
      <c r="AB32" s="124"/>
      <c r="AC32" s="125"/>
      <c r="AD32" s="125"/>
      <c r="AE32" s="125">
        <v>10.0</v>
      </c>
      <c r="AF32" s="125"/>
      <c r="AG32" s="125"/>
      <c r="AH32" s="125"/>
      <c r="AI32" s="125"/>
      <c r="AJ32" s="67"/>
      <c r="AK32" s="124">
        <f t="shared" si="23"/>
        <v>0</v>
      </c>
      <c r="AL32" s="124">
        <f t="shared" ref="AL32:AL39" si="26">AX32*$D32</f>
        <v>0</v>
      </c>
      <c r="AM32" s="104"/>
      <c r="AN32" s="104"/>
      <c r="AO32" s="104"/>
      <c r="AP32" s="104"/>
      <c r="AQ32" s="104"/>
      <c r="AR32" s="104"/>
      <c r="AS32" s="104"/>
      <c r="AT32" s="104"/>
      <c r="AU32" s="104"/>
      <c r="AV32" s="67"/>
      <c r="AW32" s="125">
        <v>3.0</v>
      </c>
      <c r="AX32" s="125">
        <v>7.0</v>
      </c>
      <c r="AY32" s="104"/>
      <c r="AZ32" s="104"/>
      <c r="BA32" s="104"/>
      <c r="BB32" s="104"/>
      <c r="BC32" s="104"/>
      <c r="BD32" s="104"/>
      <c r="BE32" s="104"/>
      <c r="BF32" s="104"/>
      <c r="BG32" s="104"/>
      <c r="BH32" s="4"/>
      <c r="BI32" s="129"/>
      <c r="BJ32" s="129"/>
      <c r="BK32" s="129"/>
      <c r="BL32" s="129"/>
      <c r="BM32" s="5"/>
      <c r="BN32" s="130">
        <v>3.2</v>
      </c>
      <c r="BO32" s="126">
        <f t="shared" si="18"/>
        <v>0</v>
      </c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ht="19.5" customHeight="1">
      <c r="A33" s="143" t="s">
        <v>103</v>
      </c>
      <c r="B33" s="109" t="s">
        <v>21</v>
      </c>
      <c r="C33" s="109">
        <v>10.0</v>
      </c>
      <c r="D33" s="127">
        <f t="shared" si="15"/>
        <v>0</v>
      </c>
      <c r="E33" s="128">
        <v>55.0</v>
      </c>
      <c r="F33" s="111">
        <f t="shared" si="16"/>
        <v>0</v>
      </c>
      <c r="G33" s="67"/>
      <c r="H33" s="112"/>
      <c r="I33" s="151"/>
      <c r="J33" s="146"/>
      <c r="K33" s="147"/>
      <c r="L33" s="148"/>
      <c r="M33" s="149"/>
      <c r="N33" s="118"/>
      <c r="O33" s="119"/>
      <c r="P33" s="120"/>
      <c r="Q33" s="150"/>
      <c r="R33" s="151"/>
      <c r="S33" s="152"/>
      <c r="T33" s="153"/>
      <c r="U33" s="67"/>
      <c r="V33" s="124"/>
      <c r="W33" s="124"/>
      <c r="X33" s="124">
        <f t="shared" si="25"/>
        <v>0</v>
      </c>
      <c r="Y33" s="124"/>
      <c r="Z33" s="124"/>
      <c r="AA33" s="124"/>
      <c r="AB33" s="124"/>
      <c r="AC33" s="125"/>
      <c r="AD33" s="125"/>
      <c r="AE33" s="125">
        <v>10.0</v>
      </c>
      <c r="AF33" s="125"/>
      <c r="AG33" s="125"/>
      <c r="AH33" s="125"/>
      <c r="AI33" s="125"/>
      <c r="AJ33" s="67"/>
      <c r="AK33" s="124">
        <f t="shared" si="23"/>
        <v>0</v>
      </c>
      <c r="AL33" s="124">
        <f t="shared" si="26"/>
        <v>0</v>
      </c>
      <c r="AM33" s="124">
        <f>AY33*$D33</f>
        <v>0</v>
      </c>
      <c r="AN33" s="104"/>
      <c r="AO33" s="104"/>
      <c r="AP33" s="104"/>
      <c r="AQ33" s="104"/>
      <c r="AR33" s="104"/>
      <c r="AS33" s="104"/>
      <c r="AT33" s="104"/>
      <c r="AU33" s="104"/>
      <c r="AV33" s="67"/>
      <c r="AW33" s="125">
        <v>1.0</v>
      </c>
      <c r="AX33" s="125">
        <v>7.0</v>
      </c>
      <c r="AY33" s="125">
        <v>2.0</v>
      </c>
      <c r="AZ33" s="104"/>
      <c r="BA33" s="104"/>
      <c r="BB33" s="104"/>
      <c r="BC33" s="104"/>
      <c r="BD33" s="104"/>
      <c r="BE33" s="104"/>
      <c r="BF33" s="104"/>
      <c r="BG33" s="104"/>
      <c r="BH33" s="4"/>
      <c r="BI33" s="129"/>
      <c r="BJ33" s="129"/>
      <c r="BK33" s="129"/>
      <c r="BL33" s="129"/>
      <c r="BM33" s="5"/>
      <c r="BN33" s="130">
        <v>2.4</v>
      </c>
      <c r="BO33" s="126">
        <f t="shared" si="18"/>
        <v>0</v>
      </c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</row>
    <row r="34" ht="19.5" customHeight="1">
      <c r="A34" s="143" t="s">
        <v>104</v>
      </c>
      <c r="B34" s="109" t="s">
        <v>21</v>
      </c>
      <c r="C34" s="109">
        <v>10.0</v>
      </c>
      <c r="D34" s="127">
        <f t="shared" si="15"/>
        <v>0</v>
      </c>
      <c r="E34" s="128">
        <v>50.0</v>
      </c>
      <c r="F34" s="111">
        <f t="shared" si="16"/>
        <v>0</v>
      </c>
      <c r="G34" s="67"/>
      <c r="H34" s="112"/>
      <c r="I34" s="151"/>
      <c r="J34" s="146"/>
      <c r="K34" s="147"/>
      <c r="L34" s="148"/>
      <c r="M34" s="149"/>
      <c r="N34" s="118"/>
      <c r="O34" s="119"/>
      <c r="P34" s="120"/>
      <c r="Q34" s="150"/>
      <c r="R34" s="151"/>
      <c r="S34" s="152"/>
      <c r="T34" s="153"/>
      <c r="U34" s="67"/>
      <c r="V34" s="124"/>
      <c r="W34" s="124"/>
      <c r="X34" s="124">
        <f t="shared" si="25"/>
        <v>0</v>
      </c>
      <c r="Y34" s="124"/>
      <c r="Z34" s="124"/>
      <c r="AA34" s="124"/>
      <c r="AB34" s="124"/>
      <c r="AC34" s="125"/>
      <c r="AD34" s="125"/>
      <c r="AE34" s="125">
        <v>10.0</v>
      </c>
      <c r="AF34" s="125"/>
      <c r="AG34" s="125"/>
      <c r="AH34" s="125"/>
      <c r="AI34" s="125"/>
      <c r="AJ34" s="67"/>
      <c r="AK34" s="124">
        <f t="shared" si="23"/>
        <v>0</v>
      </c>
      <c r="AL34" s="124">
        <f t="shared" si="26"/>
        <v>0</v>
      </c>
      <c r="AM34" s="104"/>
      <c r="AN34" s="104"/>
      <c r="AO34" s="104"/>
      <c r="AP34" s="104"/>
      <c r="AQ34" s="104"/>
      <c r="AR34" s="104"/>
      <c r="AS34" s="104"/>
      <c r="AT34" s="104"/>
      <c r="AU34" s="104"/>
      <c r="AV34" s="67"/>
      <c r="AW34" s="125">
        <v>6.0</v>
      </c>
      <c r="AX34" s="125">
        <v>4.0</v>
      </c>
      <c r="AY34" s="104"/>
      <c r="AZ34" s="104"/>
      <c r="BA34" s="104"/>
      <c r="BB34" s="104"/>
      <c r="BC34" s="104"/>
      <c r="BD34" s="104"/>
      <c r="BE34" s="104"/>
      <c r="BF34" s="104"/>
      <c r="BG34" s="104"/>
      <c r="BH34" s="4"/>
      <c r="BI34" s="129"/>
      <c r="BJ34" s="129"/>
      <c r="BK34" s="129"/>
      <c r="BL34" s="129"/>
      <c r="BM34" s="5"/>
      <c r="BN34" s="130">
        <v>2.1</v>
      </c>
      <c r="BO34" s="126">
        <f t="shared" si="18"/>
        <v>0</v>
      </c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ht="19.5" customHeight="1">
      <c r="A35" s="143" t="s">
        <v>105</v>
      </c>
      <c r="B35" s="109" t="s">
        <v>100</v>
      </c>
      <c r="C35" s="109">
        <v>20.0</v>
      </c>
      <c r="D35" s="127">
        <f t="shared" si="15"/>
        <v>0</v>
      </c>
      <c r="E35" s="128">
        <v>90.0</v>
      </c>
      <c r="F35" s="111">
        <f t="shared" si="16"/>
        <v>0</v>
      </c>
      <c r="G35" s="67"/>
      <c r="H35" s="112"/>
      <c r="I35" s="151"/>
      <c r="J35" s="146"/>
      <c r="K35" s="147"/>
      <c r="L35" s="148"/>
      <c r="M35" s="149"/>
      <c r="N35" s="118"/>
      <c r="O35" s="119"/>
      <c r="P35" s="120"/>
      <c r="Q35" s="150"/>
      <c r="R35" s="151"/>
      <c r="S35" s="152"/>
      <c r="T35" s="153"/>
      <c r="U35" s="67"/>
      <c r="V35" s="124"/>
      <c r="W35" s="124">
        <f t="shared" ref="W35:X35" si="27">AD35*$D35</f>
        <v>0</v>
      </c>
      <c r="X35" s="124">
        <f t="shared" si="27"/>
        <v>0</v>
      </c>
      <c r="Y35" s="124"/>
      <c r="Z35" s="124"/>
      <c r="AA35" s="124"/>
      <c r="AB35" s="124"/>
      <c r="AC35" s="125"/>
      <c r="AD35" s="125">
        <v>10.0</v>
      </c>
      <c r="AE35" s="125">
        <v>10.0</v>
      </c>
      <c r="AF35" s="125"/>
      <c r="AG35" s="125"/>
      <c r="AH35" s="125"/>
      <c r="AI35" s="125"/>
      <c r="AJ35" s="67"/>
      <c r="AK35" s="124">
        <f t="shared" si="23"/>
        <v>0</v>
      </c>
      <c r="AL35" s="124">
        <f t="shared" si="26"/>
        <v>0</v>
      </c>
      <c r="AM35" s="124">
        <f t="shared" ref="AM35:AM39" si="29">AY35*$D35</f>
        <v>0</v>
      </c>
      <c r="AN35" s="104"/>
      <c r="AO35" s="104"/>
      <c r="AP35" s="104"/>
      <c r="AQ35" s="104"/>
      <c r="AR35" s="104"/>
      <c r="AS35" s="104"/>
      <c r="AT35" s="104"/>
      <c r="AU35" s="104"/>
      <c r="AV35" s="67"/>
      <c r="AW35" s="124">
        <v>6.0</v>
      </c>
      <c r="AX35" s="124">
        <v>12.0</v>
      </c>
      <c r="AY35" s="124">
        <v>2.0</v>
      </c>
      <c r="AZ35" s="104"/>
      <c r="BA35" s="104"/>
      <c r="BB35" s="104"/>
      <c r="BC35" s="104"/>
      <c r="BD35" s="104"/>
      <c r="BE35" s="104"/>
      <c r="BF35" s="104"/>
      <c r="BG35" s="104"/>
      <c r="BH35" s="4"/>
      <c r="BI35" s="129"/>
      <c r="BJ35" s="129"/>
      <c r="BK35" s="129"/>
      <c r="BL35" s="129"/>
      <c r="BM35" s="5"/>
      <c r="BN35" s="130">
        <v>4.1</v>
      </c>
      <c r="BO35" s="126">
        <f t="shared" si="18"/>
        <v>0</v>
      </c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</row>
    <row r="36" ht="19.5" customHeight="1">
      <c r="A36" s="143" t="s">
        <v>106</v>
      </c>
      <c r="B36" s="109" t="s">
        <v>107</v>
      </c>
      <c r="C36" s="109">
        <v>20.0</v>
      </c>
      <c r="D36" s="127">
        <f t="shared" si="15"/>
        <v>0</v>
      </c>
      <c r="E36" s="128">
        <v>90.0</v>
      </c>
      <c r="F36" s="111">
        <f t="shared" si="16"/>
        <v>0</v>
      </c>
      <c r="G36" s="67"/>
      <c r="H36" s="112"/>
      <c r="I36" s="151"/>
      <c r="J36" s="146"/>
      <c r="K36" s="147"/>
      <c r="L36" s="148"/>
      <c r="M36" s="149"/>
      <c r="N36" s="118"/>
      <c r="O36" s="119"/>
      <c r="P36" s="120"/>
      <c r="Q36" s="150"/>
      <c r="R36" s="151"/>
      <c r="S36" s="152"/>
      <c r="T36" s="153"/>
      <c r="U36" s="67"/>
      <c r="V36" s="124">
        <f t="shared" ref="V36:X36" si="28">AC36*$D36</f>
        <v>0</v>
      </c>
      <c r="W36" s="124">
        <f t="shared" si="28"/>
        <v>0</v>
      </c>
      <c r="X36" s="124">
        <f t="shared" si="28"/>
        <v>0</v>
      </c>
      <c r="Y36" s="124"/>
      <c r="Z36" s="124"/>
      <c r="AA36" s="124"/>
      <c r="AB36" s="124"/>
      <c r="AC36" s="125">
        <v>5.0</v>
      </c>
      <c r="AD36" s="125">
        <v>5.0</v>
      </c>
      <c r="AE36" s="125">
        <v>10.0</v>
      </c>
      <c r="AF36" s="125"/>
      <c r="AG36" s="125"/>
      <c r="AH36" s="125"/>
      <c r="AI36" s="125"/>
      <c r="AJ36" s="67"/>
      <c r="AK36" s="124">
        <f t="shared" si="23"/>
        <v>0</v>
      </c>
      <c r="AL36" s="124">
        <f t="shared" si="26"/>
        <v>0</v>
      </c>
      <c r="AM36" s="124">
        <f t="shared" si="29"/>
        <v>0</v>
      </c>
      <c r="AN36" s="104"/>
      <c r="AO36" s="104"/>
      <c r="AP36" s="104"/>
      <c r="AQ36" s="104"/>
      <c r="AR36" s="104"/>
      <c r="AS36" s="104"/>
      <c r="AT36" s="104"/>
      <c r="AU36" s="104"/>
      <c r="AV36" s="67"/>
      <c r="AW36" s="124">
        <v>3.0</v>
      </c>
      <c r="AX36" s="124">
        <v>14.0</v>
      </c>
      <c r="AY36" s="124">
        <v>3.0</v>
      </c>
      <c r="AZ36" s="104"/>
      <c r="BA36" s="104"/>
      <c r="BB36" s="104"/>
      <c r="BC36" s="104"/>
      <c r="BD36" s="104"/>
      <c r="BE36" s="104"/>
      <c r="BF36" s="104"/>
      <c r="BG36" s="104"/>
      <c r="BH36" s="4"/>
      <c r="BI36" s="129"/>
      <c r="BJ36" s="129"/>
      <c r="BK36" s="129"/>
      <c r="BL36" s="129"/>
      <c r="BM36" s="5"/>
      <c r="BN36" s="130">
        <v>4.2</v>
      </c>
      <c r="BO36" s="126">
        <f t="shared" si="18"/>
        <v>0</v>
      </c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</row>
    <row r="37" ht="19.5" customHeight="1">
      <c r="A37" s="143" t="s">
        <v>108</v>
      </c>
      <c r="B37" s="109" t="s">
        <v>100</v>
      </c>
      <c r="C37" s="109">
        <v>30.0</v>
      </c>
      <c r="D37" s="127">
        <f t="shared" si="15"/>
        <v>0</v>
      </c>
      <c r="E37" s="128">
        <v>130.0</v>
      </c>
      <c r="F37" s="111">
        <f t="shared" si="16"/>
        <v>0</v>
      </c>
      <c r="G37" s="4"/>
      <c r="H37" s="112"/>
      <c r="I37" s="151"/>
      <c r="J37" s="146"/>
      <c r="K37" s="147"/>
      <c r="L37" s="148"/>
      <c r="M37" s="149"/>
      <c r="N37" s="118"/>
      <c r="O37" s="119"/>
      <c r="P37" s="120"/>
      <c r="Q37" s="150"/>
      <c r="R37" s="151"/>
      <c r="S37" s="152"/>
      <c r="T37" s="153"/>
      <c r="U37" s="4"/>
      <c r="V37" s="124"/>
      <c r="W37" s="124">
        <f t="shared" ref="W37:X37" si="30">AD37*$D37</f>
        <v>0</v>
      </c>
      <c r="X37" s="124">
        <f t="shared" si="30"/>
        <v>0</v>
      </c>
      <c r="Y37" s="124"/>
      <c r="Z37" s="124"/>
      <c r="AA37" s="124"/>
      <c r="AB37" s="124"/>
      <c r="AC37" s="125"/>
      <c r="AD37" s="125">
        <v>5.0</v>
      </c>
      <c r="AE37" s="125">
        <v>25.0</v>
      </c>
      <c r="AF37" s="125"/>
      <c r="AG37" s="125"/>
      <c r="AH37" s="125"/>
      <c r="AI37" s="125"/>
      <c r="AJ37" s="4"/>
      <c r="AK37" s="124">
        <f t="shared" si="23"/>
        <v>0</v>
      </c>
      <c r="AL37" s="124">
        <f t="shared" si="26"/>
        <v>0</v>
      </c>
      <c r="AM37" s="124">
        <f t="shared" si="29"/>
        <v>0</v>
      </c>
      <c r="AN37" s="104"/>
      <c r="AO37" s="104"/>
      <c r="AP37" s="104"/>
      <c r="AQ37" s="104"/>
      <c r="AR37" s="104"/>
      <c r="AS37" s="104"/>
      <c r="AT37" s="104"/>
      <c r="AU37" s="104"/>
      <c r="AV37" s="4"/>
      <c r="AW37" s="124">
        <v>7.0</v>
      </c>
      <c r="AX37" s="124">
        <v>20.0</v>
      </c>
      <c r="AY37" s="124">
        <v>3.0</v>
      </c>
      <c r="AZ37" s="104"/>
      <c r="BA37" s="104"/>
      <c r="BB37" s="104"/>
      <c r="BC37" s="104"/>
      <c r="BD37" s="104"/>
      <c r="BE37" s="104"/>
      <c r="BF37" s="104"/>
      <c r="BG37" s="104"/>
      <c r="BH37" s="67"/>
      <c r="BI37" s="129"/>
      <c r="BJ37" s="129"/>
      <c r="BK37" s="129"/>
      <c r="BL37" s="129"/>
      <c r="BM37" s="5"/>
      <c r="BN37" s="109">
        <v>6.2</v>
      </c>
      <c r="BO37" s="126">
        <f t="shared" si="18"/>
        <v>0</v>
      </c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</row>
    <row r="38" ht="19.5" customHeight="1">
      <c r="A38" s="143" t="s">
        <v>109</v>
      </c>
      <c r="B38" s="109" t="s">
        <v>107</v>
      </c>
      <c r="C38" s="119">
        <v>40.0</v>
      </c>
      <c r="D38" s="127">
        <f t="shared" si="15"/>
        <v>0</v>
      </c>
      <c r="E38" s="128">
        <v>170.0</v>
      </c>
      <c r="F38" s="111">
        <f t="shared" si="16"/>
        <v>0</v>
      </c>
      <c r="G38" s="4"/>
      <c r="H38" s="112"/>
      <c r="I38" s="151"/>
      <c r="J38" s="146"/>
      <c r="K38" s="147"/>
      <c r="L38" s="148"/>
      <c r="M38" s="149"/>
      <c r="N38" s="118"/>
      <c r="O38" s="119"/>
      <c r="P38" s="120"/>
      <c r="Q38" s="150"/>
      <c r="R38" s="151"/>
      <c r="S38" s="152"/>
      <c r="T38" s="153"/>
      <c r="U38" s="4"/>
      <c r="V38" s="124">
        <f t="shared" ref="V38:X38" si="31">AC38*$D38</f>
        <v>0</v>
      </c>
      <c r="W38" s="124">
        <f t="shared" si="31"/>
        <v>0</v>
      </c>
      <c r="X38" s="124">
        <f t="shared" si="31"/>
        <v>0</v>
      </c>
      <c r="Y38" s="124"/>
      <c r="Z38" s="124"/>
      <c r="AA38" s="124"/>
      <c r="AB38" s="124"/>
      <c r="AC38" s="125">
        <v>5.0</v>
      </c>
      <c r="AD38" s="125">
        <v>10.0</v>
      </c>
      <c r="AE38" s="125">
        <v>25.0</v>
      </c>
      <c r="AF38" s="125"/>
      <c r="AG38" s="125"/>
      <c r="AH38" s="125"/>
      <c r="AI38" s="125"/>
      <c r="AJ38" s="4"/>
      <c r="AK38" s="124">
        <f t="shared" si="23"/>
        <v>0</v>
      </c>
      <c r="AL38" s="124">
        <f t="shared" si="26"/>
        <v>0</v>
      </c>
      <c r="AM38" s="124">
        <f t="shared" si="29"/>
        <v>0</v>
      </c>
      <c r="AN38" s="104"/>
      <c r="AO38" s="104"/>
      <c r="AP38" s="104"/>
      <c r="AQ38" s="104"/>
      <c r="AR38" s="104"/>
      <c r="AS38" s="104"/>
      <c r="AT38" s="104"/>
      <c r="AU38" s="104"/>
      <c r="AV38" s="4"/>
      <c r="AW38" s="124">
        <v>10.0</v>
      </c>
      <c r="AX38" s="124">
        <v>27.0</v>
      </c>
      <c r="AY38" s="124">
        <v>3.0</v>
      </c>
      <c r="AZ38" s="104"/>
      <c r="BA38" s="104"/>
      <c r="BB38" s="104"/>
      <c r="BC38" s="104"/>
      <c r="BD38" s="104"/>
      <c r="BE38" s="104"/>
      <c r="BF38" s="104"/>
      <c r="BG38" s="104"/>
      <c r="BH38" s="4"/>
      <c r="BI38" s="155"/>
      <c r="BJ38" s="155"/>
      <c r="BK38" s="155"/>
      <c r="BL38" s="155"/>
      <c r="BM38" s="5"/>
      <c r="BN38" s="109">
        <v>7.15</v>
      </c>
      <c r="BO38" s="126">
        <f t="shared" si="18"/>
        <v>0</v>
      </c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</row>
    <row r="39" ht="19.5" customHeight="1">
      <c r="A39" s="143" t="s">
        <v>110</v>
      </c>
      <c r="B39" s="109" t="s">
        <v>107</v>
      </c>
      <c r="C39" s="119">
        <v>50.0</v>
      </c>
      <c r="D39" s="127">
        <f t="shared" si="15"/>
        <v>0</v>
      </c>
      <c r="E39" s="111">
        <v>205.0</v>
      </c>
      <c r="F39" s="111">
        <f t="shared" si="16"/>
        <v>0</v>
      </c>
      <c r="G39" s="4"/>
      <c r="H39" s="112"/>
      <c r="I39" s="151"/>
      <c r="J39" s="146"/>
      <c r="K39" s="147"/>
      <c r="L39" s="148"/>
      <c r="M39" s="149"/>
      <c r="N39" s="118"/>
      <c r="O39" s="119"/>
      <c r="P39" s="120"/>
      <c r="Q39" s="150"/>
      <c r="R39" s="151"/>
      <c r="S39" s="152"/>
      <c r="T39" s="153"/>
      <c r="U39" s="4"/>
      <c r="V39" s="124">
        <f t="shared" ref="V39:X39" si="32">AC39*$D39</f>
        <v>0</v>
      </c>
      <c r="W39" s="124">
        <f t="shared" si="32"/>
        <v>0</v>
      </c>
      <c r="X39" s="124">
        <f t="shared" si="32"/>
        <v>0</v>
      </c>
      <c r="Y39" s="124"/>
      <c r="Z39" s="124"/>
      <c r="AA39" s="124"/>
      <c r="AB39" s="124"/>
      <c r="AC39" s="125">
        <v>5.0</v>
      </c>
      <c r="AD39" s="125">
        <v>10.0</v>
      </c>
      <c r="AE39" s="125">
        <v>35.0</v>
      </c>
      <c r="AF39" s="125"/>
      <c r="AG39" s="125"/>
      <c r="AH39" s="125"/>
      <c r="AI39" s="125"/>
      <c r="AJ39" s="4"/>
      <c r="AK39" s="124">
        <f t="shared" si="23"/>
        <v>0</v>
      </c>
      <c r="AL39" s="124">
        <f t="shared" si="26"/>
        <v>0</v>
      </c>
      <c r="AM39" s="124">
        <f t="shared" si="29"/>
        <v>0</v>
      </c>
      <c r="AN39" s="104"/>
      <c r="AO39" s="104"/>
      <c r="AP39" s="104"/>
      <c r="AQ39" s="104"/>
      <c r="AR39" s="104"/>
      <c r="AS39" s="104"/>
      <c r="AT39" s="104"/>
      <c r="AU39" s="104"/>
      <c r="AV39" s="4"/>
      <c r="AW39" s="124">
        <v>12.0</v>
      </c>
      <c r="AX39" s="124">
        <v>34.0</v>
      </c>
      <c r="AY39" s="124">
        <v>4.0</v>
      </c>
      <c r="AZ39" s="104"/>
      <c r="BA39" s="104"/>
      <c r="BB39" s="104"/>
      <c r="BC39" s="104"/>
      <c r="BD39" s="104"/>
      <c r="BE39" s="104"/>
      <c r="BF39" s="104"/>
      <c r="BG39" s="104"/>
      <c r="BH39" s="4"/>
      <c r="BI39" s="155"/>
      <c r="BJ39" s="155"/>
      <c r="BK39" s="155"/>
      <c r="BL39" s="155"/>
      <c r="BM39" s="5"/>
      <c r="BN39" s="109">
        <v>9.9</v>
      </c>
      <c r="BO39" s="126">
        <f t="shared" si="18"/>
        <v>0</v>
      </c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</row>
    <row r="40" ht="19.5" customHeight="1">
      <c r="A40" s="5"/>
      <c r="B40" s="5"/>
      <c r="C40" s="5"/>
      <c r="D40" s="5"/>
      <c r="E40" s="5"/>
      <c r="F40" s="133">
        <f>SUM(F26:F39)</f>
        <v>580</v>
      </c>
      <c r="G40" s="4"/>
      <c r="H40" s="156">
        <f t="shared" ref="H40:T40" si="33">SUM(H26:H39)</f>
        <v>0</v>
      </c>
      <c r="I40" s="156">
        <f t="shared" si="33"/>
        <v>14</v>
      </c>
      <c r="J40" s="156">
        <f t="shared" si="33"/>
        <v>0</v>
      </c>
      <c r="K40" s="156">
        <f t="shared" si="33"/>
        <v>0</v>
      </c>
      <c r="L40" s="156">
        <f t="shared" si="33"/>
        <v>0</v>
      </c>
      <c r="M40" s="156">
        <f t="shared" si="33"/>
        <v>0</v>
      </c>
      <c r="N40" s="156">
        <f t="shared" si="33"/>
        <v>0</v>
      </c>
      <c r="O40" s="156">
        <f t="shared" si="33"/>
        <v>0</v>
      </c>
      <c r="P40" s="156">
        <f t="shared" si="33"/>
        <v>0</v>
      </c>
      <c r="Q40" s="156">
        <f t="shared" si="33"/>
        <v>0</v>
      </c>
      <c r="R40" s="156">
        <f t="shared" si="33"/>
        <v>0</v>
      </c>
      <c r="S40" s="156">
        <f t="shared" si="33"/>
        <v>0</v>
      </c>
      <c r="T40" s="156">
        <f t="shared" si="33"/>
        <v>0</v>
      </c>
      <c r="U40" s="4"/>
      <c r="V40" s="156">
        <f>SUM(V27:V39)</f>
        <v>50</v>
      </c>
      <c r="W40" s="156">
        <f t="shared" ref="W40:AB40" si="34">SUM(W26:W39)</f>
        <v>70</v>
      </c>
      <c r="X40" s="156">
        <f t="shared" si="34"/>
        <v>20</v>
      </c>
      <c r="Y40" s="156">
        <f t="shared" si="34"/>
        <v>0</v>
      </c>
      <c r="Z40" s="156">
        <f t="shared" si="34"/>
        <v>0</v>
      </c>
      <c r="AA40" s="156">
        <f t="shared" si="34"/>
        <v>0</v>
      </c>
      <c r="AB40" s="156">
        <f t="shared" si="34"/>
        <v>0</v>
      </c>
      <c r="AC40" s="104"/>
      <c r="AD40" s="104"/>
      <c r="AE40" s="104"/>
      <c r="AF40" s="104"/>
      <c r="AG40" s="104"/>
      <c r="AH40" s="104"/>
      <c r="AI40" s="104"/>
      <c r="AJ40" s="4"/>
      <c r="AK40" s="104">
        <f t="shared" ref="AK40:AU40" si="35">SUM(AK26:AK39)</f>
        <v>46</v>
      </c>
      <c r="AL40" s="104">
        <f t="shared" si="35"/>
        <v>86</v>
      </c>
      <c r="AM40" s="104">
        <f t="shared" si="35"/>
        <v>8</v>
      </c>
      <c r="AN40" s="104">
        <f t="shared" si="35"/>
        <v>0</v>
      </c>
      <c r="AO40" s="104">
        <f t="shared" si="35"/>
        <v>0</v>
      </c>
      <c r="AP40" s="104">
        <f t="shared" si="35"/>
        <v>0</v>
      </c>
      <c r="AQ40" s="104">
        <f t="shared" si="35"/>
        <v>0</v>
      </c>
      <c r="AR40" s="104">
        <f t="shared" si="35"/>
        <v>0</v>
      </c>
      <c r="AS40" s="104">
        <f t="shared" si="35"/>
        <v>0</v>
      </c>
      <c r="AT40" s="104">
        <f t="shared" si="35"/>
        <v>0</v>
      </c>
      <c r="AU40" s="104">
        <f t="shared" si="35"/>
        <v>0</v>
      </c>
      <c r="AV40" s="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4"/>
      <c r="BI40" s="124"/>
      <c r="BJ40" s="124"/>
      <c r="BK40" s="124"/>
      <c r="BL40" s="124"/>
      <c r="BM40" s="5"/>
      <c r="BN40" s="129"/>
      <c r="BO40" s="135">
        <f>SUM(BO26:BO39)</f>
        <v>20.8</v>
      </c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ht="19.5" customHeight="1">
      <c r="A41" s="157" t="s">
        <v>111</v>
      </c>
      <c r="B41" s="158"/>
      <c r="C41" s="158"/>
      <c r="D41" s="158"/>
      <c r="E41" s="158"/>
      <c r="F41" s="158"/>
      <c r="G41" s="67"/>
      <c r="H41" s="158"/>
      <c r="I41" s="158"/>
      <c r="J41" s="158"/>
      <c r="K41" s="158"/>
      <c r="L41" s="158"/>
      <c r="M41" s="158"/>
      <c r="N41" s="159"/>
      <c r="O41" s="158"/>
      <c r="P41" s="158"/>
      <c r="Q41" s="158"/>
      <c r="R41" s="158"/>
      <c r="S41" s="158"/>
      <c r="T41" s="158"/>
      <c r="U41" s="67"/>
      <c r="V41" s="103" t="s">
        <v>19</v>
      </c>
      <c r="W41" s="103" t="s">
        <v>20</v>
      </c>
      <c r="X41" s="103" t="s">
        <v>21</v>
      </c>
      <c r="Y41" s="103" t="s">
        <v>22</v>
      </c>
      <c r="Z41" s="103" t="s">
        <v>23</v>
      </c>
      <c r="AA41" s="103" t="s">
        <v>24</v>
      </c>
      <c r="AB41" s="103" t="s">
        <v>25</v>
      </c>
      <c r="AC41" s="104" t="s">
        <v>19</v>
      </c>
      <c r="AD41" s="104" t="s">
        <v>20</v>
      </c>
      <c r="AE41" s="104" t="s">
        <v>21</v>
      </c>
      <c r="AF41" s="104" t="s">
        <v>22</v>
      </c>
      <c r="AG41" s="104" t="s">
        <v>23</v>
      </c>
      <c r="AH41" s="104" t="s">
        <v>24</v>
      </c>
      <c r="AI41" s="104" t="s">
        <v>25</v>
      </c>
      <c r="AJ41" s="67"/>
      <c r="AK41" s="103" t="s">
        <v>30</v>
      </c>
      <c r="AL41" s="103" t="s">
        <v>31</v>
      </c>
      <c r="AM41" s="103" t="s">
        <v>32</v>
      </c>
      <c r="AN41" s="103" t="s">
        <v>33</v>
      </c>
      <c r="AO41" s="103" t="s">
        <v>34</v>
      </c>
      <c r="AP41" s="103" t="s">
        <v>35</v>
      </c>
      <c r="AQ41" s="103" t="s">
        <v>36</v>
      </c>
      <c r="AR41" s="103" t="s">
        <v>37</v>
      </c>
      <c r="AS41" s="103" t="s">
        <v>38</v>
      </c>
      <c r="AT41" s="103" t="s">
        <v>39</v>
      </c>
      <c r="AU41" s="103" t="s">
        <v>52</v>
      </c>
      <c r="AV41" s="67"/>
      <c r="AW41" s="104" t="s">
        <v>30</v>
      </c>
      <c r="AX41" s="104" t="s">
        <v>31</v>
      </c>
      <c r="AY41" s="104" t="s">
        <v>32</v>
      </c>
      <c r="AZ41" s="104" t="s">
        <v>33</v>
      </c>
      <c r="BA41" s="104" t="s">
        <v>34</v>
      </c>
      <c r="BB41" s="104" t="s">
        <v>35</v>
      </c>
      <c r="BC41" s="104" t="s">
        <v>36</v>
      </c>
      <c r="BD41" s="104" t="s">
        <v>37</v>
      </c>
      <c r="BE41" s="104" t="s">
        <v>38</v>
      </c>
      <c r="BF41" s="104" t="s">
        <v>39</v>
      </c>
      <c r="BG41" s="104" t="s">
        <v>52</v>
      </c>
      <c r="BH41" s="4"/>
      <c r="BI41" s="105" t="s">
        <v>31</v>
      </c>
      <c r="BJ41" s="105" t="s">
        <v>33</v>
      </c>
      <c r="BK41" s="136" t="s">
        <v>31</v>
      </c>
      <c r="BL41" s="136" t="s">
        <v>33</v>
      </c>
      <c r="BM41" s="5"/>
      <c r="BN41" s="105" t="s">
        <v>76</v>
      </c>
      <c r="BO41" s="105" t="s">
        <v>77</v>
      </c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ht="19.5" customHeight="1">
      <c r="A42" s="118" t="s">
        <v>112</v>
      </c>
      <c r="B42" s="119" t="s">
        <v>24</v>
      </c>
      <c r="C42" s="119">
        <v>5.0</v>
      </c>
      <c r="D42" s="127">
        <f t="shared" ref="D42:D59" si="37">SUM(H42:T42)</f>
        <v>0</v>
      </c>
      <c r="E42" s="111">
        <v>150.0</v>
      </c>
      <c r="F42" s="111">
        <f t="shared" ref="F42:F59" si="38">D42*E42*(100-$D$2)/100</f>
        <v>0</v>
      </c>
      <c r="G42" s="4"/>
      <c r="H42" s="112"/>
      <c r="I42" s="113"/>
      <c r="J42" s="114"/>
      <c r="K42" s="115"/>
      <c r="L42" s="116"/>
      <c r="M42" s="117"/>
      <c r="N42" s="118"/>
      <c r="O42" s="119"/>
      <c r="P42" s="120"/>
      <c r="Q42" s="121"/>
      <c r="R42" s="113"/>
      <c r="S42" s="122"/>
      <c r="T42" s="123"/>
      <c r="U42" s="4"/>
      <c r="V42" s="124"/>
      <c r="W42" s="124"/>
      <c r="X42" s="124"/>
      <c r="Y42" s="124"/>
      <c r="Z42" s="124"/>
      <c r="AA42" s="124">
        <f>AH42*$D42</f>
        <v>0</v>
      </c>
      <c r="AB42" s="124"/>
      <c r="AC42" s="125"/>
      <c r="AD42" s="125"/>
      <c r="AE42" s="125"/>
      <c r="AF42" s="125"/>
      <c r="AG42" s="125"/>
      <c r="AH42" s="125">
        <v>5.0</v>
      </c>
      <c r="AI42" s="125"/>
      <c r="AJ42" s="4"/>
      <c r="AK42" s="104"/>
      <c r="AL42" s="124">
        <f>AX42*$D42</f>
        <v>0</v>
      </c>
      <c r="AM42" s="104"/>
      <c r="AN42" s="124">
        <f t="shared" ref="AN42:AO42" si="36">AZ42*$D42</f>
        <v>0</v>
      </c>
      <c r="AO42" s="124">
        <f t="shared" si="36"/>
        <v>0</v>
      </c>
      <c r="AP42" s="104"/>
      <c r="AQ42" s="104"/>
      <c r="AR42" s="104"/>
      <c r="AS42" s="104"/>
      <c r="AT42" s="104"/>
      <c r="AU42" s="104"/>
      <c r="AV42" s="4"/>
      <c r="AW42" s="104"/>
      <c r="AX42" s="125">
        <v>1.0</v>
      </c>
      <c r="AY42" s="104"/>
      <c r="AZ42" s="125">
        <v>2.0</v>
      </c>
      <c r="BA42" s="125">
        <v>2.0</v>
      </c>
      <c r="BB42" s="104"/>
      <c r="BC42" s="104"/>
      <c r="BD42" s="104"/>
      <c r="BE42" s="104"/>
      <c r="BF42" s="104"/>
      <c r="BG42" s="104"/>
      <c r="BH42" s="4"/>
      <c r="BI42" s="129"/>
      <c r="BJ42" s="129"/>
      <c r="BK42" s="129"/>
      <c r="BL42" s="129"/>
      <c r="BM42" s="5"/>
      <c r="BN42" s="130">
        <v>9.667</v>
      </c>
      <c r="BO42" s="126">
        <f t="shared" ref="BO42:BO59" si="40">BN42*D42</f>
        <v>0</v>
      </c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ht="19.5" customHeight="1">
      <c r="A43" s="118" t="s">
        <v>113</v>
      </c>
      <c r="B43" s="119" t="s">
        <v>21</v>
      </c>
      <c r="C43" s="119">
        <v>20.0</v>
      </c>
      <c r="D43" s="127">
        <f t="shared" si="37"/>
        <v>0</v>
      </c>
      <c r="E43" s="111">
        <v>90.0</v>
      </c>
      <c r="F43" s="111">
        <f t="shared" si="38"/>
        <v>0</v>
      </c>
      <c r="G43" s="4"/>
      <c r="H43" s="112"/>
      <c r="I43" s="113"/>
      <c r="J43" s="114"/>
      <c r="K43" s="115"/>
      <c r="L43" s="116"/>
      <c r="M43" s="117"/>
      <c r="N43" s="118"/>
      <c r="O43" s="119"/>
      <c r="P43" s="120"/>
      <c r="Q43" s="121"/>
      <c r="R43" s="113"/>
      <c r="S43" s="122"/>
      <c r="T43" s="123"/>
      <c r="U43" s="4"/>
      <c r="V43" s="124"/>
      <c r="W43" s="124"/>
      <c r="X43" s="124">
        <f t="shared" ref="X43:X44" si="41">AE43*$D43</f>
        <v>0</v>
      </c>
      <c r="Y43" s="124"/>
      <c r="Z43" s="124"/>
      <c r="AA43" s="124"/>
      <c r="AB43" s="124"/>
      <c r="AC43" s="125"/>
      <c r="AD43" s="125"/>
      <c r="AE43" s="125">
        <v>20.0</v>
      </c>
      <c r="AF43" s="125"/>
      <c r="AG43" s="125"/>
      <c r="AH43" s="125"/>
      <c r="AI43" s="125"/>
      <c r="AJ43" s="4"/>
      <c r="AK43" s="124">
        <f t="shared" ref="AK43:AM43" si="39">AW43*$D43</f>
        <v>0</v>
      </c>
      <c r="AL43" s="124">
        <f t="shared" si="39"/>
        <v>0</v>
      </c>
      <c r="AM43" s="124">
        <f t="shared" si="39"/>
        <v>0</v>
      </c>
      <c r="AN43" s="104"/>
      <c r="AO43" s="104"/>
      <c r="AP43" s="104"/>
      <c r="AQ43" s="104"/>
      <c r="AR43" s="104"/>
      <c r="AS43" s="104"/>
      <c r="AT43" s="104"/>
      <c r="AU43" s="104"/>
      <c r="AV43" s="4"/>
      <c r="AW43" s="125">
        <v>10.0</v>
      </c>
      <c r="AX43" s="125">
        <v>9.0</v>
      </c>
      <c r="AY43" s="125">
        <v>1.0</v>
      </c>
      <c r="AZ43" s="104"/>
      <c r="BA43" s="104"/>
      <c r="BB43" s="104"/>
      <c r="BC43" s="104"/>
      <c r="BD43" s="104"/>
      <c r="BE43" s="104"/>
      <c r="BF43" s="104"/>
      <c r="BG43" s="104"/>
      <c r="BH43" s="4"/>
      <c r="BI43" s="129"/>
      <c r="BJ43" s="129"/>
      <c r="BK43" s="129"/>
      <c r="BL43" s="129"/>
      <c r="BM43" s="5"/>
      <c r="BN43" s="130">
        <v>3.456</v>
      </c>
      <c r="BO43" s="126">
        <f t="shared" si="40"/>
        <v>0</v>
      </c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ht="19.5" customHeight="1">
      <c r="A44" s="118" t="s">
        <v>114</v>
      </c>
      <c r="B44" s="119" t="s">
        <v>21</v>
      </c>
      <c r="C44" s="119">
        <v>20.0</v>
      </c>
      <c r="D44" s="127">
        <f t="shared" si="37"/>
        <v>0</v>
      </c>
      <c r="E44" s="111">
        <v>100.0</v>
      </c>
      <c r="F44" s="111">
        <f t="shared" si="38"/>
        <v>0</v>
      </c>
      <c r="G44" s="4"/>
      <c r="H44" s="112"/>
      <c r="I44" s="113"/>
      <c r="J44" s="114"/>
      <c r="K44" s="115"/>
      <c r="L44" s="116"/>
      <c r="M44" s="117"/>
      <c r="N44" s="118"/>
      <c r="O44" s="119"/>
      <c r="P44" s="120"/>
      <c r="Q44" s="121"/>
      <c r="R44" s="113"/>
      <c r="S44" s="122"/>
      <c r="T44" s="123"/>
      <c r="U44" s="4"/>
      <c r="V44" s="124"/>
      <c r="W44" s="124"/>
      <c r="X44" s="124">
        <f t="shared" si="41"/>
        <v>0</v>
      </c>
      <c r="Y44" s="124"/>
      <c r="Z44" s="124"/>
      <c r="AA44" s="124"/>
      <c r="AB44" s="124"/>
      <c r="AC44" s="125"/>
      <c r="AD44" s="125"/>
      <c r="AE44" s="125">
        <v>20.0</v>
      </c>
      <c r="AF44" s="125"/>
      <c r="AG44" s="125"/>
      <c r="AH44" s="125"/>
      <c r="AI44" s="125"/>
      <c r="AJ44" s="4"/>
      <c r="AK44" s="124">
        <f t="shared" ref="AK44:AL44" si="42">AW44*$D44</f>
        <v>0</v>
      </c>
      <c r="AL44" s="124">
        <f t="shared" si="42"/>
        <v>0</v>
      </c>
      <c r="AM44" s="104"/>
      <c r="AN44" s="104"/>
      <c r="AO44" s="104"/>
      <c r="AP44" s="104"/>
      <c r="AQ44" s="104"/>
      <c r="AR44" s="104"/>
      <c r="AS44" s="104"/>
      <c r="AT44" s="104"/>
      <c r="AU44" s="104"/>
      <c r="AV44" s="4"/>
      <c r="AW44" s="125">
        <v>6.0</v>
      </c>
      <c r="AX44" s="125">
        <v>14.0</v>
      </c>
      <c r="AY44" s="104"/>
      <c r="AZ44" s="104"/>
      <c r="BA44" s="104"/>
      <c r="BB44" s="104"/>
      <c r="BC44" s="104"/>
      <c r="BD44" s="104"/>
      <c r="BE44" s="104"/>
      <c r="BF44" s="104"/>
      <c r="BG44" s="104"/>
      <c r="BH44" s="4"/>
      <c r="BI44" s="129"/>
      <c r="BJ44" s="129"/>
      <c r="BK44" s="129"/>
      <c r="BL44" s="129"/>
      <c r="BM44" s="5"/>
      <c r="BN44" s="130">
        <v>4.238</v>
      </c>
      <c r="BO44" s="126">
        <f t="shared" si="40"/>
        <v>0</v>
      </c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ht="19.5" customHeight="1">
      <c r="A45" s="118" t="s">
        <v>78</v>
      </c>
      <c r="B45" s="119" t="s">
        <v>20</v>
      </c>
      <c r="C45" s="119">
        <v>20.0</v>
      </c>
      <c r="D45" s="127">
        <f t="shared" si="37"/>
        <v>0</v>
      </c>
      <c r="E45" s="111">
        <v>60.0</v>
      </c>
      <c r="F45" s="111">
        <f t="shared" si="38"/>
        <v>0</v>
      </c>
      <c r="G45" s="4"/>
      <c r="H45" s="160"/>
      <c r="I45" s="113"/>
      <c r="J45" s="114"/>
      <c r="K45" s="115"/>
      <c r="L45" s="116"/>
      <c r="M45" s="117"/>
      <c r="N45" s="118"/>
      <c r="O45" s="125"/>
      <c r="P45" s="161"/>
      <c r="Q45" s="121"/>
      <c r="R45" s="113"/>
      <c r="S45" s="122"/>
      <c r="T45" s="123"/>
      <c r="U45" s="4"/>
      <c r="V45" s="124"/>
      <c r="W45" s="124">
        <f t="shared" ref="W45:W46" si="43">AD45*$D45</f>
        <v>0</v>
      </c>
      <c r="X45" s="124"/>
      <c r="Y45" s="124"/>
      <c r="Z45" s="124"/>
      <c r="AA45" s="124"/>
      <c r="AB45" s="124"/>
      <c r="AC45" s="124"/>
      <c r="AD45" s="124">
        <v>20.0</v>
      </c>
      <c r="AE45" s="124"/>
      <c r="AF45" s="124"/>
      <c r="AG45" s="124"/>
      <c r="AH45" s="124"/>
      <c r="AI45" s="124"/>
      <c r="AJ45" s="4"/>
      <c r="AK45" s="124">
        <f t="shared" ref="AK45:AK47" si="44">AW45*$D45</f>
        <v>0</v>
      </c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4"/>
      <c r="AW45" s="125">
        <v>20.0</v>
      </c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4"/>
      <c r="BI45" s="124"/>
      <c r="BJ45" s="124"/>
      <c r="BK45" s="124"/>
      <c r="BL45" s="5"/>
      <c r="BM45" s="5"/>
      <c r="BN45" s="126">
        <v>0.9</v>
      </c>
      <c r="BO45" s="126">
        <f t="shared" si="40"/>
        <v>0</v>
      </c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ht="19.5" customHeight="1">
      <c r="A46" s="118" t="s">
        <v>115</v>
      </c>
      <c r="B46" s="119" t="s">
        <v>20</v>
      </c>
      <c r="C46" s="119">
        <v>20.0</v>
      </c>
      <c r="D46" s="127">
        <f t="shared" si="37"/>
        <v>0</v>
      </c>
      <c r="E46" s="111">
        <v>62.5</v>
      </c>
      <c r="F46" s="111">
        <f t="shared" si="38"/>
        <v>0</v>
      </c>
      <c r="G46" s="4"/>
      <c r="H46" s="160"/>
      <c r="I46" s="113"/>
      <c r="J46" s="114"/>
      <c r="K46" s="115"/>
      <c r="L46" s="116"/>
      <c r="M46" s="117"/>
      <c r="N46" s="118"/>
      <c r="O46" s="125"/>
      <c r="P46" s="161"/>
      <c r="Q46" s="121"/>
      <c r="R46" s="113"/>
      <c r="S46" s="122"/>
      <c r="T46" s="123"/>
      <c r="U46" s="4"/>
      <c r="V46" s="124"/>
      <c r="W46" s="124">
        <f t="shared" si="43"/>
        <v>0</v>
      </c>
      <c r="X46" s="124"/>
      <c r="Y46" s="124"/>
      <c r="Z46" s="124"/>
      <c r="AA46" s="124"/>
      <c r="AB46" s="124"/>
      <c r="AC46" s="124"/>
      <c r="AD46" s="124">
        <v>20.0</v>
      </c>
      <c r="AE46" s="124"/>
      <c r="AF46" s="124"/>
      <c r="AG46" s="124"/>
      <c r="AH46" s="124"/>
      <c r="AI46" s="124"/>
      <c r="AJ46" s="4"/>
      <c r="AK46" s="124">
        <f t="shared" si="44"/>
        <v>0</v>
      </c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4"/>
      <c r="AW46" s="125">
        <v>20.0</v>
      </c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4"/>
      <c r="BI46" s="124"/>
      <c r="BJ46" s="124"/>
      <c r="BK46" s="124"/>
      <c r="BL46" s="5"/>
      <c r="BM46" s="5"/>
      <c r="BN46" s="126">
        <v>1.0</v>
      </c>
      <c r="BO46" s="126">
        <f t="shared" si="40"/>
        <v>0</v>
      </c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ht="19.5" customHeight="1">
      <c r="A47" s="118" t="s">
        <v>116</v>
      </c>
      <c r="B47" s="119" t="s">
        <v>22</v>
      </c>
      <c r="C47" s="119">
        <v>10.0</v>
      </c>
      <c r="D47" s="127">
        <f t="shared" si="37"/>
        <v>0</v>
      </c>
      <c r="E47" s="111">
        <v>85.0</v>
      </c>
      <c r="F47" s="111">
        <f t="shared" si="38"/>
        <v>0</v>
      </c>
      <c r="G47" s="4"/>
      <c r="H47" s="112"/>
      <c r="I47" s="113"/>
      <c r="J47" s="114"/>
      <c r="K47" s="115"/>
      <c r="L47" s="116"/>
      <c r="M47" s="117"/>
      <c r="N47" s="118"/>
      <c r="O47" s="119"/>
      <c r="P47" s="120"/>
      <c r="Q47" s="121"/>
      <c r="R47" s="113"/>
      <c r="S47" s="122"/>
      <c r="T47" s="123"/>
      <c r="U47" s="4"/>
      <c r="V47" s="124"/>
      <c r="W47" s="124"/>
      <c r="X47" s="124"/>
      <c r="Y47" s="124">
        <f t="shared" ref="Y47:Y49" si="46">AF47*$D47</f>
        <v>0</v>
      </c>
      <c r="Z47" s="124"/>
      <c r="AA47" s="124"/>
      <c r="AB47" s="124"/>
      <c r="AC47" s="125"/>
      <c r="AD47" s="125"/>
      <c r="AE47" s="125"/>
      <c r="AF47" s="125">
        <v>10.0</v>
      </c>
      <c r="AG47" s="125"/>
      <c r="AH47" s="125"/>
      <c r="AI47" s="125"/>
      <c r="AJ47" s="4"/>
      <c r="AK47" s="124">
        <f t="shared" si="44"/>
        <v>0</v>
      </c>
      <c r="AL47" s="124">
        <f t="shared" ref="AL47:AM47" si="45">AX47*$D47</f>
        <v>0</v>
      </c>
      <c r="AM47" s="124">
        <f t="shared" si="45"/>
        <v>0</v>
      </c>
      <c r="AN47" s="104"/>
      <c r="AO47" s="104"/>
      <c r="AP47" s="104"/>
      <c r="AQ47" s="104"/>
      <c r="AR47" s="104"/>
      <c r="AS47" s="104"/>
      <c r="AT47" s="104"/>
      <c r="AU47" s="104"/>
      <c r="AV47" s="4"/>
      <c r="AW47" s="125">
        <v>1.0</v>
      </c>
      <c r="AX47" s="125">
        <v>7.0</v>
      </c>
      <c r="AY47" s="125">
        <v>2.0</v>
      </c>
      <c r="AZ47" s="104"/>
      <c r="BA47" s="104"/>
      <c r="BB47" s="104"/>
      <c r="BC47" s="104"/>
      <c r="BD47" s="104"/>
      <c r="BE47" s="104"/>
      <c r="BF47" s="104"/>
      <c r="BG47" s="104"/>
      <c r="BH47" s="4"/>
      <c r="BI47" s="129"/>
      <c r="BJ47" s="129"/>
      <c r="BK47" s="129"/>
      <c r="BL47" s="129"/>
      <c r="BM47" s="5"/>
      <c r="BN47" s="130">
        <v>4.48</v>
      </c>
      <c r="BO47" s="126">
        <f t="shared" si="40"/>
        <v>0</v>
      </c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ht="19.5" customHeight="1">
      <c r="A48" s="118" t="s">
        <v>117</v>
      </c>
      <c r="B48" s="119" t="s">
        <v>22</v>
      </c>
      <c r="C48" s="119">
        <v>10.0</v>
      </c>
      <c r="D48" s="127">
        <f t="shared" si="37"/>
        <v>0</v>
      </c>
      <c r="E48" s="111">
        <v>107.5</v>
      </c>
      <c r="F48" s="111">
        <f t="shared" si="38"/>
        <v>0</v>
      </c>
      <c r="G48" s="4"/>
      <c r="H48" s="112"/>
      <c r="I48" s="113"/>
      <c r="J48" s="114"/>
      <c r="K48" s="115"/>
      <c r="L48" s="116"/>
      <c r="M48" s="117"/>
      <c r="N48" s="118"/>
      <c r="O48" s="119"/>
      <c r="P48" s="120"/>
      <c r="Q48" s="121"/>
      <c r="R48" s="113"/>
      <c r="S48" s="122"/>
      <c r="T48" s="123"/>
      <c r="U48" s="4"/>
      <c r="V48" s="124"/>
      <c r="W48" s="124"/>
      <c r="X48" s="124"/>
      <c r="Y48" s="124">
        <f t="shared" si="46"/>
        <v>0</v>
      </c>
      <c r="Z48" s="124"/>
      <c r="AA48" s="124"/>
      <c r="AB48" s="124"/>
      <c r="AC48" s="125"/>
      <c r="AD48" s="125"/>
      <c r="AE48" s="125"/>
      <c r="AF48" s="125">
        <v>10.0</v>
      </c>
      <c r="AG48" s="125"/>
      <c r="AH48" s="125"/>
      <c r="AI48" s="125"/>
      <c r="AJ48" s="4"/>
      <c r="AK48" s="104"/>
      <c r="AL48" s="124">
        <f t="shared" ref="AL48:AN48" si="47">AX48*$D48</f>
        <v>0</v>
      </c>
      <c r="AM48" s="124">
        <f t="shared" si="47"/>
        <v>0</v>
      </c>
      <c r="AN48" s="124">
        <f t="shared" si="47"/>
        <v>0</v>
      </c>
      <c r="AO48" s="104"/>
      <c r="AP48" s="104"/>
      <c r="AQ48" s="104"/>
      <c r="AR48" s="104"/>
      <c r="AS48" s="104"/>
      <c r="AT48" s="104"/>
      <c r="AU48" s="104"/>
      <c r="AV48" s="4"/>
      <c r="AW48" s="104"/>
      <c r="AX48" s="125">
        <v>3.0</v>
      </c>
      <c r="AY48" s="125">
        <v>5.0</v>
      </c>
      <c r="AZ48" s="125">
        <v>2.0</v>
      </c>
      <c r="BA48" s="104"/>
      <c r="BB48" s="104"/>
      <c r="BC48" s="104"/>
      <c r="BD48" s="104"/>
      <c r="BE48" s="104"/>
      <c r="BF48" s="104"/>
      <c r="BG48" s="104"/>
      <c r="BH48" s="4"/>
      <c r="BI48" s="129"/>
      <c r="BJ48" s="129"/>
      <c r="BK48" s="129"/>
      <c r="BL48" s="129"/>
      <c r="BM48" s="5"/>
      <c r="BN48" s="130">
        <v>7.595</v>
      </c>
      <c r="BO48" s="126">
        <f t="shared" si="40"/>
        <v>0</v>
      </c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ht="19.5" customHeight="1">
      <c r="A49" s="118" t="s">
        <v>118</v>
      </c>
      <c r="B49" s="119" t="s">
        <v>22</v>
      </c>
      <c r="C49" s="119">
        <v>20.0</v>
      </c>
      <c r="D49" s="127">
        <f t="shared" si="37"/>
        <v>0</v>
      </c>
      <c r="E49" s="111">
        <v>127.5</v>
      </c>
      <c r="F49" s="111">
        <f t="shared" si="38"/>
        <v>0</v>
      </c>
      <c r="G49" s="4"/>
      <c r="H49" s="112"/>
      <c r="I49" s="113"/>
      <c r="J49" s="114"/>
      <c r="K49" s="115"/>
      <c r="L49" s="116"/>
      <c r="M49" s="117"/>
      <c r="N49" s="118"/>
      <c r="O49" s="119"/>
      <c r="P49" s="120"/>
      <c r="Q49" s="121"/>
      <c r="R49" s="113"/>
      <c r="S49" s="122"/>
      <c r="T49" s="123"/>
      <c r="U49" s="4"/>
      <c r="V49" s="124"/>
      <c r="W49" s="124"/>
      <c r="X49" s="124"/>
      <c r="Y49" s="124">
        <f t="shared" si="46"/>
        <v>0</v>
      </c>
      <c r="Z49" s="124"/>
      <c r="AA49" s="124"/>
      <c r="AB49" s="124"/>
      <c r="AC49" s="125"/>
      <c r="AD49" s="125"/>
      <c r="AE49" s="125"/>
      <c r="AF49" s="125">
        <v>20.0</v>
      </c>
      <c r="AG49" s="125"/>
      <c r="AH49" s="125"/>
      <c r="AI49" s="125"/>
      <c r="AJ49" s="4"/>
      <c r="AK49" s="104"/>
      <c r="AL49" s="124">
        <f t="shared" ref="AL49:AM49" si="48">AX49*$D49</f>
        <v>0</v>
      </c>
      <c r="AM49" s="124">
        <f t="shared" si="48"/>
        <v>0</v>
      </c>
      <c r="AN49" s="104"/>
      <c r="AO49" s="104"/>
      <c r="AP49" s="104"/>
      <c r="AQ49" s="104"/>
      <c r="AR49" s="104"/>
      <c r="AS49" s="104"/>
      <c r="AT49" s="104"/>
      <c r="AU49" s="104"/>
      <c r="AV49" s="4"/>
      <c r="AW49" s="104"/>
      <c r="AX49" s="125">
        <v>12.0</v>
      </c>
      <c r="AY49" s="125">
        <v>8.0</v>
      </c>
      <c r="AZ49" s="104"/>
      <c r="BA49" s="104"/>
      <c r="BB49" s="104"/>
      <c r="BC49" s="104"/>
      <c r="BD49" s="104"/>
      <c r="BE49" s="104"/>
      <c r="BF49" s="104"/>
      <c r="BG49" s="104"/>
      <c r="BH49" s="4"/>
      <c r="BI49" s="129"/>
      <c r="BJ49" s="129"/>
      <c r="BK49" s="129"/>
      <c r="BL49" s="129"/>
      <c r="BM49" s="5"/>
      <c r="BN49" s="130">
        <v>6.13</v>
      </c>
      <c r="BO49" s="126">
        <f t="shared" si="40"/>
        <v>0</v>
      </c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ht="19.5" customHeight="1">
      <c r="A50" s="118" t="s">
        <v>119</v>
      </c>
      <c r="B50" s="119" t="s">
        <v>23</v>
      </c>
      <c r="C50" s="119">
        <v>10.0</v>
      </c>
      <c r="D50" s="127">
        <f t="shared" si="37"/>
        <v>0</v>
      </c>
      <c r="E50" s="111">
        <v>137.5</v>
      </c>
      <c r="F50" s="111">
        <f t="shared" si="38"/>
        <v>0</v>
      </c>
      <c r="G50" s="4"/>
      <c r="H50" s="112"/>
      <c r="I50" s="113"/>
      <c r="J50" s="114"/>
      <c r="K50" s="115"/>
      <c r="L50" s="116"/>
      <c r="M50" s="117"/>
      <c r="N50" s="118"/>
      <c r="O50" s="119"/>
      <c r="P50" s="120"/>
      <c r="Q50" s="121"/>
      <c r="R50" s="113"/>
      <c r="S50" s="122"/>
      <c r="T50" s="123"/>
      <c r="U50" s="4"/>
      <c r="V50" s="124"/>
      <c r="W50" s="124"/>
      <c r="X50" s="124"/>
      <c r="Y50" s="124"/>
      <c r="Z50" s="124">
        <f t="shared" ref="Z50:Z52" si="50">AG50*$D50</f>
        <v>0</v>
      </c>
      <c r="AA50" s="124"/>
      <c r="AB50" s="124"/>
      <c r="AC50" s="125"/>
      <c r="AD50" s="125"/>
      <c r="AE50" s="125"/>
      <c r="AF50" s="125"/>
      <c r="AG50" s="125">
        <v>10.0</v>
      </c>
      <c r="AH50" s="125"/>
      <c r="AI50" s="125"/>
      <c r="AJ50" s="4"/>
      <c r="AK50" s="104"/>
      <c r="AL50" s="104"/>
      <c r="AM50" s="124">
        <f t="shared" ref="AM50:AN50" si="49">AY50*$D50</f>
        <v>0</v>
      </c>
      <c r="AN50" s="124">
        <f t="shared" si="49"/>
        <v>0</v>
      </c>
      <c r="AO50" s="104"/>
      <c r="AP50" s="104"/>
      <c r="AQ50" s="104"/>
      <c r="AR50" s="104"/>
      <c r="AS50" s="104"/>
      <c r="AT50" s="104"/>
      <c r="AU50" s="104"/>
      <c r="AV50" s="4"/>
      <c r="AW50" s="104"/>
      <c r="AX50" s="104"/>
      <c r="AY50" s="125">
        <v>2.0</v>
      </c>
      <c r="AZ50" s="125">
        <v>8.0</v>
      </c>
      <c r="BA50" s="104"/>
      <c r="BB50" s="104"/>
      <c r="BC50" s="104"/>
      <c r="BD50" s="104"/>
      <c r="BE50" s="104"/>
      <c r="BF50" s="104"/>
      <c r="BG50" s="104"/>
      <c r="BH50" s="4"/>
      <c r="BI50" s="129"/>
      <c r="BJ50" s="129"/>
      <c r="BK50" s="129"/>
      <c r="BL50" s="129"/>
      <c r="BM50" s="5"/>
      <c r="BN50" s="130">
        <v>8.774</v>
      </c>
      <c r="BO50" s="126">
        <f t="shared" si="40"/>
        <v>0</v>
      </c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ht="19.5" customHeight="1">
      <c r="A51" s="118" t="s">
        <v>120</v>
      </c>
      <c r="B51" s="119" t="s">
        <v>23</v>
      </c>
      <c r="C51" s="119">
        <v>5.0</v>
      </c>
      <c r="D51" s="127">
        <f t="shared" si="37"/>
        <v>0</v>
      </c>
      <c r="E51" s="111">
        <v>82.5</v>
      </c>
      <c r="F51" s="111">
        <f t="shared" si="38"/>
        <v>0</v>
      </c>
      <c r="G51" s="4"/>
      <c r="H51" s="112"/>
      <c r="I51" s="113"/>
      <c r="J51" s="114"/>
      <c r="K51" s="115"/>
      <c r="L51" s="116"/>
      <c r="M51" s="117"/>
      <c r="N51" s="118"/>
      <c r="O51" s="119"/>
      <c r="P51" s="120"/>
      <c r="Q51" s="121"/>
      <c r="R51" s="113"/>
      <c r="S51" s="122"/>
      <c r="T51" s="123"/>
      <c r="U51" s="4"/>
      <c r="V51" s="124"/>
      <c r="W51" s="124"/>
      <c r="X51" s="124"/>
      <c r="Y51" s="124"/>
      <c r="Z51" s="124">
        <f t="shared" si="50"/>
        <v>0</v>
      </c>
      <c r="AA51" s="124"/>
      <c r="AB51" s="124"/>
      <c r="AC51" s="125"/>
      <c r="AD51" s="125"/>
      <c r="AE51" s="125"/>
      <c r="AF51" s="125"/>
      <c r="AG51" s="125">
        <v>5.0</v>
      </c>
      <c r="AH51" s="125"/>
      <c r="AI51" s="125"/>
      <c r="AJ51" s="4"/>
      <c r="AK51" s="104"/>
      <c r="AL51" s="104"/>
      <c r="AM51" s="124">
        <f t="shared" ref="AM51:AO51" si="51">AY51*$D51</f>
        <v>0</v>
      </c>
      <c r="AN51" s="124">
        <f t="shared" si="51"/>
        <v>0</v>
      </c>
      <c r="AO51" s="124">
        <f t="shared" si="51"/>
        <v>0</v>
      </c>
      <c r="AP51" s="104"/>
      <c r="AQ51" s="104"/>
      <c r="AR51" s="104"/>
      <c r="AS51" s="104"/>
      <c r="AT51" s="104"/>
      <c r="AU51" s="104"/>
      <c r="AV51" s="4"/>
      <c r="AW51" s="104"/>
      <c r="AX51" s="104"/>
      <c r="AY51" s="125">
        <v>1.0</v>
      </c>
      <c r="AZ51" s="125">
        <v>3.0</v>
      </c>
      <c r="BA51" s="125">
        <v>1.0</v>
      </c>
      <c r="BB51" s="104"/>
      <c r="BC51" s="104"/>
      <c r="BD51" s="104"/>
      <c r="BE51" s="104"/>
      <c r="BF51" s="104"/>
      <c r="BG51" s="104"/>
      <c r="BH51" s="4"/>
      <c r="BI51" s="129"/>
      <c r="BJ51" s="129"/>
      <c r="BK51" s="129"/>
      <c r="BL51" s="129"/>
      <c r="BM51" s="5"/>
      <c r="BN51" s="130">
        <v>6.015</v>
      </c>
      <c r="BO51" s="126">
        <f t="shared" si="40"/>
        <v>0</v>
      </c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ht="19.5" customHeight="1">
      <c r="A52" s="118" t="s">
        <v>121</v>
      </c>
      <c r="B52" s="119" t="s">
        <v>23</v>
      </c>
      <c r="C52" s="119">
        <v>5.0</v>
      </c>
      <c r="D52" s="127">
        <f t="shared" si="37"/>
        <v>0</v>
      </c>
      <c r="E52" s="111">
        <v>110.0</v>
      </c>
      <c r="F52" s="111">
        <f t="shared" si="38"/>
        <v>0</v>
      </c>
      <c r="G52" s="4"/>
      <c r="H52" s="112"/>
      <c r="I52" s="113"/>
      <c r="J52" s="114"/>
      <c r="K52" s="115"/>
      <c r="L52" s="116"/>
      <c r="M52" s="117"/>
      <c r="N52" s="118"/>
      <c r="O52" s="119"/>
      <c r="P52" s="120"/>
      <c r="Q52" s="121"/>
      <c r="R52" s="113"/>
      <c r="S52" s="122"/>
      <c r="T52" s="123"/>
      <c r="U52" s="4"/>
      <c r="V52" s="124"/>
      <c r="W52" s="124"/>
      <c r="X52" s="124"/>
      <c r="Y52" s="124"/>
      <c r="Z52" s="124">
        <f t="shared" si="50"/>
        <v>0</v>
      </c>
      <c r="AA52" s="124"/>
      <c r="AB52" s="124"/>
      <c r="AC52" s="125"/>
      <c r="AD52" s="125"/>
      <c r="AE52" s="125"/>
      <c r="AF52" s="125"/>
      <c r="AG52" s="125">
        <v>5.0</v>
      </c>
      <c r="AH52" s="125"/>
      <c r="AI52" s="125"/>
      <c r="AJ52" s="4"/>
      <c r="AK52" s="104"/>
      <c r="AL52" s="104"/>
      <c r="AM52" s="104"/>
      <c r="AN52" s="124">
        <f t="shared" ref="AN52:AO52" si="52">AZ52*$D52</f>
        <v>0</v>
      </c>
      <c r="AO52" s="124">
        <f t="shared" si="52"/>
        <v>0</v>
      </c>
      <c r="AP52" s="104"/>
      <c r="AQ52" s="104"/>
      <c r="AR52" s="104"/>
      <c r="AS52" s="104"/>
      <c r="AT52" s="104"/>
      <c r="AU52" s="104"/>
      <c r="AV52" s="4"/>
      <c r="AW52" s="104"/>
      <c r="AX52" s="104"/>
      <c r="AY52" s="104"/>
      <c r="AZ52" s="125">
        <v>3.0</v>
      </c>
      <c r="BA52" s="125">
        <v>2.0</v>
      </c>
      <c r="BB52" s="104"/>
      <c r="BC52" s="104"/>
      <c r="BD52" s="104"/>
      <c r="BE52" s="104"/>
      <c r="BF52" s="104"/>
      <c r="BG52" s="104"/>
      <c r="BH52" s="4"/>
      <c r="BI52" s="129"/>
      <c r="BJ52" s="129"/>
      <c r="BK52" s="129"/>
      <c r="BL52" s="129"/>
      <c r="BM52" s="5"/>
      <c r="BN52" s="130">
        <v>8.288</v>
      </c>
      <c r="BO52" s="126">
        <f t="shared" si="40"/>
        <v>0</v>
      </c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ht="19.5" customHeight="1">
      <c r="A53" s="118" t="s">
        <v>122</v>
      </c>
      <c r="B53" s="119" t="s">
        <v>20</v>
      </c>
      <c r="C53" s="119">
        <v>20.0</v>
      </c>
      <c r="D53" s="127">
        <f t="shared" si="37"/>
        <v>0</v>
      </c>
      <c r="E53" s="111">
        <v>80.0</v>
      </c>
      <c r="F53" s="111">
        <f t="shared" si="38"/>
        <v>0</v>
      </c>
      <c r="G53" s="4"/>
      <c r="H53" s="112"/>
      <c r="I53" s="113"/>
      <c r="J53" s="114"/>
      <c r="K53" s="115"/>
      <c r="L53" s="116"/>
      <c r="M53" s="117"/>
      <c r="N53" s="118"/>
      <c r="O53" s="119"/>
      <c r="P53" s="120"/>
      <c r="Q53" s="121"/>
      <c r="R53" s="113"/>
      <c r="S53" s="122"/>
      <c r="T53" s="123"/>
      <c r="U53" s="4"/>
      <c r="V53" s="124"/>
      <c r="W53" s="124">
        <f>AD53*$D53</f>
        <v>0</v>
      </c>
      <c r="X53" s="124"/>
      <c r="Y53" s="124"/>
      <c r="Z53" s="124"/>
      <c r="AA53" s="124"/>
      <c r="AB53" s="124"/>
      <c r="AC53" s="125"/>
      <c r="AD53" s="125">
        <v>20.0</v>
      </c>
      <c r="AE53" s="125"/>
      <c r="AF53" s="125"/>
      <c r="AG53" s="125"/>
      <c r="AH53" s="125"/>
      <c r="AI53" s="125"/>
      <c r="AJ53" s="4"/>
      <c r="AK53" s="124">
        <f t="shared" ref="AK53:AL53" si="53">AW53*$D53</f>
        <v>0</v>
      </c>
      <c r="AL53" s="124">
        <f t="shared" si="53"/>
        <v>0</v>
      </c>
      <c r="AM53" s="104"/>
      <c r="AN53" s="104"/>
      <c r="AO53" s="104"/>
      <c r="AP53" s="104"/>
      <c r="AQ53" s="104"/>
      <c r="AR53" s="104"/>
      <c r="AS53" s="104"/>
      <c r="AT53" s="104"/>
      <c r="AU53" s="104"/>
      <c r="AV53" s="4"/>
      <c r="AW53" s="125">
        <v>16.0</v>
      </c>
      <c r="AX53" s="125">
        <v>4.0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4"/>
      <c r="BI53" s="129"/>
      <c r="BJ53" s="129"/>
      <c r="BK53" s="129"/>
      <c r="BL53" s="129"/>
      <c r="BM53" s="5"/>
      <c r="BN53" s="130">
        <v>2.531</v>
      </c>
      <c r="BO53" s="126">
        <f t="shared" si="40"/>
        <v>0</v>
      </c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ht="19.5" customHeight="1">
      <c r="A54" s="118" t="s">
        <v>123</v>
      </c>
      <c r="B54" s="119" t="s">
        <v>21</v>
      </c>
      <c r="C54" s="119">
        <v>20.0</v>
      </c>
      <c r="D54" s="127">
        <f t="shared" si="37"/>
        <v>0</v>
      </c>
      <c r="E54" s="111">
        <v>100.0</v>
      </c>
      <c r="F54" s="111">
        <f t="shared" si="38"/>
        <v>0</v>
      </c>
      <c r="G54" s="4"/>
      <c r="H54" s="112"/>
      <c r="I54" s="113"/>
      <c r="J54" s="114"/>
      <c r="K54" s="115"/>
      <c r="L54" s="116"/>
      <c r="M54" s="117"/>
      <c r="N54" s="118"/>
      <c r="O54" s="119"/>
      <c r="P54" s="120"/>
      <c r="Q54" s="121"/>
      <c r="R54" s="113"/>
      <c r="S54" s="122"/>
      <c r="T54" s="123"/>
      <c r="U54" s="4"/>
      <c r="V54" s="124"/>
      <c r="W54" s="124"/>
      <c r="X54" s="124">
        <f>AE54*$D54</f>
        <v>0</v>
      </c>
      <c r="Y54" s="124"/>
      <c r="Z54" s="124"/>
      <c r="AA54" s="124"/>
      <c r="AB54" s="124"/>
      <c r="AC54" s="125"/>
      <c r="AD54" s="125"/>
      <c r="AE54" s="125">
        <v>20.0</v>
      </c>
      <c r="AF54" s="125"/>
      <c r="AG54" s="125"/>
      <c r="AH54" s="125"/>
      <c r="AI54" s="125"/>
      <c r="AJ54" s="4"/>
      <c r="AK54" s="104"/>
      <c r="AL54" s="124">
        <f t="shared" ref="AL54:AM54" si="54">AX54*$D54</f>
        <v>0</v>
      </c>
      <c r="AM54" s="124">
        <f t="shared" si="54"/>
        <v>0</v>
      </c>
      <c r="AN54" s="104"/>
      <c r="AO54" s="104"/>
      <c r="AP54" s="104"/>
      <c r="AQ54" s="104"/>
      <c r="AR54" s="104"/>
      <c r="AS54" s="104"/>
      <c r="AT54" s="104"/>
      <c r="AU54" s="104"/>
      <c r="AV54" s="4"/>
      <c r="AW54" s="104"/>
      <c r="AX54" s="125">
        <v>16.0</v>
      </c>
      <c r="AY54" s="125">
        <v>4.0</v>
      </c>
      <c r="AZ54" s="104"/>
      <c r="BA54" s="104"/>
      <c r="BB54" s="104"/>
      <c r="BC54" s="104"/>
      <c r="BD54" s="104"/>
      <c r="BE54" s="104"/>
      <c r="BF54" s="104"/>
      <c r="BG54" s="104"/>
      <c r="BH54" s="4"/>
      <c r="BI54" s="129"/>
      <c r="BJ54" s="129"/>
      <c r="BK54" s="129"/>
      <c r="BL54" s="129"/>
      <c r="BM54" s="5"/>
      <c r="BN54" s="130">
        <v>4.2</v>
      </c>
      <c r="BO54" s="126">
        <f t="shared" si="40"/>
        <v>0</v>
      </c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</row>
    <row r="55" ht="19.5" customHeight="1">
      <c r="A55" s="118" t="s">
        <v>124</v>
      </c>
      <c r="B55" s="119" t="s">
        <v>22</v>
      </c>
      <c r="C55" s="119">
        <v>10.0</v>
      </c>
      <c r="D55" s="127">
        <f t="shared" si="37"/>
        <v>0</v>
      </c>
      <c r="E55" s="111">
        <v>95.0</v>
      </c>
      <c r="F55" s="111">
        <f t="shared" si="38"/>
        <v>0</v>
      </c>
      <c r="G55" s="4"/>
      <c r="H55" s="112"/>
      <c r="I55" s="113"/>
      <c r="J55" s="114"/>
      <c r="K55" s="115"/>
      <c r="L55" s="116"/>
      <c r="M55" s="117"/>
      <c r="N55" s="118"/>
      <c r="O55" s="119"/>
      <c r="P55" s="120"/>
      <c r="Q55" s="121"/>
      <c r="R55" s="113"/>
      <c r="S55" s="122"/>
      <c r="T55" s="123"/>
      <c r="U55" s="4"/>
      <c r="V55" s="124"/>
      <c r="W55" s="124"/>
      <c r="X55" s="124"/>
      <c r="Y55" s="124">
        <f t="shared" ref="Y55:Y56" si="56">AF55*$D55</f>
        <v>0</v>
      </c>
      <c r="Z55" s="124"/>
      <c r="AA55" s="124"/>
      <c r="AB55" s="124"/>
      <c r="AC55" s="125"/>
      <c r="AD55" s="125"/>
      <c r="AE55" s="125"/>
      <c r="AF55" s="125">
        <v>10.0</v>
      </c>
      <c r="AG55" s="125"/>
      <c r="AH55" s="125"/>
      <c r="AI55" s="125"/>
      <c r="AJ55" s="4"/>
      <c r="AK55" s="124">
        <f t="shared" ref="AK55:AN55" si="55">AW55*$D55</f>
        <v>0</v>
      </c>
      <c r="AL55" s="124">
        <f t="shared" si="55"/>
        <v>0</v>
      </c>
      <c r="AM55" s="124">
        <f t="shared" si="55"/>
        <v>0</v>
      </c>
      <c r="AN55" s="124">
        <f t="shared" si="55"/>
        <v>0</v>
      </c>
      <c r="AO55" s="104"/>
      <c r="AP55" s="104"/>
      <c r="AQ55" s="104"/>
      <c r="AR55" s="104"/>
      <c r="AS55" s="104"/>
      <c r="AT55" s="104"/>
      <c r="AU55" s="104"/>
      <c r="AV55" s="4"/>
      <c r="AW55" s="125">
        <v>1.0</v>
      </c>
      <c r="AX55" s="125">
        <v>1.0</v>
      </c>
      <c r="AY55" s="125">
        <v>7.0</v>
      </c>
      <c r="AZ55" s="125">
        <v>1.0</v>
      </c>
      <c r="BA55" s="104"/>
      <c r="BB55" s="104"/>
      <c r="BC55" s="104"/>
      <c r="BD55" s="104"/>
      <c r="BE55" s="104"/>
      <c r="BF55" s="104"/>
      <c r="BG55" s="104"/>
      <c r="BH55" s="4"/>
      <c r="BI55" s="129"/>
      <c r="BJ55" s="129"/>
      <c r="BK55" s="129"/>
      <c r="BL55" s="129"/>
      <c r="BM55" s="5"/>
      <c r="BN55" s="130">
        <v>6.072</v>
      </c>
      <c r="BO55" s="126">
        <f t="shared" si="40"/>
        <v>0</v>
      </c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</row>
    <row r="56" ht="19.5" customHeight="1">
      <c r="A56" s="118" t="s">
        <v>125</v>
      </c>
      <c r="B56" s="119" t="s">
        <v>22</v>
      </c>
      <c r="C56" s="119">
        <v>10.0</v>
      </c>
      <c r="D56" s="127">
        <f t="shared" si="37"/>
        <v>0</v>
      </c>
      <c r="E56" s="111">
        <v>105.0</v>
      </c>
      <c r="F56" s="111">
        <f t="shared" si="38"/>
        <v>0</v>
      </c>
      <c r="G56" s="4"/>
      <c r="H56" s="112"/>
      <c r="I56" s="113"/>
      <c r="J56" s="114"/>
      <c r="K56" s="115"/>
      <c r="L56" s="116"/>
      <c r="M56" s="117"/>
      <c r="N56" s="118"/>
      <c r="O56" s="119"/>
      <c r="P56" s="120"/>
      <c r="Q56" s="121"/>
      <c r="R56" s="113"/>
      <c r="S56" s="122"/>
      <c r="T56" s="123"/>
      <c r="U56" s="4"/>
      <c r="V56" s="124"/>
      <c r="W56" s="124"/>
      <c r="X56" s="124"/>
      <c r="Y56" s="124">
        <f t="shared" si="56"/>
        <v>0</v>
      </c>
      <c r="Z56" s="124"/>
      <c r="AA56" s="124"/>
      <c r="AB56" s="124"/>
      <c r="AC56" s="125"/>
      <c r="AD56" s="125"/>
      <c r="AE56" s="125"/>
      <c r="AF56" s="125">
        <v>10.0</v>
      </c>
      <c r="AG56" s="125"/>
      <c r="AH56" s="125"/>
      <c r="AI56" s="125"/>
      <c r="AJ56" s="4"/>
      <c r="AK56" s="104"/>
      <c r="AL56" s="124">
        <f t="shared" ref="AL56:AO56" si="57">AX56*$D56</f>
        <v>0</v>
      </c>
      <c r="AM56" s="124">
        <f t="shared" si="57"/>
        <v>0</v>
      </c>
      <c r="AN56" s="124">
        <f t="shared" si="57"/>
        <v>0</v>
      </c>
      <c r="AO56" s="124">
        <f t="shared" si="57"/>
        <v>0</v>
      </c>
      <c r="AP56" s="104"/>
      <c r="AQ56" s="104"/>
      <c r="AR56" s="104"/>
      <c r="AS56" s="104"/>
      <c r="AT56" s="104"/>
      <c r="AU56" s="104"/>
      <c r="AV56" s="4"/>
      <c r="AW56" s="125">
        <v>1.0</v>
      </c>
      <c r="AX56" s="125">
        <v>3.0</v>
      </c>
      <c r="AY56" s="125">
        <v>2.0</v>
      </c>
      <c r="AZ56" s="125">
        <v>2.0</v>
      </c>
      <c r="BA56" s="125">
        <v>2.0</v>
      </c>
      <c r="BB56" s="104"/>
      <c r="BC56" s="104"/>
      <c r="BD56" s="104"/>
      <c r="BE56" s="104"/>
      <c r="BF56" s="104"/>
      <c r="BG56" s="104"/>
      <c r="BH56" s="4"/>
      <c r="BI56" s="129"/>
      <c r="BJ56" s="129"/>
      <c r="BK56" s="129"/>
      <c r="BL56" s="129"/>
      <c r="BM56" s="5"/>
      <c r="BN56" s="130">
        <v>6.51</v>
      </c>
      <c r="BO56" s="126">
        <f t="shared" si="40"/>
        <v>0</v>
      </c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</row>
    <row r="57" ht="19.5" customHeight="1">
      <c r="A57" s="118" t="s">
        <v>87</v>
      </c>
      <c r="B57" s="119" t="s">
        <v>23</v>
      </c>
      <c r="C57" s="119">
        <v>5.0</v>
      </c>
      <c r="D57" s="127">
        <f t="shared" si="37"/>
        <v>0</v>
      </c>
      <c r="E57" s="111">
        <v>80.0</v>
      </c>
      <c r="F57" s="111">
        <f t="shared" si="38"/>
        <v>0</v>
      </c>
      <c r="G57" s="4"/>
      <c r="H57" s="112"/>
      <c r="I57" s="113"/>
      <c r="J57" s="114"/>
      <c r="K57" s="115"/>
      <c r="L57" s="116"/>
      <c r="M57" s="117"/>
      <c r="N57" s="118"/>
      <c r="O57" s="119"/>
      <c r="P57" s="120"/>
      <c r="Q57" s="121"/>
      <c r="R57" s="113"/>
      <c r="S57" s="122"/>
      <c r="T57" s="123"/>
      <c r="U57" s="4"/>
      <c r="V57" s="124"/>
      <c r="W57" s="124"/>
      <c r="X57" s="124"/>
      <c r="Y57" s="124"/>
      <c r="Z57" s="124">
        <f t="shared" ref="Z57:Z58" si="59">AG57*$D57</f>
        <v>0</v>
      </c>
      <c r="AA57" s="124"/>
      <c r="AB57" s="124"/>
      <c r="AC57" s="125"/>
      <c r="AD57" s="125"/>
      <c r="AE57" s="125"/>
      <c r="AF57" s="125"/>
      <c r="AG57" s="125">
        <v>5.0</v>
      </c>
      <c r="AH57" s="125"/>
      <c r="AI57" s="125"/>
      <c r="AJ57" s="4"/>
      <c r="AK57" s="104"/>
      <c r="AL57" s="104"/>
      <c r="AM57" s="124">
        <f t="shared" ref="AM57:AO57" si="58">AY57*$D57</f>
        <v>0</v>
      </c>
      <c r="AN57" s="124">
        <f t="shared" si="58"/>
        <v>0</v>
      </c>
      <c r="AO57" s="124">
        <f t="shared" si="58"/>
        <v>0</v>
      </c>
      <c r="AP57" s="104"/>
      <c r="AQ57" s="104"/>
      <c r="AR57" s="104"/>
      <c r="AS57" s="104"/>
      <c r="AT57" s="104"/>
      <c r="AU57" s="104"/>
      <c r="AV57" s="4"/>
      <c r="AW57" s="104"/>
      <c r="AX57" s="104"/>
      <c r="AY57" s="125">
        <v>1.0</v>
      </c>
      <c r="AZ57" s="125">
        <v>3.0</v>
      </c>
      <c r="BA57" s="125">
        <v>1.0</v>
      </c>
      <c r="BB57" s="104"/>
      <c r="BC57" s="104"/>
      <c r="BD57" s="104"/>
      <c r="BE57" s="104"/>
      <c r="BF57" s="104"/>
      <c r="BG57" s="104"/>
      <c r="BH57" s="4"/>
      <c r="BI57" s="129"/>
      <c r="BJ57" s="129"/>
      <c r="BK57" s="129"/>
      <c r="BL57" s="129"/>
      <c r="BM57" s="5"/>
      <c r="BN57" s="130">
        <v>5.082</v>
      </c>
      <c r="BO57" s="126">
        <f t="shared" si="40"/>
        <v>0</v>
      </c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</row>
    <row r="58" ht="19.5" customHeight="1">
      <c r="A58" s="118" t="s">
        <v>126</v>
      </c>
      <c r="B58" s="119" t="s">
        <v>23</v>
      </c>
      <c r="C58" s="119">
        <v>5.0</v>
      </c>
      <c r="D58" s="127">
        <f t="shared" si="37"/>
        <v>0</v>
      </c>
      <c r="E58" s="111">
        <v>70.0</v>
      </c>
      <c r="F58" s="111">
        <f t="shared" si="38"/>
        <v>0</v>
      </c>
      <c r="G58" s="4"/>
      <c r="H58" s="112"/>
      <c r="I58" s="113"/>
      <c r="J58" s="114"/>
      <c r="K58" s="115"/>
      <c r="L58" s="116"/>
      <c r="M58" s="117"/>
      <c r="N58" s="118"/>
      <c r="O58" s="119"/>
      <c r="P58" s="120"/>
      <c r="Q58" s="121"/>
      <c r="R58" s="113"/>
      <c r="S58" s="122"/>
      <c r="T58" s="123"/>
      <c r="U58" s="4"/>
      <c r="V58" s="124"/>
      <c r="W58" s="124"/>
      <c r="X58" s="124"/>
      <c r="Y58" s="124"/>
      <c r="Z58" s="124">
        <f t="shared" si="59"/>
        <v>0</v>
      </c>
      <c r="AA58" s="124"/>
      <c r="AB58" s="124"/>
      <c r="AC58" s="125"/>
      <c r="AD58" s="125"/>
      <c r="AE58" s="125"/>
      <c r="AF58" s="125"/>
      <c r="AG58" s="125">
        <v>5.0</v>
      </c>
      <c r="AH58" s="125"/>
      <c r="AI58" s="125"/>
      <c r="AJ58" s="4"/>
      <c r="AK58" s="104"/>
      <c r="AL58" s="124">
        <f>AX58*$D58</f>
        <v>0</v>
      </c>
      <c r="AM58" s="104"/>
      <c r="AN58" s="124">
        <f>AZ58*$D58</f>
        <v>0</v>
      </c>
      <c r="AO58" s="104"/>
      <c r="AP58" s="104"/>
      <c r="AQ58" s="104"/>
      <c r="AR58" s="104"/>
      <c r="AS58" s="104"/>
      <c r="AT58" s="104"/>
      <c r="AU58" s="104"/>
      <c r="AV58" s="4"/>
      <c r="AW58" s="104"/>
      <c r="AX58" s="125">
        <v>1.0</v>
      </c>
      <c r="AY58" s="104"/>
      <c r="AZ58" s="125">
        <v>4.0</v>
      </c>
      <c r="BA58" s="104"/>
      <c r="BB58" s="104"/>
      <c r="BC58" s="104"/>
      <c r="BD58" s="104"/>
      <c r="BE58" s="104"/>
      <c r="BF58" s="104"/>
      <c r="BG58" s="104"/>
      <c r="BH58" s="4"/>
      <c r="BI58" s="129"/>
      <c r="BJ58" s="129"/>
      <c r="BK58" s="129"/>
      <c r="BL58" s="129"/>
      <c r="BM58" s="5"/>
      <c r="BN58" s="130">
        <v>4.378</v>
      </c>
      <c r="BO58" s="126">
        <f t="shared" si="40"/>
        <v>0</v>
      </c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</row>
    <row r="59" ht="19.5" customHeight="1">
      <c r="A59" s="118" t="s">
        <v>127</v>
      </c>
      <c r="B59" s="119" t="s">
        <v>128</v>
      </c>
      <c r="C59" s="119">
        <v>10.0</v>
      </c>
      <c r="D59" s="127">
        <f t="shared" si="37"/>
        <v>0</v>
      </c>
      <c r="E59" s="111">
        <v>137.5</v>
      </c>
      <c r="F59" s="111">
        <f t="shared" si="38"/>
        <v>0</v>
      </c>
      <c r="G59" s="4"/>
      <c r="H59" s="112"/>
      <c r="I59" s="113"/>
      <c r="J59" s="114"/>
      <c r="K59" s="115"/>
      <c r="L59" s="116"/>
      <c r="M59" s="117"/>
      <c r="N59" s="118"/>
      <c r="O59" s="119"/>
      <c r="P59" s="120"/>
      <c r="Q59" s="121"/>
      <c r="R59" s="113"/>
      <c r="S59" s="122"/>
      <c r="T59" s="123"/>
      <c r="U59" s="4"/>
      <c r="V59" s="124"/>
      <c r="W59" s="124"/>
      <c r="X59" s="124">
        <f t="shared" ref="X59:Z59" si="60">AE59*$D59</f>
        <v>0</v>
      </c>
      <c r="Y59" s="124">
        <f t="shared" si="60"/>
        <v>0</v>
      </c>
      <c r="Z59" s="124">
        <f t="shared" si="60"/>
        <v>0</v>
      </c>
      <c r="AA59" s="124"/>
      <c r="AB59" s="124"/>
      <c r="AC59" s="125"/>
      <c r="AD59" s="125"/>
      <c r="AE59" s="125">
        <v>2.0</v>
      </c>
      <c r="AF59" s="125">
        <v>7.0</v>
      </c>
      <c r="AG59" s="125">
        <v>1.0</v>
      </c>
      <c r="AH59" s="125"/>
      <c r="AI59" s="125"/>
      <c r="AJ59" s="4"/>
      <c r="AK59" s="124">
        <f t="shared" ref="AK59:AN59" si="61">AW59*$D59</f>
        <v>0</v>
      </c>
      <c r="AL59" s="124">
        <f t="shared" si="61"/>
        <v>0</v>
      </c>
      <c r="AM59" s="124">
        <f t="shared" si="61"/>
        <v>0</v>
      </c>
      <c r="AN59" s="124">
        <f t="shared" si="61"/>
        <v>0</v>
      </c>
      <c r="AO59" s="104"/>
      <c r="AP59" s="104"/>
      <c r="AQ59" s="104"/>
      <c r="AR59" s="104"/>
      <c r="AS59" s="104"/>
      <c r="AT59" s="104"/>
      <c r="AU59" s="104"/>
      <c r="AV59" s="4"/>
      <c r="AW59" s="125">
        <v>2.0</v>
      </c>
      <c r="AX59" s="125">
        <v>6.0</v>
      </c>
      <c r="AY59" s="125">
        <v>1.0</v>
      </c>
      <c r="AZ59" s="125">
        <v>1.0</v>
      </c>
      <c r="BA59" s="104"/>
      <c r="BB59" s="104"/>
      <c r="BC59" s="104"/>
      <c r="BD59" s="104"/>
      <c r="BE59" s="104"/>
      <c r="BF59" s="104"/>
      <c r="BG59" s="104"/>
      <c r="BH59" s="4"/>
      <c r="BI59" s="129"/>
      <c r="BJ59" s="129"/>
      <c r="BK59" s="129"/>
      <c r="BL59" s="129"/>
      <c r="BM59" s="5"/>
      <c r="BN59" s="130">
        <v>8.712</v>
      </c>
      <c r="BO59" s="126">
        <f t="shared" si="40"/>
        <v>0</v>
      </c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</row>
    <row r="60" ht="19.5" customHeight="1">
      <c r="A60" s="162"/>
      <c r="B60" s="4"/>
      <c r="C60" s="163"/>
      <c r="D60" s="30"/>
      <c r="E60" s="101"/>
      <c r="F60" s="164">
        <f>SUM(F42:F59)</f>
        <v>0</v>
      </c>
      <c r="G60" s="4"/>
      <c r="H60" s="156">
        <f t="shared" ref="H60:T60" si="62">SUM(H42:H59)</f>
        <v>0</v>
      </c>
      <c r="I60" s="156">
        <f t="shared" si="62"/>
        <v>0</v>
      </c>
      <c r="J60" s="156">
        <f t="shared" si="62"/>
        <v>0</v>
      </c>
      <c r="K60" s="156">
        <f t="shared" si="62"/>
        <v>0</v>
      </c>
      <c r="L60" s="156">
        <f t="shared" si="62"/>
        <v>0</v>
      </c>
      <c r="M60" s="156">
        <f t="shared" si="62"/>
        <v>0</v>
      </c>
      <c r="N60" s="156">
        <f t="shared" si="62"/>
        <v>0</v>
      </c>
      <c r="O60" s="156">
        <f t="shared" si="62"/>
        <v>0</v>
      </c>
      <c r="P60" s="156">
        <f t="shared" si="62"/>
        <v>0</v>
      </c>
      <c r="Q60" s="156">
        <f t="shared" si="62"/>
        <v>0</v>
      </c>
      <c r="R60" s="156">
        <f t="shared" si="62"/>
        <v>0</v>
      </c>
      <c r="S60" s="156">
        <f t="shared" si="62"/>
        <v>0</v>
      </c>
      <c r="T60" s="156">
        <f t="shared" si="62"/>
        <v>0</v>
      </c>
      <c r="U60" s="4"/>
      <c r="V60" s="124"/>
      <c r="W60" s="104">
        <f t="shared" ref="W60:AA60" si="63">SUM(W42:W59)</f>
        <v>0</v>
      </c>
      <c r="X60" s="104">
        <f t="shared" si="63"/>
        <v>0</v>
      </c>
      <c r="Y60" s="104">
        <f t="shared" si="63"/>
        <v>0</v>
      </c>
      <c r="Z60" s="104">
        <f t="shared" si="63"/>
        <v>0</v>
      </c>
      <c r="AA60" s="104">
        <f t="shared" si="63"/>
        <v>0</v>
      </c>
      <c r="AB60" s="124"/>
      <c r="AC60" s="104"/>
      <c r="AD60" s="104"/>
      <c r="AE60" s="104"/>
      <c r="AF60" s="104"/>
      <c r="AG60" s="104"/>
      <c r="AH60" s="104"/>
      <c r="AI60" s="104"/>
      <c r="AJ60" s="4"/>
      <c r="AK60" s="104">
        <f t="shared" ref="AK60:AO60" si="64">SUM(AK42:AK59)</f>
        <v>0</v>
      </c>
      <c r="AL60" s="104">
        <f t="shared" si="64"/>
        <v>0</v>
      </c>
      <c r="AM60" s="104">
        <f t="shared" si="64"/>
        <v>0</v>
      </c>
      <c r="AN60" s="104">
        <f t="shared" si="64"/>
        <v>0</v>
      </c>
      <c r="AO60" s="104">
        <f t="shared" si="64"/>
        <v>0</v>
      </c>
      <c r="AP60" s="104"/>
      <c r="AQ60" s="104"/>
      <c r="AR60" s="104"/>
      <c r="AS60" s="104"/>
      <c r="AT60" s="104"/>
      <c r="AU60" s="104"/>
      <c r="AV60" s="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67"/>
      <c r="BI60" s="129"/>
      <c r="BJ60" s="129"/>
      <c r="BK60" s="129"/>
      <c r="BL60" s="129"/>
      <c r="BM60" s="5"/>
      <c r="BN60" s="129"/>
      <c r="BO60" s="135">
        <f>SUM(BO42:BO59)</f>
        <v>0</v>
      </c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</row>
    <row r="61" ht="19.5" customHeight="1">
      <c r="A61" s="100" t="s">
        <v>129</v>
      </c>
      <c r="B61" s="30"/>
      <c r="C61" s="30"/>
      <c r="D61" s="30"/>
      <c r="E61" s="101"/>
      <c r="F61" s="101"/>
      <c r="G61" s="4"/>
      <c r="H61" s="30"/>
      <c r="I61" s="30"/>
      <c r="J61" s="30"/>
      <c r="K61" s="30"/>
      <c r="L61" s="30"/>
      <c r="M61" s="30"/>
      <c r="N61" s="102"/>
      <c r="O61" s="30"/>
      <c r="P61" s="30"/>
      <c r="Q61" s="30"/>
      <c r="R61" s="30"/>
      <c r="S61" s="30"/>
      <c r="T61" s="30"/>
      <c r="U61" s="4"/>
      <c r="V61" s="103" t="s">
        <v>19</v>
      </c>
      <c r="W61" s="103" t="s">
        <v>20</v>
      </c>
      <c r="X61" s="103" t="s">
        <v>21</v>
      </c>
      <c r="Y61" s="103" t="s">
        <v>22</v>
      </c>
      <c r="Z61" s="103" t="s">
        <v>23</v>
      </c>
      <c r="AA61" s="103" t="s">
        <v>24</v>
      </c>
      <c r="AB61" s="103" t="s">
        <v>25</v>
      </c>
      <c r="AC61" s="104" t="s">
        <v>19</v>
      </c>
      <c r="AD61" s="104" t="s">
        <v>20</v>
      </c>
      <c r="AE61" s="104" t="s">
        <v>21</v>
      </c>
      <c r="AF61" s="104" t="s">
        <v>22</v>
      </c>
      <c r="AG61" s="104" t="s">
        <v>23</v>
      </c>
      <c r="AH61" s="104" t="s">
        <v>24</v>
      </c>
      <c r="AI61" s="104" t="s">
        <v>25</v>
      </c>
      <c r="AJ61" s="4"/>
      <c r="AK61" s="103" t="s">
        <v>30</v>
      </c>
      <c r="AL61" s="103" t="s">
        <v>31</v>
      </c>
      <c r="AM61" s="103" t="s">
        <v>32</v>
      </c>
      <c r="AN61" s="103" t="s">
        <v>33</v>
      </c>
      <c r="AO61" s="103" t="s">
        <v>34</v>
      </c>
      <c r="AP61" s="103" t="s">
        <v>35</v>
      </c>
      <c r="AQ61" s="103" t="s">
        <v>36</v>
      </c>
      <c r="AR61" s="103" t="s">
        <v>37</v>
      </c>
      <c r="AS61" s="103" t="s">
        <v>38</v>
      </c>
      <c r="AT61" s="103" t="s">
        <v>39</v>
      </c>
      <c r="AU61" s="103" t="s">
        <v>52</v>
      </c>
      <c r="AV61" s="4"/>
      <c r="AW61" s="104" t="s">
        <v>30</v>
      </c>
      <c r="AX61" s="104" t="s">
        <v>31</v>
      </c>
      <c r="AY61" s="104" t="s">
        <v>32</v>
      </c>
      <c r="AZ61" s="104" t="s">
        <v>33</v>
      </c>
      <c r="BA61" s="104" t="s">
        <v>34</v>
      </c>
      <c r="BB61" s="104" t="s">
        <v>35</v>
      </c>
      <c r="BC61" s="104" t="s">
        <v>36</v>
      </c>
      <c r="BD61" s="104" t="s">
        <v>37</v>
      </c>
      <c r="BE61" s="104" t="s">
        <v>38</v>
      </c>
      <c r="BF61" s="104" t="s">
        <v>39</v>
      </c>
      <c r="BG61" s="104" t="s">
        <v>52</v>
      </c>
      <c r="BH61" s="67"/>
      <c r="BI61" s="105" t="s">
        <v>31</v>
      </c>
      <c r="BJ61" s="105" t="s">
        <v>33</v>
      </c>
      <c r="BK61" s="136" t="s">
        <v>31</v>
      </c>
      <c r="BL61" s="136" t="s">
        <v>33</v>
      </c>
      <c r="BM61" s="5"/>
      <c r="BN61" s="107" t="s">
        <v>76</v>
      </c>
      <c r="BO61" s="107" t="s">
        <v>77</v>
      </c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</row>
    <row r="62" ht="19.5" customHeight="1">
      <c r="A62" s="137" t="s">
        <v>130</v>
      </c>
      <c r="B62" s="124" t="s">
        <v>128</v>
      </c>
      <c r="C62" s="138">
        <v>15.0</v>
      </c>
      <c r="D62" s="127">
        <f t="shared" ref="D62:D70" si="67">SUM(H62:T62)</f>
        <v>0</v>
      </c>
      <c r="E62" s="128">
        <v>250.0</v>
      </c>
      <c r="F62" s="111">
        <f t="shared" ref="F62:F70" si="68">D62*E62*(100-$D$2)/100</f>
        <v>0</v>
      </c>
      <c r="G62" s="67"/>
      <c r="H62" s="112"/>
      <c r="I62" s="113"/>
      <c r="J62" s="114"/>
      <c r="K62" s="115"/>
      <c r="L62" s="116"/>
      <c r="M62" s="117"/>
      <c r="N62" s="118"/>
      <c r="O62" s="119"/>
      <c r="P62" s="120"/>
      <c r="Q62" s="121"/>
      <c r="R62" s="113"/>
      <c r="S62" s="122"/>
      <c r="T62" s="123"/>
      <c r="U62" s="67"/>
      <c r="V62" s="124"/>
      <c r="W62" s="124"/>
      <c r="X62" s="124">
        <f t="shared" ref="X62:Z62" si="65">AE62*$D62</f>
        <v>0</v>
      </c>
      <c r="Y62" s="124">
        <f t="shared" si="65"/>
        <v>0</v>
      </c>
      <c r="Z62" s="124">
        <f t="shared" si="65"/>
        <v>0</v>
      </c>
      <c r="AA62" s="124"/>
      <c r="AB62" s="124"/>
      <c r="AC62" s="125"/>
      <c r="AD62" s="125"/>
      <c r="AE62" s="125">
        <v>2.0</v>
      </c>
      <c r="AF62" s="125">
        <v>11.0</v>
      </c>
      <c r="AG62" s="125">
        <v>2.0</v>
      </c>
      <c r="AH62" s="125"/>
      <c r="AI62" s="125"/>
      <c r="AJ62" s="67"/>
      <c r="AK62" s="124">
        <f t="shared" ref="AK62:AO62" si="66">AW62*$D62</f>
        <v>0</v>
      </c>
      <c r="AL62" s="124">
        <f t="shared" si="66"/>
        <v>0</v>
      </c>
      <c r="AM62" s="124">
        <f t="shared" si="66"/>
        <v>0</v>
      </c>
      <c r="AN62" s="124">
        <f t="shared" si="66"/>
        <v>0</v>
      </c>
      <c r="AO62" s="124">
        <f t="shared" si="66"/>
        <v>0</v>
      </c>
      <c r="AP62" s="104"/>
      <c r="AQ62" s="104"/>
      <c r="AR62" s="104"/>
      <c r="AS62" s="104"/>
      <c r="AT62" s="104"/>
      <c r="AU62" s="104"/>
      <c r="AV62" s="67"/>
      <c r="AW62" s="125">
        <v>1.0</v>
      </c>
      <c r="AX62" s="125">
        <v>2.0</v>
      </c>
      <c r="AY62" s="125">
        <v>7.0</v>
      </c>
      <c r="AZ62" s="125">
        <v>3.0</v>
      </c>
      <c r="BA62" s="125">
        <v>2.0</v>
      </c>
      <c r="BB62" s="104"/>
      <c r="BC62" s="104"/>
      <c r="BD62" s="104"/>
      <c r="BE62" s="104"/>
      <c r="BF62" s="104"/>
      <c r="BG62" s="104"/>
      <c r="BH62" s="4"/>
      <c r="BI62" s="129"/>
      <c r="BJ62" s="129"/>
      <c r="BK62" s="129"/>
      <c r="BL62" s="129"/>
      <c r="BM62" s="5"/>
      <c r="BN62" s="130">
        <v>18.476</v>
      </c>
      <c r="BO62" s="126">
        <f t="shared" ref="BO62:BO70" si="69">BN62*D62</f>
        <v>0</v>
      </c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</row>
    <row r="63" ht="19.5" customHeight="1">
      <c r="A63" s="165" t="s">
        <v>131</v>
      </c>
      <c r="B63" s="138" t="s">
        <v>21</v>
      </c>
      <c r="C63" s="138">
        <v>5.0</v>
      </c>
      <c r="D63" s="127">
        <f t="shared" si="67"/>
        <v>0</v>
      </c>
      <c r="E63" s="128">
        <v>50.0</v>
      </c>
      <c r="F63" s="111">
        <f t="shared" si="68"/>
        <v>0</v>
      </c>
      <c r="G63" s="67"/>
      <c r="H63" s="112"/>
      <c r="I63" s="151"/>
      <c r="J63" s="146"/>
      <c r="K63" s="147"/>
      <c r="L63" s="148"/>
      <c r="M63" s="149"/>
      <c r="N63" s="118"/>
      <c r="O63" s="119"/>
      <c r="P63" s="120"/>
      <c r="Q63" s="150"/>
      <c r="R63" s="151"/>
      <c r="S63" s="152"/>
      <c r="T63" s="153"/>
      <c r="U63" s="67"/>
      <c r="V63" s="124"/>
      <c r="W63" s="124"/>
      <c r="X63" s="124">
        <f>AE63*$D63</f>
        <v>0</v>
      </c>
      <c r="Y63" s="124"/>
      <c r="Z63" s="124"/>
      <c r="AA63" s="124"/>
      <c r="AB63" s="124"/>
      <c r="AC63" s="125"/>
      <c r="AD63" s="125"/>
      <c r="AE63" s="125">
        <v>5.0</v>
      </c>
      <c r="AF63" s="125"/>
      <c r="AG63" s="125"/>
      <c r="AH63" s="125"/>
      <c r="AI63" s="125"/>
      <c r="AJ63" s="67"/>
      <c r="AK63" s="124">
        <f t="shared" ref="AK63:AK68" si="70">AW63*$D63</f>
        <v>0</v>
      </c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67"/>
      <c r="AW63" s="125">
        <v>5.0</v>
      </c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4"/>
      <c r="BI63" s="129"/>
      <c r="BJ63" s="129"/>
      <c r="BK63" s="129"/>
      <c r="BL63" s="129"/>
      <c r="BM63" s="5"/>
      <c r="BN63" s="130">
        <v>2.5</v>
      </c>
      <c r="BO63" s="126">
        <f t="shared" si="69"/>
        <v>0</v>
      </c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</row>
    <row r="64" ht="19.5" customHeight="1">
      <c r="A64" s="154" t="s">
        <v>132</v>
      </c>
      <c r="B64" s="109" t="s">
        <v>22</v>
      </c>
      <c r="C64" s="109">
        <v>5.0</v>
      </c>
      <c r="D64" s="127">
        <f t="shared" si="67"/>
        <v>2</v>
      </c>
      <c r="E64" s="128">
        <v>45.0</v>
      </c>
      <c r="F64" s="111">
        <f t="shared" si="68"/>
        <v>90</v>
      </c>
      <c r="G64" s="4"/>
      <c r="H64" s="112"/>
      <c r="I64" s="145">
        <v>2.0</v>
      </c>
      <c r="J64" s="146"/>
      <c r="K64" s="147"/>
      <c r="L64" s="148"/>
      <c r="M64" s="149"/>
      <c r="N64" s="118"/>
      <c r="O64" s="119"/>
      <c r="P64" s="120"/>
      <c r="Q64" s="150"/>
      <c r="R64" s="151"/>
      <c r="S64" s="152"/>
      <c r="T64" s="153"/>
      <c r="U64" s="4"/>
      <c r="V64" s="124"/>
      <c r="W64" s="124"/>
      <c r="X64" s="124"/>
      <c r="Y64" s="124">
        <f t="shared" ref="Y64:Y66" si="71">AF64*$D64</f>
        <v>10</v>
      </c>
      <c r="Z64" s="124"/>
      <c r="AA64" s="124"/>
      <c r="AB64" s="124"/>
      <c r="AC64" s="125"/>
      <c r="AD64" s="125"/>
      <c r="AE64" s="125"/>
      <c r="AF64" s="125">
        <v>5.0</v>
      </c>
      <c r="AG64" s="125"/>
      <c r="AH64" s="125"/>
      <c r="AI64" s="125"/>
      <c r="AJ64" s="4"/>
      <c r="AK64" s="124">
        <f t="shared" si="70"/>
        <v>10</v>
      </c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4"/>
      <c r="AW64" s="125">
        <v>5.0</v>
      </c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4"/>
      <c r="BI64" s="129"/>
      <c r="BJ64" s="129"/>
      <c r="BK64" s="129"/>
      <c r="BL64" s="129"/>
      <c r="BM64" s="5"/>
      <c r="BN64" s="109">
        <v>2.2</v>
      </c>
      <c r="BO64" s="126">
        <f t="shared" si="69"/>
        <v>4.4</v>
      </c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</row>
    <row r="65" ht="19.5" customHeight="1">
      <c r="A65" s="166" t="s">
        <v>133</v>
      </c>
      <c r="B65" s="109" t="s">
        <v>22</v>
      </c>
      <c r="C65" s="109">
        <v>5.0</v>
      </c>
      <c r="D65" s="127">
        <f t="shared" si="67"/>
        <v>2</v>
      </c>
      <c r="E65" s="128">
        <v>60.0</v>
      </c>
      <c r="F65" s="111">
        <f t="shared" si="68"/>
        <v>120</v>
      </c>
      <c r="G65" s="4"/>
      <c r="H65" s="112"/>
      <c r="I65" s="145">
        <v>2.0</v>
      </c>
      <c r="J65" s="146"/>
      <c r="K65" s="147"/>
      <c r="L65" s="148"/>
      <c r="M65" s="149"/>
      <c r="N65" s="118"/>
      <c r="O65" s="119"/>
      <c r="P65" s="120"/>
      <c r="Q65" s="150"/>
      <c r="R65" s="151"/>
      <c r="S65" s="152"/>
      <c r="T65" s="153"/>
      <c r="U65" s="4"/>
      <c r="V65" s="124"/>
      <c r="W65" s="124"/>
      <c r="X65" s="124"/>
      <c r="Y65" s="124">
        <f t="shared" si="71"/>
        <v>10</v>
      </c>
      <c r="Z65" s="124"/>
      <c r="AA65" s="124"/>
      <c r="AB65" s="124"/>
      <c r="AC65" s="125"/>
      <c r="AD65" s="125"/>
      <c r="AE65" s="125"/>
      <c r="AF65" s="125">
        <v>5.0</v>
      </c>
      <c r="AG65" s="125"/>
      <c r="AH65" s="125"/>
      <c r="AI65" s="125"/>
      <c r="AJ65" s="4"/>
      <c r="AK65" s="124">
        <f t="shared" si="70"/>
        <v>10</v>
      </c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4"/>
      <c r="AW65" s="125">
        <v>5.0</v>
      </c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4"/>
      <c r="BI65" s="129"/>
      <c r="BJ65" s="129"/>
      <c r="BK65" s="129"/>
      <c r="BL65" s="129"/>
      <c r="BM65" s="5"/>
      <c r="BN65" s="109">
        <v>3.4</v>
      </c>
      <c r="BO65" s="126">
        <f t="shared" si="69"/>
        <v>6.8</v>
      </c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</row>
    <row r="66" ht="19.5" customHeight="1">
      <c r="A66" s="166" t="s">
        <v>134</v>
      </c>
      <c r="B66" s="109" t="s">
        <v>22</v>
      </c>
      <c r="C66" s="109">
        <v>5.0</v>
      </c>
      <c r="D66" s="127">
        <f t="shared" si="67"/>
        <v>1</v>
      </c>
      <c r="E66" s="128">
        <v>80.0</v>
      </c>
      <c r="F66" s="111">
        <f t="shared" si="68"/>
        <v>80</v>
      </c>
      <c r="G66" s="4"/>
      <c r="H66" s="112"/>
      <c r="I66" s="145">
        <v>1.0</v>
      </c>
      <c r="J66" s="146"/>
      <c r="K66" s="147"/>
      <c r="L66" s="148"/>
      <c r="M66" s="149"/>
      <c r="N66" s="118"/>
      <c r="O66" s="119"/>
      <c r="P66" s="120"/>
      <c r="Q66" s="150"/>
      <c r="R66" s="151"/>
      <c r="S66" s="152"/>
      <c r="T66" s="153"/>
      <c r="U66" s="4"/>
      <c r="V66" s="124"/>
      <c r="W66" s="124"/>
      <c r="X66" s="124"/>
      <c r="Y66" s="124">
        <f t="shared" si="71"/>
        <v>5</v>
      </c>
      <c r="Z66" s="124"/>
      <c r="AA66" s="124"/>
      <c r="AB66" s="124"/>
      <c r="AC66" s="125"/>
      <c r="AD66" s="125"/>
      <c r="AE66" s="125"/>
      <c r="AF66" s="125">
        <v>5.0</v>
      </c>
      <c r="AG66" s="125"/>
      <c r="AH66" s="125"/>
      <c r="AI66" s="125"/>
      <c r="AJ66" s="4"/>
      <c r="AK66" s="124">
        <f t="shared" si="70"/>
        <v>1</v>
      </c>
      <c r="AL66" s="124">
        <f t="shared" ref="AL66:AM66" si="72">AX66*$D66</f>
        <v>1</v>
      </c>
      <c r="AM66" s="124">
        <f t="shared" si="72"/>
        <v>3</v>
      </c>
      <c r="AN66" s="104"/>
      <c r="AO66" s="104"/>
      <c r="AP66" s="104"/>
      <c r="AQ66" s="104"/>
      <c r="AR66" s="104"/>
      <c r="AS66" s="104"/>
      <c r="AT66" s="104"/>
      <c r="AU66" s="104"/>
      <c r="AV66" s="4"/>
      <c r="AW66" s="125">
        <v>1.0</v>
      </c>
      <c r="AX66" s="125">
        <v>1.0</v>
      </c>
      <c r="AY66" s="125">
        <v>3.0</v>
      </c>
      <c r="AZ66" s="104"/>
      <c r="BA66" s="104"/>
      <c r="BB66" s="104"/>
      <c r="BC66" s="104"/>
      <c r="BD66" s="104"/>
      <c r="BE66" s="104"/>
      <c r="BF66" s="104"/>
      <c r="BG66" s="104"/>
      <c r="BH66" s="4"/>
      <c r="BI66" s="129"/>
      <c r="BJ66" s="129"/>
      <c r="BK66" s="129"/>
      <c r="BL66" s="129"/>
      <c r="BM66" s="5"/>
      <c r="BN66" s="109">
        <v>4.7</v>
      </c>
      <c r="BO66" s="126">
        <f t="shared" si="69"/>
        <v>4.7</v>
      </c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</row>
    <row r="67" ht="19.5" customHeight="1">
      <c r="A67" s="143" t="s">
        <v>135</v>
      </c>
      <c r="B67" s="124" t="s">
        <v>128</v>
      </c>
      <c r="C67" s="109">
        <v>15.0</v>
      </c>
      <c r="D67" s="127">
        <f t="shared" si="67"/>
        <v>0</v>
      </c>
      <c r="E67" s="128">
        <v>190.0</v>
      </c>
      <c r="F67" s="111">
        <f t="shared" si="68"/>
        <v>0</v>
      </c>
      <c r="G67" s="67"/>
      <c r="H67" s="112"/>
      <c r="I67" s="113"/>
      <c r="J67" s="114"/>
      <c r="K67" s="115"/>
      <c r="L67" s="116"/>
      <c r="M67" s="117"/>
      <c r="N67" s="118"/>
      <c r="O67" s="119"/>
      <c r="P67" s="120"/>
      <c r="Q67" s="121"/>
      <c r="R67" s="113"/>
      <c r="S67" s="122"/>
      <c r="T67" s="123"/>
      <c r="U67" s="67"/>
      <c r="V67" s="124"/>
      <c r="W67" s="124"/>
      <c r="X67" s="124">
        <f t="shared" ref="X67:Z67" si="73">AE67*$D67</f>
        <v>0</v>
      </c>
      <c r="Y67" s="124">
        <f t="shared" si="73"/>
        <v>0</v>
      </c>
      <c r="Z67" s="124">
        <f t="shared" si="73"/>
        <v>0</v>
      </c>
      <c r="AA67" s="124"/>
      <c r="AB67" s="124"/>
      <c r="AC67" s="125"/>
      <c r="AD67" s="125"/>
      <c r="AE67" s="125">
        <v>7.0</v>
      </c>
      <c r="AF67" s="125">
        <v>5.0</v>
      </c>
      <c r="AG67" s="125">
        <v>3.0</v>
      </c>
      <c r="AH67" s="125"/>
      <c r="AI67" s="125"/>
      <c r="AJ67" s="67"/>
      <c r="AK67" s="124">
        <f t="shared" si="70"/>
        <v>0</v>
      </c>
      <c r="AL67" s="124">
        <f t="shared" ref="AL67:AO67" si="74">AX67*$D67</f>
        <v>0</v>
      </c>
      <c r="AM67" s="124">
        <f t="shared" si="74"/>
        <v>0</v>
      </c>
      <c r="AN67" s="124">
        <f t="shared" si="74"/>
        <v>0</v>
      </c>
      <c r="AO67" s="124">
        <f t="shared" si="74"/>
        <v>0</v>
      </c>
      <c r="AP67" s="104"/>
      <c r="AQ67" s="104"/>
      <c r="AR67" s="104"/>
      <c r="AS67" s="104"/>
      <c r="AT67" s="104"/>
      <c r="AU67" s="104"/>
      <c r="AV67" s="67"/>
      <c r="AW67" s="125">
        <v>3.0</v>
      </c>
      <c r="AX67" s="125">
        <v>1.0</v>
      </c>
      <c r="AY67" s="125">
        <v>4.0</v>
      </c>
      <c r="AZ67" s="125">
        <v>5.0</v>
      </c>
      <c r="BA67" s="125">
        <v>2.0</v>
      </c>
      <c r="BB67" s="104"/>
      <c r="BC67" s="104"/>
      <c r="BD67" s="104"/>
      <c r="BE67" s="104"/>
      <c r="BF67" s="104"/>
      <c r="BG67" s="104"/>
      <c r="BH67" s="4"/>
      <c r="BI67" s="129"/>
      <c r="BJ67" s="129"/>
      <c r="BK67" s="129"/>
      <c r="BL67" s="129"/>
      <c r="BM67" s="5"/>
      <c r="BN67" s="130">
        <v>13.55</v>
      </c>
      <c r="BO67" s="126">
        <f t="shared" si="69"/>
        <v>0</v>
      </c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</row>
    <row r="68" ht="19.5" customHeight="1">
      <c r="A68" s="166" t="s">
        <v>136</v>
      </c>
      <c r="B68" s="109" t="s">
        <v>22</v>
      </c>
      <c r="C68" s="109">
        <v>5.0</v>
      </c>
      <c r="D68" s="127">
        <f t="shared" si="67"/>
        <v>0</v>
      </c>
      <c r="E68" s="128">
        <v>65.0</v>
      </c>
      <c r="F68" s="111">
        <f t="shared" si="68"/>
        <v>0</v>
      </c>
      <c r="G68" s="67"/>
      <c r="H68" s="112"/>
      <c r="I68" s="151"/>
      <c r="J68" s="146"/>
      <c r="K68" s="147"/>
      <c r="L68" s="148"/>
      <c r="M68" s="149"/>
      <c r="N68" s="118"/>
      <c r="O68" s="119"/>
      <c r="P68" s="120"/>
      <c r="Q68" s="150"/>
      <c r="R68" s="151"/>
      <c r="S68" s="152"/>
      <c r="T68" s="153"/>
      <c r="U68" s="67"/>
      <c r="V68" s="124"/>
      <c r="W68" s="124"/>
      <c r="X68" s="124"/>
      <c r="Y68" s="124">
        <f t="shared" ref="Y68:Y69" si="75">AF68*$D68</f>
        <v>0</v>
      </c>
      <c r="Z68" s="124"/>
      <c r="AA68" s="124"/>
      <c r="AB68" s="124"/>
      <c r="AC68" s="125"/>
      <c r="AD68" s="125"/>
      <c r="AE68" s="125"/>
      <c r="AF68" s="125">
        <v>5.0</v>
      </c>
      <c r="AG68" s="125"/>
      <c r="AH68" s="125"/>
      <c r="AI68" s="125"/>
      <c r="AJ68" s="67"/>
      <c r="AK68" s="124">
        <f t="shared" si="70"/>
        <v>0</v>
      </c>
      <c r="AL68" s="124">
        <f t="shared" ref="AL68:AL69" si="76">AX68*$D68</f>
        <v>0</v>
      </c>
      <c r="AM68" s="104"/>
      <c r="AN68" s="104"/>
      <c r="AO68" s="104"/>
      <c r="AP68" s="104"/>
      <c r="AQ68" s="104"/>
      <c r="AR68" s="104"/>
      <c r="AS68" s="104"/>
      <c r="AT68" s="104"/>
      <c r="AU68" s="104"/>
      <c r="AV68" s="67"/>
      <c r="AW68" s="125">
        <v>3.0</v>
      </c>
      <c r="AX68" s="125">
        <v>2.0</v>
      </c>
      <c r="AY68" s="104"/>
      <c r="AZ68" s="104"/>
      <c r="BA68" s="104"/>
      <c r="BB68" s="104"/>
      <c r="BC68" s="104"/>
      <c r="BD68" s="104"/>
      <c r="BE68" s="104"/>
      <c r="BF68" s="104"/>
      <c r="BG68" s="104"/>
      <c r="BH68" s="4"/>
      <c r="BI68" s="129"/>
      <c r="BJ68" s="129"/>
      <c r="BK68" s="129"/>
      <c r="BL68" s="129"/>
      <c r="BM68" s="5"/>
      <c r="BN68" s="130">
        <v>3.8</v>
      </c>
      <c r="BO68" s="126">
        <f t="shared" si="69"/>
        <v>0</v>
      </c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</row>
    <row r="69" ht="19.5" customHeight="1">
      <c r="A69" s="167" t="s">
        <v>137</v>
      </c>
      <c r="B69" s="109" t="s">
        <v>22</v>
      </c>
      <c r="C69" s="109">
        <v>5.0</v>
      </c>
      <c r="D69" s="127">
        <f t="shared" si="67"/>
        <v>1</v>
      </c>
      <c r="E69" s="128">
        <v>70.0</v>
      </c>
      <c r="F69" s="111">
        <f t="shared" si="68"/>
        <v>70</v>
      </c>
      <c r="G69" s="4"/>
      <c r="H69" s="112"/>
      <c r="I69" s="145">
        <v>1.0</v>
      </c>
      <c r="J69" s="146"/>
      <c r="K69" s="147"/>
      <c r="L69" s="148"/>
      <c r="M69" s="149"/>
      <c r="N69" s="118"/>
      <c r="O69" s="119"/>
      <c r="P69" s="120"/>
      <c r="Q69" s="150"/>
      <c r="R69" s="151"/>
      <c r="S69" s="152"/>
      <c r="T69" s="153"/>
      <c r="U69" s="4"/>
      <c r="V69" s="124"/>
      <c r="W69" s="124"/>
      <c r="X69" s="124"/>
      <c r="Y69" s="124">
        <f t="shared" si="75"/>
        <v>5</v>
      </c>
      <c r="Z69" s="124"/>
      <c r="AA69" s="124"/>
      <c r="AB69" s="124"/>
      <c r="AC69" s="125"/>
      <c r="AD69" s="125"/>
      <c r="AE69" s="125"/>
      <c r="AF69" s="125">
        <v>5.0</v>
      </c>
      <c r="AG69" s="125"/>
      <c r="AH69" s="125"/>
      <c r="AI69" s="125"/>
      <c r="AJ69" s="4"/>
      <c r="AK69" s="104"/>
      <c r="AL69" s="124">
        <f t="shared" si="76"/>
        <v>5</v>
      </c>
      <c r="AM69" s="104"/>
      <c r="AN69" s="104"/>
      <c r="AO69" s="104"/>
      <c r="AP69" s="104"/>
      <c r="AQ69" s="104"/>
      <c r="AR69" s="104"/>
      <c r="AS69" s="104"/>
      <c r="AT69" s="104"/>
      <c r="AU69" s="104"/>
      <c r="AV69" s="4"/>
      <c r="AW69" s="125"/>
      <c r="AX69" s="125">
        <v>5.0</v>
      </c>
      <c r="AY69" s="104"/>
      <c r="AZ69" s="104"/>
      <c r="BA69" s="104"/>
      <c r="BB69" s="104"/>
      <c r="BC69" s="104"/>
      <c r="BD69" s="104"/>
      <c r="BE69" s="104"/>
      <c r="BF69" s="104"/>
      <c r="BG69" s="104"/>
      <c r="BH69" s="4"/>
      <c r="BI69" s="129"/>
      <c r="BJ69" s="129"/>
      <c r="BK69" s="129"/>
      <c r="BL69" s="129"/>
      <c r="BM69" s="5"/>
      <c r="BN69" s="109">
        <v>4.2</v>
      </c>
      <c r="BO69" s="126">
        <f t="shared" si="69"/>
        <v>4.2</v>
      </c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</row>
    <row r="70" ht="19.5" customHeight="1">
      <c r="A70" s="168" t="s">
        <v>138</v>
      </c>
      <c r="B70" s="124" t="s">
        <v>128</v>
      </c>
      <c r="C70" s="119">
        <v>15.0</v>
      </c>
      <c r="D70" s="127">
        <f t="shared" si="67"/>
        <v>0</v>
      </c>
      <c r="E70" s="111">
        <v>180.0</v>
      </c>
      <c r="F70" s="111">
        <f t="shared" si="68"/>
        <v>0</v>
      </c>
      <c r="G70" s="4"/>
      <c r="H70" s="112"/>
      <c r="I70" s="113"/>
      <c r="J70" s="114"/>
      <c r="K70" s="115"/>
      <c r="L70" s="116"/>
      <c r="M70" s="117"/>
      <c r="N70" s="118"/>
      <c r="O70" s="119"/>
      <c r="P70" s="120"/>
      <c r="Q70" s="121"/>
      <c r="R70" s="113"/>
      <c r="S70" s="122"/>
      <c r="T70" s="123"/>
      <c r="U70" s="4"/>
      <c r="V70" s="124"/>
      <c r="W70" s="124"/>
      <c r="X70" s="124">
        <f t="shared" ref="X70:Z70" si="77">AE70*$D70</f>
        <v>0</v>
      </c>
      <c r="Y70" s="124">
        <f t="shared" si="77"/>
        <v>0</v>
      </c>
      <c r="Z70" s="124">
        <f t="shared" si="77"/>
        <v>0</v>
      </c>
      <c r="AA70" s="124"/>
      <c r="AB70" s="124"/>
      <c r="AC70" s="125"/>
      <c r="AD70" s="125"/>
      <c r="AE70" s="125">
        <v>3.0</v>
      </c>
      <c r="AF70" s="125">
        <v>11.0</v>
      </c>
      <c r="AG70" s="125">
        <v>1.0</v>
      </c>
      <c r="AH70" s="125"/>
      <c r="AI70" s="125"/>
      <c r="AJ70" s="4"/>
      <c r="AK70" s="124">
        <f t="shared" ref="AK70:AO70" si="78">AW70*$D70</f>
        <v>0</v>
      </c>
      <c r="AL70" s="124">
        <f t="shared" si="78"/>
        <v>0</v>
      </c>
      <c r="AM70" s="124">
        <f t="shared" si="78"/>
        <v>0</v>
      </c>
      <c r="AN70" s="124">
        <f t="shared" si="78"/>
        <v>0</v>
      </c>
      <c r="AO70" s="124">
        <f t="shared" si="78"/>
        <v>0</v>
      </c>
      <c r="AP70" s="104"/>
      <c r="AQ70" s="104"/>
      <c r="AR70" s="104"/>
      <c r="AS70" s="104"/>
      <c r="AT70" s="104"/>
      <c r="AU70" s="104"/>
      <c r="AV70" s="4"/>
      <c r="AW70" s="125">
        <v>2.0</v>
      </c>
      <c r="AX70" s="125">
        <v>4.0</v>
      </c>
      <c r="AY70" s="125">
        <v>5.0</v>
      </c>
      <c r="AZ70" s="125">
        <v>2.0</v>
      </c>
      <c r="BA70" s="125">
        <v>2.0</v>
      </c>
      <c r="BB70" s="104"/>
      <c r="BC70" s="104"/>
      <c r="BD70" s="104"/>
      <c r="BE70" s="104"/>
      <c r="BF70" s="104"/>
      <c r="BG70" s="104"/>
      <c r="BH70" s="4"/>
      <c r="BI70" s="155"/>
      <c r="BJ70" s="155"/>
      <c r="BK70" s="155"/>
      <c r="BL70" s="155"/>
      <c r="BM70" s="5"/>
      <c r="BN70" s="130">
        <v>12.339</v>
      </c>
      <c r="BO70" s="126">
        <f t="shared" si="69"/>
        <v>0</v>
      </c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</row>
    <row r="71" ht="19.5" customHeight="1">
      <c r="A71" s="5"/>
      <c r="B71" s="5"/>
      <c r="C71" s="5"/>
      <c r="D71" s="5"/>
      <c r="E71" s="5"/>
      <c r="F71" s="133">
        <f>SUM(F62:F70)</f>
        <v>360</v>
      </c>
      <c r="G71" s="4"/>
      <c r="H71" s="156">
        <f t="shared" ref="H71:T71" si="79">SUM(H62:H70)</f>
        <v>0</v>
      </c>
      <c r="I71" s="156">
        <f t="shared" si="79"/>
        <v>6</v>
      </c>
      <c r="J71" s="156">
        <f t="shared" si="79"/>
        <v>0</v>
      </c>
      <c r="K71" s="156">
        <f t="shared" si="79"/>
        <v>0</v>
      </c>
      <c r="L71" s="156">
        <f t="shared" si="79"/>
        <v>0</v>
      </c>
      <c r="M71" s="156">
        <f t="shared" si="79"/>
        <v>0</v>
      </c>
      <c r="N71" s="156">
        <f t="shared" si="79"/>
        <v>0</v>
      </c>
      <c r="O71" s="156">
        <f t="shared" si="79"/>
        <v>0</v>
      </c>
      <c r="P71" s="156">
        <f t="shared" si="79"/>
        <v>0</v>
      </c>
      <c r="Q71" s="156">
        <f t="shared" si="79"/>
        <v>0</v>
      </c>
      <c r="R71" s="156">
        <f t="shared" si="79"/>
        <v>0</v>
      </c>
      <c r="S71" s="156">
        <f t="shared" si="79"/>
        <v>0</v>
      </c>
      <c r="T71" s="156">
        <f t="shared" si="79"/>
        <v>0</v>
      </c>
      <c r="U71" s="4"/>
      <c r="V71" s="124"/>
      <c r="W71" s="124"/>
      <c r="X71" s="156">
        <f t="shared" ref="X71:Z71" si="80">SUM(X62:X70)</f>
        <v>0</v>
      </c>
      <c r="Y71" s="156">
        <f t="shared" si="80"/>
        <v>30</v>
      </c>
      <c r="Z71" s="156">
        <f t="shared" si="80"/>
        <v>0</v>
      </c>
      <c r="AA71" s="124"/>
      <c r="AB71" s="124"/>
      <c r="AC71" s="104"/>
      <c r="AD71" s="104"/>
      <c r="AE71" s="104"/>
      <c r="AF71" s="104"/>
      <c r="AG71" s="104"/>
      <c r="AH71" s="104"/>
      <c r="AI71" s="104"/>
      <c r="AJ71" s="4"/>
      <c r="AK71" s="104">
        <f t="shared" ref="AK71:AO71" si="81">SUM(AK62:AK70)</f>
        <v>21</v>
      </c>
      <c r="AL71" s="104">
        <f t="shared" si="81"/>
        <v>6</v>
      </c>
      <c r="AM71" s="104">
        <f t="shared" si="81"/>
        <v>3</v>
      </c>
      <c r="AN71" s="104">
        <f t="shared" si="81"/>
        <v>0</v>
      </c>
      <c r="AO71" s="104">
        <f t="shared" si="81"/>
        <v>0</v>
      </c>
      <c r="AP71" s="104"/>
      <c r="AQ71" s="104"/>
      <c r="AR71" s="104"/>
      <c r="AS71" s="104"/>
      <c r="AT71" s="104"/>
      <c r="AU71" s="104"/>
      <c r="AV71" s="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4"/>
      <c r="BI71" s="124"/>
      <c r="BJ71" s="124"/>
      <c r="BK71" s="124"/>
      <c r="BL71" s="124"/>
      <c r="BM71" s="5"/>
      <c r="BN71" s="129"/>
      <c r="BO71" s="135">
        <f>SUM(BO62:BO70)</f>
        <v>20.1</v>
      </c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</row>
    <row r="72" ht="19.5" customHeight="1">
      <c r="A72" s="100" t="s">
        <v>139</v>
      </c>
      <c r="B72" s="30"/>
      <c r="C72" s="30"/>
      <c r="D72" s="30"/>
      <c r="E72" s="101"/>
      <c r="F72" s="101"/>
      <c r="G72" s="4"/>
      <c r="H72" s="30"/>
      <c r="I72" s="30"/>
      <c r="J72" s="30"/>
      <c r="K72" s="30"/>
      <c r="L72" s="30"/>
      <c r="M72" s="30"/>
      <c r="N72" s="102"/>
      <c r="O72" s="30"/>
      <c r="P72" s="30"/>
      <c r="Q72" s="30"/>
      <c r="R72" s="30"/>
      <c r="S72" s="30"/>
      <c r="T72" s="30"/>
      <c r="U72" s="4"/>
      <c r="V72" s="103" t="s">
        <v>19</v>
      </c>
      <c r="W72" s="103" t="s">
        <v>20</v>
      </c>
      <c r="X72" s="103" t="s">
        <v>21</v>
      </c>
      <c r="Y72" s="103" t="s">
        <v>22</v>
      </c>
      <c r="Z72" s="103" t="s">
        <v>23</v>
      </c>
      <c r="AA72" s="103" t="s">
        <v>24</v>
      </c>
      <c r="AB72" s="103" t="s">
        <v>25</v>
      </c>
      <c r="AC72" s="104" t="s">
        <v>19</v>
      </c>
      <c r="AD72" s="104" t="s">
        <v>20</v>
      </c>
      <c r="AE72" s="104" t="s">
        <v>21</v>
      </c>
      <c r="AF72" s="104" t="s">
        <v>22</v>
      </c>
      <c r="AG72" s="104" t="s">
        <v>23</v>
      </c>
      <c r="AH72" s="104" t="s">
        <v>24</v>
      </c>
      <c r="AI72" s="104" t="s">
        <v>25</v>
      </c>
      <c r="AJ72" s="4"/>
      <c r="AK72" s="103" t="s">
        <v>30</v>
      </c>
      <c r="AL72" s="103" t="s">
        <v>31</v>
      </c>
      <c r="AM72" s="103" t="s">
        <v>32</v>
      </c>
      <c r="AN72" s="103" t="s">
        <v>33</v>
      </c>
      <c r="AO72" s="103" t="s">
        <v>34</v>
      </c>
      <c r="AP72" s="103" t="s">
        <v>35</v>
      </c>
      <c r="AQ72" s="103" t="s">
        <v>36</v>
      </c>
      <c r="AR72" s="103" t="s">
        <v>37</v>
      </c>
      <c r="AS72" s="103" t="s">
        <v>38</v>
      </c>
      <c r="AT72" s="103" t="s">
        <v>39</v>
      </c>
      <c r="AU72" s="103" t="s">
        <v>52</v>
      </c>
      <c r="AV72" s="4"/>
      <c r="AW72" s="104" t="s">
        <v>30</v>
      </c>
      <c r="AX72" s="104" t="s">
        <v>31</v>
      </c>
      <c r="AY72" s="104" t="s">
        <v>32</v>
      </c>
      <c r="AZ72" s="104" t="s">
        <v>33</v>
      </c>
      <c r="BA72" s="104" t="s">
        <v>34</v>
      </c>
      <c r="BB72" s="104" t="s">
        <v>35</v>
      </c>
      <c r="BC72" s="104" t="s">
        <v>36</v>
      </c>
      <c r="BD72" s="104" t="s">
        <v>37</v>
      </c>
      <c r="BE72" s="104" t="s">
        <v>38</v>
      </c>
      <c r="BF72" s="104" t="s">
        <v>39</v>
      </c>
      <c r="BG72" s="104" t="s">
        <v>52</v>
      </c>
      <c r="BH72" s="4"/>
      <c r="BI72" s="105" t="s">
        <v>31</v>
      </c>
      <c r="BJ72" s="105" t="s">
        <v>33</v>
      </c>
      <c r="BK72" s="136" t="s">
        <v>31</v>
      </c>
      <c r="BL72" s="136" t="s">
        <v>33</v>
      </c>
      <c r="BM72" s="5"/>
      <c r="BN72" s="107" t="s">
        <v>76</v>
      </c>
      <c r="BO72" s="107" t="s">
        <v>77</v>
      </c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</row>
    <row r="73" ht="19.5" customHeight="1">
      <c r="A73" s="118" t="s">
        <v>140</v>
      </c>
      <c r="B73" s="169" t="s">
        <v>21</v>
      </c>
      <c r="C73" s="169">
        <v>20.0</v>
      </c>
      <c r="D73" s="127">
        <f t="shared" ref="D73:D84" si="82">SUM(H73:T73)</f>
        <v>0</v>
      </c>
      <c r="E73" s="111">
        <v>100.0</v>
      </c>
      <c r="F73" s="111">
        <f t="shared" ref="F73:F84" si="83">D73*E73*(100-$D$2)/100</f>
        <v>0</v>
      </c>
      <c r="G73" s="4"/>
      <c r="H73" s="112"/>
      <c r="I73" s="113"/>
      <c r="J73" s="114"/>
      <c r="K73" s="115"/>
      <c r="L73" s="116"/>
      <c r="M73" s="117"/>
      <c r="N73" s="118"/>
      <c r="O73" s="119"/>
      <c r="P73" s="120"/>
      <c r="Q73" s="121"/>
      <c r="R73" s="113"/>
      <c r="S73" s="122"/>
      <c r="T73" s="123"/>
      <c r="U73" s="4"/>
      <c r="V73" s="124"/>
      <c r="W73" s="124"/>
      <c r="X73" s="124">
        <f t="shared" ref="X73:X74" si="84">AE73*$D73</f>
        <v>0</v>
      </c>
      <c r="Y73" s="124"/>
      <c r="Z73" s="124"/>
      <c r="AA73" s="124"/>
      <c r="AB73" s="124"/>
      <c r="AC73" s="125"/>
      <c r="AD73" s="125"/>
      <c r="AE73" s="125">
        <v>20.0</v>
      </c>
      <c r="AF73" s="125"/>
      <c r="AG73" s="125"/>
      <c r="AH73" s="125"/>
      <c r="AI73" s="125"/>
      <c r="AJ73" s="4"/>
      <c r="AK73" s="124">
        <f t="shared" ref="AK73:AK84" si="85">AW73*$D73</f>
        <v>0</v>
      </c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4"/>
      <c r="AW73" s="125">
        <v>20.0</v>
      </c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4"/>
      <c r="BI73" s="129"/>
      <c r="BJ73" s="129"/>
      <c r="BK73" s="129"/>
      <c r="BL73" s="129"/>
      <c r="BM73" s="5"/>
      <c r="BN73" s="130">
        <v>4.2</v>
      </c>
      <c r="BO73" s="126">
        <f t="shared" ref="BO73:BO84" si="86">BN73*D73</f>
        <v>0</v>
      </c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</row>
    <row r="74" ht="19.5" customHeight="1">
      <c r="A74" s="118" t="s">
        <v>141</v>
      </c>
      <c r="B74" s="169" t="s">
        <v>142</v>
      </c>
      <c r="C74" s="169">
        <v>10.0</v>
      </c>
      <c r="D74" s="127">
        <f t="shared" si="82"/>
        <v>0</v>
      </c>
      <c r="E74" s="111">
        <v>100.0</v>
      </c>
      <c r="F74" s="111">
        <f t="shared" si="83"/>
        <v>0</v>
      </c>
      <c r="G74" s="4"/>
      <c r="H74" s="112"/>
      <c r="I74" s="113"/>
      <c r="J74" s="114"/>
      <c r="K74" s="115"/>
      <c r="L74" s="116"/>
      <c r="M74" s="117"/>
      <c r="N74" s="118"/>
      <c r="O74" s="119"/>
      <c r="P74" s="120"/>
      <c r="Q74" s="121"/>
      <c r="R74" s="113"/>
      <c r="S74" s="122"/>
      <c r="T74" s="123"/>
      <c r="U74" s="4"/>
      <c r="V74" s="124"/>
      <c r="W74" s="124"/>
      <c r="X74" s="124">
        <f t="shared" si="84"/>
        <v>0</v>
      </c>
      <c r="Y74" s="124">
        <f>AF74*$D74</f>
        <v>0</v>
      </c>
      <c r="Z74" s="124"/>
      <c r="AA74" s="124"/>
      <c r="AB74" s="124"/>
      <c r="AC74" s="125"/>
      <c r="AD74" s="125"/>
      <c r="AE74" s="125">
        <v>5.0</v>
      </c>
      <c r="AF74" s="125">
        <v>5.0</v>
      </c>
      <c r="AG74" s="125"/>
      <c r="AH74" s="125"/>
      <c r="AI74" s="125"/>
      <c r="AJ74" s="4"/>
      <c r="AK74" s="124">
        <f t="shared" si="85"/>
        <v>0</v>
      </c>
      <c r="AL74" s="124">
        <f t="shared" ref="AL74:AL78" si="87">AX74*$D74</f>
        <v>0</v>
      </c>
      <c r="AM74" s="124"/>
      <c r="AN74" s="124"/>
      <c r="AO74" s="124"/>
      <c r="AP74" s="124"/>
      <c r="AQ74" s="124"/>
      <c r="AR74" s="124"/>
      <c r="AS74" s="124"/>
      <c r="AT74" s="124"/>
      <c r="AU74" s="124"/>
      <c r="AV74" s="4"/>
      <c r="AW74" s="125">
        <v>5.0</v>
      </c>
      <c r="AX74" s="125">
        <v>5.0</v>
      </c>
      <c r="AY74" s="104"/>
      <c r="AZ74" s="104"/>
      <c r="BA74" s="104"/>
      <c r="BB74" s="104"/>
      <c r="BC74" s="104"/>
      <c r="BD74" s="104"/>
      <c r="BE74" s="104"/>
      <c r="BF74" s="104"/>
      <c r="BG74" s="104"/>
      <c r="BH74" s="4"/>
      <c r="BI74" s="129"/>
      <c r="BJ74" s="129"/>
      <c r="BK74" s="129"/>
      <c r="BL74" s="129"/>
      <c r="BM74" s="5"/>
      <c r="BN74" s="131">
        <v>5.679</v>
      </c>
      <c r="BO74" s="126">
        <f t="shared" si="86"/>
        <v>0</v>
      </c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</row>
    <row r="75" ht="19.5" customHeight="1">
      <c r="A75" s="118" t="s">
        <v>143</v>
      </c>
      <c r="B75" s="119" t="s">
        <v>20</v>
      </c>
      <c r="C75" s="119">
        <v>20.0</v>
      </c>
      <c r="D75" s="127">
        <f t="shared" si="82"/>
        <v>0</v>
      </c>
      <c r="E75" s="111">
        <v>65.0</v>
      </c>
      <c r="F75" s="111">
        <f t="shared" si="83"/>
        <v>0</v>
      </c>
      <c r="G75" s="4"/>
      <c r="H75" s="112"/>
      <c r="I75" s="113"/>
      <c r="J75" s="114"/>
      <c r="K75" s="115"/>
      <c r="L75" s="116"/>
      <c r="M75" s="117"/>
      <c r="N75" s="118"/>
      <c r="O75" s="119"/>
      <c r="P75" s="120"/>
      <c r="Q75" s="121"/>
      <c r="R75" s="113"/>
      <c r="S75" s="122"/>
      <c r="T75" s="123"/>
      <c r="U75" s="4"/>
      <c r="V75" s="124"/>
      <c r="W75" s="124">
        <f>AD75*$D75</f>
        <v>0</v>
      </c>
      <c r="X75" s="124"/>
      <c r="Y75" s="124"/>
      <c r="Z75" s="124"/>
      <c r="AA75" s="124"/>
      <c r="AB75" s="124"/>
      <c r="AC75" s="124"/>
      <c r="AD75" s="124">
        <v>20.0</v>
      </c>
      <c r="AE75" s="124"/>
      <c r="AF75" s="124"/>
      <c r="AG75" s="124"/>
      <c r="AH75" s="124"/>
      <c r="AI75" s="124"/>
      <c r="AJ75" s="4"/>
      <c r="AK75" s="124">
        <f t="shared" si="85"/>
        <v>0</v>
      </c>
      <c r="AL75" s="124">
        <f t="shared" si="87"/>
        <v>0</v>
      </c>
      <c r="AM75" s="104"/>
      <c r="AN75" s="104"/>
      <c r="AO75" s="104"/>
      <c r="AP75" s="104"/>
      <c r="AQ75" s="104"/>
      <c r="AR75" s="104"/>
      <c r="AS75" s="104"/>
      <c r="AT75" s="104"/>
      <c r="AU75" s="104"/>
      <c r="AV75" s="124"/>
      <c r="AW75" s="124">
        <v>17.0</v>
      </c>
      <c r="AX75" s="125">
        <v>3.0</v>
      </c>
      <c r="AY75" s="104"/>
      <c r="AZ75" s="104"/>
      <c r="BA75" s="104"/>
      <c r="BB75" s="104"/>
      <c r="BC75" s="104"/>
      <c r="BD75" s="104"/>
      <c r="BE75" s="104"/>
      <c r="BF75" s="104"/>
      <c r="BG75" s="104"/>
      <c r="BH75" s="4"/>
      <c r="BI75" s="124"/>
      <c r="BJ75" s="124"/>
      <c r="BK75" s="124"/>
      <c r="BL75" s="129"/>
      <c r="BM75" s="5"/>
      <c r="BN75" s="131">
        <v>1.8</v>
      </c>
      <c r="BO75" s="126">
        <f t="shared" si="86"/>
        <v>0</v>
      </c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</row>
    <row r="76" ht="19.5" customHeight="1">
      <c r="A76" s="118" t="s">
        <v>85</v>
      </c>
      <c r="B76" s="119" t="s">
        <v>21</v>
      </c>
      <c r="C76" s="119">
        <v>20.0</v>
      </c>
      <c r="D76" s="127">
        <f t="shared" si="82"/>
        <v>0</v>
      </c>
      <c r="E76" s="111">
        <v>107.5</v>
      </c>
      <c r="F76" s="111">
        <f t="shared" si="83"/>
        <v>0</v>
      </c>
      <c r="G76" s="4"/>
      <c r="H76" s="112"/>
      <c r="I76" s="113"/>
      <c r="J76" s="114"/>
      <c r="K76" s="115"/>
      <c r="L76" s="116"/>
      <c r="M76" s="117"/>
      <c r="N76" s="118"/>
      <c r="O76" s="119"/>
      <c r="P76" s="120"/>
      <c r="Q76" s="121"/>
      <c r="R76" s="113"/>
      <c r="S76" s="122"/>
      <c r="T76" s="123"/>
      <c r="U76" s="4"/>
      <c r="V76" s="124"/>
      <c r="W76" s="124"/>
      <c r="X76" s="124">
        <f>AE76*$D76</f>
        <v>0</v>
      </c>
      <c r="Y76" s="124"/>
      <c r="Z76" s="124"/>
      <c r="AA76" s="124"/>
      <c r="AB76" s="124"/>
      <c r="AC76" s="125"/>
      <c r="AD76" s="125"/>
      <c r="AE76" s="125">
        <v>20.0</v>
      </c>
      <c r="AF76" s="125"/>
      <c r="AG76" s="125"/>
      <c r="AH76" s="125"/>
      <c r="AI76" s="125"/>
      <c r="AJ76" s="4"/>
      <c r="AK76" s="124">
        <f t="shared" si="85"/>
        <v>0</v>
      </c>
      <c r="AL76" s="124">
        <f t="shared" si="87"/>
        <v>0</v>
      </c>
      <c r="AM76" s="104"/>
      <c r="AN76" s="104"/>
      <c r="AO76" s="104"/>
      <c r="AP76" s="104"/>
      <c r="AQ76" s="104"/>
      <c r="AR76" s="104"/>
      <c r="AS76" s="104"/>
      <c r="AT76" s="104"/>
      <c r="AU76" s="104"/>
      <c r="AV76" s="4"/>
      <c r="AW76" s="125">
        <v>12.0</v>
      </c>
      <c r="AX76" s="125">
        <v>8.0</v>
      </c>
      <c r="AY76" s="104"/>
      <c r="AZ76" s="104"/>
      <c r="BA76" s="104"/>
      <c r="BB76" s="104"/>
      <c r="BC76" s="104"/>
      <c r="BD76" s="104"/>
      <c r="BE76" s="104"/>
      <c r="BF76" s="104"/>
      <c r="BG76" s="104"/>
      <c r="BH76" s="4"/>
      <c r="BI76" s="129"/>
      <c r="BJ76" s="129"/>
      <c r="BK76" s="129"/>
      <c r="BL76" s="129"/>
      <c r="BM76" s="5"/>
      <c r="BN76" s="130">
        <v>4.854</v>
      </c>
      <c r="BO76" s="126">
        <f t="shared" si="86"/>
        <v>0</v>
      </c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</row>
    <row r="77" ht="19.5" customHeight="1">
      <c r="A77" s="118" t="s">
        <v>144</v>
      </c>
      <c r="B77" s="169" t="s">
        <v>22</v>
      </c>
      <c r="C77" s="169">
        <v>20.0</v>
      </c>
      <c r="D77" s="127">
        <f t="shared" si="82"/>
        <v>0</v>
      </c>
      <c r="E77" s="111">
        <v>155.0</v>
      </c>
      <c r="F77" s="111">
        <f t="shared" si="83"/>
        <v>0</v>
      </c>
      <c r="G77" s="4"/>
      <c r="H77" s="112"/>
      <c r="I77" s="113"/>
      <c r="J77" s="114"/>
      <c r="K77" s="115"/>
      <c r="L77" s="116"/>
      <c r="M77" s="117"/>
      <c r="N77" s="118"/>
      <c r="O77" s="119"/>
      <c r="P77" s="120"/>
      <c r="Q77" s="121"/>
      <c r="R77" s="113"/>
      <c r="S77" s="122"/>
      <c r="T77" s="123"/>
      <c r="U77" s="4"/>
      <c r="V77" s="124"/>
      <c r="W77" s="124"/>
      <c r="X77" s="124"/>
      <c r="Y77" s="124">
        <f>AF77*$D77</f>
        <v>0</v>
      </c>
      <c r="Z77" s="124"/>
      <c r="AA77" s="124"/>
      <c r="AB77" s="124"/>
      <c r="AC77" s="125"/>
      <c r="AD77" s="125"/>
      <c r="AE77" s="125"/>
      <c r="AF77" s="125">
        <v>20.0</v>
      </c>
      <c r="AG77" s="125"/>
      <c r="AH77" s="125"/>
      <c r="AI77" s="125"/>
      <c r="AJ77" s="4"/>
      <c r="AK77" s="124">
        <f t="shared" si="85"/>
        <v>0</v>
      </c>
      <c r="AL77" s="124">
        <f t="shared" si="87"/>
        <v>0</v>
      </c>
      <c r="AM77" s="124">
        <f t="shared" ref="AM77:AN77" si="88">AY77*$D77</f>
        <v>0</v>
      </c>
      <c r="AN77" s="124">
        <f t="shared" si="88"/>
        <v>0</v>
      </c>
      <c r="AO77" s="104"/>
      <c r="AP77" s="104"/>
      <c r="AQ77" s="104"/>
      <c r="AR77" s="104"/>
      <c r="AS77" s="104"/>
      <c r="AT77" s="104"/>
      <c r="AU77" s="104"/>
      <c r="AV77" s="4"/>
      <c r="AW77" s="125">
        <v>1.0</v>
      </c>
      <c r="AX77" s="125">
        <v>6.0</v>
      </c>
      <c r="AY77" s="125">
        <v>7.0</v>
      </c>
      <c r="AZ77" s="125">
        <v>6.0</v>
      </c>
      <c r="BA77" s="104"/>
      <c r="BB77" s="104"/>
      <c r="BC77" s="104"/>
      <c r="BD77" s="104"/>
      <c r="BE77" s="104"/>
      <c r="BF77" s="104"/>
      <c r="BG77" s="104"/>
      <c r="BH77" s="4"/>
      <c r="BI77" s="129"/>
      <c r="BJ77" s="129"/>
      <c r="BK77" s="129"/>
      <c r="BL77" s="129"/>
      <c r="BM77" s="5"/>
      <c r="BN77" s="131">
        <v>9.101</v>
      </c>
      <c r="BO77" s="126">
        <f t="shared" si="86"/>
        <v>0</v>
      </c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</row>
    <row r="78" ht="19.5" customHeight="1">
      <c r="A78" s="118" t="s">
        <v>145</v>
      </c>
      <c r="B78" s="169" t="s">
        <v>23</v>
      </c>
      <c r="C78" s="169">
        <v>10.0</v>
      </c>
      <c r="D78" s="127">
        <f t="shared" si="82"/>
        <v>0</v>
      </c>
      <c r="E78" s="111">
        <v>145.0</v>
      </c>
      <c r="F78" s="111">
        <f t="shared" si="83"/>
        <v>0</v>
      </c>
      <c r="G78" s="4"/>
      <c r="H78" s="112"/>
      <c r="I78" s="113"/>
      <c r="J78" s="114"/>
      <c r="K78" s="115"/>
      <c r="L78" s="116"/>
      <c r="M78" s="117"/>
      <c r="N78" s="118"/>
      <c r="O78" s="119"/>
      <c r="P78" s="120"/>
      <c r="Q78" s="121"/>
      <c r="R78" s="113"/>
      <c r="S78" s="122"/>
      <c r="T78" s="123"/>
      <c r="U78" s="4"/>
      <c r="V78" s="124"/>
      <c r="W78" s="124"/>
      <c r="X78" s="124"/>
      <c r="Y78" s="124"/>
      <c r="Z78" s="124">
        <f>AG78*$D78</f>
        <v>0</v>
      </c>
      <c r="AA78" s="124"/>
      <c r="AB78" s="124"/>
      <c r="AC78" s="125"/>
      <c r="AD78" s="125"/>
      <c r="AE78" s="125"/>
      <c r="AF78" s="125"/>
      <c r="AG78" s="125">
        <v>10.0</v>
      </c>
      <c r="AH78" s="125"/>
      <c r="AI78" s="125"/>
      <c r="AJ78" s="4"/>
      <c r="AK78" s="124">
        <f t="shared" si="85"/>
        <v>0</v>
      </c>
      <c r="AL78" s="124">
        <f t="shared" si="87"/>
        <v>0</v>
      </c>
      <c r="AM78" s="124">
        <f t="shared" ref="AM78:AN78" si="89">AY78*$D78</f>
        <v>0</v>
      </c>
      <c r="AN78" s="124">
        <f t="shared" si="89"/>
        <v>0</v>
      </c>
      <c r="AO78" s="104"/>
      <c r="AP78" s="104"/>
      <c r="AQ78" s="104"/>
      <c r="AR78" s="104"/>
      <c r="AS78" s="104"/>
      <c r="AT78" s="104"/>
      <c r="AU78" s="104"/>
      <c r="AV78" s="4"/>
      <c r="AW78" s="125">
        <v>1.0</v>
      </c>
      <c r="AX78" s="125">
        <v>1.0</v>
      </c>
      <c r="AY78" s="125">
        <v>4.0</v>
      </c>
      <c r="AZ78" s="125">
        <v>4.0</v>
      </c>
      <c r="BA78" s="104"/>
      <c r="BB78" s="104"/>
      <c r="BC78" s="104"/>
      <c r="BD78" s="104"/>
      <c r="BE78" s="104"/>
      <c r="BF78" s="104"/>
      <c r="BG78" s="104"/>
      <c r="BH78" s="4"/>
      <c r="BI78" s="129"/>
      <c r="BJ78" s="129"/>
      <c r="BK78" s="129"/>
      <c r="BL78" s="129"/>
      <c r="BM78" s="5"/>
      <c r="BN78" s="131">
        <v>9.524</v>
      </c>
      <c r="BO78" s="126">
        <f t="shared" si="86"/>
        <v>0</v>
      </c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</row>
    <row r="79" ht="19.5" customHeight="1">
      <c r="A79" s="118" t="s">
        <v>146</v>
      </c>
      <c r="B79" s="169" t="s">
        <v>24</v>
      </c>
      <c r="C79" s="169">
        <v>5.0</v>
      </c>
      <c r="D79" s="127">
        <f t="shared" si="82"/>
        <v>0</v>
      </c>
      <c r="E79" s="111">
        <v>195.0</v>
      </c>
      <c r="F79" s="111">
        <f t="shared" si="83"/>
        <v>0</v>
      </c>
      <c r="G79" s="4"/>
      <c r="H79" s="112"/>
      <c r="I79" s="113"/>
      <c r="J79" s="114"/>
      <c r="K79" s="115"/>
      <c r="L79" s="116"/>
      <c r="M79" s="117"/>
      <c r="N79" s="118"/>
      <c r="O79" s="119"/>
      <c r="P79" s="120"/>
      <c r="Q79" s="121"/>
      <c r="R79" s="113"/>
      <c r="S79" s="122"/>
      <c r="T79" s="123"/>
      <c r="U79" s="4"/>
      <c r="V79" s="124"/>
      <c r="W79" s="124"/>
      <c r="X79" s="124"/>
      <c r="Y79" s="124"/>
      <c r="Z79" s="124"/>
      <c r="AA79" s="124">
        <f>AH79*$D79</f>
        <v>0</v>
      </c>
      <c r="AB79" s="124"/>
      <c r="AC79" s="125"/>
      <c r="AD79" s="125"/>
      <c r="AE79" s="125"/>
      <c r="AF79" s="125"/>
      <c r="AG79" s="125"/>
      <c r="AH79" s="125">
        <v>5.0</v>
      </c>
      <c r="AI79" s="125"/>
      <c r="AJ79" s="4"/>
      <c r="AK79" s="124">
        <f t="shared" si="85"/>
        <v>0</v>
      </c>
      <c r="AL79" s="124"/>
      <c r="AM79" s="124"/>
      <c r="AN79" s="124">
        <f>AZ79*$D79</f>
        <v>0</v>
      </c>
      <c r="AO79" s="124"/>
      <c r="AP79" s="124">
        <f>BB79*$D79</f>
        <v>0</v>
      </c>
      <c r="AQ79" s="124"/>
      <c r="AR79" s="124"/>
      <c r="AS79" s="124"/>
      <c r="AT79" s="124"/>
      <c r="AU79" s="124"/>
      <c r="AV79" s="4"/>
      <c r="AW79" s="125">
        <v>1.0</v>
      </c>
      <c r="AX79" s="104"/>
      <c r="AY79" s="104"/>
      <c r="AZ79" s="125">
        <v>3.0</v>
      </c>
      <c r="BA79" s="104"/>
      <c r="BB79" s="125">
        <v>1.0</v>
      </c>
      <c r="BC79" s="104"/>
      <c r="BD79" s="104"/>
      <c r="BE79" s="104"/>
      <c r="BF79" s="104"/>
      <c r="BG79" s="104"/>
      <c r="BH79" s="4"/>
      <c r="BI79" s="129"/>
      <c r="BJ79" s="129"/>
      <c r="BK79" s="129"/>
      <c r="BL79" s="129"/>
      <c r="BM79" s="5"/>
      <c r="BN79" s="130">
        <v>15.0</v>
      </c>
      <c r="BO79" s="126">
        <f t="shared" si="86"/>
        <v>0</v>
      </c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</row>
    <row r="80" ht="19.5" customHeight="1">
      <c r="A80" s="118" t="s">
        <v>147</v>
      </c>
      <c r="B80" s="169" t="s">
        <v>20</v>
      </c>
      <c r="C80" s="169">
        <v>20.0</v>
      </c>
      <c r="D80" s="127">
        <f t="shared" si="82"/>
        <v>0</v>
      </c>
      <c r="E80" s="111">
        <v>72.5</v>
      </c>
      <c r="F80" s="111">
        <f t="shared" si="83"/>
        <v>0</v>
      </c>
      <c r="G80" s="4"/>
      <c r="H80" s="112"/>
      <c r="I80" s="113"/>
      <c r="J80" s="114"/>
      <c r="K80" s="115"/>
      <c r="L80" s="116"/>
      <c r="M80" s="117"/>
      <c r="N80" s="118"/>
      <c r="O80" s="119"/>
      <c r="P80" s="120"/>
      <c r="Q80" s="121"/>
      <c r="R80" s="113"/>
      <c r="S80" s="122"/>
      <c r="T80" s="123"/>
      <c r="U80" s="4"/>
      <c r="V80" s="124"/>
      <c r="W80" s="124">
        <f>AD80*$D80</f>
        <v>0</v>
      </c>
      <c r="X80" s="124"/>
      <c r="Y80" s="124"/>
      <c r="Z80" s="124"/>
      <c r="AA80" s="124"/>
      <c r="AB80" s="124"/>
      <c r="AC80" s="125"/>
      <c r="AD80" s="125">
        <v>20.0</v>
      </c>
      <c r="AE80" s="125"/>
      <c r="AF80" s="125"/>
      <c r="AG80" s="125"/>
      <c r="AH80" s="125"/>
      <c r="AI80" s="125"/>
      <c r="AJ80" s="4"/>
      <c r="AK80" s="124">
        <f t="shared" si="85"/>
        <v>0</v>
      </c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4"/>
      <c r="AW80" s="125">
        <v>20.0</v>
      </c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4"/>
      <c r="BI80" s="129"/>
      <c r="BJ80" s="129"/>
      <c r="BK80" s="129"/>
      <c r="BL80" s="129"/>
      <c r="BM80" s="5"/>
      <c r="BN80" s="131">
        <v>2.474</v>
      </c>
      <c r="BO80" s="126">
        <f t="shared" si="86"/>
        <v>0</v>
      </c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</row>
    <row r="81" ht="19.5" customHeight="1">
      <c r="A81" s="118" t="s">
        <v>148</v>
      </c>
      <c r="B81" s="119" t="s">
        <v>21</v>
      </c>
      <c r="C81" s="119">
        <v>20.0</v>
      </c>
      <c r="D81" s="127">
        <f t="shared" si="82"/>
        <v>0</v>
      </c>
      <c r="E81" s="111">
        <v>110.0</v>
      </c>
      <c r="F81" s="111">
        <f t="shared" si="83"/>
        <v>0</v>
      </c>
      <c r="G81" s="4"/>
      <c r="H81" s="112"/>
      <c r="I81" s="113"/>
      <c r="J81" s="114"/>
      <c r="K81" s="115"/>
      <c r="L81" s="116"/>
      <c r="M81" s="117"/>
      <c r="N81" s="118"/>
      <c r="O81" s="119"/>
      <c r="P81" s="120"/>
      <c r="Q81" s="121"/>
      <c r="R81" s="113"/>
      <c r="S81" s="122"/>
      <c r="T81" s="123"/>
      <c r="U81" s="4"/>
      <c r="V81" s="124"/>
      <c r="W81" s="124"/>
      <c r="X81" s="124">
        <f>AE81*$D81</f>
        <v>0</v>
      </c>
      <c r="Y81" s="124"/>
      <c r="Z81" s="124"/>
      <c r="AA81" s="124"/>
      <c r="AB81" s="124"/>
      <c r="AC81" s="125"/>
      <c r="AD81" s="125"/>
      <c r="AE81" s="125">
        <v>20.0</v>
      </c>
      <c r="AF81" s="125"/>
      <c r="AG81" s="125"/>
      <c r="AH81" s="125"/>
      <c r="AI81" s="125"/>
      <c r="AJ81" s="4"/>
      <c r="AK81" s="124">
        <f t="shared" si="85"/>
        <v>0</v>
      </c>
      <c r="AL81" s="124">
        <f t="shared" ref="AL81:AN81" si="90">AX81*$D81</f>
        <v>0</v>
      </c>
      <c r="AM81" s="124">
        <f t="shared" si="90"/>
        <v>0</v>
      </c>
      <c r="AN81" s="124">
        <f t="shared" si="90"/>
        <v>0</v>
      </c>
      <c r="AO81" s="104"/>
      <c r="AP81" s="104"/>
      <c r="AQ81" s="104"/>
      <c r="AR81" s="104"/>
      <c r="AS81" s="104"/>
      <c r="AT81" s="104"/>
      <c r="AU81" s="104"/>
      <c r="AV81" s="4"/>
      <c r="AW81" s="170">
        <v>3.0</v>
      </c>
      <c r="AX81" s="170">
        <v>9.0</v>
      </c>
      <c r="AY81" s="170">
        <v>7.0</v>
      </c>
      <c r="AZ81" s="170">
        <v>1.0</v>
      </c>
      <c r="BA81" s="104"/>
      <c r="BB81" s="104"/>
      <c r="BC81" s="104"/>
      <c r="BD81" s="104"/>
      <c r="BE81" s="104"/>
      <c r="BF81" s="104"/>
      <c r="BG81" s="104"/>
      <c r="BH81" s="4"/>
      <c r="BI81" s="129"/>
      <c r="BJ81" s="129"/>
      <c r="BK81" s="129"/>
      <c r="BL81" s="129"/>
      <c r="BM81" s="5"/>
      <c r="BN81" s="130">
        <v>5.071</v>
      </c>
      <c r="BO81" s="126">
        <f t="shared" si="86"/>
        <v>0</v>
      </c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</row>
    <row r="82" ht="19.5" customHeight="1">
      <c r="A82" s="171" t="s">
        <v>149</v>
      </c>
      <c r="B82" s="172" t="s">
        <v>22</v>
      </c>
      <c r="C82" s="172">
        <v>10.0</v>
      </c>
      <c r="D82" s="127">
        <f t="shared" si="82"/>
        <v>0</v>
      </c>
      <c r="E82" s="111">
        <v>110.0</v>
      </c>
      <c r="F82" s="111">
        <f t="shared" si="83"/>
        <v>0</v>
      </c>
      <c r="G82" s="67"/>
      <c r="H82" s="112"/>
      <c r="I82" s="113"/>
      <c r="J82" s="114"/>
      <c r="K82" s="115"/>
      <c r="L82" s="116"/>
      <c r="M82" s="117"/>
      <c r="N82" s="118"/>
      <c r="O82" s="119"/>
      <c r="P82" s="120"/>
      <c r="Q82" s="121"/>
      <c r="R82" s="113"/>
      <c r="S82" s="122"/>
      <c r="T82" s="123"/>
      <c r="U82" s="67"/>
      <c r="V82" s="124"/>
      <c r="W82" s="124"/>
      <c r="X82" s="124"/>
      <c r="Y82" s="124">
        <f>AF82*$D82</f>
        <v>0</v>
      </c>
      <c r="Z82" s="124"/>
      <c r="AA82" s="124"/>
      <c r="AB82" s="124"/>
      <c r="AC82" s="125"/>
      <c r="AD82" s="125"/>
      <c r="AE82" s="125"/>
      <c r="AF82" s="125">
        <v>10.0</v>
      </c>
      <c r="AG82" s="125"/>
      <c r="AH82" s="125"/>
      <c r="AI82" s="125"/>
      <c r="AJ82" s="67"/>
      <c r="AK82" s="124">
        <f t="shared" si="85"/>
        <v>0</v>
      </c>
      <c r="AL82" s="124">
        <f t="shared" ref="AL82:AN82" si="91">AX82*$D82</f>
        <v>0</v>
      </c>
      <c r="AM82" s="124">
        <f t="shared" si="91"/>
        <v>0</v>
      </c>
      <c r="AN82" s="124">
        <f t="shared" si="91"/>
        <v>0</v>
      </c>
      <c r="AO82" s="124"/>
      <c r="AP82" s="124"/>
      <c r="AQ82" s="124"/>
      <c r="AR82" s="124"/>
      <c r="AS82" s="124"/>
      <c r="AT82" s="124"/>
      <c r="AU82" s="124"/>
      <c r="AV82" s="67"/>
      <c r="AW82" s="125">
        <v>2.0</v>
      </c>
      <c r="AX82" s="125">
        <v>4.0</v>
      </c>
      <c r="AY82" s="125">
        <v>2.0</v>
      </c>
      <c r="AZ82" s="125">
        <v>2.0</v>
      </c>
      <c r="BA82" s="104"/>
      <c r="BB82" s="104"/>
      <c r="BC82" s="104"/>
      <c r="BD82" s="104"/>
      <c r="BE82" s="104"/>
      <c r="BF82" s="104"/>
      <c r="BG82" s="104"/>
      <c r="BH82" s="4"/>
      <c r="BI82" s="129"/>
      <c r="BJ82" s="129"/>
      <c r="BK82" s="129"/>
      <c r="BL82" s="129"/>
      <c r="BM82" s="5"/>
      <c r="BN82" s="131">
        <v>7.196</v>
      </c>
      <c r="BO82" s="126">
        <f t="shared" si="86"/>
        <v>0</v>
      </c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</row>
    <row r="83" ht="19.5" customHeight="1">
      <c r="A83" s="118" t="s">
        <v>150</v>
      </c>
      <c r="B83" s="109" t="s">
        <v>142</v>
      </c>
      <c r="C83" s="169">
        <v>10.0</v>
      </c>
      <c r="D83" s="127">
        <f t="shared" si="82"/>
        <v>0</v>
      </c>
      <c r="E83" s="111">
        <v>85.0</v>
      </c>
      <c r="F83" s="111">
        <f t="shared" si="83"/>
        <v>0</v>
      </c>
      <c r="G83" s="4"/>
      <c r="H83" s="112"/>
      <c r="I83" s="113"/>
      <c r="J83" s="114"/>
      <c r="K83" s="115"/>
      <c r="L83" s="116"/>
      <c r="M83" s="117"/>
      <c r="N83" s="118"/>
      <c r="O83" s="119"/>
      <c r="P83" s="120"/>
      <c r="Q83" s="121"/>
      <c r="R83" s="113"/>
      <c r="S83" s="122"/>
      <c r="T83" s="123"/>
      <c r="U83" s="4"/>
      <c r="V83" s="124"/>
      <c r="W83" s="124"/>
      <c r="X83" s="124">
        <f t="shared" ref="X83:Y83" si="92">AE83*$D83</f>
        <v>0</v>
      </c>
      <c r="Y83" s="124">
        <f t="shared" si="92"/>
        <v>0</v>
      </c>
      <c r="Z83" s="124"/>
      <c r="AA83" s="124"/>
      <c r="AB83" s="124"/>
      <c r="AC83" s="125"/>
      <c r="AD83" s="125"/>
      <c r="AE83" s="125">
        <v>5.0</v>
      </c>
      <c r="AF83" s="125">
        <v>5.0</v>
      </c>
      <c r="AG83" s="125"/>
      <c r="AH83" s="125"/>
      <c r="AI83" s="125"/>
      <c r="AJ83" s="4"/>
      <c r="AK83" s="124">
        <f t="shared" si="85"/>
        <v>0</v>
      </c>
      <c r="AL83" s="124">
        <f t="shared" ref="AL83:AM83" si="93">AX83*$D83</f>
        <v>0</v>
      </c>
      <c r="AM83" s="124">
        <f t="shared" si="93"/>
        <v>0</v>
      </c>
      <c r="AN83" s="124"/>
      <c r="AO83" s="124"/>
      <c r="AP83" s="124"/>
      <c r="AQ83" s="124"/>
      <c r="AR83" s="124"/>
      <c r="AS83" s="124"/>
      <c r="AT83" s="124"/>
      <c r="AU83" s="124"/>
      <c r="AV83" s="4"/>
      <c r="AW83" s="125">
        <v>3.0</v>
      </c>
      <c r="AX83" s="125">
        <v>4.0</v>
      </c>
      <c r="AY83" s="125">
        <v>3.0</v>
      </c>
      <c r="AZ83" s="104"/>
      <c r="BA83" s="104"/>
      <c r="BB83" s="104"/>
      <c r="BC83" s="104"/>
      <c r="BD83" s="104"/>
      <c r="BE83" s="104"/>
      <c r="BF83" s="104"/>
      <c r="BG83" s="104"/>
      <c r="BH83" s="4"/>
      <c r="BI83" s="129"/>
      <c r="BJ83" s="129"/>
      <c r="BK83" s="129"/>
      <c r="BL83" s="129"/>
      <c r="BM83" s="5"/>
      <c r="BN83" s="131">
        <v>4.687</v>
      </c>
      <c r="BO83" s="126">
        <f t="shared" si="86"/>
        <v>0</v>
      </c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</row>
    <row r="84" ht="19.5" customHeight="1">
      <c r="A84" s="118" t="s">
        <v>151</v>
      </c>
      <c r="B84" s="109" t="s">
        <v>22</v>
      </c>
      <c r="C84" s="173">
        <v>10.0</v>
      </c>
      <c r="D84" s="127">
        <f t="shared" si="82"/>
        <v>0</v>
      </c>
      <c r="E84" s="111">
        <v>115.0</v>
      </c>
      <c r="F84" s="111">
        <f t="shared" si="83"/>
        <v>0</v>
      </c>
      <c r="G84" s="4"/>
      <c r="H84" s="112"/>
      <c r="I84" s="113"/>
      <c r="J84" s="114"/>
      <c r="K84" s="115"/>
      <c r="L84" s="116"/>
      <c r="M84" s="117"/>
      <c r="N84" s="118"/>
      <c r="O84" s="119"/>
      <c r="P84" s="120"/>
      <c r="Q84" s="121"/>
      <c r="R84" s="113"/>
      <c r="S84" s="122"/>
      <c r="T84" s="123"/>
      <c r="U84" s="4"/>
      <c r="V84" s="124"/>
      <c r="W84" s="124"/>
      <c r="X84" s="124"/>
      <c r="Y84" s="124">
        <f>AF84*$D84</f>
        <v>0</v>
      </c>
      <c r="Z84" s="124"/>
      <c r="AA84" s="124"/>
      <c r="AB84" s="124"/>
      <c r="AC84" s="125"/>
      <c r="AD84" s="125"/>
      <c r="AE84" s="125"/>
      <c r="AF84" s="125">
        <v>10.0</v>
      </c>
      <c r="AG84" s="125"/>
      <c r="AH84" s="125"/>
      <c r="AI84" s="125"/>
      <c r="AJ84" s="4"/>
      <c r="AK84" s="124">
        <f t="shared" si="85"/>
        <v>0</v>
      </c>
      <c r="AL84" s="124">
        <f t="shared" ref="AL84:AM84" si="94">AX84*$D84</f>
        <v>0</v>
      </c>
      <c r="AM84" s="124">
        <f t="shared" si="94"/>
        <v>0</v>
      </c>
      <c r="AN84" s="124"/>
      <c r="AO84" s="124"/>
      <c r="AP84" s="124"/>
      <c r="AQ84" s="124"/>
      <c r="AR84" s="124"/>
      <c r="AS84" s="124"/>
      <c r="AT84" s="124"/>
      <c r="AU84" s="124"/>
      <c r="AV84" s="4"/>
      <c r="AW84" s="125">
        <v>1.0</v>
      </c>
      <c r="AX84" s="125">
        <v>6.0</v>
      </c>
      <c r="AY84" s="125">
        <v>3.0</v>
      </c>
      <c r="AZ84" s="104"/>
      <c r="BA84" s="104"/>
      <c r="BB84" s="104"/>
      <c r="BC84" s="104"/>
      <c r="BD84" s="104"/>
      <c r="BE84" s="104"/>
      <c r="BF84" s="104"/>
      <c r="BG84" s="104"/>
      <c r="BH84" s="67"/>
      <c r="BI84" s="129"/>
      <c r="BJ84" s="129"/>
      <c r="BK84" s="129"/>
      <c r="BL84" s="129"/>
      <c r="BM84" s="5"/>
      <c r="BN84" s="131">
        <v>7.184</v>
      </c>
      <c r="BO84" s="126">
        <f t="shared" si="86"/>
        <v>0</v>
      </c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</row>
    <row r="85" ht="19.5" customHeight="1">
      <c r="A85" s="4"/>
      <c r="B85" s="4"/>
      <c r="C85" s="132"/>
      <c r="D85" s="5"/>
      <c r="E85" s="5"/>
      <c r="F85" s="133">
        <f>SUM(F73:F84)</f>
        <v>0</v>
      </c>
      <c r="G85" s="67"/>
      <c r="H85" s="134">
        <f t="shared" ref="H85:T85" si="95">SUM(H73:H84)</f>
        <v>0</v>
      </c>
      <c r="I85" s="134">
        <f t="shared" si="95"/>
        <v>0</v>
      </c>
      <c r="J85" s="134">
        <f t="shared" si="95"/>
        <v>0</v>
      </c>
      <c r="K85" s="134">
        <f t="shared" si="95"/>
        <v>0</v>
      </c>
      <c r="L85" s="134">
        <f t="shared" si="95"/>
        <v>0</v>
      </c>
      <c r="M85" s="134">
        <f t="shared" si="95"/>
        <v>0</v>
      </c>
      <c r="N85" s="134">
        <f t="shared" si="95"/>
        <v>0</v>
      </c>
      <c r="O85" s="134">
        <f t="shared" si="95"/>
        <v>0</v>
      </c>
      <c r="P85" s="134">
        <f t="shared" si="95"/>
        <v>0</v>
      </c>
      <c r="Q85" s="134">
        <f t="shared" si="95"/>
        <v>0</v>
      </c>
      <c r="R85" s="134">
        <f t="shared" si="95"/>
        <v>0</v>
      </c>
      <c r="S85" s="134">
        <f t="shared" si="95"/>
        <v>0</v>
      </c>
      <c r="T85" s="134">
        <f t="shared" si="95"/>
        <v>0</v>
      </c>
      <c r="U85" s="67"/>
      <c r="V85" s="124"/>
      <c r="W85" s="134">
        <f t="shared" ref="W85:AA85" si="96">SUM(W73:W84)</f>
        <v>0</v>
      </c>
      <c r="X85" s="134">
        <f t="shared" si="96"/>
        <v>0</v>
      </c>
      <c r="Y85" s="134">
        <f t="shared" si="96"/>
        <v>0</v>
      </c>
      <c r="Z85" s="134">
        <f t="shared" si="96"/>
        <v>0</v>
      </c>
      <c r="AA85" s="134">
        <f t="shared" si="96"/>
        <v>0</v>
      </c>
      <c r="AB85" s="124"/>
      <c r="AC85" s="104"/>
      <c r="AD85" s="104"/>
      <c r="AE85" s="104"/>
      <c r="AF85" s="104"/>
      <c r="AG85" s="104"/>
      <c r="AH85" s="104"/>
      <c r="AI85" s="104"/>
      <c r="AJ85" s="67"/>
      <c r="AK85" s="104">
        <f t="shared" ref="AK85:AN85" si="97">SUM(AK73:AK84)</f>
        <v>0</v>
      </c>
      <c r="AL85" s="104">
        <f t="shared" si="97"/>
        <v>0</v>
      </c>
      <c r="AM85" s="104">
        <f t="shared" si="97"/>
        <v>0</v>
      </c>
      <c r="AN85" s="104">
        <f t="shared" si="97"/>
        <v>0</v>
      </c>
      <c r="AO85" s="124"/>
      <c r="AP85" s="104">
        <f>SUM(AP73:AP84)</f>
        <v>0</v>
      </c>
      <c r="AQ85" s="124"/>
      <c r="AR85" s="124"/>
      <c r="AS85" s="124"/>
      <c r="AT85" s="124"/>
      <c r="AU85" s="124"/>
      <c r="AV85" s="67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67"/>
      <c r="BI85" s="129"/>
      <c r="BJ85" s="129"/>
      <c r="BK85" s="129"/>
      <c r="BL85" s="129"/>
      <c r="BM85" s="5"/>
      <c r="BN85" s="129"/>
      <c r="BO85" s="135">
        <f>SUM(BO73:BO84)</f>
        <v>0</v>
      </c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</row>
    <row r="86" ht="19.5" customHeight="1">
      <c r="A86" s="100" t="s">
        <v>152</v>
      </c>
      <c r="B86" s="30"/>
      <c r="C86" s="30"/>
      <c r="D86" s="30"/>
      <c r="E86" s="101"/>
      <c r="F86" s="101"/>
      <c r="G86" s="4"/>
      <c r="H86" s="30"/>
      <c r="I86" s="30"/>
      <c r="J86" s="30"/>
      <c r="K86" s="30"/>
      <c r="L86" s="30"/>
      <c r="M86" s="30"/>
      <c r="N86" s="102"/>
      <c r="O86" s="30"/>
      <c r="P86" s="30"/>
      <c r="Q86" s="30"/>
      <c r="R86" s="30"/>
      <c r="S86" s="30"/>
      <c r="T86" s="30"/>
      <c r="U86" s="4"/>
      <c r="V86" s="103" t="s">
        <v>19</v>
      </c>
      <c r="W86" s="103" t="s">
        <v>20</v>
      </c>
      <c r="X86" s="103" t="s">
        <v>21</v>
      </c>
      <c r="Y86" s="103" t="s">
        <v>22</v>
      </c>
      <c r="Z86" s="103" t="s">
        <v>23</v>
      </c>
      <c r="AA86" s="103" t="s">
        <v>24</v>
      </c>
      <c r="AB86" s="103" t="s">
        <v>25</v>
      </c>
      <c r="AC86" s="104" t="s">
        <v>19</v>
      </c>
      <c r="AD86" s="104" t="s">
        <v>20</v>
      </c>
      <c r="AE86" s="104" t="s">
        <v>21</v>
      </c>
      <c r="AF86" s="104" t="s">
        <v>22</v>
      </c>
      <c r="AG86" s="104" t="s">
        <v>23</v>
      </c>
      <c r="AH86" s="104" t="s">
        <v>24</v>
      </c>
      <c r="AI86" s="104" t="s">
        <v>25</v>
      </c>
      <c r="AJ86" s="4"/>
      <c r="AK86" s="103" t="s">
        <v>30</v>
      </c>
      <c r="AL86" s="103" t="s">
        <v>31</v>
      </c>
      <c r="AM86" s="103" t="s">
        <v>32</v>
      </c>
      <c r="AN86" s="103" t="s">
        <v>33</v>
      </c>
      <c r="AO86" s="103" t="s">
        <v>34</v>
      </c>
      <c r="AP86" s="103" t="s">
        <v>35</v>
      </c>
      <c r="AQ86" s="103" t="s">
        <v>36</v>
      </c>
      <c r="AR86" s="103" t="s">
        <v>37</v>
      </c>
      <c r="AS86" s="103" t="s">
        <v>38</v>
      </c>
      <c r="AT86" s="103" t="s">
        <v>39</v>
      </c>
      <c r="AU86" s="103" t="s">
        <v>52</v>
      </c>
      <c r="AV86" s="4"/>
      <c r="AW86" s="104" t="s">
        <v>30</v>
      </c>
      <c r="AX86" s="104" t="s">
        <v>31</v>
      </c>
      <c r="AY86" s="104" t="s">
        <v>32</v>
      </c>
      <c r="AZ86" s="104" t="s">
        <v>33</v>
      </c>
      <c r="BA86" s="104" t="s">
        <v>34</v>
      </c>
      <c r="BB86" s="104" t="s">
        <v>35</v>
      </c>
      <c r="BC86" s="104" t="s">
        <v>36</v>
      </c>
      <c r="BD86" s="104" t="s">
        <v>37</v>
      </c>
      <c r="BE86" s="104" t="s">
        <v>38</v>
      </c>
      <c r="BF86" s="104" t="s">
        <v>39</v>
      </c>
      <c r="BG86" s="104" t="s">
        <v>52</v>
      </c>
      <c r="BH86" s="4"/>
      <c r="BI86" s="105" t="s">
        <v>31</v>
      </c>
      <c r="BJ86" s="105" t="s">
        <v>33</v>
      </c>
      <c r="BK86" s="136" t="s">
        <v>31</v>
      </c>
      <c r="BL86" s="136" t="s">
        <v>33</v>
      </c>
      <c r="BM86" s="5"/>
      <c r="BN86" s="107" t="s">
        <v>76</v>
      </c>
      <c r="BO86" s="107" t="s">
        <v>77</v>
      </c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</row>
    <row r="87" ht="19.5" customHeight="1">
      <c r="A87" s="118" t="s">
        <v>153</v>
      </c>
      <c r="B87" s="169" t="s">
        <v>21</v>
      </c>
      <c r="C87" s="169">
        <v>5.0</v>
      </c>
      <c r="D87" s="127">
        <f t="shared" ref="D87:D115" si="98">SUM(H87:T87)</f>
        <v>0</v>
      </c>
      <c r="E87" s="111">
        <v>32.5</v>
      </c>
      <c r="F87" s="111">
        <f t="shared" ref="F87:F115" si="99">D87*E87*(100-$D$2)/100</f>
        <v>0</v>
      </c>
      <c r="G87" s="4"/>
      <c r="H87" s="112"/>
      <c r="I87" s="113"/>
      <c r="J87" s="114"/>
      <c r="K87" s="115"/>
      <c r="L87" s="116"/>
      <c r="M87" s="117"/>
      <c r="N87" s="118"/>
      <c r="O87" s="119"/>
      <c r="P87" s="120"/>
      <c r="Q87" s="121"/>
      <c r="R87" s="113"/>
      <c r="S87" s="122"/>
      <c r="T87" s="123"/>
      <c r="U87" s="4"/>
      <c r="V87" s="124"/>
      <c r="W87" s="124"/>
      <c r="X87" s="124">
        <f t="shared" ref="X87:X88" si="100">AE87*$D87</f>
        <v>0</v>
      </c>
      <c r="Y87" s="124"/>
      <c r="Z87" s="124"/>
      <c r="AA87" s="124"/>
      <c r="AB87" s="124"/>
      <c r="AC87" s="125"/>
      <c r="AD87" s="125"/>
      <c r="AE87" s="125">
        <v>5.0</v>
      </c>
      <c r="AF87" s="125"/>
      <c r="AG87" s="125"/>
      <c r="AH87" s="125"/>
      <c r="AI87" s="125"/>
      <c r="AJ87" s="4"/>
      <c r="AK87" s="124">
        <f t="shared" ref="AK87:AK88" si="101">AW87*$D87</f>
        <v>0</v>
      </c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4"/>
      <c r="AW87" s="125">
        <v>5.0</v>
      </c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4"/>
      <c r="BI87" s="129"/>
      <c r="BJ87" s="129"/>
      <c r="BK87" s="129"/>
      <c r="BL87" s="129"/>
      <c r="BM87" s="5"/>
      <c r="BN87" s="130">
        <v>1.3</v>
      </c>
      <c r="BO87" s="126">
        <f t="shared" ref="BO87:BO115" si="102">BN87*D87</f>
        <v>0</v>
      </c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</row>
    <row r="88" ht="19.5" customHeight="1">
      <c r="A88" s="118" t="s">
        <v>154</v>
      </c>
      <c r="B88" s="169" t="s">
        <v>21</v>
      </c>
      <c r="C88" s="169">
        <v>5.0</v>
      </c>
      <c r="D88" s="127">
        <f t="shared" si="98"/>
        <v>0</v>
      </c>
      <c r="E88" s="111">
        <v>32.5</v>
      </c>
      <c r="F88" s="111">
        <f t="shared" si="99"/>
        <v>0</v>
      </c>
      <c r="G88" s="4"/>
      <c r="H88" s="112"/>
      <c r="I88" s="113"/>
      <c r="J88" s="114"/>
      <c r="K88" s="115"/>
      <c r="L88" s="116"/>
      <c r="M88" s="117"/>
      <c r="N88" s="118"/>
      <c r="O88" s="119"/>
      <c r="P88" s="120"/>
      <c r="Q88" s="121"/>
      <c r="R88" s="113"/>
      <c r="S88" s="122"/>
      <c r="T88" s="123"/>
      <c r="U88" s="4"/>
      <c r="V88" s="124"/>
      <c r="W88" s="124"/>
      <c r="X88" s="124">
        <f t="shared" si="100"/>
        <v>0</v>
      </c>
      <c r="Y88" s="124"/>
      <c r="Z88" s="124"/>
      <c r="AA88" s="124"/>
      <c r="AB88" s="124"/>
      <c r="AC88" s="125"/>
      <c r="AD88" s="125"/>
      <c r="AE88" s="125">
        <v>5.0</v>
      </c>
      <c r="AF88" s="125"/>
      <c r="AG88" s="125"/>
      <c r="AH88" s="125"/>
      <c r="AI88" s="125"/>
      <c r="AJ88" s="4"/>
      <c r="AK88" s="124">
        <f t="shared" si="101"/>
        <v>0</v>
      </c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4"/>
      <c r="AW88" s="125">
        <v>5.0</v>
      </c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4"/>
      <c r="BI88" s="129"/>
      <c r="BJ88" s="129"/>
      <c r="BK88" s="129"/>
      <c r="BL88" s="129"/>
      <c r="BM88" s="5"/>
      <c r="BN88" s="130">
        <v>1.2</v>
      </c>
      <c r="BO88" s="126">
        <f t="shared" si="102"/>
        <v>0</v>
      </c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</row>
    <row r="89" ht="19.5" customHeight="1">
      <c r="A89" s="118" t="s">
        <v>155</v>
      </c>
      <c r="B89" s="169" t="s">
        <v>22</v>
      </c>
      <c r="C89" s="169">
        <v>5.0</v>
      </c>
      <c r="D89" s="127">
        <f t="shared" si="98"/>
        <v>1</v>
      </c>
      <c r="E89" s="111">
        <v>125.0</v>
      </c>
      <c r="F89" s="111">
        <f t="shared" si="99"/>
        <v>125</v>
      </c>
      <c r="G89" s="4"/>
      <c r="H89" s="112"/>
      <c r="I89" s="144">
        <v>1.0</v>
      </c>
      <c r="J89" s="114"/>
      <c r="K89" s="115"/>
      <c r="L89" s="116"/>
      <c r="M89" s="117"/>
      <c r="N89" s="118"/>
      <c r="O89" s="119"/>
      <c r="P89" s="120"/>
      <c r="Q89" s="121"/>
      <c r="R89" s="113"/>
      <c r="S89" s="122"/>
      <c r="T89" s="123"/>
      <c r="U89" s="4"/>
      <c r="V89" s="124"/>
      <c r="W89" s="124"/>
      <c r="X89" s="124"/>
      <c r="Y89" s="124">
        <f t="shared" ref="Y89:Y91" si="104">AF89*$D89</f>
        <v>5</v>
      </c>
      <c r="Z89" s="124"/>
      <c r="AA89" s="124"/>
      <c r="AB89" s="124"/>
      <c r="AC89" s="125"/>
      <c r="AD89" s="125"/>
      <c r="AE89" s="125"/>
      <c r="AF89" s="125">
        <v>5.0</v>
      </c>
      <c r="AG89" s="125"/>
      <c r="AH89" s="125"/>
      <c r="AI89" s="125"/>
      <c r="AJ89" s="4"/>
      <c r="AK89" s="124"/>
      <c r="AL89" s="124"/>
      <c r="AM89" s="124"/>
      <c r="AN89" s="124"/>
      <c r="AO89" s="124"/>
      <c r="AP89" s="124">
        <f t="shared" ref="AP89:AR89" si="103">BB89*$D89</f>
        <v>2</v>
      </c>
      <c r="AQ89" s="124">
        <f t="shared" si="103"/>
        <v>1</v>
      </c>
      <c r="AR89" s="124">
        <f t="shared" si="103"/>
        <v>2</v>
      </c>
      <c r="AS89" s="124"/>
      <c r="AT89" s="124"/>
      <c r="AU89" s="124"/>
      <c r="AV89" s="4"/>
      <c r="AW89" s="104"/>
      <c r="AX89" s="104"/>
      <c r="AY89" s="104"/>
      <c r="AZ89" s="104"/>
      <c r="BA89" s="104"/>
      <c r="BB89" s="125">
        <v>2.0</v>
      </c>
      <c r="BC89" s="125">
        <v>1.0</v>
      </c>
      <c r="BD89" s="125">
        <v>2.0</v>
      </c>
      <c r="BE89" s="104"/>
      <c r="BF89" s="104"/>
      <c r="BG89" s="104"/>
      <c r="BH89" s="4"/>
      <c r="BI89" s="129"/>
      <c r="BJ89" s="129"/>
      <c r="BK89" s="129"/>
      <c r="BL89" s="129"/>
      <c r="BM89" s="5"/>
      <c r="BN89" s="130">
        <v>8.0</v>
      </c>
      <c r="BO89" s="126">
        <f t="shared" si="102"/>
        <v>8</v>
      </c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</row>
    <row r="90" ht="19.5" customHeight="1">
      <c r="A90" s="118" t="s">
        <v>156</v>
      </c>
      <c r="B90" s="169" t="s">
        <v>22</v>
      </c>
      <c r="C90" s="169">
        <v>5.0</v>
      </c>
      <c r="D90" s="127">
        <f t="shared" si="98"/>
        <v>1</v>
      </c>
      <c r="E90" s="111">
        <v>125.0</v>
      </c>
      <c r="F90" s="111">
        <f t="shared" si="99"/>
        <v>125</v>
      </c>
      <c r="G90" s="4"/>
      <c r="H90" s="112"/>
      <c r="I90" s="144">
        <v>1.0</v>
      </c>
      <c r="J90" s="114"/>
      <c r="K90" s="115"/>
      <c r="L90" s="116"/>
      <c r="M90" s="117"/>
      <c r="N90" s="118"/>
      <c r="O90" s="119"/>
      <c r="P90" s="120"/>
      <c r="Q90" s="121"/>
      <c r="R90" s="113"/>
      <c r="S90" s="122"/>
      <c r="T90" s="123"/>
      <c r="U90" s="4"/>
      <c r="V90" s="124"/>
      <c r="W90" s="124"/>
      <c r="X90" s="124"/>
      <c r="Y90" s="124">
        <f t="shared" si="104"/>
        <v>5</v>
      </c>
      <c r="Z90" s="124"/>
      <c r="AA90" s="124"/>
      <c r="AB90" s="124"/>
      <c r="AC90" s="125"/>
      <c r="AD90" s="125"/>
      <c r="AE90" s="125"/>
      <c r="AF90" s="125">
        <v>5.0</v>
      </c>
      <c r="AG90" s="125"/>
      <c r="AH90" s="125"/>
      <c r="AI90" s="125"/>
      <c r="AJ90" s="4"/>
      <c r="AK90" s="124"/>
      <c r="AL90" s="124"/>
      <c r="AM90" s="124"/>
      <c r="AN90" s="124">
        <f t="shared" ref="AN90:AP90" si="105">AZ90*$D90</f>
        <v>3</v>
      </c>
      <c r="AO90" s="124">
        <f t="shared" si="105"/>
        <v>1</v>
      </c>
      <c r="AP90" s="124">
        <f t="shared" si="105"/>
        <v>1</v>
      </c>
      <c r="AQ90" s="124"/>
      <c r="AR90" s="124"/>
      <c r="AS90" s="124"/>
      <c r="AT90" s="124"/>
      <c r="AU90" s="124"/>
      <c r="AV90" s="4"/>
      <c r="AW90" s="104"/>
      <c r="AX90" s="104"/>
      <c r="AY90" s="104"/>
      <c r="AZ90" s="125">
        <v>3.0</v>
      </c>
      <c r="BA90" s="125">
        <v>1.0</v>
      </c>
      <c r="BB90" s="125">
        <v>1.0</v>
      </c>
      <c r="BC90" s="104"/>
      <c r="BD90" s="104"/>
      <c r="BE90" s="104"/>
      <c r="BF90" s="104"/>
      <c r="BG90" s="104"/>
      <c r="BH90" s="4"/>
      <c r="BI90" s="129"/>
      <c r="BJ90" s="129"/>
      <c r="BK90" s="129"/>
      <c r="BL90" s="129"/>
      <c r="BM90" s="5"/>
      <c r="BN90" s="130">
        <v>7.8</v>
      </c>
      <c r="BO90" s="126">
        <f t="shared" si="102"/>
        <v>7.8</v>
      </c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</row>
    <row r="91" ht="19.5" customHeight="1">
      <c r="A91" s="118" t="s">
        <v>157</v>
      </c>
      <c r="B91" s="169" t="s">
        <v>22</v>
      </c>
      <c r="C91" s="169">
        <v>5.0</v>
      </c>
      <c r="D91" s="127">
        <f t="shared" si="98"/>
        <v>1</v>
      </c>
      <c r="E91" s="111">
        <v>85.0</v>
      </c>
      <c r="F91" s="111">
        <f t="shared" si="99"/>
        <v>85</v>
      </c>
      <c r="G91" s="4"/>
      <c r="H91" s="112"/>
      <c r="I91" s="144">
        <v>1.0</v>
      </c>
      <c r="J91" s="114"/>
      <c r="K91" s="115"/>
      <c r="L91" s="116"/>
      <c r="M91" s="117"/>
      <c r="N91" s="118"/>
      <c r="O91" s="119"/>
      <c r="P91" s="120"/>
      <c r="Q91" s="121"/>
      <c r="R91" s="113"/>
      <c r="S91" s="122"/>
      <c r="T91" s="123"/>
      <c r="U91" s="4"/>
      <c r="V91" s="124"/>
      <c r="W91" s="124"/>
      <c r="X91" s="124"/>
      <c r="Y91" s="124">
        <f t="shared" si="104"/>
        <v>5</v>
      </c>
      <c r="Z91" s="124"/>
      <c r="AA91" s="124"/>
      <c r="AB91" s="124"/>
      <c r="AC91" s="125"/>
      <c r="AD91" s="125"/>
      <c r="AE91" s="125"/>
      <c r="AF91" s="125">
        <v>5.0</v>
      </c>
      <c r="AG91" s="125"/>
      <c r="AH91" s="125"/>
      <c r="AI91" s="125"/>
      <c r="AJ91" s="4"/>
      <c r="AK91" s="124"/>
      <c r="AL91" s="124">
        <f t="shared" ref="AL91:AM91" si="106">AX91*$D91</f>
        <v>1</v>
      </c>
      <c r="AM91" s="124">
        <f t="shared" si="106"/>
        <v>4</v>
      </c>
      <c r="AN91" s="124"/>
      <c r="AO91" s="124"/>
      <c r="AP91" s="124"/>
      <c r="AQ91" s="124"/>
      <c r="AR91" s="124"/>
      <c r="AS91" s="124"/>
      <c r="AT91" s="124"/>
      <c r="AU91" s="124"/>
      <c r="AV91" s="4"/>
      <c r="AW91" s="124"/>
      <c r="AX91" s="125">
        <v>1.0</v>
      </c>
      <c r="AY91" s="125">
        <v>4.0</v>
      </c>
      <c r="AZ91" s="124"/>
      <c r="BA91" s="104"/>
      <c r="BB91" s="104"/>
      <c r="BC91" s="104"/>
      <c r="BD91" s="104"/>
      <c r="BE91" s="104"/>
      <c r="BF91" s="104"/>
      <c r="BG91" s="104"/>
      <c r="BH91" s="4"/>
      <c r="BI91" s="129"/>
      <c r="BJ91" s="129"/>
      <c r="BK91" s="129"/>
      <c r="BL91" s="129"/>
      <c r="BM91" s="5"/>
      <c r="BN91" s="130">
        <v>4.9</v>
      </c>
      <c r="BO91" s="126">
        <f t="shared" si="102"/>
        <v>4.9</v>
      </c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</row>
    <row r="92" ht="19.5" customHeight="1">
      <c r="A92" s="118" t="s">
        <v>158</v>
      </c>
      <c r="B92" s="169" t="s">
        <v>23</v>
      </c>
      <c r="C92" s="169">
        <v>1.0</v>
      </c>
      <c r="D92" s="127">
        <f t="shared" si="98"/>
        <v>1</v>
      </c>
      <c r="E92" s="111">
        <v>60.0</v>
      </c>
      <c r="F92" s="111">
        <f t="shared" si="99"/>
        <v>60</v>
      </c>
      <c r="G92" s="4"/>
      <c r="H92" s="112"/>
      <c r="I92" s="144">
        <v>1.0</v>
      </c>
      <c r="J92" s="114"/>
      <c r="K92" s="115"/>
      <c r="L92" s="116"/>
      <c r="M92" s="117"/>
      <c r="N92" s="118"/>
      <c r="O92" s="119"/>
      <c r="P92" s="120"/>
      <c r="Q92" s="121"/>
      <c r="R92" s="113"/>
      <c r="S92" s="122"/>
      <c r="T92" s="123"/>
      <c r="U92" s="4"/>
      <c r="V92" s="124"/>
      <c r="W92" s="124"/>
      <c r="X92" s="124"/>
      <c r="Y92" s="124"/>
      <c r="Z92" s="124">
        <f t="shared" ref="Z92:Z96" si="107">AG92*$D92</f>
        <v>1</v>
      </c>
      <c r="AA92" s="124"/>
      <c r="AB92" s="124"/>
      <c r="AC92" s="125"/>
      <c r="AD92" s="125"/>
      <c r="AE92" s="125"/>
      <c r="AF92" s="125"/>
      <c r="AG92" s="125">
        <v>1.0</v>
      </c>
      <c r="AH92" s="125"/>
      <c r="AI92" s="125"/>
      <c r="AJ92" s="4"/>
      <c r="AK92" s="124"/>
      <c r="AL92" s="124"/>
      <c r="AM92" s="124"/>
      <c r="AN92" s="124"/>
      <c r="AO92" s="124"/>
      <c r="AP92" s="124"/>
      <c r="AQ92" s="124"/>
      <c r="AR92" s="124"/>
      <c r="AS92" s="124">
        <f>BE92*$D92</f>
        <v>1</v>
      </c>
      <c r="AT92" s="124"/>
      <c r="AU92" s="124"/>
      <c r="AV92" s="4"/>
      <c r="AW92" s="104"/>
      <c r="AX92" s="104"/>
      <c r="AY92" s="104"/>
      <c r="AZ92" s="104"/>
      <c r="BA92" s="104"/>
      <c r="BB92" s="104"/>
      <c r="BC92" s="104"/>
      <c r="BD92" s="104"/>
      <c r="BE92" s="174">
        <v>1.0</v>
      </c>
      <c r="BF92" s="104"/>
      <c r="BG92" s="104"/>
      <c r="BH92" s="4"/>
      <c r="BI92" s="129"/>
      <c r="BJ92" s="129"/>
      <c r="BK92" s="129"/>
      <c r="BL92" s="129"/>
      <c r="BM92" s="5"/>
      <c r="BN92" s="131">
        <v>4.0</v>
      </c>
      <c r="BO92" s="126">
        <f t="shared" si="102"/>
        <v>4</v>
      </c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</row>
    <row r="93" ht="19.5" customHeight="1">
      <c r="A93" s="118" t="s">
        <v>159</v>
      </c>
      <c r="B93" s="119" t="s">
        <v>23</v>
      </c>
      <c r="C93" s="119">
        <v>1.0</v>
      </c>
      <c r="D93" s="127">
        <f t="shared" si="98"/>
        <v>1</v>
      </c>
      <c r="E93" s="111">
        <v>70.0</v>
      </c>
      <c r="F93" s="111">
        <f t="shared" si="99"/>
        <v>70</v>
      </c>
      <c r="G93" s="4"/>
      <c r="H93" s="112"/>
      <c r="I93" s="144">
        <v>1.0</v>
      </c>
      <c r="J93" s="114"/>
      <c r="K93" s="115"/>
      <c r="L93" s="116"/>
      <c r="M93" s="117"/>
      <c r="N93" s="118"/>
      <c r="O93" s="119"/>
      <c r="P93" s="120"/>
      <c r="Q93" s="121"/>
      <c r="R93" s="113"/>
      <c r="S93" s="122"/>
      <c r="T93" s="123"/>
      <c r="U93" s="4"/>
      <c r="V93" s="124"/>
      <c r="W93" s="124"/>
      <c r="X93" s="124"/>
      <c r="Y93" s="124"/>
      <c r="Z93" s="124">
        <f t="shared" si="107"/>
        <v>1</v>
      </c>
      <c r="AA93" s="124"/>
      <c r="AB93" s="124"/>
      <c r="AC93" s="125"/>
      <c r="AD93" s="125"/>
      <c r="AE93" s="125"/>
      <c r="AF93" s="125"/>
      <c r="AG93" s="125">
        <v>1.0</v>
      </c>
      <c r="AH93" s="125"/>
      <c r="AI93" s="125"/>
      <c r="AJ93" s="4"/>
      <c r="AK93" s="104"/>
      <c r="AL93" s="104"/>
      <c r="AM93" s="104"/>
      <c r="AN93" s="104"/>
      <c r="AO93" s="104"/>
      <c r="AP93" s="104"/>
      <c r="AQ93" s="104"/>
      <c r="AR93" s="104"/>
      <c r="AS93" s="104"/>
      <c r="AT93" s="124">
        <f>BF93*$D93</f>
        <v>1</v>
      </c>
      <c r="AU93" s="104"/>
      <c r="AV93" s="4"/>
      <c r="AW93" s="104"/>
      <c r="AX93" s="104"/>
      <c r="AY93" s="104"/>
      <c r="AZ93" s="104"/>
      <c r="BA93" s="104"/>
      <c r="BB93" s="104"/>
      <c r="BC93" s="104"/>
      <c r="BD93" s="104"/>
      <c r="BE93" s="104"/>
      <c r="BF93" s="125">
        <v>1.0</v>
      </c>
      <c r="BG93" s="104"/>
      <c r="BH93" s="4"/>
      <c r="BI93" s="129"/>
      <c r="BJ93" s="129"/>
      <c r="BK93" s="129"/>
      <c r="BL93" s="129"/>
      <c r="BM93" s="5"/>
      <c r="BN93" s="130">
        <v>5.3</v>
      </c>
      <c r="BO93" s="126">
        <f t="shared" si="102"/>
        <v>5.3</v>
      </c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</row>
    <row r="94" ht="19.5" customHeight="1">
      <c r="A94" s="118" t="s">
        <v>160</v>
      </c>
      <c r="B94" s="169" t="s">
        <v>23</v>
      </c>
      <c r="C94" s="169">
        <v>1.0</v>
      </c>
      <c r="D94" s="127">
        <f t="shared" si="98"/>
        <v>1</v>
      </c>
      <c r="E94" s="111">
        <v>60.0</v>
      </c>
      <c r="F94" s="111">
        <f t="shared" si="99"/>
        <v>60</v>
      </c>
      <c r="G94" s="4"/>
      <c r="H94" s="112"/>
      <c r="I94" s="144">
        <v>1.0</v>
      </c>
      <c r="J94" s="114"/>
      <c r="K94" s="115"/>
      <c r="L94" s="116"/>
      <c r="M94" s="117"/>
      <c r="N94" s="118"/>
      <c r="O94" s="119"/>
      <c r="P94" s="120"/>
      <c r="Q94" s="121"/>
      <c r="R94" s="113"/>
      <c r="S94" s="122"/>
      <c r="T94" s="123"/>
      <c r="U94" s="4"/>
      <c r="V94" s="124"/>
      <c r="W94" s="124"/>
      <c r="X94" s="124"/>
      <c r="Y94" s="124"/>
      <c r="Z94" s="124">
        <f t="shared" si="107"/>
        <v>1</v>
      </c>
      <c r="AA94" s="124"/>
      <c r="AB94" s="124"/>
      <c r="AC94" s="125"/>
      <c r="AD94" s="125"/>
      <c r="AE94" s="125"/>
      <c r="AF94" s="125"/>
      <c r="AG94" s="125">
        <v>1.0</v>
      </c>
      <c r="AH94" s="125"/>
      <c r="AI94" s="125"/>
      <c r="AJ94" s="4"/>
      <c r="AK94" s="104"/>
      <c r="AL94" s="104"/>
      <c r="AM94" s="104"/>
      <c r="AN94" s="104"/>
      <c r="AO94" s="104"/>
      <c r="AP94" s="104"/>
      <c r="AQ94" s="104"/>
      <c r="AR94" s="124">
        <f>BD94*$D94</f>
        <v>1</v>
      </c>
      <c r="AS94" s="104"/>
      <c r="AT94" s="104"/>
      <c r="AU94" s="104"/>
      <c r="AV94" s="4"/>
      <c r="AW94" s="104"/>
      <c r="AX94" s="104"/>
      <c r="AY94" s="104"/>
      <c r="AZ94" s="104"/>
      <c r="BA94" s="104"/>
      <c r="BB94" s="104"/>
      <c r="BC94" s="104"/>
      <c r="BD94" s="125">
        <v>1.0</v>
      </c>
      <c r="BE94" s="104"/>
      <c r="BF94" s="104"/>
      <c r="BG94" s="104"/>
      <c r="BH94" s="4"/>
      <c r="BI94" s="129"/>
      <c r="BJ94" s="129"/>
      <c r="BK94" s="129"/>
      <c r="BL94" s="129"/>
      <c r="BM94" s="5"/>
      <c r="BN94" s="131">
        <v>4.6</v>
      </c>
      <c r="BO94" s="126">
        <f t="shared" si="102"/>
        <v>4.6</v>
      </c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</row>
    <row r="95" ht="19.5" customHeight="1">
      <c r="A95" s="118" t="s">
        <v>161</v>
      </c>
      <c r="B95" s="169" t="s">
        <v>23</v>
      </c>
      <c r="C95" s="169">
        <v>1.0</v>
      </c>
      <c r="D95" s="127">
        <f t="shared" si="98"/>
        <v>1</v>
      </c>
      <c r="E95" s="111">
        <v>65.0</v>
      </c>
      <c r="F95" s="111">
        <f t="shared" si="99"/>
        <v>65</v>
      </c>
      <c r="G95" s="4"/>
      <c r="H95" s="112"/>
      <c r="I95" s="144">
        <v>1.0</v>
      </c>
      <c r="J95" s="114"/>
      <c r="K95" s="115"/>
      <c r="L95" s="116"/>
      <c r="M95" s="117"/>
      <c r="N95" s="118"/>
      <c r="O95" s="119"/>
      <c r="P95" s="120"/>
      <c r="Q95" s="121"/>
      <c r="R95" s="113"/>
      <c r="S95" s="122"/>
      <c r="T95" s="123"/>
      <c r="U95" s="4"/>
      <c r="V95" s="124"/>
      <c r="W95" s="124"/>
      <c r="X95" s="124"/>
      <c r="Y95" s="124"/>
      <c r="Z95" s="124">
        <f t="shared" si="107"/>
        <v>1</v>
      </c>
      <c r="AA95" s="124"/>
      <c r="AB95" s="124"/>
      <c r="AC95" s="125"/>
      <c r="AD95" s="125"/>
      <c r="AE95" s="125"/>
      <c r="AF95" s="125"/>
      <c r="AG95" s="125">
        <v>1.0</v>
      </c>
      <c r="AH95" s="125"/>
      <c r="AI95" s="125"/>
      <c r="AJ95" s="4"/>
      <c r="AK95" s="104"/>
      <c r="AL95" s="104"/>
      <c r="AM95" s="104"/>
      <c r="AN95" s="104"/>
      <c r="AO95" s="104"/>
      <c r="AP95" s="124">
        <f t="shared" ref="AP95:AP96" si="108">BB95*$D95</f>
        <v>1</v>
      </c>
      <c r="AQ95" s="104"/>
      <c r="AR95" s="104"/>
      <c r="AS95" s="104"/>
      <c r="AT95" s="104"/>
      <c r="AU95" s="104"/>
      <c r="AV95" s="4"/>
      <c r="AW95" s="104"/>
      <c r="AX95" s="104"/>
      <c r="AY95" s="104"/>
      <c r="AZ95" s="104"/>
      <c r="BA95" s="104"/>
      <c r="BB95" s="174">
        <v>1.0</v>
      </c>
      <c r="BC95" s="104"/>
      <c r="BD95" s="104"/>
      <c r="BE95" s="104"/>
      <c r="BF95" s="104"/>
      <c r="BG95" s="104"/>
      <c r="BH95" s="4"/>
      <c r="BI95" s="129"/>
      <c r="BJ95" s="129"/>
      <c r="BK95" s="129"/>
      <c r="BL95" s="129"/>
      <c r="BM95" s="5"/>
      <c r="BN95" s="131">
        <v>4.5</v>
      </c>
      <c r="BO95" s="126">
        <f t="shared" si="102"/>
        <v>4.5</v>
      </c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</row>
    <row r="96" ht="19.5" customHeight="1">
      <c r="A96" s="118" t="s">
        <v>162</v>
      </c>
      <c r="B96" s="169" t="s">
        <v>23</v>
      </c>
      <c r="C96" s="169">
        <v>1.0</v>
      </c>
      <c r="D96" s="127">
        <f t="shared" si="98"/>
        <v>1</v>
      </c>
      <c r="E96" s="111">
        <v>45.0</v>
      </c>
      <c r="F96" s="111">
        <f t="shared" si="99"/>
        <v>45</v>
      </c>
      <c r="G96" s="4"/>
      <c r="H96" s="112"/>
      <c r="I96" s="144">
        <v>1.0</v>
      </c>
      <c r="J96" s="114"/>
      <c r="K96" s="115"/>
      <c r="L96" s="116"/>
      <c r="M96" s="117"/>
      <c r="N96" s="118"/>
      <c r="O96" s="119"/>
      <c r="P96" s="120"/>
      <c r="Q96" s="121"/>
      <c r="R96" s="113"/>
      <c r="S96" s="122"/>
      <c r="T96" s="123"/>
      <c r="U96" s="4"/>
      <c r="V96" s="124"/>
      <c r="W96" s="124"/>
      <c r="X96" s="124"/>
      <c r="Y96" s="124"/>
      <c r="Z96" s="124">
        <f t="shared" si="107"/>
        <v>1</v>
      </c>
      <c r="AA96" s="124"/>
      <c r="AB96" s="124"/>
      <c r="AC96" s="125"/>
      <c r="AD96" s="125"/>
      <c r="AE96" s="125"/>
      <c r="AF96" s="125"/>
      <c r="AG96" s="125">
        <v>1.0</v>
      </c>
      <c r="AH96" s="125"/>
      <c r="AI96" s="125"/>
      <c r="AJ96" s="4"/>
      <c r="AK96" s="104"/>
      <c r="AL96" s="104"/>
      <c r="AM96" s="104"/>
      <c r="AN96" s="104"/>
      <c r="AO96" s="124"/>
      <c r="AP96" s="124">
        <f t="shared" si="108"/>
        <v>1</v>
      </c>
      <c r="AQ96" s="124"/>
      <c r="AR96" s="124"/>
      <c r="AS96" s="124"/>
      <c r="AT96" s="124"/>
      <c r="AU96" s="124"/>
      <c r="AV96" s="4"/>
      <c r="AW96" s="104"/>
      <c r="AX96" s="104"/>
      <c r="AY96" s="104"/>
      <c r="AZ96" s="104"/>
      <c r="BA96" s="104"/>
      <c r="BB96" s="125">
        <v>1.0</v>
      </c>
      <c r="BC96" s="104"/>
      <c r="BD96" s="104"/>
      <c r="BE96" s="104"/>
      <c r="BF96" s="104"/>
      <c r="BG96" s="104"/>
      <c r="BH96" s="4"/>
      <c r="BI96" s="129"/>
      <c r="BJ96" s="129"/>
      <c r="BK96" s="129"/>
      <c r="BL96" s="129"/>
      <c r="BM96" s="5"/>
      <c r="BN96" s="130">
        <v>3.3</v>
      </c>
      <c r="BO96" s="126">
        <f t="shared" si="102"/>
        <v>3.3</v>
      </c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</row>
    <row r="97" ht="19.5" customHeight="1">
      <c r="A97" s="118" t="s">
        <v>163</v>
      </c>
      <c r="B97" s="119" t="s">
        <v>20</v>
      </c>
      <c r="C97" s="169">
        <v>20.0</v>
      </c>
      <c r="D97" s="127">
        <f t="shared" si="98"/>
        <v>0</v>
      </c>
      <c r="E97" s="111">
        <v>70.0</v>
      </c>
      <c r="F97" s="111">
        <f t="shared" si="99"/>
        <v>0</v>
      </c>
      <c r="G97" s="4"/>
      <c r="H97" s="112"/>
      <c r="I97" s="113"/>
      <c r="J97" s="114"/>
      <c r="K97" s="115"/>
      <c r="L97" s="116"/>
      <c r="M97" s="117"/>
      <c r="N97" s="118"/>
      <c r="O97" s="119"/>
      <c r="P97" s="120"/>
      <c r="Q97" s="121"/>
      <c r="R97" s="113"/>
      <c r="S97" s="122"/>
      <c r="T97" s="123"/>
      <c r="U97" s="4"/>
      <c r="V97" s="124"/>
      <c r="W97" s="124">
        <f t="shared" ref="W97:W98" si="110">AD97*$D97</f>
        <v>0</v>
      </c>
      <c r="X97" s="124"/>
      <c r="Y97" s="124"/>
      <c r="Z97" s="124"/>
      <c r="AA97" s="124"/>
      <c r="AB97" s="124"/>
      <c r="AC97" s="124"/>
      <c r="AD97" s="124">
        <v>20.0</v>
      </c>
      <c r="AE97" s="124"/>
      <c r="AF97" s="124"/>
      <c r="AG97" s="124"/>
      <c r="AH97" s="124"/>
      <c r="AI97" s="124"/>
      <c r="AJ97" s="4"/>
      <c r="AK97" s="174">
        <f t="shared" ref="AK97:AL97" si="109">AW97*$D97</f>
        <v>0</v>
      </c>
      <c r="AL97" s="174">
        <f t="shared" si="109"/>
        <v>0</v>
      </c>
      <c r="AM97" s="104"/>
      <c r="AN97" s="104"/>
      <c r="AO97" s="104"/>
      <c r="AP97" s="104"/>
      <c r="AQ97" s="104"/>
      <c r="AR97" s="104"/>
      <c r="AS97" s="104"/>
      <c r="AT97" s="104"/>
      <c r="AU97" s="104"/>
      <c r="AV97" s="124"/>
      <c r="AW97" s="124">
        <v>2.0</v>
      </c>
      <c r="AX97" s="124">
        <v>18.0</v>
      </c>
      <c r="AY97" s="104"/>
      <c r="AZ97" s="104"/>
      <c r="BA97" s="104"/>
      <c r="BB97" s="104"/>
      <c r="BC97" s="104"/>
      <c r="BD97" s="104"/>
      <c r="BE97" s="104"/>
      <c r="BF97" s="104"/>
      <c r="BG97" s="104"/>
      <c r="BH97" s="4"/>
      <c r="BI97" s="124"/>
      <c r="BJ97" s="124"/>
      <c r="BK97" s="124"/>
      <c r="BL97" s="129"/>
      <c r="BM97" s="5"/>
      <c r="BN97" s="126">
        <v>1.1</v>
      </c>
      <c r="BO97" s="126">
        <f t="shared" si="102"/>
        <v>0</v>
      </c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</row>
    <row r="98" ht="19.5" customHeight="1">
      <c r="A98" s="118" t="s">
        <v>164</v>
      </c>
      <c r="B98" s="119" t="s">
        <v>20</v>
      </c>
      <c r="C98" s="169">
        <v>20.0</v>
      </c>
      <c r="D98" s="127">
        <f t="shared" si="98"/>
        <v>0</v>
      </c>
      <c r="E98" s="111">
        <v>65.0</v>
      </c>
      <c r="F98" s="111">
        <f t="shared" si="99"/>
        <v>0</v>
      </c>
      <c r="G98" s="4"/>
      <c r="H98" s="112"/>
      <c r="I98" s="113"/>
      <c r="J98" s="114"/>
      <c r="K98" s="115"/>
      <c r="L98" s="116"/>
      <c r="M98" s="117"/>
      <c r="N98" s="118"/>
      <c r="O98" s="119"/>
      <c r="P98" s="120"/>
      <c r="Q98" s="121"/>
      <c r="R98" s="113"/>
      <c r="S98" s="122"/>
      <c r="T98" s="123"/>
      <c r="U98" s="4"/>
      <c r="V98" s="124"/>
      <c r="W98" s="124">
        <f t="shared" si="110"/>
        <v>0</v>
      </c>
      <c r="X98" s="124"/>
      <c r="Y98" s="124"/>
      <c r="Z98" s="124"/>
      <c r="AA98" s="124"/>
      <c r="AB98" s="124"/>
      <c r="AC98" s="124"/>
      <c r="AD98" s="124">
        <v>20.0</v>
      </c>
      <c r="AE98" s="124"/>
      <c r="AF98" s="124"/>
      <c r="AG98" s="124"/>
      <c r="AH98" s="124"/>
      <c r="AI98" s="124"/>
      <c r="AJ98" s="4"/>
      <c r="AK98" s="174">
        <f>AW98*$D98</f>
        <v>0</v>
      </c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24"/>
      <c r="AW98" s="124">
        <v>20.0</v>
      </c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4"/>
      <c r="BI98" s="124"/>
      <c r="BJ98" s="124"/>
      <c r="BK98" s="124"/>
      <c r="BL98" s="129"/>
      <c r="BM98" s="5"/>
      <c r="BN98" s="126">
        <v>0.9</v>
      </c>
      <c r="BO98" s="126">
        <f t="shared" si="102"/>
        <v>0</v>
      </c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</row>
    <row r="99" ht="19.5" customHeight="1">
      <c r="A99" s="118" t="s">
        <v>165</v>
      </c>
      <c r="B99" s="169" t="s">
        <v>142</v>
      </c>
      <c r="C99" s="169">
        <v>10.0</v>
      </c>
      <c r="D99" s="127">
        <f t="shared" si="98"/>
        <v>0</v>
      </c>
      <c r="E99" s="111">
        <v>165.0</v>
      </c>
      <c r="F99" s="111">
        <f t="shared" si="99"/>
        <v>0</v>
      </c>
      <c r="G99" s="4"/>
      <c r="H99" s="112"/>
      <c r="I99" s="113"/>
      <c r="J99" s="114"/>
      <c r="K99" s="115"/>
      <c r="L99" s="116"/>
      <c r="M99" s="117"/>
      <c r="N99" s="118"/>
      <c r="O99" s="119"/>
      <c r="P99" s="120"/>
      <c r="Q99" s="121"/>
      <c r="R99" s="113"/>
      <c r="S99" s="122"/>
      <c r="T99" s="123"/>
      <c r="U99" s="4"/>
      <c r="V99" s="124"/>
      <c r="W99" s="124"/>
      <c r="X99" s="124">
        <f t="shared" ref="X99:Y99" si="111">AE99*$D99</f>
        <v>0</v>
      </c>
      <c r="Y99" s="124">
        <f t="shared" si="111"/>
        <v>0</v>
      </c>
      <c r="Z99" s="124"/>
      <c r="AA99" s="124"/>
      <c r="AB99" s="124"/>
      <c r="AC99" s="125"/>
      <c r="AD99" s="125"/>
      <c r="AE99" s="125">
        <v>5.0</v>
      </c>
      <c r="AF99" s="125">
        <v>5.0</v>
      </c>
      <c r="AG99" s="125"/>
      <c r="AH99" s="125"/>
      <c r="AI99" s="125"/>
      <c r="AJ99" s="4"/>
      <c r="AK99" s="104"/>
      <c r="AL99" s="104"/>
      <c r="AM99" s="174">
        <f t="shared" ref="AM99:AN99" si="112">AY99*$D99</f>
        <v>0</v>
      </c>
      <c r="AN99" s="174">
        <f t="shared" si="112"/>
        <v>0</v>
      </c>
      <c r="AO99" s="124"/>
      <c r="AP99" s="124"/>
      <c r="AQ99" s="124"/>
      <c r="AR99" s="124"/>
      <c r="AS99" s="124"/>
      <c r="AT99" s="124"/>
      <c r="AU99" s="124"/>
      <c r="AV99" s="124"/>
      <c r="AW99" s="104"/>
      <c r="AX99" s="104"/>
      <c r="AY99" s="125">
        <v>3.0</v>
      </c>
      <c r="AZ99" s="125">
        <v>7.0</v>
      </c>
      <c r="BA99" s="104"/>
      <c r="BB99" s="104"/>
      <c r="BC99" s="104"/>
      <c r="BD99" s="104"/>
      <c r="BE99" s="104"/>
      <c r="BF99" s="104"/>
      <c r="BG99" s="104"/>
      <c r="BH99" s="4"/>
      <c r="BI99" s="129"/>
      <c r="BJ99" s="129"/>
      <c r="BK99" s="129"/>
      <c r="BL99" s="129"/>
      <c r="BM99" s="5"/>
      <c r="BN99" s="130">
        <v>9.6</v>
      </c>
      <c r="BO99" s="126">
        <f t="shared" si="102"/>
        <v>0</v>
      </c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</row>
    <row r="100" ht="19.5" customHeight="1">
      <c r="A100" s="118" t="s">
        <v>166</v>
      </c>
      <c r="B100" s="169" t="s">
        <v>142</v>
      </c>
      <c r="C100" s="169">
        <v>10.0</v>
      </c>
      <c r="D100" s="127">
        <f t="shared" si="98"/>
        <v>2</v>
      </c>
      <c r="E100" s="111">
        <v>145.0</v>
      </c>
      <c r="F100" s="111">
        <f t="shared" si="99"/>
        <v>290</v>
      </c>
      <c r="G100" s="4"/>
      <c r="H100" s="112"/>
      <c r="I100" s="144">
        <v>2.0</v>
      </c>
      <c r="J100" s="114"/>
      <c r="K100" s="115"/>
      <c r="L100" s="116"/>
      <c r="M100" s="117"/>
      <c r="N100" s="118"/>
      <c r="O100" s="119"/>
      <c r="P100" s="120"/>
      <c r="Q100" s="121"/>
      <c r="R100" s="113"/>
      <c r="S100" s="122"/>
      <c r="T100" s="123"/>
      <c r="U100" s="4"/>
      <c r="V100" s="124"/>
      <c r="W100" s="124"/>
      <c r="X100" s="124">
        <f t="shared" ref="X100:Y100" si="113">AE100*$D100</f>
        <v>10</v>
      </c>
      <c r="Y100" s="124">
        <f t="shared" si="113"/>
        <v>10</v>
      </c>
      <c r="Z100" s="124"/>
      <c r="AA100" s="124"/>
      <c r="AB100" s="124"/>
      <c r="AC100" s="125"/>
      <c r="AD100" s="125"/>
      <c r="AE100" s="125">
        <v>5.0</v>
      </c>
      <c r="AF100" s="125">
        <v>5.0</v>
      </c>
      <c r="AG100" s="125"/>
      <c r="AH100" s="125"/>
      <c r="AI100" s="125"/>
      <c r="AJ100" s="4"/>
      <c r="AK100" s="175"/>
      <c r="AL100" s="175"/>
      <c r="AM100" s="174">
        <f t="shared" ref="AM100:AN100" si="114">AY100*$D100</f>
        <v>10</v>
      </c>
      <c r="AN100" s="174">
        <f t="shared" si="114"/>
        <v>10</v>
      </c>
      <c r="AO100" s="174"/>
      <c r="AP100" s="174"/>
      <c r="AQ100" s="174"/>
      <c r="AR100" s="174"/>
      <c r="AS100" s="174"/>
      <c r="AT100" s="174"/>
      <c r="AU100" s="174"/>
      <c r="AV100" s="4"/>
      <c r="AW100" s="104"/>
      <c r="AX100" s="104"/>
      <c r="AY100" s="125">
        <v>5.0</v>
      </c>
      <c r="AZ100" s="125">
        <v>5.0</v>
      </c>
      <c r="BA100" s="104"/>
      <c r="BB100" s="104"/>
      <c r="BC100" s="104"/>
      <c r="BD100" s="104"/>
      <c r="BE100" s="104"/>
      <c r="BF100" s="104"/>
      <c r="BG100" s="104"/>
      <c r="BH100" s="4"/>
      <c r="BI100" s="129"/>
      <c r="BJ100" s="129"/>
      <c r="BK100" s="129"/>
      <c r="BL100" s="129"/>
      <c r="BM100" s="5"/>
      <c r="BN100" s="130">
        <v>7.9</v>
      </c>
      <c r="BO100" s="126">
        <f t="shared" si="102"/>
        <v>15.8</v>
      </c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</row>
    <row r="101" ht="19.5" customHeight="1">
      <c r="A101" s="118" t="s">
        <v>167</v>
      </c>
      <c r="B101" s="169" t="s">
        <v>21</v>
      </c>
      <c r="C101" s="169">
        <v>15.0</v>
      </c>
      <c r="D101" s="127">
        <f t="shared" si="98"/>
        <v>1</v>
      </c>
      <c r="E101" s="111">
        <v>130.0</v>
      </c>
      <c r="F101" s="111">
        <f t="shared" si="99"/>
        <v>130</v>
      </c>
      <c r="G101" s="4"/>
      <c r="H101" s="112"/>
      <c r="I101" s="144">
        <v>1.0</v>
      </c>
      <c r="J101" s="114"/>
      <c r="K101" s="115"/>
      <c r="L101" s="116"/>
      <c r="M101" s="117"/>
      <c r="N101" s="118"/>
      <c r="O101" s="119"/>
      <c r="P101" s="120"/>
      <c r="Q101" s="121"/>
      <c r="R101" s="113"/>
      <c r="S101" s="122"/>
      <c r="T101" s="123"/>
      <c r="U101" s="4"/>
      <c r="V101" s="124"/>
      <c r="W101" s="124"/>
      <c r="X101" s="124">
        <f t="shared" ref="X101:X102" si="116">AE101*$D101</f>
        <v>15</v>
      </c>
      <c r="Y101" s="124"/>
      <c r="Z101" s="124"/>
      <c r="AA101" s="124"/>
      <c r="AB101" s="124"/>
      <c r="AC101" s="125"/>
      <c r="AD101" s="125"/>
      <c r="AE101" s="125">
        <v>15.0</v>
      </c>
      <c r="AF101" s="125"/>
      <c r="AG101" s="125"/>
      <c r="AH101" s="125"/>
      <c r="AI101" s="125"/>
      <c r="AJ101" s="4"/>
      <c r="AK101" s="174">
        <f t="shared" ref="AK101:AM101" si="115">AW101*$D101</f>
        <v>2</v>
      </c>
      <c r="AL101" s="174">
        <f t="shared" si="115"/>
        <v>9</v>
      </c>
      <c r="AM101" s="174">
        <f t="shared" si="115"/>
        <v>4</v>
      </c>
      <c r="AN101" s="175"/>
      <c r="AO101" s="174"/>
      <c r="AP101" s="174"/>
      <c r="AQ101" s="174"/>
      <c r="AR101" s="174"/>
      <c r="AS101" s="174"/>
      <c r="AT101" s="174"/>
      <c r="AU101" s="174"/>
      <c r="AV101" s="4"/>
      <c r="AW101" s="125">
        <v>2.0</v>
      </c>
      <c r="AX101" s="125">
        <v>9.0</v>
      </c>
      <c r="AY101" s="125">
        <v>4.0</v>
      </c>
      <c r="AZ101" s="104"/>
      <c r="BA101" s="104"/>
      <c r="BB101" s="104"/>
      <c r="BC101" s="104"/>
      <c r="BD101" s="104"/>
      <c r="BE101" s="104"/>
      <c r="BF101" s="104"/>
      <c r="BG101" s="104"/>
      <c r="BH101" s="4"/>
      <c r="BI101" s="129"/>
      <c r="BJ101" s="129"/>
      <c r="BK101" s="129"/>
      <c r="BL101" s="129"/>
      <c r="BM101" s="5"/>
      <c r="BN101" s="130">
        <v>6.7</v>
      </c>
      <c r="BO101" s="126">
        <f t="shared" si="102"/>
        <v>6.7</v>
      </c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</row>
    <row r="102" ht="19.5" customHeight="1">
      <c r="A102" s="118" t="s">
        <v>168</v>
      </c>
      <c r="B102" s="169" t="s">
        <v>21</v>
      </c>
      <c r="C102" s="169">
        <v>15.0</v>
      </c>
      <c r="D102" s="127">
        <f t="shared" si="98"/>
        <v>0</v>
      </c>
      <c r="E102" s="111">
        <v>160.0</v>
      </c>
      <c r="F102" s="111">
        <f t="shared" si="99"/>
        <v>0</v>
      </c>
      <c r="G102" s="4"/>
      <c r="H102" s="112"/>
      <c r="I102" s="113"/>
      <c r="J102" s="114"/>
      <c r="K102" s="115"/>
      <c r="L102" s="116"/>
      <c r="M102" s="117"/>
      <c r="N102" s="118"/>
      <c r="O102" s="119"/>
      <c r="P102" s="120"/>
      <c r="Q102" s="121"/>
      <c r="R102" s="113"/>
      <c r="S102" s="122"/>
      <c r="T102" s="123"/>
      <c r="U102" s="4"/>
      <c r="V102" s="124"/>
      <c r="W102" s="124"/>
      <c r="X102" s="124">
        <f t="shared" si="116"/>
        <v>0</v>
      </c>
      <c r="Y102" s="124"/>
      <c r="Z102" s="124"/>
      <c r="AA102" s="124"/>
      <c r="AB102" s="124"/>
      <c r="AC102" s="125"/>
      <c r="AD102" s="125"/>
      <c r="AE102" s="125">
        <v>15.0</v>
      </c>
      <c r="AF102" s="125"/>
      <c r="AG102" s="125"/>
      <c r="AH102" s="125"/>
      <c r="AI102" s="125"/>
      <c r="AJ102" s="4"/>
      <c r="AK102" s="175"/>
      <c r="AL102" s="174">
        <f t="shared" ref="AL102:AM102" si="117">AX102*$D102</f>
        <v>0</v>
      </c>
      <c r="AM102" s="174">
        <f t="shared" si="117"/>
        <v>0</v>
      </c>
      <c r="AN102" s="175"/>
      <c r="AO102" s="174"/>
      <c r="AP102" s="174"/>
      <c r="AQ102" s="174"/>
      <c r="AR102" s="174"/>
      <c r="AS102" s="174"/>
      <c r="AT102" s="174"/>
      <c r="AU102" s="174"/>
      <c r="AV102" s="4"/>
      <c r="AW102" s="104"/>
      <c r="AX102" s="125">
        <v>7.0</v>
      </c>
      <c r="AY102" s="125">
        <v>6.0</v>
      </c>
      <c r="AZ102" s="104"/>
      <c r="BA102" s="104"/>
      <c r="BB102" s="104"/>
      <c r="BC102" s="104"/>
      <c r="BD102" s="104"/>
      <c r="BE102" s="104"/>
      <c r="BF102" s="104"/>
      <c r="BG102" s="104"/>
      <c r="BH102" s="4"/>
      <c r="BI102" s="129"/>
      <c r="BJ102" s="129"/>
      <c r="BK102" s="129"/>
      <c r="BL102" s="129"/>
      <c r="BM102" s="5"/>
      <c r="BN102" s="130">
        <v>8.5</v>
      </c>
      <c r="BO102" s="126">
        <f t="shared" si="102"/>
        <v>0</v>
      </c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</row>
    <row r="103" ht="20.25" customHeight="1">
      <c r="A103" s="118" t="s">
        <v>169</v>
      </c>
      <c r="B103" s="169" t="s">
        <v>22</v>
      </c>
      <c r="C103" s="169">
        <v>5.0</v>
      </c>
      <c r="D103" s="127">
        <f t="shared" si="98"/>
        <v>0</v>
      </c>
      <c r="E103" s="111">
        <v>180.0</v>
      </c>
      <c r="F103" s="111">
        <f t="shared" si="99"/>
        <v>0</v>
      </c>
      <c r="G103" s="4"/>
      <c r="H103" s="112"/>
      <c r="I103" s="113"/>
      <c r="J103" s="114"/>
      <c r="K103" s="115"/>
      <c r="L103" s="116"/>
      <c r="M103" s="117"/>
      <c r="N103" s="118"/>
      <c r="O103" s="119"/>
      <c r="P103" s="120"/>
      <c r="Q103" s="121"/>
      <c r="R103" s="113"/>
      <c r="S103" s="122"/>
      <c r="T103" s="123"/>
      <c r="U103" s="4"/>
      <c r="V103" s="124"/>
      <c r="W103" s="124"/>
      <c r="X103" s="124"/>
      <c r="Y103" s="124">
        <f t="shared" ref="Y103:Y108" si="119">AF103*$D103</f>
        <v>0</v>
      </c>
      <c r="Z103" s="124"/>
      <c r="AA103" s="124"/>
      <c r="AB103" s="124"/>
      <c r="AC103" s="125"/>
      <c r="AD103" s="125"/>
      <c r="AE103" s="125"/>
      <c r="AF103" s="125">
        <v>5.0</v>
      </c>
      <c r="AG103" s="125"/>
      <c r="AH103" s="125"/>
      <c r="AI103" s="125"/>
      <c r="AJ103" s="4"/>
      <c r="AK103" s="175"/>
      <c r="AL103" s="175"/>
      <c r="AM103" s="175"/>
      <c r="AN103" s="174">
        <f t="shared" ref="AN103:AO103" si="118">AZ103*$D103</f>
        <v>0</v>
      </c>
      <c r="AO103" s="174">
        <f t="shared" si="118"/>
        <v>0</v>
      </c>
      <c r="AP103" s="174"/>
      <c r="AQ103" s="174"/>
      <c r="AR103" s="174"/>
      <c r="AS103" s="174"/>
      <c r="AT103" s="174"/>
      <c r="AU103" s="174"/>
      <c r="AV103" s="4"/>
      <c r="AW103" s="104"/>
      <c r="AX103" s="104"/>
      <c r="AY103" s="104"/>
      <c r="AZ103" s="125">
        <v>2.0</v>
      </c>
      <c r="BA103" s="125">
        <v>3.0</v>
      </c>
      <c r="BB103" s="104"/>
      <c r="BC103" s="104"/>
      <c r="BD103" s="104"/>
      <c r="BE103" s="104"/>
      <c r="BF103" s="104"/>
      <c r="BG103" s="104"/>
      <c r="BH103" s="4"/>
      <c r="BI103" s="129"/>
      <c r="BJ103" s="129"/>
      <c r="BK103" s="129"/>
      <c r="BL103" s="129"/>
      <c r="BM103" s="5"/>
      <c r="BN103" s="130">
        <v>12.0</v>
      </c>
      <c r="BO103" s="126">
        <f t="shared" si="102"/>
        <v>0</v>
      </c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</row>
    <row r="104" ht="19.5" customHeight="1">
      <c r="A104" s="118" t="s">
        <v>170</v>
      </c>
      <c r="B104" s="169" t="s">
        <v>22</v>
      </c>
      <c r="C104" s="169">
        <v>5.0</v>
      </c>
      <c r="D104" s="127">
        <f t="shared" si="98"/>
        <v>0</v>
      </c>
      <c r="E104" s="111">
        <v>155.0</v>
      </c>
      <c r="F104" s="111">
        <f t="shared" si="99"/>
        <v>0</v>
      </c>
      <c r="G104" s="4"/>
      <c r="H104" s="112"/>
      <c r="I104" s="113"/>
      <c r="J104" s="114"/>
      <c r="K104" s="115"/>
      <c r="L104" s="116"/>
      <c r="M104" s="117"/>
      <c r="N104" s="118"/>
      <c r="O104" s="119"/>
      <c r="P104" s="120"/>
      <c r="Q104" s="121"/>
      <c r="R104" s="113"/>
      <c r="S104" s="122"/>
      <c r="T104" s="123"/>
      <c r="U104" s="4"/>
      <c r="V104" s="124"/>
      <c r="W104" s="124"/>
      <c r="X104" s="124"/>
      <c r="Y104" s="124">
        <f t="shared" si="119"/>
        <v>0</v>
      </c>
      <c r="Z104" s="124"/>
      <c r="AA104" s="124"/>
      <c r="AB104" s="124"/>
      <c r="AC104" s="125"/>
      <c r="AD104" s="125"/>
      <c r="AE104" s="125"/>
      <c r="AF104" s="125">
        <v>5.0</v>
      </c>
      <c r="AG104" s="125"/>
      <c r="AH104" s="125"/>
      <c r="AI104" s="125"/>
      <c r="AJ104" s="4"/>
      <c r="AK104" s="175"/>
      <c r="AL104" s="175"/>
      <c r="AM104" s="175"/>
      <c r="AN104" s="174">
        <f t="shared" ref="AN104:AO104" si="120">AZ104*$D104</f>
        <v>0</v>
      </c>
      <c r="AO104" s="174">
        <f t="shared" si="120"/>
        <v>0</v>
      </c>
      <c r="AP104" s="174"/>
      <c r="AQ104" s="174"/>
      <c r="AR104" s="174"/>
      <c r="AS104" s="174"/>
      <c r="AT104" s="174"/>
      <c r="AU104" s="174"/>
      <c r="AV104" s="4"/>
      <c r="AW104" s="104"/>
      <c r="AX104" s="104"/>
      <c r="AY104" s="104"/>
      <c r="AZ104" s="125">
        <v>4.0</v>
      </c>
      <c r="BA104" s="125">
        <v>1.0</v>
      </c>
      <c r="BB104" s="104"/>
      <c r="BC104" s="104"/>
      <c r="BD104" s="104"/>
      <c r="BE104" s="104"/>
      <c r="BF104" s="104"/>
      <c r="BG104" s="104"/>
      <c r="BH104" s="4"/>
      <c r="BI104" s="129"/>
      <c r="BJ104" s="129"/>
      <c r="BK104" s="129"/>
      <c r="BL104" s="129"/>
      <c r="BM104" s="5"/>
      <c r="BN104" s="130">
        <v>10.7</v>
      </c>
      <c r="BO104" s="126">
        <f t="shared" si="102"/>
        <v>0</v>
      </c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</row>
    <row r="105" ht="20.25" customHeight="1">
      <c r="A105" s="118" t="s">
        <v>171</v>
      </c>
      <c r="B105" s="169" t="s">
        <v>22</v>
      </c>
      <c r="C105" s="169">
        <v>5.0</v>
      </c>
      <c r="D105" s="127">
        <f t="shared" si="98"/>
        <v>3</v>
      </c>
      <c r="E105" s="111">
        <v>125.0</v>
      </c>
      <c r="F105" s="111">
        <f t="shared" si="99"/>
        <v>375</v>
      </c>
      <c r="G105" s="4"/>
      <c r="H105" s="112"/>
      <c r="I105" s="144">
        <v>3.0</v>
      </c>
      <c r="J105" s="114"/>
      <c r="K105" s="115"/>
      <c r="L105" s="116"/>
      <c r="M105" s="117"/>
      <c r="N105" s="118"/>
      <c r="O105" s="119"/>
      <c r="P105" s="120"/>
      <c r="Q105" s="121"/>
      <c r="R105" s="113"/>
      <c r="S105" s="122"/>
      <c r="T105" s="123"/>
      <c r="U105" s="4"/>
      <c r="V105" s="124"/>
      <c r="W105" s="124"/>
      <c r="X105" s="124"/>
      <c r="Y105" s="124">
        <f t="shared" si="119"/>
        <v>15</v>
      </c>
      <c r="Z105" s="124"/>
      <c r="AA105" s="124"/>
      <c r="AB105" s="124"/>
      <c r="AC105" s="125"/>
      <c r="AD105" s="125"/>
      <c r="AE105" s="125"/>
      <c r="AF105" s="125">
        <v>5.0</v>
      </c>
      <c r="AG105" s="125"/>
      <c r="AH105" s="125"/>
      <c r="AI105" s="125"/>
      <c r="AJ105" s="4"/>
      <c r="AK105" s="175"/>
      <c r="AL105" s="175"/>
      <c r="AM105" s="175"/>
      <c r="AN105" s="174">
        <f t="shared" ref="AN105:AN106" si="121">AZ105*$D105</f>
        <v>15</v>
      </c>
      <c r="AO105" s="174"/>
      <c r="AP105" s="174"/>
      <c r="AQ105" s="174"/>
      <c r="AR105" s="174"/>
      <c r="AS105" s="174"/>
      <c r="AT105" s="174"/>
      <c r="AU105" s="174"/>
      <c r="AV105" s="4"/>
      <c r="AW105" s="104"/>
      <c r="AX105" s="104"/>
      <c r="AY105" s="104"/>
      <c r="AZ105" s="125">
        <v>5.0</v>
      </c>
      <c r="BA105" s="104"/>
      <c r="BB105" s="104"/>
      <c r="BC105" s="104"/>
      <c r="BD105" s="104"/>
      <c r="BE105" s="104"/>
      <c r="BF105" s="104"/>
      <c r="BG105" s="104"/>
      <c r="BH105" s="4"/>
      <c r="BI105" s="129"/>
      <c r="BJ105" s="129"/>
      <c r="BK105" s="129"/>
      <c r="BL105" s="129"/>
      <c r="BM105" s="5"/>
      <c r="BN105" s="130">
        <v>8.2</v>
      </c>
      <c r="BO105" s="126">
        <f t="shared" si="102"/>
        <v>24.6</v>
      </c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</row>
    <row r="106" ht="19.5" customHeight="1">
      <c r="A106" s="118" t="s">
        <v>172</v>
      </c>
      <c r="B106" s="169" t="s">
        <v>22</v>
      </c>
      <c r="C106" s="169">
        <v>5.0</v>
      </c>
      <c r="D106" s="127">
        <f t="shared" si="98"/>
        <v>3</v>
      </c>
      <c r="E106" s="111">
        <v>135.0</v>
      </c>
      <c r="F106" s="111">
        <f t="shared" si="99"/>
        <v>405</v>
      </c>
      <c r="G106" s="4"/>
      <c r="H106" s="112"/>
      <c r="I106" s="144">
        <v>3.0</v>
      </c>
      <c r="J106" s="114"/>
      <c r="K106" s="115"/>
      <c r="L106" s="116"/>
      <c r="M106" s="117"/>
      <c r="N106" s="118"/>
      <c r="O106" s="119"/>
      <c r="P106" s="120"/>
      <c r="Q106" s="121"/>
      <c r="R106" s="113"/>
      <c r="S106" s="122"/>
      <c r="T106" s="123"/>
      <c r="U106" s="4"/>
      <c r="V106" s="124"/>
      <c r="W106" s="124"/>
      <c r="X106" s="124"/>
      <c r="Y106" s="124">
        <f t="shared" si="119"/>
        <v>15</v>
      </c>
      <c r="Z106" s="124"/>
      <c r="AA106" s="124"/>
      <c r="AB106" s="124"/>
      <c r="AC106" s="125"/>
      <c r="AD106" s="125"/>
      <c r="AE106" s="125"/>
      <c r="AF106" s="125">
        <v>5.0</v>
      </c>
      <c r="AG106" s="125"/>
      <c r="AH106" s="125"/>
      <c r="AI106" s="125"/>
      <c r="AJ106" s="4"/>
      <c r="AK106" s="175"/>
      <c r="AL106" s="175"/>
      <c r="AM106" s="175"/>
      <c r="AN106" s="174">
        <f t="shared" si="121"/>
        <v>12</v>
      </c>
      <c r="AO106" s="174">
        <f>BA106*$D106</f>
        <v>3</v>
      </c>
      <c r="AP106" s="174"/>
      <c r="AQ106" s="174"/>
      <c r="AR106" s="174"/>
      <c r="AS106" s="174"/>
      <c r="AT106" s="174"/>
      <c r="AU106" s="174"/>
      <c r="AV106" s="4"/>
      <c r="AW106" s="104"/>
      <c r="AX106" s="104"/>
      <c r="AY106" s="104"/>
      <c r="AZ106" s="125">
        <v>4.0</v>
      </c>
      <c r="BA106" s="125">
        <v>1.0</v>
      </c>
      <c r="BB106" s="104"/>
      <c r="BC106" s="104"/>
      <c r="BD106" s="104"/>
      <c r="BE106" s="104"/>
      <c r="BF106" s="104"/>
      <c r="BG106" s="104"/>
      <c r="BH106" s="4"/>
      <c r="BI106" s="129"/>
      <c r="BJ106" s="129"/>
      <c r="BK106" s="129"/>
      <c r="BL106" s="129"/>
      <c r="BM106" s="5"/>
      <c r="BN106" s="130">
        <v>9.0</v>
      </c>
      <c r="BO106" s="126">
        <f t="shared" si="102"/>
        <v>27</v>
      </c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</row>
    <row r="107" ht="19.5" customHeight="1">
      <c r="A107" s="118" t="s">
        <v>173</v>
      </c>
      <c r="B107" s="169" t="s">
        <v>22</v>
      </c>
      <c r="C107" s="169">
        <v>5.0</v>
      </c>
      <c r="D107" s="127">
        <f t="shared" si="98"/>
        <v>1</v>
      </c>
      <c r="E107" s="111">
        <v>50.0</v>
      </c>
      <c r="F107" s="111">
        <f t="shared" si="99"/>
        <v>50</v>
      </c>
      <c r="G107" s="4"/>
      <c r="H107" s="112"/>
      <c r="I107" s="144">
        <v>1.0</v>
      </c>
      <c r="J107" s="114"/>
      <c r="K107" s="115"/>
      <c r="L107" s="116"/>
      <c r="M107" s="117"/>
      <c r="N107" s="118"/>
      <c r="O107" s="119"/>
      <c r="P107" s="120"/>
      <c r="Q107" s="121"/>
      <c r="R107" s="113"/>
      <c r="S107" s="122"/>
      <c r="T107" s="123"/>
      <c r="U107" s="4"/>
      <c r="V107" s="124"/>
      <c r="W107" s="124"/>
      <c r="X107" s="124"/>
      <c r="Y107" s="124">
        <f t="shared" si="119"/>
        <v>5</v>
      </c>
      <c r="Z107" s="124"/>
      <c r="AA107" s="124"/>
      <c r="AB107" s="124"/>
      <c r="AC107" s="125"/>
      <c r="AD107" s="125"/>
      <c r="AE107" s="125"/>
      <c r="AF107" s="125">
        <v>5.0</v>
      </c>
      <c r="AG107" s="125"/>
      <c r="AH107" s="125"/>
      <c r="AI107" s="125"/>
      <c r="AJ107" s="4"/>
      <c r="AK107" s="124"/>
      <c r="AL107" s="124">
        <f t="shared" ref="AL107:AM107" si="122">AX107*$D107</f>
        <v>1</v>
      </c>
      <c r="AM107" s="124">
        <f t="shared" si="122"/>
        <v>4</v>
      </c>
      <c r="AN107" s="104"/>
      <c r="AO107" s="124"/>
      <c r="AP107" s="124"/>
      <c r="AQ107" s="124"/>
      <c r="AR107" s="124"/>
      <c r="AS107" s="124"/>
      <c r="AT107" s="124"/>
      <c r="AU107" s="124"/>
      <c r="AV107" s="4"/>
      <c r="AW107" s="104"/>
      <c r="AX107" s="125">
        <v>1.0</v>
      </c>
      <c r="AY107" s="125">
        <v>4.0</v>
      </c>
      <c r="AZ107" s="104"/>
      <c r="BA107" s="104"/>
      <c r="BB107" s="104"/>
      <c r="BC107" s="104"/>
      <c r="BD107" s="104"/>
      <c r="BE107" s="104"/>
      <c r="BF107" s="104"/>
      <c r="BG107" s="104"/>
      <c r="BH107" s="4"/>
      <c r="BI107" s="129"/>
      <c r="BJ107" s="129"/>
      <c r="BK107" s="129"/>
      <c r="BL107" s="129"/>
      <c r="BM107" s="5"/>
      <c r="BN107" s="130">
        <v>8.2</v>
      </c>
      <c r="BO107" s="126">
        <f t="shared" si="102"/>
        <v>8.2</v>
      </c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</row>
    <row r="108" ht="19.5" customHeight="1">
      <c r="A108" s="118" t="s">
        <v>174</v>
      </c>
      <c r="B108" s="169" t="s">
        <v>22</v>
      </c>
      <c r="C108" s="169">
        <v>5.0</v>
      </c>
      <c r="D108" s="127">
        <f t="shared" si="98"/>
        <v>2</v>
      </c>
      <c r="E108" s="111">
        <v>85.0</v>
      </c>
      <c r="F108" s="111">
        <f t="shared" si="99"/>
        <v>170</v>
      </c>
      <c r="G108" s="4"/>
      <c r="H108" s="112"/>
      <c r="I108" s="144">
        <v>2.0</v>
      </c>
      <c r="J108" s="114"/>
      <c r="K108" s="115"/>
      <c r="L108" s="116"/>
      <c r="M108" s="117"/>
      <c r="N108" s="118"/>
      <c r="O108" s="119"/>
      <c r="P108" s="120"/>
      <c r="Q108" s="121"/>
      <c r="R108" s="113"/>
      <c r="S108" s="122"/>
      <c r="T108" s="123"/>
      <c r="U108" s="4"/>
      <c r="V108" s="124"/>
      <c r="W108" s="124"/>
      <c r="X108" s="124"/>
      <c r="Y108" s="124">
        <f t="shared" si="119"/>
        <v>10</v>
      </c>
      <c r="Z108" s="124"/>
      <c r="AA108" s="124"/>
      <c r="AB108" s="124"/>
      <c r="AC108" s="125"/>
      <c r="AD108" s="125"/>
      <c r="AE108" s="125"/>
      <c r="AF108" s="125">
        <v>5.0</v>
      </c>
      <c r="AG108" s="125"/>
      <c r="AH108" s="125"/>
      <c r="AI108" s="125"/>
      <c r="AJ108" s="4"/>
      <c r="AK108" s="124"/>
      <c r="AL108" s="124"/>
      <c r="AM108" s="124"/>
      <c r="AN108" s="124">
        <f t="shared" ref="AN108:AO108" si="123">AZ108*$D108</f>
        <v>8</v>
      </c>
      <c r="AO108" s="124">
        <f t="shared" si="123"/>
        <v>2</v>
      </c>
      <c r="AP108" s="124"/>
      <c r="AQ108" s="124"/>
      <c r="AR108" s="124"/>
      <c r="AS108" s="124"/>
      <c r="AT108" s="124"/>
      <c r="AU108" s="124"/>
      <c r="AV108" s="4"/>
      <c r="AW108" s="104"/>
      <c r="AX108" s="104"/>
      <c r="AY108" s="104"/>
      <c r="AZ108" s="125">
        <v>4.0</v>
      </c>
      <c r="BA108" s="125">
        <v>1.0</v>
      </c>
      <c r="BB108" s="104"/>
      <c r="BC108" s="104"/>
      <c r="BD108" s="104"/>
      <c r="BE108" s="104"/>
      <c r="BF108" s="104"/>
      <c r="BG108" s="104"/>
      <c r="BH108" s="4"/>
      <c r="BI108" s="129"/>
      <c r="BJ108" s="129"/>
      <c r="BK108" s="129"/>
      <c r="BL108" s="129"/>
      <c r="BM108" s="5"/>
      <c r="BN108" s="131">
        <v>5.45</v>
      </c>
      <c r="BO108" s="126">
        <f t="shared" si="102"/>
        <v>10.9</v>
      </c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</row>
    <row r="109" ht="19.5" customHeight="1">
      <c r="A109" s="118" t="s">
        <v>175</v>
      </c>
      <c r="B109" s="169" t="s">
        <v>21</v>
      </c>
      <c r="C109" s="169">
        <v>5.0</v>
      </c>
      <c r="D109" s="127">
        <f t="shared" si="98"/>
        <v>1</v>
      </c>
      <c r="E109" s="111">
        <v>30.0</v>
      </c>
      <c r="F109" s="111">
        <f t="shared" si="99"/>
        <v>30</v>
      </c>
      <c r="G109" s="4"/>
      <c r="H109" s="112"/>
      <c r="I109" s="144">
        <v>1.0</v>
      </c>
      <c r="J109" s="114"/>
      <c r="K109" s="115"/>
      <c r="L109" s="116"/>
      <c r="M109" s="117"/>
      <c r="N109" s="118"/>
      <c r="O109" s="119"/>
      <c r="P109" s="120"/>
      <c r="Q109" s="121"/>
      <c r="R109" s="113"/>
      <c r="S109" s="122"/>
      <c r="T109" s="123"/>
      <c r="U109" s="4"/>
      <c r="V109" s="124"/>
      <c r="W109" s="124"/>
      <c r="X109" s="124">
        <f>AE109*$D109</f>
        <v>5</v>
      </c>
      <c r="Y109" s="124"/>
      <c r="Z109" s="124"/>
      <c r="AA109" s="124"/>
      <c r="AB109" s="124"/>
      <c r="AC109" s="125"/>
      <c r="AD109" s="125"/>
      <c r="AE109" s="125">
        <v>5.0</v>
      </c>
      <c r="AF109" s="125"/>
      <c r="AG109" s="125"/>
      <c r="AH109" s="125"/>
      <c r="AI109" s="125"/>
      <c r="AJ109" s="4"/>
      <c r="AK109" s="124">
        <f t="shared" ref="AK109:AL109" si="124">AW109*$D109</f>
        <v>4</v>
      </c>
      <c r="AL109" s="124">
        <f t="shared" si="124"/>
        <v>1</v>
      </c>
      <c r="AM109" s="124"/>
      <c r="AN109" s="104"/>
      <c r="AO109" s="124"/>
      <c r="AP109" s="124"/>
      <c r="AQ109" s="124"/>
      <c r="AR109" s="124"/>
      <c r="AS109" s="124"/>
      <c r="AT109" s="124"/>
      <c r="AU109" s="124"/>
      <c r="AV109" s="4"/>
      <c r="AW109" s="125">
        <v>4.0</v>
      </c>
      <c r="AX109" s="125">
        <v>1.0</v>
      </c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4"/>
      <c r="BI109" s="129"/>
      <c r="BJ109" s="129"/>
      <c r="BK109" s="129"/>
      <c r="BL109" s="129"/>
      <c r="BM109" s="5"/>
      <c r="BN109" s="130">
        <v>1.3</v>
      </c>
      <c r="BO109" s="126">
        <f t="shared" si="102"/>
        <v>1.3</v>
      </c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</row>
    <row r="110" ht="19.5" customHeight="1">
      <c r="A110" s="118" t="s">
        <v>176</v>
      </c>
      <c r="B110" s="119" t="s">
        <v>23</v>
      </c>
      <c r="C110" s="119">
        <v>5.0</v>
      </c>
      <c r="D110" s="127">
        <f t="shared" si="98"/>
        <v>1</v>
      </c>
      <c r="E110" s="111">
        <v>80.0</v>
      </c>
      <c r="F110" s="111">
        <f t="shared" si="99"/>
        <v>80</v>
      </c>
      <c r="G110" s="4"/>
      <c r="H110" s="112"/>
      <c r="I110" s="144">
        <v>1.0</v>
      </c>
      <c r="J110" s="114"/>
      <c r="K110" s="115"/>
      <c r="L110" s="116"/>
      <c r="M110" s="117"/>
      <c r="N110" s="118"/>
      <c r="O110" s="119"/>
      <c r="P110" s="120"/>
      <c r="Q110" s="121"/>
      <c r="R110" s="113"/>
      <c r="S110" s="122"/>
      <c r="T110" s="123"/>
      <c r="U110" s="4"/>
      <c r="V110" s="124"/>
      <c r="W110" s="124"/>
      <c r="X110" s="124"/>
      <c r="Y110" s="124"/>
      <c r="Z110" s="124">
        <f t="shared" ref="Z110:Z111" si="126">AG110*$D110</f>
        <v>5</v>
      </c>
      <c r="AA110" s="124"/>
      <c r="AB110" s="124"/>
      <c r="AC110" s="125"/>
      <c r="AD110" s="125"/>
      <c r="AE110" s="125"/>
      <c r="AF110" s="125"/>
      <c r="AG110" s="125">
        <v>5.0</v>
      </c>
      <c r="AH110" s="125"/>
      <c r="AI110" s="125"/>
      <c r="AJ110" s="4"/>
      <c r="AK110" s="124"/>
      <c r="AL110" s="124">
        <f t="shared" ref="AL110:AN110" si="125">AX110*$D110</f>
        <v>1</v>
      </c>
      <c r="AM110" s="124">
        <f t="shared" si="125"/>
        <v>3</v>
      </c>
      <c r="AN110" s="124">
        <f t="shared" si="125"/>
        <v>1</v>
      </c>
      <c r="AO110" s="104"/>
      <c r="AP110" s="104"/>
      <c r="AQ110" s="104"/>
      <c r="AR110" s="104"/>
      <c r="AS110" s="104"/>
      <c r="AT110" s="104"/>
      <c r="AU110" s="104"/>
      <c r="AV110" s="4"/>
      <c r="AW110" s="104"/>
      <c r="AX110" s="176">
        <v>1.0</v>
      </c>
      <c r="AY110" s="176">
        <v>3.0</v>
      </c>
      <c r="AZ110" s="176">
        <v>1.0</v>
      </c>
      <c r="BA110" s="104"/>
      <c r="BB110" s="104"/>
      <c r="BC110" s="104"/>
      <c r="BD110" s="104"/>
      <c r="BE110" s="104"/>
      <c r="BF110" s="104"/>
      <c r="BG110" s="104"/>
      <c r="BH110" s="4"/>
      <c r="BI110" s="129"/>
      <c r="BJ110" s="129"/>
      <c r="BK110" s="129"/>
      <c r="BL110" s="129"/>
      <c r="BM110" s="5"/>
      <c r="BN110" s="130">
        <v>5.4</v>
      </c>
      <c r="BO110" s="126">
        <f t="shared" si="102"/>
        <v>5.4</v>
      </c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</row>
    <row r="111" ht="19.5" customHeight="1">
      <c r="A111" s="171" t="s">
        <v>177</v>
      </c>
      <c r="B111" s="172" t="s">
        <v>23</v>
      </c>
      <c r="C111" s="172">
        <v>5.0</v>
      </c>
      <c r="D111" s="127">
        <f t="shared" si="98"/>
        <v>2</v>
      </c>
      <c r="E111" s="111">
        <v>137.5</v>
      </c>
      <c r="F111" s="111">
        <f t="shared" si="99"/>
        <v>275</v>
      </c>
      <c r="G111" s="67"/>
      <c r="H111" s="112"/>
      <c r="I111" s="144">
        <v>2.0</v>
      </c>
      <c r="J111" s="114"/>
      <c r="K111" s="115"/>
      <c r="L111" s="116"/>
      <c r="M111" s="117"/>
      <c r="N111" s="118"/>
      <c r="O111" s="119"/>
      <c r="P111" s="120"/>
      <c r="Q111" s="121"/>
      <c r="R111" s="113"/>
      <c r="S111" s="122"/>
      <c r="T111" s="123"/>
      <c r="U111" s="67"/>
      <c r="V111" s="124"/>
      <c r="W111" s="124"/>
      <c r="X111" s="124"/>
      <c r="Y111" s="124"/>
      <c r="Z111" s="124">
        <f t="shared" si="126"/>
        <v>10</v>
      </c>
      <c r="AA111" s="124"/>
      <c r="AB111" s="124"/>
      <c r="AC111" s="125"/>
      <c r="AD111" s="125"/>
      <c r="AE111" s="125"/>
      <c r="AF111" s="125"/>
      <c r="AG111" s="125">
        <v>5.0</v>
      </c>
      <c r="AH111" s="125"/>
      <c r="AI111" s="125"/>
      <c r="AJ111" s="67"/>
      <c r="AK111" s="124"/>
      <c r="AL111" s="124"/>
      <c r="AM111" s="124"/>
      <c r="AN111" s="124"/>
      <c r="AO111" s="124">
        <f t="shared" ref="AO111:AP111" si="127">BA111*$D111</f>
        <v>2</v>
      </c>
      <c r="AP111" s="124">
        <f t="shared" si="127"/>
        <v>8</v>
      </c>
      <c r="AQ111" s="124"/>
      <c r="AR111" s="124"/>
      <c r="AS111" s="124"/>
      <c r="AT111" s="124"/>
      <c r="AU111" s="124"/>
      <c r="AV111" s="67"/>
      <c r="AW111" s="104"/>
      <c r="AX111" s="104"/>
      <c r="AY111" s="104"/>
      <c r="AZ111" s="104"/>
      <c r="BA111" s="174">
        <v>1.0</v>
      </c>
      <c r="BB111" s="174">
        <v>4.0</v>
      </c>
      <c r="BC111" s="104"/>
      <c r="BD111" s="104"/>
      <c r="BE111" s="104"/>
      <c r="BF111" s="104"/>
      <c r="BG111" s="104"/>
      <c r="BH111" s="4"/>
      <c r="BI111" s="129"/>
      <c r="BJ111" s="129"/>
      <c r="BK111" s="129"/>
      <c r="BL111" s="129"/>
      <c r="BM111" s="5"/>
      <c r="BN111" s="131">
        <v>9.2</v>
      </c>
      <c r="BO111" s="126">
        <f t="shared" si="102"/>
        <v>18.4</v>
      </c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</row>
    <row r="112" ht="19.5" customHeight="1">
      <c r="A112" s="118" t="s">
        <v>178</v>
      </c>
      <c r="B112" s="109" t="s">
        <v>24</v>
      </c>
      <c r="C112" s="169">
        <v>2.0</v>
      </c>
      <c r="D112" s="127">
        <f t="shared" si="98"/>
        <v>2</v>
      </c>
      <c r="E112" s="111">
        <v>70.0</v>
      </c>
      <c r="F112" s="111">
        <f t="shared" si="99"/>
        <v>140</v>
      </c>
      <c r="G112" s="4"/>
      <c r="H112" s="112"/>
      <c r="I112" s="144">
        <v>2.0</v>
      </c>
      <c r="J112" s="114"/>
      <c r="K112" s="115"/>
      <c r="L112" s="116"/>
      <c r="M112" s="117"/>
      <c r="N112" s="118"/>
      <c r="O112" s="119"/>
      <c r="P112" s="120"/>
      <c r="Q112" s="121"/>
      <c r="R112" s="113"/>
      <c r="S112" s="122"/>
      <c r="T112" s="123"/>
      <c r="U112" s="4"/>
      <c r="V112" s="124"/>
      <c r="W112" s="124"/>
      <c r="X112" s="124"/>
      <c r="Y112" s="124"/>
      <c r="Z112" s="124"/>
      <c r="AA112" s="124">
        <f t="shared" ref="AA112:AA113" si="128">AH112*$D112</f>
        <v>4</v>
      </c>
      <c r="AB112" s="124"/>
      <c r="AC112" s="125"/>
      <c r="AD112" s="125"/>
      <c r="AE112" s="125"/>
      <c r="AF112" s="125"/>
      <c r="AG112" s="125"/>
      <c r="AH112" s="125">
        <v>2.0</v>
      </c>
      <c r="AI112" s="125"/>
      <c r="AJ112" s="4"/>
      <c r="AK112" s="124"/>
      <c r="AL112" s="124"/>
      <c r="AM112" s="124"/>
      <c r="AN112" s="124">
        <f t="shared" ref="AN112:AN113" si="129">AZ112*$D112</f>
        <v>2</v>
      </c>
      <c r="AO112" s="124"/>
      <c r="AP112" s="124">
        <f t="shared" ref="AP112:AP113" si="130">BB112*$D112</f>
        <v>2</v>
      </c>
      <c r="AQ112" s="124"/>
      <c r="AR112" s="124"/>
      <c r="AS112" s="124"/>
      <c r="AT112" s="124"/>
      <c r="AU112" s="124"/>
      <c r="AV112" s="4"/>
      <c r="AW112" s="104"/>
      <c r="AX112" s="104"/>
      <c r="AY112" s="104"/>
      <c r="AZ112" s="125">
        <v>1.0</v>
      </c>
      <c r="BA112" s="104"/>
      <c r="BB112" s="125">
        <v>1.0</v>
      </c>
      <c r="BC112" s="104"/>
      <c r="BD112" s="104"/>
      <c r="BE112" s="104"/>
      <c r="BF112" s="104"/>
      <c r="BG112" s="104"/>
      <c r="BH112" s="4"/>
      <c r="BI112" s="129"/>
      <c r="BJ112" s="129"/>
      <c r="BK112" s="129"/>
      <c r="BL112" s="129"/>
      <c r="BM112" s="5"/>
      <c r="BN112" s="131">
        <v>4.95</v>
      </c>
      <c r="BO112" s="126">
        <f t="shared" si="102"/>
        <v>9.9</v>
      </c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</row>
    <row r="113" ht="19.5" customHeight="1">
      <c r="A113" s="118" t="s">
        <v>179</v>
      </c>
      <c r="B113" s="109" t="s">
        <v>24</v>
      </c>
      <c r="C113" s="173">
        <v>3.0</v>
      </c>
      <c r="D113" s="127">
        <f t="shared" si="98"/>
        <v>2</v>
      </c>
      <c r="E113" s="111">
        <v>70.0</v>
      </c>
      <c r="F113" s="111">
        <f t="shared" si="99"/>
        <v>140</v>
      </c>
      <c r="G113" s="4"/>
      <c r="H113" s="112"/>
      <c r="I113" s="144">
        <v>2.0</v>
      </c>
      <c r="J113" s="114"/>
      <c r="K113" s="115"/>
      <c r="L113" s="116"/>
      <c r="M113" s="117"/>
      <c r="N113" s="118"/>
      <c r="O113" s="119"/>
      <c r="P113" s="120"/>
      <c r="Q113" s="121"/>
      <c r="R113" s="113"/>
      <c r="S113" s="122"/>
      <c r="T113" s="123"/>
      <c r="U113" s="4"/>
      <c r="V113" s="124"/>
      <c r="W113" s="124"/>
      <c r="X113" s="124"/>
      <c r="Y113" s="124"/>
      <c r="Z113" s="124"/>
      <c r="AA113" s="124">
        <f t="shared" si="128"/>
        <v>6</v>
      </c>
      <c r="AB113" s="124"/>
      <c r="AC113" s="125"/>
      <c r="AD113" s="125"/>
      <c r="AE113" s="125"/>
      <c r="AF113" s="125"/>
      <c r="AG113" s="125"/>
      <c r="AH113" s="125">
        <v>3.0</v>
      </c>
      <c r="AI113" s="125"/>
      <c r="AJ113" s="4"/>
      <c r="AK113" s="124"/>
      <c r="AL113" s="124"/>
      <c r="AM113" s="124"/>
      <c r="AN113" s="124">
        <f t="shared" si="129"/>
        <v>4</v>
      </c>
      <c r="AO113" s="124"/>
      <c r="AP113" s="124">
        <f t="shared" si="130"/>
        <v>2</v>
      </c>
      <c r="AQ113" s="124"/>
      <c r="AR113" s="124"/>
      <c r="AS113" s="124"/>
      <c r="AT113" s="124"/>
      <c r="AU113" s="124"/>
      <c r="AV113" s="4"/>
      <c r="AW113" s="104"/>
      <c r="AX113" s="104"/>
      <c r="AY113" s="104"/>
      <c r="AZ113" s="125">
        <v>2.0</v>
      </c>
      <c r="BA113" s="104"/>
      <c r="BB113" s="125">
        <v>1.0</v>
      </c>
      <c r="BC113" s="104"/>
      <c r="BD113" s="104"/>
      <c r="BE113" s="104"/>
      <c r="BF113" s="104"/>
      <c r="BG113" s="104"/>
      <c r="BH113" s="67"/>
      <c r="BI113" s="129"/>
      <c r="BJ113" s="129"/>
      <c r="BK113" s="129"/>
      <c r="BL113" s="129"/>
      <c r="BM113" s="5"/>
      <c r="BN113" s="131">
        <v>4.85</v>
      </c>
      <c r="BO113" s="126">
        <f t="shared" si="102"/>
        <v>9.7</v>
      </c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</row>
    <row r="114" ht="19.5" customHeight="1">
      <c r="A114" s="118" t="s">
        <v>180</v>
      </c>
      <c r="B114" s="119" t="s">
        <v>21</v>
      </c>
      <c r="C114" s="169">
        <v>10.0</v>
      </c>
      <c r="D114" s="127">
        <f t="shared" si="98"/>
        <v>0</v>
      </c>
      <c r="E114" s="111">
        <v>50.0</v>
      </c>
      <c r="F114" s="111">
        <f t="shared" si="99"/>
        <v>0</v>
      </c>
      <c r="G114" s="4"/>
      <c r="H114" s="112"/>
      <c r="I114" s="113"/>
      <c r="J114" s="114"/>
      <c r="K114" s="115"/>
      <c r="L114" s="116"/>
      <c r="M114" s="117"/>
      <c r="N114" s="177"/>
      <c r="O114" s="119"/>
      <c r="P114" s="120"/>
      <c r="Q114" s="121"/>
      <c r="R114" s="113"/>
      <c r="S114" s="122"/>
      <c r="T114" s="123"/>
      <c r="U114" s="4"/>
      <c r="V114" s="124"/>
      <c r="W114" s="124"/>
      <c r="X114" s="124">
        <f>AE114*$D114</f>
        <v>0</v>
      </c>
      <c r="Y114" s="124"/>
      <c r="Z114" s="124"/>
      <c r="AA114" s="124"/>
      <c r="AB114" s="124"/>
      <c r="AC114" s="125"/>
      <c r="AD114" s="125"/>
      <c r="AE114" s="125">
        <v>10.0</v>
      </c>
      <c r="AF114" s="125"/>
      <c r="AG114" s="125"/>
      <c r="AH114" s="125"/>
      <c r="AI114" s="125"/>
      <c r="AJ114" s="4"/>
      <c r="AK114" s="124">
        <f>AW114*$D114</f>
        <v>0</v>
      </c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4"/>
      <c r="AW114" s="125">
        <v>4.0</v>
      </c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67"/>
      <c r="BI114" s="124">
        <f t="shared" ref="BI114:BI115" si="131">BK114*D114</f>
        <v>0</v>
      </c>
      <c r="BJ114" s="129"/>
      <c r="BK114" s="178">
        <v>18.0</v>
      </c>
      <c r="BL114" s="129"/>
      <c r="BM114" s="5"/>
      <c r="BN114" s="131">
        <v>1.99</v>
      </c>
      <c r="BO114" s="126">
        <f t="shared" si="102"/>
        <v>0</v>
      </c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</row>
    <row r="115" ht="19.5" customHeight="1">
      <c r="A115" s="179" t="s">
        <v>181</v>
      </c>
      <c r="B115" s="119" t="s">
        <v>22</v>
      </c>
      <c r="C115" s="172">
        <v>10.0</v>
      </c>
      <c r="D115" s="127">
        <f t="shared" si="98"/>
        <v>2</v>
      </c>
      <c r="E115" s="111">
        <v>115.0</v>
      </c>
      <c r="F115" s="111">
        <f t="shared" si="99"/>
        <v>230</v>
      </c>
      <c r="G115" s="4"/>
      <c r="H115" s="112"/>
      <c r="I115" s="144">
        <v>2.0</v>
      </c>
      <c r="J115" s="114"/>
      <c r="K115" s="115"/>
      <c r="L115" s="116"/>
      <c r="M115" s="117"/>
      <c r="N115" s="180"/>
      <c r="O115" s="119"/>
      <c r="P115" s="120"/>
      <c r="Q115" s="121"/>
      <c r="R115" s="113"/>
      <c r="S115" s="122"/>
      <c r="T115" s="123"/>
      <c r="U115" s="4"/>
      <c r="V115" s="124"/>
      <c r="W115" s="124"/>
      <c r="X115" s="124"/>
      <c r="Y115" s="124">
        <f>AF115*$D115</f>
        <v>20</v>
      </c>
      <c r="Z115" s="124"/>
      <c r="AA115" s="124"/>
      <c r="AB115" s="124"/>
      <c r="AC115" s="125"/>
      <c r="AD115" s="125"/>
      <c r="AE115" s="125"/>
      <c r="AF115" s="125">
        <v>10.0</v>
      </c>
      <c r="AG115" s="125"/>
      <c r="AH115" s="125"/>
      <c r="AI115" s="125"/>
      <c r="AJ115" s="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67"/>
      <c r="BI115" s="124">
        <f t="shared" si="131"/>
        <v>30</v>
      </c>
      <c r="BJ115" s="129"/>
      <c r="BK115" s="178">
        <v>15.0</v>
      </c>
      <c r="BL115" s="129"/>
      <c r="BM115" s="5"/>
      <c r="BN115" s="131">
        <v>6.5</v>
      </c>
      <c r="BO115" s="126">
        <f t="shared" si="102"/>
        <v>13</v>
      </c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</row>
    <row r="116" ht="19.5" customHeight="1">
      <c r="A116" s="30"/>
      <c r="B116" s="30"/>
      <c r="C116" s="30"/>
      <c r="D116" s="30"/>
      <c r="E116" s="30"/>
      <c r="F116" s="133">
        <f>SUM(F87:F115)</f>
        <v>2950</v>
      </c>
      <c r="G116" s="4"/>
      <c r="H116" s="134">
        <f t="shared" ref="H116:T116" si="132">SUM(H87:H115)</f>
        <v>0</v>
      </c>
      <c r="I116" s="134">
        <f t="shared" si="132"/>
        <v>30</v>
      </c>
      <c r="J116" s="134">
        <f t="shared" si="132"/>
        <v>0</v>
      </c>
      <c r="K116" s="134">
        <f t="shared" si="132"/>
        <v>0</v>
      </c>
      <c r="L116" s="134">
        <f t="shared" si="132"/>
        <v>0</v>
      </c>
      <c r="M116" s="134">
        <f t="shared" si="132"/>
        <v>0</v>
      </c>
      <c r="N116" s="134">
        <f t="shared" si="132"/>
        <v>0</v>
      </c>
      <c r="O116" s="134">
        <f t="shared" si="132"/>
        <v>0</v>
      </c>
      <c r="P116" s="134">
        <f t="shared" si="132"/>
        <v>0</v>
      </c>
      <c r="Q116" s="134">
        <f t="shared" si="132"/>
        <v>0</v>
      </c>
      <c r="R116" s="134">
        <f t="shared" si="132"/>
        <v>0</v>
      </c>
      <c r="S116" s="134">
        <f t="shared" si="132"/>
        <v>0</v>
      </c>
      <c r="T116" s="134">
        <f t="shared" si="132"/>
        <v>0</v>
      </c>
      <c r="U116" s="4"/>
      <c r="V116" s="124"/>
      <c r="W116" s="134">
        <f t="shared" ref="W116:AA116" si="133">SUM(W87:W115)</f>
        <v>0</v>
      </c>
      <c r="X116" s="134">
        <f t="shared" si="133"/>
        <v>30</v>
      </c>
      <c r="Y116" s="134">
        <f t="shared" si="133"/>
        <v>90</v>
      </c>
      <c r="Z116" s="134">
        <f t="shared" si="133"/>
        <v>20</v>
      </c>
      <c r="AA116" s="134">
        <f t="shared" si="133"/>
        <v>10</v>
      </c>
      <c r="AB116" s="124"/>
      <c r="AC116" s="30"/>
      <c r="AD116" s="30"/>
      <c r="AE116" s="30"/>
      <c r="AF116" s="30"/>
      <c r="AG116" s="30"/>
      <c r="AH116" s="30"/>
      <c r="AI116" s="30"/>
      <c r="AJ116" s="4"/>
      <c r="AK116" s="134">
        <f t="shared" ref="AK116:AT116" si="134">SUM(AK87:AK115)</f>
        <v>6</v>
      </c>
      <c r="AL116" s="134">
        <f t="shared" si="134"/>
        <v>13</v>
      </c>
      <c r="AM116" s="134">
        <f t="shared" si="134"/>
        <v>25</v>
      </c>
      <c r="AN116" s="134">
        <f t="shared" si="134"/>
        <v>55</v>
      </c>
      <c r="AO116" s="134">
        <f t="shared" si="134"/>
        <v>8</v>
      </c>
      <c r="AP116" s="134">
        <f t="shared" si="134"/>
        <v>17</v>
      </c>
      <c r="AQ116" s="134">
        <f t="shared" si="134"/>
        <v>1</v>
      </c>
      <c r="AR116" s="134">
        <f t="shared" si="134"/>
        <v>3</v>
      </c>
      <c r="AS116" s="134">
        <f t="shared" si="134"/>
        <v>1</v>
      </c>
      <c r="AT116" s="134">
        <f t="shared" si="134"/>
        <v>1</v>
      </c>
      <c r="AU116" s="124"/>
      <c r="AV116" s="4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4"/>
      <c r="BI116" s="134">
        <f>SUM(BI87:BI115)</f>
        <v>30</v>
      </c>
      <c r="BJ116" s="5"/>
      <c r="BK116" s="5"/>
      <c r="BL116" s="5"/>
      <c r="BM116" s="5"/>
      <c r="BN116" s="129"/>
      <c r="BO116" s="135">
        <f>SUM(BO87:BO115)</f>
        <v>193.3</v>
      </c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</row>
    <row r="117" ht="19.5" customHeight="1">
      <c r="A117" s="30"/>
      <c r="B117" s="30"/>
      <c r="C117" s="30"/>
      <c r="D117" s="30"/>
      <c r="E117" s="30"/>
      <c r="F117" s="30"/>
      <c r="G117" s="4"/>
      <c r="H117" s="30"/>
      <c r="I117" s="30"/>
      <c r="J117" s="30"/>
      <c r="K117" s="30"/>
      <c r="L117" s="30"/>
      <c r="M117" s="30"/>
      <c r="N117" s="102"/>
      <c r="O117" s="30"/>
      <c r="P117" s="30"/>
      <c r="Q117" s="30"/>
      <c r="R117" s="30"/>
      <c r="S117" s="30"/>
      <c r="T117" s="30"/>
      <c r="U117" s="4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4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4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</row>
    <row r="118" ht="19.5" customHeight="1">
      <c r="A118" s="30"/>
      <c r="B118" s="30"/>
      <c r="C118" s="30"/>
      <c r="D118" s="30"/>
      <c r="E118" s="30"/>
      <c r="F118" s="30"/>
      <c r="G118" s="4"/>
      <c r="H118" s="30"/>
      <c r="I118" s="30"/>
      <c r="J118" s="30"/>
      <c r="K118" s="30"/>
      <c r="L118" s="30"/>
      <c r="M118" s="30"/>
      <c r="N118" s="102"/>
      <c r="O118" s="30"/>
      <c r="P118" s="30"/>
      <c r="Q118" s="30"/>
      <c r="R118" s="30"/>
      <c r="S118" s="30"/>
      <c r="T118" s="30"/>
      <c r="U118" s="4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4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4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</row>
    <row r="119" ht="19.5" customHeight="1">
      <c r="A119" s="30"/>
      <c r="B119" s="30"/>
      <c r="C119" s="30"/>
      <c r="D119" s="30"/>
      <c r="E119" s="30"/>
      <c r="F119" s="30"/>
      <c r="G119" s="4"/>
      <c r="H119" s="30"/>
      <c r="I119" s="30"/>
      <c r="J119" s="30"/>
      <c r="K119" s="30"/>
      <c r="L119" s="30"/>
      <c r="M119" s="30"/>
      <c r="N119" s="102"/>
      <c r="O119" s="30"/>
      <c r="P119" s="30"/>
      <c r="Q119" s="30"/>
      <c r="R119" s="30"/>
      <c r="S119" s="30"/>
      <c r="T119" s="30"/>
      <c r="U119" s="4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4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4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</row>
    <row r="120" ht="19.5" customHeight="1">
      <c r="A120" s="30"/>
      <c r="B120" s="30"/>
      <c r="C120" s="30"/>
      <c r="D120" s="30"/>
      <c r="E120" s="30"/>
      <c r="F120" s="30"/>
      <c r="G120" s="67"/>
      <c r="H120" s="30"/>
      <c r="I120" s="30"/>
      <c r="J120" s="30"/>
      <c r="K120" s="30"/>
      <c r="L120" s="30"/>
      <c r="M120" s="30"/>
      <c r="N120" s="102"/>
      <c r="O120" s="30"/>
      <c r="P120" s="30"/>
      <c r="Q120" s="30"/>
      <c r="R120" s="30"/>
      <c r="S120" s="30"/>
      <c r="T120" s="30"/>
      <c r="U120" s="67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67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67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4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</row>
    <row r="121" ht="19.5" customHeight="1">
      <c r="A121" s="30"/>
      <c r="B121" s="30"/>
      <c r="C121" s="30"/>
      <c r="D121" s="30"/>
      <c r="E121" s="30"/>
      <c r="F121" s="30"/>
      <c r="G121" s="67"/>
      <c r="H121" s="30"/>
      <c r="I121" s="30"/>
      <c r="J121" s="30"/>
      <c r="K121" s="30"/>
      <c r="L121" s="30"/>
      <c r="M121" s="30"/>
      <c r="N121" s="102"/>
      <c r="O121" s="30"/>
      <c r="P121" s="30"/>
      <c r="Q121" s="30"/>
      <c r="R121" s="30"/>
      <c r="S121" s="30"/>
      <c r="T121" s="30"/>
      <c r="U121" s="67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67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67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4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</row>
    <row r="122" ht="19.5" customHeight="1">
      <c r="A122" s="30"/>
      <c r="B122" s="30"/>
      <c r="C122" s="30"/>
      <c r="D122" s="30"/>
      <c r="E122" s="30"/>
      <c r="F122" s="30"/>
      <c r="G122" s="4"/>
      <c r="H122" s="30"/>
      <c r="I122" s="30"/>
      <c r="J122" s="30"/>
      <c r="K122" s="30"/>
      <c r="L122" s="30"/>
      <c r="M122" s="30"/>
      <c r="N122" s="102"/>
      <c r="O122" s="30"/>
      <c r="P122" s="30"/>
      <c r="Q122" s="30"/>
      <c r="R122" s="30"/>
      <c r="S122" s="30"/>
      <c r="T122" s="30"/>
      <c r="U122" s="4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4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4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4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</row>
    <row r="123" ht="19.5" customHeight="1">
      <c r="A123" s="30"/>
      <c r="B123" s="30"/>
      <c r="C123" s="30"/>
      <c r="D123" s="30"/>
      <c r="E123" s="30"/>
      <c r="F123" s="30"/>
      <c r="G123" s="4"/>
      <c r="H123" s="30"/>
      <c r="I123" s="30"/>
      <c r="J123" s="30"/>
      <c r="K123" s="30"/>
      <c r="L123" s="30"/>
      <c r="M123" s="30"/>
      <c r="N123" s="102"/>
      <c r="O123" s="30"/>
      <c r="P123" s="30"/>
      <c r="Q123" s="30"/>
      <c r="R123" s="30"/>
      <c r="S123" s="30"/>
      <c r="T123" s="30"/>
      <c r="U123" s="4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4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4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4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</row>
    <row r="124" ht="19.5" customHeight="1">
      <c r="A124" s="30"/>
      <c r="B124" s="30"/>
      <c r="C124" s="30"/>
      <c r="D124" s="30"/>
      <c r="E124" s="30"/>
      <c r="F124" s="30"/>
      <c r="G124" s="4"/>
      <c r="H124" s="30"/>
      <c r="I124" s="30"/>
      <c r="J124" s="30"/>
      <c r="K124" s="30"/>
      <c r="L124" s="30"/>
      <c r="M124" s="30"/>
      <c r="N124" s="102"/>
      <c r="O124" s="30"/>
      <c r="P124" s="30"/>
      <c r="Q124" s="30"/>
      <c r="R124" s="30"/>
      <c r="S124" s="30"/>
      <c r="T124" s="30"/>
      <c r="U124" s="4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4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4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67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</row>
    <row r="125" ht="19.5" customHeight="1">
      <c r="A125" s="30"/>
      <c r="B125" s="30"/>
      <c r="C125" s="30"/>
      <c r="D125" s="30"/>
      <c r="E125" s="30"/>
      <c r="F125" s="30"/>
      <c r="G125" s="4"/>
      <c r="H125" s="30"/>
      <c r="I125" s="30"/>
      <c r="J125" s="30"/>
      <c r="K125" s="30"/>
      <c r="L125" s="30"/>
      <c r="M125" s="30"/>
      <c r="N125" s="102"/>
      <c r="O125" s="30"/>
      <c r="P125" s="30"/>
      <c r="Q125" s="30"/>
      <c r="R125" s="30"/>
      <c r="S125" s="30"/>
      <c r="T125" s="30"/>
      <c r="U125" s="4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4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4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67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</row>
    <row r="126" ht="19.5" customHeight="1">
      <c r="A126" s="30"/>
      <c r="B126" s="30"/>
      <c r="C126" s="30"/>
      <c r="D126" s="30"/>
      <c r="E126" s="30"/>
      <c r="F126" s="30"/>
      <c r="G126" s="4"/>
      <c r="H126" s="30"/>
      <c r="I126" s="30"/>
      <c r="J126" s="30"/>
      <c r="K126" s="30"/>
      <c r="L126" s="30"/>
      <c r="M126" s="30"/>
      <c r="N126" s="102"/>
      <c r="O126" s="30"/>
      <c r="P126" s="30"/>
      <c r="Q126" s="30"/>
      <c r="R126" s="30"/>
      <c r="S126" s="30"/>
      <c r="T126" s="30"/>
      <c r="U126" s="4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4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4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</row>
    <row r="127" ht="19.5" customHeight="1">
      <c r="A127" s="30"/>
      <c r="B127" s="30"/>
      <c r="C127" s="30"/>
      <c r="D127" s="30"/>
      <c r="E127" s="30"/>
      <c r="F127" s="30"/>
      <c r="G127" s="67"/>
      <c r="H127" s="30"/>
      <c r="I127" s="30"/>
      <c r="J127" s="30"/>
      <c r="K127" s="30"/>
      <c r="L127" s="30"/>
      <c r="M127" s="30"/>
      <c r="N127" s="102"/>
      <c r="O127" s="30"/>
      <c r="P127" s="30"/>
      <c r="Q127" s="30"/>
      <c r="R127" s="30"/>
      <c r="S127" s="30"/>
      <c r="T127" s="30"/>
      <c r="U127" s="67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67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67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4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</row>
    <row r="128" ht="19.5" customHeight="1">
      <c r="A128" s="30"/>
      <c r="B128" s="30"/>
      <c r="C128" s="30"/>
      <c r="D128" s="30"/>
      <c r="E128" s="30"/>
      <c r="F128" s="30"/>
      <c r="G128" s="181"/>
      <c r="H128" s="30"/>
      <c r="I128" s="30"/>
      <c r="J128" s="30"/>
      <c r="K128" s="30"/>
      <c r="L128" s="30"/>
      <c r="M128" s="30"/>
      <c r="N128" s="102"/>
      <c r="O128" s="30"/>
      <c r="P128" s="30"/>
      <c r="Q128" s="30"/>
      <c r="R128" s="30"/>
      <c r="S128" s="30"/>
      <c r="T128" s="30"/>
      <c r="U128" s="181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181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181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4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</row>
    <row r="129" ht="19.5" customHeight="1">
      <c r="A129" s="30"/>
      <c r="B129" s="30"/>
      <c r="C129" s="30"/>
      <c r="D129" s="30"/>
      <c r="E129" s="30"/>
      <c r="F129" s="30"/>
      <c r="G129" s="181"/>
      <c r="H129" s="30"/>
      <c r="I129" s="30"/>
      <c r="J129" s="30"/>
      <c r="K129" s="30"/>
      <c r="L129" s="30"/>
      <c r="M129" s="30"/>
      <c r="N129" s="102"/>
      <c r="O129" s="30"/>
      <c r="P129" s="30"/>
      <c r="Q129" s="30"/>
      <c r="R129" s="30"/>
      <c r="S129" s="30"/>
      <c r="T129" s="30"/>
      <c r="U129" s="181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181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181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4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</row>
    <row r="130" ht="19.5" customHeight="1">
      <c r="A130" s="30"/>
      <c r="B130" s="30"/>
      <c r="C130" s="30"/>
      <c r="D130" s="30"/>
      <c r="E130" s="30"/>
      <c r="F130" s="30"/>
      <c r="G130" s="181"/>
      <c r="H130" s="30"/>
      <c r="I130" s="30"/>
      <c r="J130" s="30"/>
      <c r="K130" s="30"/>
      <c r="L130" s="30"/>
      <c r="M130" s="30"/>
      <c r="N130" s="102"/>
      <c r="O130" s="30"/>
      <c r="P130" s="30"/>
      <c r="Q130" s="30"/>
      <c r="R130" s="30"/>
      <c r="S130" s="30"/>
      <c r="T130" s="30"/>
      <c r="U130" s="181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181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181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4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</row>
    <row r="131" ht="19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102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30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4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</row>
    <row r="132" ht="19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102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30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4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</row>
    <row r="133" ht="19.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102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30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4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</row>
    <row r="134" ht="19.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102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30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4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</row>
    <row r="135" ht="19.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102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30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4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</row>
    <row r="136" ht="19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102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30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4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</row>
    <row r="137" ht="19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102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30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4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</row>
    <row r="138" ht="19.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102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30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67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</row>
    <row r="139" ht="19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102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30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181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</row>
    <row r="140" ht="19.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102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30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181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</row>
    <row r="141" ht="19.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102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30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181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</row>
    <row r="142" ht="19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102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30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30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</row>
    <row r="143" ht="19.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102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30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30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</row>
    <row r="144" ht="19.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102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30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30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</row>
    <row r="145" ht="19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102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30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30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</row>
    <row r="146" ht="19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102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30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30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</row>
    <row r="147" ht="19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102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30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30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</row>
    <row r="148" ht="19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102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30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30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</row>
    <row r="149" ht="19.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102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30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30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</row>
    <row r="150" ht="19.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102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30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30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</row>
    <row r="151" ht="19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102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30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30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</row>
    <row r="152" ht="19.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102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30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30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</row>
    <row r="153" ht="19.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102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30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30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</row>
    <row r="154" ht="19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102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30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30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</row>
    <row r="155" ht="19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102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30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30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</row>
    <row r="156" ht="19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102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30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30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</row>
    <row r="157" ht="19.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102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30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30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</row>
    <row r="158" ht="19.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102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30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30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</row>
    <row r="159" ht="19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102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30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30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</row>
    <row r="160" ht="19.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102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30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30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</row>
    <row r="161" ht="19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102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30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30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</row>
    <row r="162" ht="19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102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30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30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</row>
    <row r="163" ht="19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102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30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30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</row>
    <row r="164" ht="19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102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30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30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</row>
    <row r="165" ht="19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102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30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30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</row>
    <row r="166" ht="19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102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30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30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</row>
    <row r="167" ht="19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102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30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30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</row>
    <row r="168" ht="19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102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30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30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</row>
    <row r="169" ht="19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102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30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30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</row>
    <row r="170" ht="19.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102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30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30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</row>
    <row r="171" ht="19.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102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30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30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</row>
    <row r="172" ht="19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102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30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30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</row>
    <row r="173" ht="19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102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30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30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</row>
    <row r="174" ht="19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102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30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30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</row>
    <row r="175" ht="19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102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30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30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</row>
    <row r="176" ht="19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102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30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30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</row>
    <row r="177" ht="19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102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30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30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</row>
    <row r="178" ht="19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102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30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30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</row>
    <row r="179" ht="19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102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30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30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</row>
    <row r="180" ht="19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102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30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30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</row>
    <row r="181" ht="19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102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30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30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</row>
    <row r="182" ht="19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102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30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30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</row>
    <row r="183" ht="19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102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30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30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</row>
    <row r="184" ht="19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102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30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30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</row>
    <row r="185" ht="19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102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30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30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</row>
    <row r="186" ht="19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102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30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30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</row>
    <row r="187" ht="19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102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30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30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</row>
    <row r="188" ht="19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102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30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30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</row>
    <row r="189" ht="19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102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30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30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</row>
    <row r="190" ht="19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102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30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30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</row>
    <row r="191" ht="19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102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30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30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</row>
    <row r="192" ht="19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102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30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30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</row>
    <row r="193" ht="19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102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30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30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</row>
    <row r="194" ht="19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102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30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30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</row>
    <row r="195" ht="19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102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30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30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</row>
    <row r="196" ht="19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102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30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30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</row>
    <row r="197" ht="19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102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30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30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</row>
    <row r="198" ht="19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102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30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30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</row>
    <row r="199" ht="19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102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30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30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</row>
    <row r="200" ht="19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102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30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30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</row>
    <row r="201" ht="19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102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30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30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</row>
    <row r="202" ht="19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102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30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30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</row>
    <row r="203" ht="19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102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30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30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</row>
    <row r="204" ht="19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102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30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30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</row>
    <row r="205" ht="19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102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30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30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</row>
    <row r="206" ht="19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102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30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30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</row>
    <row r="207" ht="19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102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30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30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</row>
    <row r="208" ht="19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102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30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30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</row>
    <row r="209" ht="19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102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30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30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</row>
    <row r="210" ht="19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102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30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30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</row>
    <row r="211" ht="19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102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30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30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</row>
    <row r="212" ht="19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102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30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30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</row>
    <row r="213" ht="19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102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30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30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</row>
    <row r="214" ht="19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102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30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30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</row>
    <row r="215" ht="19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102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30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30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</row>
    <row r="216" ht="19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102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30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30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</row>
    <row r="217" ht="19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102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30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30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</row>
    <row r="218" ht="19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102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30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30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</row>
    <row r="219" ht="19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102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30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30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</row>
    <row r="220" ht="19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102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30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30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</row>
    <row r="221" ht="19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102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30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30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</row>
    <row r="222" ht="19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102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30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30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</row>
    <row r="223" ht="19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102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30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30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</row>
    <row r="224" ht="19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102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30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30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</row>
    <row r="225" ht="19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102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30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30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</row>
    <row r="226" ht="19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102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30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30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</row>
    <row r="227" ht="19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102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30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30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</row>
    <row r="228" ht="19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102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30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30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</row>
    <row r="229" ht="19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102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30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30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</row>
    <row r="230" ht="19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102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30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30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</row>
    <row r="231" ht="19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102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30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30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</row>
    <row r="232" ht="19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102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30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30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</row>
    <row r="233" ht="19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102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30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30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</row>
    <row r="234" ht="19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102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30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30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</row>
    <row r="235" ht="19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102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30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30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</row>
    <row r="236" ht="19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102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30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30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</row>
    <row r="237" ht="19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102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30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30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</row>
    <row r="238" ht="19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102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30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30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</row>
    <row r="239" ht="19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102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30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30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</row>
    <row r="240" ht="19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102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30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30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</row>
    <row r="241" ht="19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102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30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30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</row>
    <row r="242" ht="19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102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30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30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</row>
    <row r="243" ht="19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102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30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30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</row>
    <row r="244" ht="19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102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30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30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</row>
    <row r="245" ht="19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102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30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30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</row>
    <row r="246" ht="19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102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30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30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</row>
    <row r="247" ht="19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102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30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30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</row>
    <row r="248" ht="19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102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30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30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</row>
    <row r="249" ht="19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102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30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30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</row>
    <row r="250" ht="19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102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30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30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</row>
    <row r="251" ht="19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102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30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30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</row>
    <row r="252" ht="19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102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30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30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</row>
    <row r="253" ht="19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102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30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30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</row>
    <row r="254" ht="19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102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30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30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</row>
    <row r="255" ht="19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102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30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30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</row>
    <row r="256" ht="19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102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30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30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</row>
    <row r="257" ht="19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102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30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30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</row>
    <row r="258" ht="19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102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30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30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</row>
    <row r="259" ht="19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102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30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30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</row>
    <row r="260" ht="19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102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30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30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</row>
    <row r="261" ht="19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102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30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30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</row>
    <row r="262" ht="19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102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30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30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</row>
    <row r="263" ht="19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102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30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30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</row>
    <row r="264" ht="19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102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30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30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</row>
    <row r="265" ht="19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102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30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30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</row>
    <row r="266" ht="19.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102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30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30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</row>
    <row r="267" ht="19.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102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30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30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</row>
    <row r="268" ht="19.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102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30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30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</row>
    <row r="269" ht="19.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102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30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30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</row>
    <row r="270" ht="19.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102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30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30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</row>
    <row r="271" ht="19.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102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30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30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</row>
    <row r="272" ht="19.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102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30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30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</row>
    <row r="273" ht="19.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102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30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30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</row>
    <row r="274" ht="19.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102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30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30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</row>
    <row r="275" ht="19.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102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30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30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</row>
    <row r="276" ht="19.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102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30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30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</row>
    <row r="277" ht="19.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102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30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30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</row>
    <row r="278" ht="19.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102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30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30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</row>
    <row r="279" ht="19.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102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30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30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</row>
    <row r="280" ht="19.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102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30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30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</row>
    <row r="281" ht="19.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102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30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30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</row>
    <row r="282" ht="19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102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30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30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</row>
    <row r="283" ht="19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102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30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30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</row>
    <row r="284" ht="19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102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30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30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</row>
    <row r="285" ht="19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102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30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30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</row>
    <row r="286" ht="19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102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30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30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</row>
    <row r="287" ht="19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102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30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30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</row>
    <row r="288" ht="19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102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30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30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</row>
    <row r="289" ht="19.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102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30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30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</row>
    <row r="290" ht="19.5" customHeight="1">
      <c r="A290" s="5"/>
      <c r="B290" s="5"/>
      <c r="C290" s="5"/>
      <c r="D290" s="5"/>
      <c r="E290" s="5"/>
      <c r="F290" s="5"/>
      <c r="G290" s="30"/>
      <c r="H290" s="5"/>
      <c r="I290" s="5"/>
      <c r="J290" s="5"/>
      <c r="K290" s="5"/>
      <c r="L290" s="5"/>
      <c r="M290" s="5"/>
      <c r="N290" s="26"/>
      <c r="O290" s="5"/>
      <c r="P290" s="5"/>
      <c r="Q290" s="5"/>
      <c r="R290" s="5"/>
      <c r="S290" s="5"/>
      <c r="T290" s="5"/>
      <c r="U290" s="30"/>
      <c r="V290" s="5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30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30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30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</row>
    <row r="291" ht="19.5" customHeight="1">
      <c r="A291" s="5"/>
      <c r="B291" s="5"/>
      <c r="C291" s="5"/>
      <c r="D291" s="5"/>
      <c r="E291" s="5"/>
      <c r="F291" s="5"/>
      <c r="G291" s="30"/>
      <c r="H291" s="5"/>
      <c r="I291" s="5"/>
      <c r="J291" s="5"/>
      <c r="K291" s="5"/>
      <c r="L291" s="5"/>
      <c r="M291" s="5"/>
      <c r="N291" s="26"/>
      <c r="O291" s="5"/>
      <c r="P291" s="5"/>
      <c r="Q291" s="5"/>
      <c r="R291" s="5"/>
      <c r="S291" s="5"/>
      <c r="T291" s="5"/>
      <c r="U291" s="30"/>
      <c r="V291" s="5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30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30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30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</row>
    <row r="292" ht="19.5" customHeight="1">
      <c r="A292" s="5"/>
      <c r="B292" s="5"/>
      <c r="C292" s="5"/>
      <c r="D292" s="5"/>
      <c r="E292" s="5"/>
      <c r="F292" s="5"/>
      <c r="G292" s="30"/>
      <c r="H292" s="5"/>
      <c r="I292" s="5"/>
      <c r="J292" s="5"/>
      <c r="K292" s="5"/>
      <c r="L292" s="5"/>
      <c r="M292" s="5"/>
      <c r="N292" s="26"/>
      <c r="O292" s="5"/>
      <c r="P292" s="5"/>
      <c r="Q292" s="5"/>
      <c r="R292" s="5"/>
      <c r="S292" s="5"/>
      <c r="T292" s="5"/>
      <c r="U292" s="30"/>
      <c r="V292" s="5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30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30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30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</row>
    <row r="293" ht="19.5" customHeight="1">
      <c r="A293" s="5"/>
      <c r="B293" s="5"/>
      <c r="C293" s="5"/>
      <c r="D293" s="5"/>
      <c r="E293" s="5"/>
      <c r="F293" s="5"/>
      <c r="G293" s="30"/>
      <c r="H293" s="5"/>
      <c r="I293" s="5"/>
      <c r="J293" s="5"/>
      <c r="K293" s="5"/>
      <c r="L293" s="5"/>
      <c r="M293" s="5"/>
      <c r="N293" s="26"/>
      <c r="O293" s="5"/>
      <c r="P293" s="5"/>
      <c r="Q293" s="5"/>
      <c r="R293" s="5"/>
      <c r="S293" s="5"/>
      <c r="T293" s="5"/>
      <c r="U293" s="30"/>
      <c r="V293" s="5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30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30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30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</row>
    <row r="294" ht="19.5" customHeight="1">
      <c r="A294" s="5"/>
      <c r="B294" s="5"/>
      <c r="C294" s="5"/>
      <c r="D294" s="5"/>
      <c r="E294" s="5"/>
      <c r="F294" s="5"/>
      <c r="G294" s="30"/>
      <c r="H294" s="5"/>
      <c r="I294" s="5"/>
      <c r="J294" s="5"/>
      <c r="K294" s="5"/>
      <c r="L294" s="5"/>
      <c r="M294" s="5"/>
      <c r="N294" s="26"/>
      <c r="O294" s="5"/>
      <c r="P294" s="5"/>
      <c r="Q294" s="5"/>
      <c r="R294" s="5"/>
      <c r="S294" s="5"/>
      <c r="T294" s="5"/>
      <c r="U294" s="30"/>
      <c r="V294" s="5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30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30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30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</row>
    <row r="295" ht="19.5" customHeight="1">
      <c r="A295" s="5"/>
      <c r="B295" s="5"/>
      <c r="C295" s="5"/>
      <c r="D295" s="5"/>
      <c r="E295" s="5"/>
      <c r="F295" s="5"/>
      <c r="G295" s="30"/>
      <c r="H295" s="5"/>
      <c r="I295" s="5"/>
      <c r="J295" s="5"/>
      <c r="K295" s="5"/>
      <c r="L295" s="5"/>
      <c r="M295" s="5"/>
      <c r="N295" s="26"/>
      <c r="O295" s="5"/>
      <c r="P295" s="5"/>
      <c r="Q295" s="5"/>
      <c r="R295" s="5"/>
      <c r="S295" s="5"/>
      <c r="T295" s="5"/>
      <c r="U295" s="30"/>
      <c r="V295" s="5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30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30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30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</row>
    <row r="296" ht="19.5" customHeight="1">
      <c r="A296" s="5"/>
      <c r="B296" s="5"/>
      <c r="C296" s="5"/>
      <c r="D296" s="5"/>
      <c r="E296" s="5"/>
      <c r="F296" s="5"/>
      <c r="G296" s="30"/>
      <c r="H296" s="5"/>
      <c r="I296" s="5"/>
      <c r="J296" s="5"/>
      <c r="K296" s="5"/>
      <c r="L296" s="5"/>
      <c r="M296" s="5"/>
      <c r="N296" s="26"/>
      <c r="O296" s="5"/>
      <c r="P296" s="5"/>
      <c r="Q296" s="5"/>
      <c r="R296" s="5"/>
      <c r="S296" s="5"/>
      <c r="T296" s="5"/>
      <c r="U296" s="30"/>
      <c r="V296" s="5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30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30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30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</row>
    <row r="297" ht="19.5" customHeight="1">
      <c r="A297" s="5"/>
      <c r="B297" s="5"/>
      <c r="C297" s="5"/>
      <c r="D297" s="5"/>
      <c r="E297" s="5"/>
      <c r="F297" s="5"/>
      <c r="G297" s="30"/>
      <c r="H297" s="5"/>
      <c r="I297" s="5"/>
      <c r="J297" s="5"/>
      <c r="K297" s="5"/>
      <c r="L297" s="5"/>
      <c r="M297" s="5"/>
      <c r="N297" s="26"/>
      <c r="O297" s="5"/>
      <c r="P297" s="5"/>
      <c r="Q297" s="5"/>
      <c r="R297" s="5"/>
      <c r="S297" s="5"/>
      <c r="T297" s="5"/>
      <c r="U297" s="30"/>
      <c r="V297" s="5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30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30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30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</row>
    <row r="298" ht="19.5" customHeight="1">
      <c r="A298" s="5"/>
      <c r="B298" s="5"/>
      <c r="C298" s="5"/>
      <c r="D298" s="5"/>
      <c r="E298" s="5"/>
      <c r="F298" s="5"/>
      <c r="G298" s="30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30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30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30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30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</row>
    <row r="299" ht="19.5" customHeight="1">
      <c r="A299" s="5"/>
      <c r="B299" s="5"/>
      <c r="C299" s="5"/>
      <c r="D299" s="5"/>
      <c r="E299" s="5"/>
      <c r="F299" s="5"/>
      <c r="G299" s="30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30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30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30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30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</row>
    <row r="300" ht="19.5" customHeight="1">
      <c r="A300" s="5"/>
      <c r="B300" s="5"/>
      <c r="C300" s="5"/>
      <c r="D300" s="5"/>
      <c r="E300" s="5"/>
      <c r="F300" s="5"/>
      <c r="G300" s="30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30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30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30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30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</row>
    <row r="301" ht="19.5" customHeight="1">
      <c r="A301" s="5"/>
      <c r="B301" s="5"/>
      <c r="C301" s="5"/>
      <c r="D301" s="5"/>
      <c r="E301" s="5"/>
      <c r="F301" s="5"/>
      <c r="G301" s="30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30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30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30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30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</row>
    <row r="302" ht="19.5" customHeight="1">
      <c r="A302" s="5"/>
      <c r="B302" s="5"/>
      <c r="C302" s="5"/>
      <c r="D302" s="5"/>
      <c r="E302" s="5"/>
      <c r="F302" s="5"/>
      <c r="G302" s="30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30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30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30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30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</row>
    <row r="303" ht="19.5" customHeight="1">
      <c r="A303" s="5"/>
      <c r="B303" s="5"/>
      <c r="C303" s="5"/>
      <c r="D303" s="5"/>
      <c r="E303" s="5"/>
      <c r="F303" s="5"/>
      <c r="G303" s="30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30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30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30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30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</row>
    <row r="304" ht="19.5" customHeight="1">
      <c r="A304" s="5"/>
      <c r="B304" s="5"/>
      <c r="C304" s="5"/>
      <c r="D304" s="5"/>
      <c r="E304" s="5"/>
      <c r="F304" s="5"/>
      <c r="G304" s="30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30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30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30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30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</row>
    <row r="305" ht="19.5" customHeight="1">
      <c r="A305" s="5"/>
      <c r="B305" s="5"/>
      <c r="C305" s="5"/>
      <c r="D305" s="5"/>
      <c r="E305" s="5"/>
      <c r="F305" s="5"/>
      <c r="G305" s="30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30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30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30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30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</row>
    <row r="306" ht="19.5" customHeight="1">
      <c r="A306" s="5"/>
      <c r="B306" s="5"/>
      <c r="C306" s="5"/>
      <c r="D306" s="5"/>
      <c r="E306" s="5"/>
      <c r="F306" s="5"/>
      <c r="G306" s="30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30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30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30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30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</row>
    <row r="307" ht="19.5" customHeight="1">
      <c r="A307" s="5"/>
      <c r="B307" s="5"/>
      <c r="C307" s="5"/>
      <c r="D307" s="5"/>
      <c r="E307" s="5"/>
      <c r="F307" s="5"/>
      <c r="G307" s="30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30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30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30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30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</row>
    <row r="308" ht="19.5" customHeight="1">
      <c r="A308" s="5"/>
      <c r="B308" s="5"/>
      <c r="C308" s="5"/>
      <c r="D308" s="5"/>
      <c r="E308" s="5"/>
      <c r="F308" s="5"/>
      <c r="G308" s="30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30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30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30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30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</row>
    <row r="309" ht="19.5" customHeight="1">
      <c r="A309" s="5"/>
      <c r="B309" s="5"/>
      <c r="C309" s="5"/>
      <c r="D309" s="5"/>
      <c r="E309" s="5"/>
      <c r="F309" s="5"/>
      <c r="G309" s="30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30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30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30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30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</row>
    <row r="310" ht="19.5" customHeight="1">
      <c r="A310" s="5"/>
      <c r="B310" s="5"/>
      <c r="C310" s="5"/>
      <c r="D310" s="5"/>
      <c r="E310" s="5"/>
      <c r="F310" s="5"/>
      <c r="G310" s="30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30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30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30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30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</row>
    <row r="311" ht="19.5" customHeight="1">
      <c r="A311" s="5"/>
      <c r="B311" s="5"/>
      <c r="C311" s="5"/>
      <c r="D311" s="5"/>
      <c r="E311" s="5"/>
      <c r="F311" s="5"/>
      <c r="G311" s="30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30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30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30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30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</row>
    <row r="312" ht="19.5" customHeight="1">
      <c r="A312" s="5"/>
      <c r="B312" s="5"/>
      <c r="C312" s="5"/>
      <c r="D312" s="5"/>
      <c r="E312" s="5"/>
      <c r="F312" s="5"/>
      <c r="G312" s="30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30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30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30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30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</row>
    <row r="313" ht="19.5" customHeight="1">
      <c r="A313" s="5"/>
      <c r="B313" s="5"/>
      <c r="C313" s="5"/>
      <c r="D313" s="5"/>
      <c r="E313" s="5"/>
      <c r="F313" s="5"/>
      <c r="G313" s="30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30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30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30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30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</row>
    <row r="314" ht="19.5" customHeight="1">
      <c r="A314" s="5"/>
      <c r="B314" s="5"/>
      <c r="C314" s="5"/>
      <c r="D314" s="5"/>
      <c r="E314" s="5"/>
      <c r="F314" s="5"/>
      <c r="G314" s="4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4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4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4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30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</row>
    <row r="315" ht="19.5" customHeight="1">
      <c r="A315" s="5"/>
      <c r="B315" s="5"/>
      <c r="C315" s="5"/>
      <c r="D315" s="5"/>
      <c r="E315" s="5"/>
      <c r="F315" s="5"/>
      <c r="G315" s="4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4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4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4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30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</row>
    <row r="316" ht="19.5" customHeight="1">
      <c r="A316" s="5"/>
      <c r="B316" s="5"/>
      <c r="C316" s="5"/>
      <c r="D316" s="5"/>
      <c r="E316" s="5"/>
      <c r="F316" s="5"/>
      <c r="G316" s="4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4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4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4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30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</row>
  </sheetData>
  <mergeCells count="9">
    <mergeCell ref="BI10:BJ10"/>
    <mergeCell ref="BN10:BO10"/>
    <mergeCell ref="H1:L1"/>
    <mergeCell ref="V1:Z1"/>
    <mergeCell ref="A5:A6"/>
    <mergeCell ref="H6:L6"/>
    <mergeCell ref="V6:Z6"/>
    <mergeCell ref="V10:AB10"/>
    <mergeCell ref="AK10:AU10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4.43" defaultRowHeight="15.0"/>
  <cols>
    <col customWidth="1" min="1" max="1" width="51.86"/>
    <col customWidth="1" min="2" max="2" width="27.57"/>
    <col customWidth="1" min="3" max="3" width="15.86"/>
    <col customWidth="1" min="4" max="4" width="16.43"/>
    <col customWidth="1" min="5" max="5" width="22.57"/>
    <col customWidth="1" min="6" max="6" width="13.86"/>
    <col customWidth="1" min="7" max="7" width="4.57"/>
    <col customWidth="1" min="8" max="20" width="11.43"/>
    <col customWidth="1" min="21" max="21" width="9.57"/>
    <col customWidth="1" min="22" max="27" width="8.71"/>
    <col customWidth="1" min="28" max="28" width="6.29"/>
    <col customWidth="1" min="29" max="29" width="4.14"/>
    <col customWidth="1" min="30" max="32" width="3.71"/>
    <col customWidth="1" min="33" max="33" width="3.86"/>
    <col customWidth="1" min="34" max="34" width="5.29"/>
    <col customWidth="1" min="35" max="35" width="6.71"/>
    <col customWidth="1" min="36" max="36" width="9.86"/>
    <col customWidth="1" min="37" max="46" width="8.71"/>
    <col customWidth="1" min="47" max="47" width="9.0"/>
    <col customWidth="1" min="48" max="52" width="8.14"/>
    <col customWidth="1" min="53" max="58" width="9.43"/>
    <col customWidth="1" min="59" max="59" width="5.14"/>
    <col customWidth="1" min="60" max="60" width="8.86"/>
    <col customWidth="1" min="61" max="61" width="8.0"/>
    <col customWidth="1" min="62" max="63" width="8.14"/>
    <col customWidth="1" min="64" max="64" width="4.71"/>
    <col customWidth="1" min="65" max="65" width="7.43"/>
    <col customWidth="1" min="66" max="66" width="13.14"/>
    <col customWidth="1" min="67" max="86" width="11.43"/>
  </cols>
  <sheetData>
    <row r="1" ht="19.5" customHeight="1">
      <c r="A1" s="5"/>
      <c r="B1" s="5"/>
      <c r="C1" s="54" t="s">
        <v>45</v>
      </c>
      <c r="D1" s="5"/>
      <c r="E1" s="5"/>
      <c r="F1" s="4"/>
      <c r="G1" s="4"/>
      <c r="H1" s="55" t="s">
        <v>46</v>
      </c>
      <c r="I1" s="56"/>
      <c r="J1" s="56"/>
      <c r="K1" s="56"/>
      <c r="L1" s="57"/>
      <c r="M1" s="5"/>
      <c r="N1" s="5"/>
      <c r="O1" s="5"/>
      <c r="P1" s="5"/>
      <c r="Q1" s="5"/>
      <c r="R1" s="5"/>
      <c r="S1" s="5"/>
      <c r="T1" s="4"/>
      <c r="U1" s="4"/>
      <c r="V1" s="58" t="s">
        <v>47</v>
      </c>
      <c r="W1" s="59"/>
      <c r="X1" s="59"/>
      <c r="Y1" s="59"/>
      <c r="Z1" s="60"/>
      <c r="AA1" s="61">
        <f>BN31+BN70+BN88+BN129+BN143+BN172</f>
        <v>94.07</v>
      </c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4"/>
      <c r="BH1" s="4"/>
      <c r="BI1" s="4"/>
      <c r="BJ1" s="4"/>
      <c r="BK1" s="4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ht="21.0" customHeight="1">
      <c r="A2" s="62" t="s">
        <v>48</v>
      </c>
      <c r="B2" s="62"/>
      <c r="C2" s="63">
        <f>F31+F70++F88+F129+F143+F172</f>
        <v>5072.5</v>
      </c>
      <c r="D2" s="182"/>
      <c r="E2" s="182"/>
      <c r="F2" s="4"/>
      <c r="G2" s="4"/>
      <c r="H2" s="64" t="s">
        <v>19</v>
      </c>
      <c r="I2" s="34" t="s">
        <v>20</v>
      </c>
      <c r="J2" s="34" t="s">
        <v>21</v>
      </c>
      <c r="K2" s="34" t="s">
        <v>22</v>
      </c>
      <c r="L2" s="34" t="s">
        <v>23</v>
      </c>
      <c r="M2" s="34" t="s">
        <v>24</v>
      </c>
      <c r="N2" s="34" t="s">
        <v>25</v>
      </c>
      <c r="O2" s="76" t="s">
        <v>27</v>
      </c>
      <c r="P2" s="5"/>
      <c r="Q2" s="5"/>
      <c r="R2" s="5"/>
      <c r="S2" s="5"/>
      <c r="T2" s="4"/>
      <c r="U2" s="5"/>
      <c r="V2" s="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4"/>
      <c r="BH2" s="4"/>
      <c r="BI2" s="4"/>
      <c r="BJ2" s="4"/>
      <c r="BK2" s="4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</row>
    <row r="3" ht="19.5" customHeight="1">
      <c r="A3" s="66"/>
      <c r="B3" s="66"/>
      <c r="C3" s="66"/>
      <c r="D3" s="66"/>
      <c r="E3" s="67"/>
      <c r="F3" s="5"/>
      <c r="G3" s="4"/>
      <c r="H3" s="50">
        <f t="shared" ref="H3:N3" si="1">V172+V31+V$88+V$143+V$129+V$70</f>
        <v>25</v>
      </c>
      <c r="I3" s="50">
        <f t="shared" si="1"/>
        <v>180</v>
      </c>
      <c r="J3" s="50">
        <f t="shared" si="1"/>
        <v>42</v>
      </c>
      <c r="K3" s="50">
        <f t="shared" si="1"/>
        <v>10</v>
      </c>
      <c r="L3" s="50">
        <f t="shared" si="1"/>
        <v>31</v>
      </c>
      <c r="M3" s="50">
        <f t="shared" si="1"/>
        <v>14</v>
      </c>
      <c r="N3" s="50">
        <f t="shared" si="1"/>
        <v>3</v>
      </c>
      <c r="O3" s="68">
        <f>SUM(H3:N3)</f>
        <v>305</v>
      </c>
      <c r="P3" s="5"/>
      <c r="Q3" s="5"/>
      <c r="R3" s="5"/>
      <c r="S3" s="5"/>
      <c r="T3" s="5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</row>
    <row r="4" ht="19.5" customHeight="1">
      <c r="A4" s="66"/>
      <c r="B4" s="66"/>
      <c r="C4" s="66"/>
      <c r="D4" s="66"/>
      <c r="E4" s="67"/>
      <c r="F4" s="5"/>
      <c r="G4" s="4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4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4"/>
      <c r="BH4" s="4"/>
      <c r="BI4" s="4"/>
      <c r="BJ4" s="4"/>
      <c r="BK4" s="4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</row>
    <row r="5" ht="19.5" customHeight="1">
      <c r="A5" s="72" t="s">
        <v>182</v>
      </c>
      <c r="B5" s="66"/>
      <c r="C5" s="66"/>
      <c r="D5" s="183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4"/>
      <c r="BH5" s="4"/>
      <c r="BI5" s="4"/>
      <c r="BJ5" s="4"/>
      <c r="BK5" s="4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ht="19.5" customHeight="1">
      <c r="A6" s="73"/>
      <c r="B6" s="66"/>
      <c r="C6" s="66"/>
      <c r="D6" s="66"/>
      <c r="E6" s="67"/>
      <c r="F6" s="5"/>
      <c r="G6" s="4"/>
      <c r="H6" s="55" t="s">
        <v>183</v>
      </c>
      <c r="I6" s="56"/>
      <c r="J6" s="56"/>
      <c r="K6" s="56"/>
      <c r="L6" s="56"/>
      <c r="M6" s="5"/>
      <c r="N6" s="5"/>
      <c r="O6" s="5"/>
      <c r="P6" s="5"/>
      <c r="Q6" s="5"/>
      <c r="R6" s="4"/>
      <c r="S6" s="4"/>
      <c r="T6" s="4"/>
      <c r="U6" s="4"/>
      <c r="V6" s="74" t="s">
        <v>184</v>
      </c>
      <c r="W6" s="56"/>
      <c r="X6" s="56"/>
      <c r="Y6" s="56"/>
      <c r="Z6" s="56"/>
      <c r="AA6" s="33"/>
      <c r="AB6" s="4"/>
      <c r="AC6" s="4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4"/>
      <c r="BH6" s="4"/>
      <c r="BI6" s="4"/>
      <c r="BJ6" s="4"/>
      <c r="BK6" s="4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ht="19.5" customHeight="1">
      <c r="A7" s="66"/>
      <c r="B7" s="66"/>
      <c r="C7" s="66"/>
      <c r="D7" s="66"/>
      <c r="E7" s="67"/>
      <c r="F7" s="5"/>
      <c r="G7" s="5"/>
      <c r="H7" s="75" t="s">
        <v>30</v>
      </c>
      <c r="I7" s="76" t="s">
        <v>31</v>
      </c>
      <c r="J7" s="76" t="s">
        <v>32</v>
      </c>
      <c r="K7" s="76" t="s">
        <v>33</v>
      </c>
      <c r="L7" s="76" t="s">
        <v>34</v>
      </c>
      <c r="M7" s="76" t="s">
        <v>35</v>
      </c>
      <c r="N7" s="76" t="s">
        <v>36</v>
      </c>
      <c r="O7" s="76" t="s">
        <v>37</v>
      </c>
      <c r="P7" s="76" t="s">
        <v>38</v>
      </c>
      <c r="Q7" s="76" t="s">
        <v>39</v>
      </c>
      <c r="R7" s="76" t="s">
        <v>52</v>
      </c>
      <c r="S7" s="76" t="s">
        <v>27</v>
      </c>
      <c r="T7" s="5"/>
      <c r="U7" s="4"/>
      <c r="V7" s="184" t="s">
        <v>32</v>
      </c>
      <c r="W7" s="185" t="s">
        <v>33</v>
      </c>
      <c r="X7" s="186" t="s">
        <v>27</v>
      </c>
      <c r="Y7" s="4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4"/>
      <c r="BH7" s="4"/>
      <c r="BI7" s="4"/>
      <c r="BJ7" s="4"/>
      <c r="BK7" s="4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ht="19.5" customHeight="1">
      <c r="A8" s="66"/>
      <c r="B8" s="66"/>
      <c r="C8" s="66"/>
      <c r="D8" s="66"/>
      <c r="E8" s="67"/>
      <c r="F8" s="67"/>
      <c r="G8" s="5"/>
      <c r="H8" s="50">
        <f t="shared" ref="H8:R8" si="2">AK31+AK$88+AK$143+AK$129+AK$70+AK172</f>
        <v>23</v>
      </c>
      <c r="I8" s="50">
        <f t="shared" si="2"/>
        <v>145</v>
      </c>
      <c r="J8" s="50">
        <f t="shared" si="2"/>
        <v>6</v>
      </c>
      <c r="K8" s="50">
        <f t="shared" si="2"/>
        <v>18</v>
      </c>
      <c r="L8" s="50">
        <f t="shared" si="2"/>
        <v>6</v>
      </c>
      <c r="M8" s="50">
        <f t="shared" si="2"/>
        <v>3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0</v>
      </c>
      <c r="S8" s="187">
        <f>SUM(H8:R8)</f>
        <v>201</v>
      </c>
      <c r="T8" s="5"/>
      <c r="U8" s="4"/>
      <c r="V8" s="188">
        <f t="shared" ref="V8:W8" si="3">BH31+BH70+BH88+BH129+BH143+BH172</f>
        <v>217</v>
      </c>
      <c r="W8" s="188">
        <f t="shared" si="3"/>
        <v>45</v>
      </c>
      <c r="X8" s="68">
        <f>SUM(V8:W8)</f>
        <v>262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"/>
      <c r="BI8" s="4"/>
      <c r="BJ8" s="4"/>
      <c r="BK8" s="4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ht="17.25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6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4"/>
      <c r="BH9" s="4"/>
      <c r="BI9" s="4"/>
      <c r="BJ9" s="4"/>
      <c r="BK9" s="4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ht="117.75" customHeight="1">
      <c r="A10" s="80"/>
      <c r="B10" s="81" t="s">
        <v>53</v>
      </c>
      <c r="C10" s="82" t="s">
        <v>54</v>
      </c>
      <c r="D10" s="82" t="s">
        <v>55</v>
      </c>
      <c r="E10" s="82" t="s">
        <v>56</v>
      </c>
      <c r="F10" s="82" t="s">
        <v>57</v>
      </c>
      <c r="G10" s="4"/>
      <c r="H10" s="83" t="s">
        <v>185</v>
      </c>
      <c r="I10" s="84" t="s">
        <v>59</v>
      </c>
      <c r="J10" s="85" t="s">
        <v>60</v>
      </c>
      <c r="K10" s="86" t="s">
        <v>61</v>
      </c>
      <c r="L10" s="87" t="s">
        <v>62</v>
      </c>
      <c r="M10" s="189" t="s">
        <v>186</v>
      </c>
      <c r="N10" s="190" t="s">
        <v>64</v>
      </c>
      <c r="O10" s="90" t="s">
        <v>187</v>
      </c>
      <c r="P10" s="91" t="s">
        <v>66</v>
      </c>
      <c r="Q10" s="92" t="s">
        <v>67</v>
      </c>
      <c r="R10" s="124"/>
      <c r="S10" s="93" t="s">
        <v>69</v>
      </c>
      <c r="T10" s="124"/>
      <c r="U10" s="4"/>
      <c r="V10" s="95" t="s">
        <v>71</v>
      </c>
      <c r="W10" s="96"/>
      <c r="X10" s="96"/>
      <c r="Y10" s="96"/>
      <c r="Z10" s="96"/>
      <c r="AA10" s="96"/>
      <c r="AB10" s="97"/>
      <c r="AC10" s="98"/>
      <c r="AD10" s="4"/>
      <c r="AE10" s="4"/>
      <c r="AF10" s="4"/>
      <c r="AG10" s="4"/>
      <c r="AH10" s="4"/>
      <c r="AI10" s="4"/>
      <c r="AJ10" s="4"/>
      <c r="AK10" s="95" t="s">
        <v>72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7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4"/>
      <c r="BH10" s="99" t="s">
        <v>73</v>
      </c>
      <c r="BI10" s="97"/>
      <c r="BJ10" s="4"/>
      <c r="BK10" s="4"/>
      <c r="BL10" s="5"/>
      <c r="BM10" s="99" t="s">
        <v>74</v>
      </c>
      <c r="BN10" s="97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ht="19.5" customHeight="1">
      <c r="A11" s="100" t="s">
        <v>75</v>
      </c>
      <c r="B11" s="30"/>
      <c r="C11" s="30"/>
      <c r="D11" s="30"/>
      <c r="E11" s="101"/>
      <c r="F11" s="101"/>
      <c r="G11" s="4"/>
      <c r="H11" s="30"/>
      <c r="I11" s="30"/>
      <c r="J11" s="30"/>
      <c r="K11" s="30"/>
      <c r="L11" s="30"/>
      <c r="M11" s="30"/>
      <c r="N11" s="102"/>
      <c r="O11" s="30"/>
      <c r="P11" s="30"/>
      <c r="Q11" s="30"/>
      <c r="R11" s="30"/>
      <c r="S11" s="30"/>
      <c r="T11" s="30"/>
      <c r="U11" s="4"/>
      <c r="V11" s="103" t="s">
        <v>19</v>
      </c>
      <c r="W11" s="103" t="s">
        <v>20</v>
      </c>
      <c r="X11" s="103" t="s">
        <v>21</v>
      </c>
      <c r="Y11" s="103" t="s">
        <v>22</v>
      </c>
      <c r="Z11" s="103" t="s">
        <v>23</v>
      </c>
      <c r="AA11" s="103" t="s">
        <v>24</v>
      </c>
      <c r="AB11" s="103" t="s">
        <v>25</v>
      </c>
      <c r="AC11" s="104" t="s">
        <v>19</v>
      </c>
      <c r="AD11" s="104" t="s">
        <v>20</v>
      </c>
      <c r="AE11" s="104" t="s">
        <v>21</v>
      </c>
      <c r="AF11" s="104" t="s">
        <v>22</v>
      </c>
      <c r="AG11" s="104" t="s">
        <v>23</v>
      </c>
      <c r="AH11" s="104" t="s">
        <v>24</v>
      </c>
      <c r="AI11" s="104" t="s">
        <v>25</v>
      </c>
      <c r="AJ11" s="4"/>
      <c r="AK11" s="103" t="s">
        <v>30</v>
      </c>
      <c r="AL11" s="103" t="s">
        <v>31</v>
      </c>
      <c r="AM11" s="103" t="s">
        <v>32</v>
      </c>
      <c r="AN11" s="103" t="s">
        <v>33</v>
      </c>
      <c r="AO11" s="103" t="s">
        <v>34</v>
      </c>
      <c r="AP11" s="103" t="s">
        <v>35</v>
      </c>
      <c r="AQ11" s="103" t="s">
        <v>36</v>
      </c>
      <c r="AR11" s="103" t="s">
        <v>37</v>
      </c>
      <c r="AS11" s="103" t="s">
        <v>38</v>
      </c>
      <c r="AT11" s="103" t="s">
        <v>39</v>
      </c>
      <c r="AU11" s="103" t="s">
        <v>52</v>
      </c>
      <c r="AV11" s="104" t="s">
        <v>30</v>
      </c>
      <c r="AW11" s="104" t="s">
        <v>31</v>
      </c>
      <c r="AX11" s="104" t="s">
        <v>32</v>
      </c>
      <c r="AY11" s="104" t="s">
        <v>33</v>
      </c>
      <c r="AZ11" s="104" t="s">
        <v>34</v>
      </c>
      <c r="BA11" s="104" t="s">
        <v>35</v>
      </c>
      <c r="BB11" s="104" t="s">
        <v>36</v>
      </c>
      <c r="BC11" s="104" t="s">
        <v>37</v>
      </c>
      <c r="BD11" s="104" t="s">
        <v>38</v>
      </c>
      <c r="BE11" s="104" t="s">
        <v>39</v>
      </c>
      <c r="BF11" s="104" t="s">
        <v>52</v>
      </c>
      <c r="BG11" s="4"/>
      <c r="BH11" s="191" t="s">
        <v>32</v>
      </c>
      <c r="BI11" s="192" t="s">
        <v>33</v>
      </c>
      <c r="BJ11" s="104" t="s">
        <v>32</v>
      </c>
      <c r="BK11" s="104" t="s">
        <v>33</v>
      </c>
      <c r="BL11" s="5"/>
      <c r="BM11" s="107" t="s">
        <v>76</v>
      </c>
      <c r="BN11" s="107" t="s">
        <v>77</v>
      </c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ht="19.5" customHeight="1">
      <c r="A12" s="108" t="s">
        <v>188</v>
      </c>
      <c r="B12" s="109" t="s">
        <v>21</v>
      </c>
      <c r="C12" s="109">
        <v>10.0</v>
      </c>
      <c r="D12" s="110">
        <f t="shared" ref="D12:D30" si="4">SUM(H12:T12)</f>
        <v>0</v>
      </c>
      <c r="E12" s="111">
        <v>87.5</v>
      </c>
      <c r="F12" s="111">
        <f t="shared" ref="F12:F30" si="5">D12*E12*(100-$D$2)/100</f>
        <v>0</v>
      </c>
      <c r="G12" s="4"/>
      <c r="H12" s="160"/>
      <c r="I12" s="113"/>
      <c r="J12" s="114"/>
      <c r="K12" s="115"/>
      <c r="L12" s="116"/>
      <c r="M12" s="193"/>
      <c r="N12" s="118"/>
      <c r="O12" s="125"/>
      <c r="P12" s="120"/>
      <c r="Q12" s="121"/>
      <c r="R12" s="124"/>
      <c r="S12" s="122"/>
      <c r="T12" s="124"/>
      <c r="U12" s="4"/>
      <c r="V12" s="124"/>
      <c r="W12" s="124"/>
      <c r="X12" s="124">
        <f t="shared" ref="X12:X14" si="6">AE12*$D12</f>
        <v>0</v>
      </c>
      <c r="Y12" s="124"/>
      <c r="Z12" s="124"/>
      <c r="AA12" s="124"/>
      <c r="AB12" s="124"/>
      <c r="AC12" s="125"/>
      <c r="AD12" s="125"/>
      <c r="AE12" s="125">
        <v>10.0</v>
      </c>
      <c r="AF12" s="125"/>
      <c r="AG12" s="125"/>
      <c r="AH12" s="125"/>
      <c r="AI12" s="125"/>
      <c r="AJ12" s="4"/>
      <c r="AK12" s="124">
        <f t="shared" ref="AK12:AK20" si="7">AV12*$D12</f>
        <v>0</v>
      </c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5">
        <v>10.0</v>
      </c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4"/>
      <c r="BH12" s="124"/>
      <c r="BI12" s="124"/>
      <c r="BJ12" s="124"/>
      <c r="BK12" s="124"/>
      <c r="BL12" s="5"/>
      <c r="BM12" s="130">
        <v>1.47</v>
      </c>
      <c r="BN12" s="126">
        <f t="shared" ref="BN12:BN30" si="8">BM12*D12</f>
        <v>0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ht="19.5" customHeight="1">
      <c r="A13" s="108" t="s">
        <v>189</v>
      </c>
      <c r="B13" s="109" t="s">
        <v>21</v>
      </c>
      <c r="C13" s="109">
        <v>10.0</v>
      </c>
      <c r="D13" s="110">
        <f t="shared" si="4"/>
        <v>0</v>
      </c>
      <c r="E13" s="111">
        <v>87.5</v>
      </c>
      <c r="F13" s="111">
        <f t="shared" si="5"/>
        <v>0</v>
      </c>
      <c r="G13" s="4"/>
      <c r="H13" s="160"/>
      <c r="I13" s="113"/>
      <c r="J13" s="114"/>
      <c r="K13" s="115"/>
      <c r="L13" s="116"/>
      <c r="M13" s="193"/>
      <c r="N13" s="118"/>
      <c r="O13" s="125"/>
      <c r="P13" s="120"/>
      <c r="Q13" s="121"/>
      <c r="R13" s="124"/>
      <c r="S13" s="122"/>
      <c r="T13" s="124"/>
      <c r="U13" s="4"/>
      <c r="V13" s="124"/>
      <c r="W13" s="124"/>
      <c r="X13" s="124">
        <f t="shared" si="6"/>
        <v>0</v>
      </c>
      <c r="Y13" s="124"/>
      <c r="Z13" s="124"/>
      <c r="AA13" s="124"/>
      <c r="AB13" s="124"/>
      <c r="AC13" s="125"/>
      <c r="AD13" s="125"/>
      <c r="AE13" s="125">
        <v>10.0</v>
      </c>
      <c r="AF13" s="125"/>
      <c r="AG13" s="125"/>
      <c r="AH13" s="125"/>
      <c r="AI13" s="125"/>
      <c r="AJ13" s="4"/>
      <c r="AK13" s="124">
        <f t="shared" si="7"/>
        <v>0</v>
      </c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>
        <v>10.0</v>
      </c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4"/>
      <c r="BH13" s="124"/>
      <c r="BI13" s="124"/>
      <c r="BJ13" s="124"/>
      <c r="BK13" s="124"/>
      <c r="BL13" s="5"/>
      <c r="BM13" s="130">
        <v>1.6</v>
      </c>
      <c r="BN13" s="126">
        <f t="shared" si="8"/>
        <v>0</v>
      </c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</row>
    <row r="14" ht="19.5" customHeight="1">
      <c r="A14" s="108" t="s">
        <v>190</v>
      </c>
      <c r="B14" s="109" t="s">
        <v>21</v>
      </c>
      <c r="C14" s="109">
        <v>10.0</v>
      </c>
      <c r="D14" s="110">
        <f t="shared" si="4"/>
        <v>0</v>
      </c>
      <c r="E14" s="111">
        <v>112.5</v>
      </c>
      <c r="F14" s="111">
        <f t="shared" si="5"/>
        <v>0</v>
      </c>
      <c r="G14" s="4"/>
      <c r="H14" s="160"/>
      <c r="I14" s="113"/>
      <c r="J14" s="114"/>
      <c r="K14" s="115"/>
      <c r="L14" s="116"/>
      <c r="M14" s="193"/>
      <c r="N14" s="118"/>
      <c r="O14" s="125"/>
      <c r="P14" s="120"/>
      <c r="Q14" s="121"/>
      <c r="R14" s="124"/>
      <c r="S14" s="122"/>
      <c r="T14" s="124"/>
      <c r="U14" s="4"/>
      <c r="V14" s="124"/>
      <c r="W14" s="124"/>
      <c r="X14" s="124">
        <f t="shared" si="6"/>
        <v>0</v>
      </c>
      <c r="Y14" s="124"/>
      <c r="Z14" s="124"/>
      <c r="AA14" s="124"/>
      <c r="AB14" s="124"/>
      <c r="AC14" s="125"/>
      <c r="AD14" s="125"/>
      <c r="AE14" s="125">
        <v>10.0</v>
      </c>
      <c r="AF14" s="125"/>
      <c r="AG14" s="125"/>
      <c r="AH14" s="125"/>
      <c r="AI14" s="125"/>
      <c r="AJ14" s="4"/>
      <c r="AK14" s="124">
        <f t="shared" si="7"/>
        <v>0</v>
      </c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5">
        <v>10.0</v>
      </c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4"/>
      <c r="BH14" s="124"/>
      <c r="BI14" s="124"/>
      <c r="BJ14" s="124"/>
      <c r="BK14" s="124"/>
      <c r="BL14" s="5"/>
      <c r="BM14" s="130">
        <v>2.4</v>
      </c>
      <c r="BN14" s="126">
        <f t="shared" si="8"/>
        <v>0</v>
      </c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</row>
    <row r="15" ht="19.5" customHeight="1">
      <c r="A15" s="108" t="s">
        <v>191</v>
      </c>
      <c r="B15" s="109" t="s">
        <v>22</v>
      </c>
      <c r="C15" s="109">
        <v>10.0</v>
      </c>
      <c r="D15" s="110">
        <f t="shared" si="4"/>
        <v>0</v>
      </c>
      <c r="E15" s="111">
        <v>122.5</v>
      </c>
      <c r="F15" s="111">
        <f t="shared" si="5"/>
        <v>0</v>
      </c>
      <c r="G15" s="4"/>
      <c r="H15" s="160"/>
      <c r="I15" s="113"/>
      <c r="J15" s="114"/>
      <c r="K15" s="115"/>
      <c r="L15" s="116"/>
      <c r="M15" s="193"/>
      <c r="N15" s="118"/>
      <c r="O15" s="125"/>
      <c r="P15" s="120"/>
      <c r="Q15" s="121"/>
      <c r="R15" s="124"/>
      <c r="S15" s="122"/>
      <c r="T15" s="124"/>
      <c r="U15" s="4"/>
      <c r="V15" s="124"/>
      <c r="W15" s="124"/>
      <c r="X15" s="124"/>
      <c r="Y15" s="124">
        <f t="shared" ref="Y15:Y16" si="9">AF15*$D15</f>
        <v>0</v>
      </c>
      <c r="Z15" s="124"/>
      <c r="AA15" s="124"/>
      <c r="AB15" s="124"/>
      <c r="AC15" s="125"/>
      <c r="AD15" s="125"/>
      <c r="AE15" s="125"/>
      <c r="AF15" s="125">
        <v>5.0</v>
      </c>
      <c r="AG15" s="125"/>
      <c r="AH15" s="125"/>
      <c r="AI15" s="125"/>
      <c r="AJ15" s="4"/>
      <c r="AK15" s="124">
        <f t="shared" si="7"/>
        <v>0</v>
      </c>
      <c r="AL15" s="124">
        <f>AW15*$D15</f>
        <v>0</v>
      </c>
      <c r="AM15" s="124"/>
      <c r="AN15" s="124"/>
      <c r="AO15" s="124"/>
      <c r="AP15" s="124"/>
      <c r="AQ15" s="124"/>
      <c r="AR15" s="124"/>
      <c r="AS15" s="124"/>
      <c r="AT15" s="124"/>
      <c r="AU15" s="124"/>
      <c r="AV15" s="125">
        <v>4.0</v>
      </c>
      <c r="AW15" s="125">
        <v>1.0</v>
      </c>
      <c r="AX15" s="124"/>
      <c r="AY15" s="124"/>
      <c r="AZ15" s="124"/>
      <c r="BA15" s="124"/>
      <c r="BB15" s="124"/>
      <c r="BC15" s="124"/>
      <c r="BD15" s="124"/>
      <c r="BE15" s="124"/>
      <c r="BF15" s="124"/>
      <c r="BG15" s="4"/>
      <c r="BH15" s="124"/>
      <c r="BI15" s="124"/>
      <c r="BJ15" s="124"/>
      <c r="BK15" s="124"/>
      <c r="BL15" s="5"/>
      <c r="BM15" s="130">
        <v>3.1</v>
      </c>
      <c r="BN15" s="126">
        <f t="shared" si="8"/>
        <v>0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</row>
    <row r="16" ht="19.5" customHeight="1">
      <c r="A16" s="108" t="s">
        <v>192</v>
      </c>
      <c r="B16" s="109" t="s">
        <v>22</v>
      </c>
      <c r="C16" s="109">
        <v>10.0</v>
      </c>
      <c r="D16" s="110">
        <f t="shared" si="4"/>
        <v>0</v>
      </c>
      <c r="E16" s="111">
        <v>140.0</v>
      </c>
      <c r="F16" s="111">
        <f t="shared" si="5"/>
        <v>0</v>
      </c>
      <c r="G16" s="4"/>
      <c r="H16" s="160"/>
      <c r="I16" s="113"/>
      <c r="J16" s="114"/>
      <c r="K16" s="115"/>
      <c r="L16" s="116"/>
      <c r="M16" s="193"/>
      <c r="N16" s="118"/>
      <c r="O16" s="125"/>
      <c r="P16" s="120"/>
      <c r="Q16" s="121"/>
      <c r="R16" s="124"/>
      <c r="S16" s="122"/>
      <c r="T16" s="124"/>
      <c r="U16" s="4"/>
      <c r="V16" s="124"/>
      <c r="W16" s="124"/>
      <c r="X16" s="124"/>
      <c r="Y16" s="124">
        <f t="shared" si="9"/>
        <v>0</v>
      </c>
      <c r="Z16" s="124"/>
      <c r="AA16" s="124"/>
      <c r="AB16" s="124"/>
      <c r="AC16" s="125"/>
      <c r="AD16" s="125"/>
      <c r="AE16" s="125"/>
      <c r="AF16" s="125">
        <v>10.0</v>
      </c>
      <c r="AG16" s="125"/>
      <c r="AH16" s="125"/>
      <c r="AI16" s="125"/>
      <c r="AJ16" s="4"/>
      <c r="AK16" s="124">
        <f t="shared" si="7"/>
        <v>0</v>
      </c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5">
        <v>10.0</v>
      </c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4"/>
      <c r="BH16" s="124"/>
      <c r="BI16" s="124"/>
      <c r="BJ16" s="124"/>
      <c r="BK16" s="124"/>
      <c r="BL16" s="5"/>
      <c r="BM16" s="130">
        <v>2.9</v>
      </c>
      <c r="BN16" s="126">
        <f t="shared" si="8"/>
        <v>0</v>
      </c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ht="19.5" customHeight="1">
      <c r="A17" s="108" t="s">
        <v>193</v>
      </c>
      <c r="B17" s="109" t="s">
        <v>19</v>
      </c>
      <c r="C17" s="109">
        <v>15.0</v>
      </c>
      <c r="D17" s="110">
        <f t="shared" si="4"/>
        <v>0</v>
      </c>
      <c r="E17" s="111">
        <v>67.5</v>
      </c>
      <c r="F17" s="111">
        <f t="shared" si="5"/>
        <v>0</v>
      </c>
      <c r="G17" s="4"/>
      <c r="H17" s="160"/>
      <c r="I17" s="113"/>
      <c r="J17" s="114"/>
      <c r="K17" s="115"/>
      <c r="L17" s="116"/>
      <c r="M17" s="193"/>
      <c r="N17" s="118"/>
      <c r="O17" s="125"/>
      <c r="P17" s="120"/>
      <c r="Q17" s="121"/>
      <c r="R17" s="124"/>
      <c r="S17" s="122"/>
      <c r="T17" s="124"/>
      <c r="U17" s="4"/>
      <c r="V17" s="124">
        <f t="shared" ref="V17:V18" si="10">AC17*$D17</f>
        <v>0</v>
      </c>
      <c r="W17" s="124"/>
      <c r="X17" s="124"/>
      <c r="Y17" s="124"/>
      <c r="Z17" s="124"/>
      <c r="AA17" s="124"/>
      <c r="AB17" s="124"/>
      <c r="AC17" s="125">
        <v>15.0</v>
      </c>
      <c r="AD17" s="125"/>
      <c r="AE17" s="125"/>
      <c r="AF17" s="125"/>
      <c r="AG17" s="125"/>
      <c r="AH17" s="125"/>
      <c r="AI17" s="125"/>
      <c r="AJ17" s="4"/>
      <c r="AK17" s="124">
        <f t="shared" si="7"/>
        <v>0</v>
      </c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5">
        <v>15.0</v>
      </c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4"/>
      <c r="BH17" s="124"/>
      <c r="BI17" s="124"/>
      <c r="BJ17" s="124"/>
      <c r="BK17" s="124"/>
      <c r="BL17" s="5"/>
      <c r="BM17" s="130">
        <v>0.7</v>
      </c>
      <c r="BN17" s="126">
        <f t="shared" si="8"/>
        <v>0</v>
      </c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</row>
    <row r="18" ht="19.5" customHeight="1">
      <c r="A18" s="108" t="s">
        <v>194</v>
      </c>
      <c r="B18" s="109" t="s">
        <v>19</v>
      </c>
      <c r="C18" s="109">
        <v>15.0</v>
      </c>
      <c r="D18" s="110">
        <f t="shared" si="4"/>
        <v>0</v>
      </c>
      <c r="E18" s="111">
        <v>67.5</v>
      </c>
      <c r="F18" s="111">
        <f t="shared" si="5"/>
        <v>0</v>
      </c>
      <c r="G18" s="4"/>
      <c r="H18" s="160"/>
      <c r="I18" s="113"/>
      <c r="J18" s="114"/>
      <c r="K18" s="115"/>
      <c r="L18" s="116"/>
      <c r="M18" s="193"/>
      <c r="N18" s="118"/>
      <c r="O18" s="125"/>
      <c r="P18" s="120"/>
      <c r="Q18" s="121"/>
      <c r="R18" s="124"/>
      <c r="S18" s="122"/>
      <c r="T18" s="124"/>
      <c r="U18" s="4"/>
      <c r="V18" s="124">
        <f t="shared" si="10"/>
        <v>0</v>
      </c>
      <c r="W18" s="124"/>
      <c r="X18" s="124"/>
      <c r="Y18" s="124"/>
      <c r="Z18" s="124"/>
      <c r="AA18" s="124"/>
      <c r="AB18" s="124"/>
      <c r="AC18" s="125">
        <v>15.0</v>
      </c>
      <c r="AD18" s="125"/>
      <c r="AE18" s="125"/>
      <c r="AF18" s="125"/>
      <c r="AG18" s="125"/>
      <c r="AH18" s="125"/>
      <c r="AI18" s="125"/>
      <c r="AJ18" s="4"/>
      <c r="AK18" s="124">
        <f t="shared" si="7"/>
        <v>0</v>
      </c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5">
        <v>15.0</v>
      </c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4"/>
      <c r="BH18" s="124"/>
      <c r="BI18" s="124"/>
      <c r="BJ18" s="124"/>
      <c r="BK18" s="124"/>
      <c r="BL18" s="5"/>
      <c r="BM18" s="130">
        <v>0.7</v>
      </c>
      <c r="BN18" s="126">
        <f t="shared" si="8"/>
        <v>0</v>
      </c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</row>
    <row r="19" ht="19.5" customHeight="1">
      <c r="A19" s="108" t="s">
        <v>195</v>
      </c>
      <c r="B19" s="109" t="s">
        <v>20</v>
      </c>
      <c r="C19" s="109">
        <v>10.0</v>
      </c>
      <c r="D19" s="110">
        <f t="shared" si="4"/>
        <v>0</v>
      </c>
      <c r="E19" s="111">
        <v>75.0</v>
      </c>
      <c r="F19" s="111">
        <f t="shared" si="5"/>
        <v>0</v>
      </c>
      <c r="G19" s="4"/>
      <c r="H19" s="160"/>
      <c r="I19" s="113"/>
      <c r="J19" s="114"/>
      <c r="K19" s="115"/>
      <c r="L19" s="116"/>
      <c r="M19" s="193"/>
      <c r="N19" s="118"/>
      <c r="O19" s="125"/>
      <c r="P19" s="120"/>
      <c r="Q19" s="121"/>
      <c r="R19" s="124"/>
      <c r="S19" s="122"/>
      <c r="T19" s="124"/>
      <c r="U19" s="4"/>
      <c r="V19" s="124"/>
      <c r="W19" s="124">
        <f>AD19*$D19</f>
        <v>0</v>
      </c>
      <c r="X19" s="124"/>
      <c r="Y19" s="124"/>
      <c r="Z19" s="124"/>
      <c r="AA19" s="124"/>
      <c r="AB19" s="124"/>
      <c r="AC19" s="125"/>
      <c r="AD19" s="125">
        <v>10.0</v>
      </c>
      <c r="AE19" s="125"/>
      <c r="AF19" s="125"/>
      <c r="AG19" s="125"/>
      <c r="AH19" s="125"/>
      <c r="AI19" s="125"/>
      <c r="AJ19" s="4"/>
      <c r="AK19" s="124">
        <f t="shared" si="7"/>
        <v>0</v>
      </c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70">
        <v>10.0</v>
      </c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4"/>
      <c r="BH19" s="124"/>
      <c r="BI19" s="124"/>
      <c r="BJ19" s="124"/>
      <c r="BK19" s="124"/>
      <c r="BL19" s="5"/>
      <c r="BM19" s="130">
        <v>1.191</v>
      </c>
      <c r="BN19" s="126">
        <f t="shared" si="8"/>
        <v>0</v>
      </c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</row>
    <row r="20" ht="19.5" customHeight="1">
      <c r="A20" s="108" t="s">
        <v>196</v>
      </c>
      <c r="B20" s="109" t="s">
        <v>22</v>
      </c>
      <c r="C20" s="109">
        <v>5.0</v>
      </c>
      <c r="D20" s="110">
        <f t="shared" si="4"/>
        <v>0</v>
      </c>
      <c r="E20" s="111">
        <v>145.0</v>
      </c>
      <c r="F20" s="111">
        <f t="shared" si="5"/>
        <v>0</v>
      </c>
      <c r="G20" s="4"/>
      <c r="H20" s="160"/>
      <c r="I20" s="113"/>
      <c r="J20" s="114"/>
      <c r="K20" s="115"/>
      <c r="L20" s="116"/>
      <c r="M20" s="193"/>
      <c r="N20" s="118"/>
      <c r="O20" s="125"/>
      <c r="P20" s="120"/>
      <c r="Q20" s="121"/>
      <c r="R20" s="124"/>
      <c r="S20" s="122"/>
      <c r="T20" s="124"/>
      <c r="U20" s="4"/>
      <c r="V20" s="124"/>
      <c r="W20" s="124"/>
      <c r="X20" s="124"/>
      <c r="Y20" s="124">
        <f>AF20*$D20</f>
        <v>0</v>
      </c>
      <c r="Z20" s="124"/>
      <c r="AA20" s="124"/>
      <c r="AB20" s="124"/>
      <c r="AC20" s="125"/>
      <c r="AD20" s="125"/>
      <c r="AE20" s="125"/>
      <c r="AF20" s="125">
        <v>5.0</v>
      </c>
      <c r="AG20" s="125"/>
      <c r="AH20" s="125"/>
      <c r="AI20" s="125"/>
      <c r="AJ20" s="4"/>
      <c r="AK20" s="124">
        <f t="shared" si="7"/>
        <v>0</v>
      </c>
      <c r="AL20" s="124">
        <f>AW20*$D20</f>
        <v>0</v>
      </c>
      <c r="AM20" s="124"/>
      <c r="AN20" s="124"/>
      <c r="AO20" s="124"/>
      <c r="AP20" s="124"/>
      <c r="AQ20" s="124"/>
      <c r="AR20" s="124"/>
      <c r="AS20" s="124"/>
      <c r="AT20" s="124"/>
      <c r="AU20" s="124"/>
      <c r="AV20" s="125">
        <v>4.0</v>
      </c>
      <c r="AW20" s="125">
        <v>1.0</v>
      </c>
      <c r="AX20" s="124"/>
      <c r="AY20" s="124"/>
      <c r="AZ20" s="124"/>
      <c r="BA20" s="124"/>
      <c r="BB20" s="124"/>
      <c r="BC20" s="124"/>
      <c r="BD20" s="124"/>
      <c r="BE20" s="124"/>
      <c r="BF20" s="124"/>
      <c r="BG20" s="4"/>
      <c r="BH20" s="124"/>
      <c r="BI20" s="124"/>
      <c r="BJ20" s="124"/>
      <c r="BK20" s="124"/>
      <c r="BL20" s="5"/>
      <c r="BM20" s="130">
        <v>3.7</v>
      </c>
      <c r="BN20" s="126">
        <f t="shared" si="8"/>
        <v>0</v>
      </c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</row>
    <row r="21" ht="19.5" customHeight="1">
      <c r="A21" s="108" t="s">
        <v>197</v>
      </c>
      <c r="B21" s="109" t="s">
        <v>23</v>
      </c>
      <c r="C21" s="109">
        <v>2.0</v>
      </c>
      <c r="D21" s="110">
        <f t="shared" si="4"/>
        <v>0</v>
      </c>
      <c r="E21" s="111">
        <v>140.0</v>
      </c>
      <c r="F21" s="111">
        <f t="shared" si="5"/>
        <v>0</v>
      </c>
      <c r="G21" s="4"/>
      <c r="H21" s="160"/>
      <c r="I21" s="113"/>
      <c r="J21" s="114"/>
      <c r="K21" s="115"/>
      <c r="L21" s="116"/>
      <c r="M21" s="193"/>
      <c r="N21" s="118"/>
      <c r="O21" s="125"/>
      <c r="P21" s="120"/>
      <c r="Q21" s="121"/>
      <c r="R21" s="124"/>
      <c r="S21" s="122"/>
      <c r="T21" s="124"/>
      <c r="U21" s="4"/>
      <c r="V21" s="124"/>
      <c r="W21" s="124"/>
      <c r="X21" s="124"/>
      <c r="Y21" s="124"/>
      <c r="Z21" s="124">
        <f>AG21*$D21</f>
        <v>0</v>
      </c>
      <c r="AA21" s="124"/>
      <c r="AB21" s="124"/>
      <c r="AC21" s="125"/>
      <c r="AD21" s="125"/>
      <c r="AE21" s="125"/>
      <c r="AF21" s="125"/>
      <c r="AG21" s="125">
        <v>2.0</v>
      </c>
      <c r="AH21" s="125"/>
      <c r="AI21" s="125"/>
      <c r="AJ21" s="4"/>
      <c r="AK21" s="124"/>
      <c r="AL21" s="124"/>
      <c r="AM21" s="124"/>
      <c r="AN21" s="124"/>
      <c r="AO21" s="124"/>
      <c r="AP21" s="124">
        <f t="shared" ref="AP21:AP22" si="12">BA21*$D21</f>
        <v>0</v>
      </c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5">
        <v>2.0</v>
      </c>
      <c r="BB21" s="124"/>
      <c r="BC21" s="124"/>
      <c r="BD21" s="124"/>
      <c r="BE21" s="124"/>
      <c r="BF21" s="124"/>
      <c r="BG21" s="4"/>
      <c r="BH21" s="124"/>
      <c r="BI21" s="124"/>
      <c r="BJ21" s="124"/>
      <c r="BK21" s="124"/>
      <c r="BL21" s="5"/>
      <c r="BM21" s="130">
        <v>3.3</v>
      </c>
      <c r="BN21" s="126">
        <f t="shared" si="8"/>
        <v>0</v>
      </c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</row>
    <row r="22" ht="19.5" customHeight="1">
      <c r="A22" s="108" t="s">
        <v>198</v>
      </c>
      <c r="B22" s="109" t="s">
        <v>88</v>
      </c>
      <c r="C22" s="109">
        <v>2.0</v>
      </c>
      <c r="D22" s="110">
        <f t="shared" si="4"/>
        <v>0</v>
      </c>
      <c r="E22" s="111">
        <v>135.0</v>
      </c>
      <c r="F22" s="111">
        <f t="shared" si="5"/>
        <v>0</v>
      </c>
      <c r="G22" s="4"/>
      <c r="H22" s="160"/>
      <c r="I22" s="113"/>
      <c r="J22" s="114"/>
      <c r="K22" s="115"/>
      <c r="L22" s="116"/>
      <c r="M22" s="193"/>
      <c r="N22" s="118"/>
      <c r="O22" s="125"/>
      <c r="P22" s="120"/>
      <c r="Q22" s="121"/>
      <c r="R22" s="124"/>
      <c r="S22" s="122"/>
      <c r="T22" s="124"/>
      <c r="U22" s="4"/>
      <c r="V22" s="124"/>
      <c r="W22" s="124"/>
      <c r="X22" s="124"/>
      <c r="Y22" s="124">
        <f t="shared" ref="Y22:Z22" si="11">AF22*$D22</f>
        <v>0</v>
      </c>
      <c r="Z22" s="124">
        <f t="shared" si="11"/>
        <v>0</v>
      </c>
      <c r="AA22" s="124"/>
      <c r="AB22" s="124"/>
      <c r="AC22" s="125"/>
      <c r="AD22" s="125"/>
      <c r="AE22" s="125"/>
      <c r="AF22" s="125">
        <v>1.0</v>
      </c>
      <c r="AG22" s="125">
        <v>1.0</v>
      </c>
      <c r="AH22" s="125"/>
      <c r="AI22" s="125"/>
      <c r="AJ22" s="4"/>
      <c r="AK22" s="124"/>
      <c r="AL22" s="124"/>
      <c r="AM22" s="124">
        <f>AX22*$D22</f>
        <v>0</v>
      </c>
      <c r="AN22" s="124"/>
      <c r="AO22" s="124"/>
      <c r="AP22" s="124">
        <f t="shared" si="12"/>
        <v>0</v>
      </c>
      <c r="AQ22" s="124"/>
      <c r="AR22" s="124"/>
      <c r="AS22" s="124"/>
      <c r="AT22" s="124"/>
      <c r="AU22" s="124"/>
      <c r="AV22" s="124"/>
      <c r="AW22" s="124"/>
      <c r="AX22" s="170">
        <v>1.0</v>
      </c>
      <c r="AY22" s="124"/>
      <c r="AZ22" s="124"/>
      <c r="BA22" s="125">
        <v>1.0</v>
      </c>
      <c r="BB22" s="124"/>
      <c r="BC22" s="124"/>
      <c r="BD22" s="124"/>
      <c r="BE22" s="124"/>
      <c r="BF22" s="124"/>
      <c r="BG22" s="4"/>
      <c r="BH22" s="124"/>
      <c r="BI22" s="124"/>
      <c r="BJ22" s="124"/>
      <c r="BK22" s="124"/>
      <c r="BL22" s="5"/>
      <c r="BM22" s="130">
        <v>3.2</v>
      </c>
      <c r="BN22" s="126">
        <f t="shared" si="8"/>
        <v>0</v>
      </c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</row>
    <row r="23" ht="19.5" customHeight="1">
      <c r="A23" s="108" t="s">
        <v>199</v>
      </c>
      <c r="B23" s="109" t="s">
        <v>22</v>
      </c>
      <c r="C23" s="109">
        <v>10.0</v>
      </c>
      <c r="D23" s="110">
        <f t="shared" si="4"/>
        <v>0</v>
      </c>
      <c r="E23" s="111">
        <v>190.0</v>
      </c>
      <c r="F23" s="111">
        <f t="shared" si="5"/>
        <v>0</v>
      </c>
      <c r="G23" s="4"/>
      <c r="H23" s="160"/>
      <c r="I23" s="113"/>
      <c r="J23" s="114"/>
      <c r="K23" s="115"/>
      <c r="L23" s="116"/>
      <c r="M23" s="193"/>
      <c r="N23" s="118"/>
      <c r="O23" s="125"/>
      <c r="P23" s="120"/>
      <c r="Q23" s="121"/>
      <c r="R23" s="124"/>
      <c r="S23" s="122"/>
      <c r="T23" s="124"/>
      <c r="U23" s="4"/>
      <c r="V23" s="124"/>
      <c r="W23" s="124"/>
      <c r="X23" s="124"/>
      <c r="Y23" s="124">
        <f t="shared" ref="Y23:Y26" si="14">AF23*$D23</f>
        <v>0</v>
      </c>
      <c r="Z23" s="124"/>
      <c r="AA23" s="124"/>
      <c r="AB23" s="124"/>
      <c r="AC23" s="125"/>
      <c r="AD23" s="125"/>
      <c r="AE23" s="125"/>
      <c r="AF23" s="125">
        <v>10.0</v>
      </c>
      <c r="AG23" s="125"/>
      <c r="AH23" s="125"/>
      <c r="AI23" s="125"/>
      <c r="AJ23" s="4"/>
      <c r="AK23" s="124">
        <f t="shared" ref="AK23:AM23" si="13">AV23*$D23</f>
        <v>0</v>
      </c>
      <c r="AL23" s="124">
        <f t="shared" si="13"/>
        <v>0</v>
      </c>
      <c r="AM23" s="124">
        <f t="shared" si="13"/>
        <v>0</v>
      </c>
      <c r="AN23" s="124"/>
      <c r="AO23" s="124"/>
      <c r="AP23" s="124"/>
      <c r="AQ23" s="124"/>
      <c r="AR23" s="124"/>
      <c r="AS23" s="124"/>
      <c r="AT23" s="124"/>
      <c r="AU23" s="124"/>
      <c r="AV23" s="125">
        <v>4.0</v>
      </c>
      <c r="AW23" s="125">
        <v>3.0</v>
      </c>
      <c r="AX23" s="125">
        <v>3.0</v>
      </c>
      <c r="AY23" s="124"/>
      <c r="AZ23" s="124"/>
      <c r="BA23" s="124"/>
      <c r="BB23" s="124"/>
      <c r="BC23" s="124"/>
      <c r="BD23" s="124"/>
      <c r="BE23" s="124"/>
      <c r="BF23" s="124"/>
      <c r="BG23" s="4"/>
      <c r="BH23" s="124"/>
      <c r="BI23" s="124"/>
      <c r="BJ23" s="124"/>
      <c r="BK23" s="124"/>
      <c r="BL23" s="5"/>
      <c r="BM23" s="130">
        <v>4.4</v>
      </c>
      <c r="BN23" s="126">
        <f t="shared" si="8"/>
        <v>0</v>
      </c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</row>
    <row r="24" ht="19.5" customHeight="1">
      <c r="A24" s="108" t="s">
        <v>200</v>
      </c>
      <c r="B24" s="109" t="s">
        <v>88</v>
      </c>
      <c r="C24" s="109">
        <v>5.0</v>
      </c>
      <c r="D24" s="110">
        <f t="shared" si="4"/>
        <v>0</v>
      </c>
      <c r="E24" s="111">
        <v>155.0</v>
      </c>
      <c r="F24" s="111">
        <f t="shared" si="5"/>
        <v>0</v>
      </c>
      <c r="G24" s="4"/>
      <c r="H24" s="160"/>
      <c r="I24" s="113"/>
      <c r="J24" s="114"/>
      <c r="K24" s="115"/>
      <c r="L24" s="116"/>
      <c r="M24" s="193"/>
      <c r="N24" s="118"/>
      <c r="O24" s="125"/>
      <c r="P24" s="120"/>
      <c r="Q24" s="121"/>
      <c r="R24" s="124"/>
      <c r="S24" s="122"/>
      <c r="T24" s="124"/>
      <c r="U24" s="4"/>
      <c r="V24" s="124"/>
      <c r="W24" s="124"/>
      <c r="X24" s="124"/>
      <c r="Y24" s="124">
        <f t="shared" si="14"/>
        <v>0</v>
      </c>
      <c r="Z24" s="124">
        <f>AG24*$D24</f>
        <v>0</v>
      </c>
      <c r="AA24" s="124"/>
      <c r="AB24" s="124"/>
      <c r="AC24" s="125"/>
      <c r="AD24" s="125"/>
      <c r="AE24" s="125"/>
      <c r="AF24" s="125">
        <v>3.0</v>
      </c>
      <c r="AG24" s="125">
        <v>2.0</v>
      </c>
      <c r="AH24" s="125"/>
      <c r="AI24" s="125"/>
      <c r="AJ24" s="4"/>
      <c r="AK24" s="124"/>
      <c r="AL24" s="124">
        <f t="shared" ref="AL24:AN24" si="15">AW24*$D24</f>
        <v>0</v>
      </c>
      <c r="AM24" s="124">
        <f t="shared" si="15"/>
        <v>0</v>
      </c>
      <c r="AN24" s="124">
        <f t="shared" si="15"/>
        <v>0</v>
      </c>
      <c r="AO24" s="124"/>
      <c r="AP24" s="124"/>
      <c r="AQ24" s="124"/>
      <c r="AR24" s="124"/>
      <c r="AS24" s="124"/>
      <c r="AT24" s="124"/>
      <c r="AU24" s="124"/>
      <c r="AV24" s="124"/>
      <c r="AW24" s="125">
        <v>1.0</v>
      </c>
      <c r="AX24" s="125">
        <v>1.0</v>
      </c>
      <c r="AY24" s="125">
        <v>3.0</v>
      </c>
      <c r="AZ24" s="124"/>
      <c r="BA24" s="124"/>
      <c r="BB24" s="124"/>
      <c r="BC24" s="124"/>
      <c r="BD24" s="124"/>
      <c r="BE24" s="124"/>
      <c r="BF24" s="124"/>
      <c r="BG24" s="4"/>
      <c r="BH24" s="124"/>
      <c r="BI24" s="124"/>
      <c r="BJ24" s="124"/>
      <c r="BK24" s="124"/>
      <c r="BL24" s="5"/>
      <c r="BM24" s="130">
        <v>2.6</v>
      </c>
      <c r="BN24" s="126">
        <f t="shared" si="8"/>
        <v>0</v>
      </c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ht="19.5" customHeight="1">
      <c r="A25" s="108" t="s">
        <v>201</v>
      </c>
      <c r="B25" s="109" t="s">
        <v>22</v>
      </c>
      <c r="C25" s="109">
        <v>10.0</v>
      </c>
      <c r="D25" s="110">
        <f t="shared" si="4"/>
        <v>0</v>
      </c>
      <c r="E25" s="111">
        <v>230.0</v>
      </c>
      <c r="F25" s="111">
        <f t="shared" si="5"/>
        <v>0</v>
      </c>
      <c r="G25" s="4"/>
      <c r="H25" s="160"/>
      <c r="I25" s="113"/>
      <c r="J25" s="114"/>
      <c r="K25" s="115"/>
      <c r="L25" s="116"/>
      <c r="M25" s="193"/>
      <c r="N25" s="118"/>
      <c r="O25" s="125"/>
      <c r="P25" s="120"/>
      <c r="Q25" s="121"/>
      <c r="R25" s="124"/>
      <c r="S25" s="122"/>
      <c r="T25" s="124"/>
      <c r="U25" s="4"/>
      <c r="V25" s="124"/>
      <c r="W25" s="124"/>
      <c r="X25" s="124"/>
      <c r="Y25" s="124">
        <f t="shared" si="14"/>
        <v>0</v>
      </c>
      <c r="Z25" s="124"/>
      <c r="AA25" s="124"/>
      <c r="AB25" s="124"/>
      <c r="AC25" s="125"/>
      <c r="AD25" s="125"/>
      <c r="AE25" s="125"/>
      <c r="AF25" s="125">
        <v>10.0</v>
      </c>
      <c r="AG25" s="125"/>
      <c r="AH25" s="125"/>
      <c r="AI25" s="125"/>
      <c r="AJ25" s="4"/>
      <c r="AK25" s="124">
        <f t="shared" ref="AK25:AM25" si="16">AV25*$D25</f>
        <v>0</v>
      </c>
      <c r="AL25" s="124">
        <f t="shared" si="16"/>
        <v>0</v>
      </c>
      <c r="AM25" s="124">
        <f t="shared" si="16"/>
        <v>0</v>
      </c>
      <c r="AN25" s="124"/>
      <c r="AO25" s="124"/>
      <c r="AP25" s="124"/>
      <c r="AQ25" s="124"/>
      <c r="AR25" s="124"/>
      <c r="AS25" s="124"/>
      <c r="AT25" s="124"/>
      <c r="AU25" s="124"/>
      <c r="AV25" s="125">
        <v>4.0</v>
      </c>
      <c r="AW25" s="125">
        <v>4.0</v>
      </c>
      <c r="AX25" s="125">
        <v>2.0</v>
      </c>
      <c r="AY25" s="124"/>
      <c r="AZ25" s="124"/>
      <c r="BA25" s="124"/>
      <c r="BB25" s="124"/>
      <c r="BC25" s="124"/>
      <c r="BD25" s="124"/>
      <c r="BE25" s="124"/>
      <c r="BF25" s="124"/>
      <c r="BG25" s="4"/>
      <c r="BH25" s="124"/>
      <c r="BI25" s="124"/>
      <c r="BJ25" s="124"/>
      <c r="BK25" s="124"/>
      <c r="BL25" s="5"/>
      <c r="BM25" s="130">
        <v>5.6</v>
      </c>
      <c r="BN25" s="126">
        <f t="shared" si="8"/>
        <v>0</v>
      </c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</row>
    <row r="26" ht="19.5" customHeight="1">
      <c r="A26" s="108" t="s">
        <v>202</v>
      </c>
      <c r="B26" s="109" t="s">
        <v>88</v>
      </c>
      <c r="C26" s="109">
        <v>5.0</v>
      </c>
      <c r="D26" s="110">
        <f t="shared" si="4"/>
        <v>0</v>
      </c>
      <c r="E26" s="111">
        <v>220.0</v>
      </c>
      <c r="F26" s="111">
        <f t="shared" si="5"/>
        <v>0</v>
      </c>
      <c r="G26" s="4"/>
      <c r="H26" s="160"/>
      <c r="I26" s="113"/>
      <c r="J26" s="114"/>
      <c r="K26" s="115"/>
      <c r="L26" s="116"/>
      <c r="M26" s="193"/>
      <c r="N26" s="118"/>
      <c r="O26" s="125"/>
      <c r="P26" s="120"/>
      <c r="Q26" s="121"/>
      <c r="R26" s="124"/>
      <c r="S26" s="122"/>
      <c r="T26" s="124"/>
      <c r="U26" s="4"/>
      <c r="V26" s="124"/>
      <c r="W26" s="124"/>
      <c r="X26" s="124"/>
      <c r="Y26" s="124">
        <f t="shared" si="14"/>
        <v>0</v>
      </c>
      <c r="Z26" s="124">
        <f>AG26*$D26</f>
        <v>0</v>
      </c>
      <c r="AA26" s="124"/>
      <c r="AB26" s="124"/>
      <c r="AC26" s="125"/>
      <c r="AD26" s="125"/>
      <c r="AE26" s="125"/>
      <c r="AF26" s="125">
        <v>4.0</v>
      </c>
      <c r="AG26" s="125">
        <v>1.0</v>
      </c>
      <c r="AH26" s="125"/>
      <c r="AI26" s="125"/>
      <c r="AJ26" s="4"/>
      <c r="AK26" s="124"/>
      <c r="AL26" s="124">
        <f t="shared" ref="AL26:AO26" si="17">AW26*$D26</f>
        <v>0</v>
      </c>
      <c r="AM26" s="124">
        <f t="shared" si="17"/>
        <v>0</v>
      </c>
      <c r="AN26" s="124">
        <f t="shared" si="17"/>
        <v>0</v>
      </c>
      <c r="AO26" s="124">
        <f t="shared" si="17"/>
        <v>0</v>
      </c>
      <c r="AP26" s="124"/>
      <c r="AQ26" s="124"/>
      <c r="AR26" s="124"/>
      <c r="AS26" s="124"/>
      <c r="AT26" s="124"/>
      <c r="AU26" s="124"/>
      <c r="AV26" s="124"/>
      <c r="AW26" s="125">
        <v>1.0</v>
      </c>
      <c r="AX26" s="125">
        <v>2.0</v>
      </c>
      <c r="AY26" s="125">
        <v>1.0</v>
      </c>
      <c r="AZ26" s="125">
        <v>1.0</v>
      </c>
      <c r="BA26" s="124"/>
      <c r="BB26" s="124"/>
      <c r="BC26" s="124"/>
      <c r="BD26" s="124"/>
      <c r="BE26" s="124"/>
      <c r="BF26" s="124"/>
      <c r="BG26" s="4"/>
      <c r="BH26" s="124"/>
      <c r="BI26" s="124"/>
      <c r="BJ26" s="124"/>
      <c r="BK26" s="124"/>
      <c r="BL26" s="5"/>
      <c r="BM26" s="131">
        <v>4.0</v>
      </c>
      <c r="BN26" s="126">
        <f t="shared" si="8"/>
        <v>0</v>
      </c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</row>
    <row r="27" ht="19.5" customHeight="1">
      <c r="A27" s="108" t="s">
        <v>203</v>
      </c>
      <c r="B27" s="109" t="s">
        <v>21</v>
      </c>
      <c r="C27" s="109">
        <v>5.0</v>
      </c>
      <c r="D27" s="110">
        <f t="shared" si="4"/>
        <v>0</v>
      </c>
      <c r="E27" s="111">
        <v>55.0</v>
      </c>
      <c r="F27" s="111">
        <f t="shared" si="5"/>
        <v>0</v>
      </c>
      <c r="G27" s="67"/>
      <c r="H27" s="160"/>
      <c r="I27" s="113"/>
      <c r="J27" s="114"/>
      <c r="K27" s="115"/>
      <c r="L27" s="116"/>
      <c r="M27" s="193"/>
      <c r="N27" s="118"/>
      <c r="O27" s="125"/>
      <c r="P27" s="120"/>
      <c r="Q27" s="121"/>
      <c r="R27" s="124"/>
      <c r="S27" s="122"/>
      <c r="T27" s="124"/>
      <c r="U27" s="67"/>
      <c r="V27" s="124"/>
      <c r="W27" s="124"/>
      <c r="X27" s="124">
        <f t="shared" ref="X27:X28" si="18">AE27*$D27</f>
        <v>0</v>
      </c>
      <c r="Y27" s="124"/>
      <c r="Z27" s="124"/>
      <c r="AA27" s="124"/>
      <c r="AB27" s="124"/>
      <c r="AC27" s="125"/>
      <c r="AD27" s="125"/>
      <c r="AE27" s="125">
        <v>5.0</v>
      </c>
      <c r="AF27" s="125"/>
      <c r="AG27" s="125"/>
      <c r="AH27" s="125"/>
      <c r="AI27" s="125"/>
      <c r="AJ27" s="67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4"/>
      <c r="BH27" s="124">
        <f t="shared" ref="BH27:BH28" si="19">BJ27*$D27</f>
        <v>0</v>
      </c>
      <c r="BI27" s="124"/>
      <c r="BJ27" s="124">
        <v>15.0</v>
      </c>
      <c r="BK27" s="124"/>
      <c r="BL27" s="5"/>
      <c r="BM27" s="131">
        <v>1.2</v>
      </c>
      <c r="BN27" s="126">
        <f t="shared" si="8"/>
        <v>0</v>
      </c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</row>
    <row r="28" ht="19.5" customHeight="1">
      <c r="A28" s="108" t="s">
        <v>204</v>
      </c>
      <c r="B28" s="109" t="s">
        <v>21</v>
      </c>
      <c r="C28" s="109">
        <v>5.0</v>
      </c>
      <c r="D28" s="110">
        <f t="shared" si="4"/>
        <v>0</v>
      </c>
      <c r="E28" s="111">
        <v>50.0</v>
      </c>
      <c r="F28" s="111">
        <f t="shared" si="5"/>
        <v>0</v>
      </c>
      <c r="G28" s="4"/>
      <c r="H28" s="160"/>
      <c r="I28" s="113"/>
      <c r="J28" s="114"/>
      <c r="K28" s="115"/>
      <c r="L28" s="116"/>
      <c r="M28" s="193"/>
      <c r="N28" s="118"/>
      <c r="O28" s="125"/>
      <c r="P28" s="120"/>
      <c r="Q28" s="121"/>
      <c r="R28" s="124"/>
      <c r="S28" s="122"/>
      <c r="T28" s="124"/>
      <c r="U28" s="4"/>
      <c r="V28" s="124"/>
      <c r="W28" s="124"/>
      <c r="X28" s="124">
        <f t="shared" si="18"/>
        <v>0</v>
      </c>
      <c r="Y28" s="124"/>
      <c r="Z28" s="124"/>
      <c r="AA28" s="124"/>
      <c r="AB28" s="124"/>
      <c r="AC28" s="125"/>
      <c r="AD28" s="125"/>
      <c r="AE28" s="125">
        <v>5.0</v>
      </c>
      <c r="AF28" s="125"/>
      <c r="AG28" s="125"/>
      <c r="AH28" s="125"/>
      <c r="AI28" s="125"/>
      <c r="AJ28" s="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4"/>
      <c r="BH28" s="124">
        <f t="shared" si="19"/>
        <v>0</v>
      </c>
      <c r="BI28" s="124"/>
      <c r="BJ28" s="124">
        <v>15.0</v>
      </c>
      <c r="BK28" s="124"/>
      <c r="BL28" s="5"/>
      <c r="BM28" s="131">
        <v>1.0</v>
      </c>
      <c r="BN28" s="126">
        <f t="shared" si="8"/>
        <v>0</v>
      </c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</row>
    <row r="29" ht="19.5" customHeight="1">
      <c r="A29" s="180" t="s">
        <v>205</v>
      </c>
      <c r="B29" s="109" t="s">
        <v>22</v>
      </c>
      <c r="C29" s="109">
        <v>5.0</v>
      </c>
      <c r="D29" s="110">
        <f t="shared" si="4"/>
        <v>0</v>
      </c>
      <c r="E29" s="111">
        <v>150.0</v>
      </c>
      <c r="F29" s="111">
        <f t="shared" si="5"/>
        <v>0</v>
      </c>
      <c r="G29" s="4"/>
      <c r="H29" s="160"/>
      <c r="I29" s="113"/>
      <c r="J29" s="114"/>
      <c r="K29" s="115"/>
      <c r="L29" s="116"/>
      <c r="M29" s="193"/>
      <c r="N29" s="118"/>
      <c r="O29" s="125"/>
      <c r="P29" s="120"/>
      <c r="Q29" s="121"/>
      <c r="R29" s="124"/>
      <c r="S29" s="122"/>
      <c r="T29" s="124"/>
      <c r="U29" s="4"/>
      <c r="V29" s="124"/>
      <c r="W29" s="124"/>
      <c r="X29" s="124"/>
      <c r="Y29" s="124">
        <f t="shared" ref="Y29:Y30" si="21">AF29*$D29</f>
        <v>0</v>
      </c>
      <c r="Z29" s="124"/>
      <c r="AA29" s="124"/>
      <c r="AB29" s="124"/>
      <c r="AC29" s="125"/>
      <c r="AD29" s="125"/>
      <c r="AE29" s="125"/>
      <c r="AF29" s="125">
        <v>5.0</v>
      </c>
      <c r="AG29" s="125"/>
      <c r="AH29" s="125"/>
      <c r="AI29" s="125"/>
      <c r="AJ29" s="4"/>
      <c r="AK29" s="124">
        <f t="shared" ref="AK29:AM29" si="20">AV29*$D29</f>
        <v>0</v>
      </c>
      <c r="AL29" s="124">
        <f t="shared" si="20"/>
        <v>0</v>
      </c>
      <c r="AM29" s="124">
        <f t="shared" si="20"/>
        <v>0</v>
      </c>
      <c r="AN29" s="124"/>
      <c r="AO29" s="124"/>
      <c r="AP29" s="124"/>
      <c r="AQ29" s="124"/>
      <c r="AR29" s="124"/>
      <c r="AS29" s="124"/>
      <c r="AT29" s="124"/>
      <c r="AU29" s="124"/>
      <c r="AV29" s="125">
        <v>1.0</v>
      </c>
      <c r="AW29" s="125">
        <v>3.0</v>
      </c>
      <c r="AX29" s="125">
        <v>1.0</v>
      </c>
      <c r="AY29" s="124"/>
      <c r="AZ29" s="124"/>
      <c r="BA29" s="124"/>
      <c r="BB29" s="124"/>
      <c r="BC29" s="124"/>
      <c r="BD29" s="124"/>
      <c r="BE29" s="124"/>
      <c r="BF29" s="124"/>
      <c r="BG29" s="4"/>
      <c r="BH29" s="124"/>
      <c r="BI29" s="124"/>
      <c r="BJ29" s="124"/>
      <c r="BK29" s="124"/>
      <c r="BL29" s="5"/>
      <c r="BM29" s="131">
        <v>3.9</v>
      </c>
      <c r="BN29" s="126">
        <f t="shared" si="8"/>
        <v>0</v>
      </c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ht="19.5" customHeight="1">
      <c r="A30" s="194" t="s">
        <v>206</v>
      </c>
      <c r="B30" s="109" t="s">
        <v>88</v>
      </c>
      <c r="C30" s="109">
        <v>5.0</v>
      </c>
      <c r="D30" s="110">
        <f t="shared" si="4"/>
        <v>0</v>
      </c>
      <c r="E30" s="111">
        <v>160.0</v>
      </c>
      <c r="F30" s="111">
        <f t="shared" si="5"/>
        <v>0</v>
      </c>
      <c r="G30" s="4"/>
      <c r="H30" s="160"/>
      <c r="I30" s="113"/>
      <c r="J30" s="114"/>
      <c r="K30" s="115"/>
      <c r="L30" s="116"/>
      <c r="M30" s="193"/>
      <c r="N30" s="118"/>
      <c r="O30" s="125"/>
      <c r="P30" s="120"/>
      <c r="Q30" s="121"/>
      <c r="R30" s="124"/>
      <c r="S30" s="122"/>
      <c r="T30" s="124"/>
      <c r="U30" s="4"/>
      <c r="V30" s="124"/>
      <c r="W30" s="124"/>
      <c r="X30" s="124"/>
      <c r="Y30" s="124">
        <f t="shared" si="21"/>
        <v>0</v>
      </c>
      <c r="Z30" s="124">
        <f>AG30*$D30</f>
        <v>0</v>
      </c>
      <c r="AA30" s="124"/>
      <c r="AB30" s="124"/>
      <c r="AC30" s="125"/>
      <c r="AD30" s="125"/>
      <c r="AE30" s="125"/>
      <c r="AF30" s="125">
        <v>4.0</v>
      </c>
      <c r="AG30" s="125">
        <v>1.0</v>
      </c>
      <c r="AH30" s="125"/>
      <c r="AI30" s="125"/>
      <c r="AJ30" s="4"/>
      <c r="AK30" s="124"/>
      <c r="AL30" s="124">
        <f t="shared" ref="AL30:AN30" si="22">AW30*$D30</f>
        <v>0</v>
      </c>
      <c r="AM30" s="124">
        <f t="shared" si="22"/>
        <v>0</v>
      </c>
      <c r="AN30" s="124">
        <f t="shared" si="22"/>
        <v>0</v>
      </c>
      <c r="AO30" s="124"/>
      <c r="AP30" s="124"/>
      <c r="AQ30" s="124"/>
      <c r="AR30" s="124"/>
      <c r="AS30" s="124"/>
      <c r="AT30" s="124"/>
      <c r="AU30" s="124"/>
      <c r="AV30" s="124"/>
      <c r="AW30" s="125">
        <v>1.0</v>
      </c>
      <c r="AX30" s="125">
        <v>2.0</v>
      </c>
      <c r="AY30" s="125">
        <v>2.0</v>
      </c>
      <c r="AZ30" s="124"/>
      <c r="BA30" s="124"/>
      <c r="BB30" s="124"/>
      <c r="BC30" s="124"/>
      <c r="BD30" s="124"/>
      <c r="BE30" s="124"/>
      <c r="BF30" s="124"/>
      <c r="BG30" s="4"/>
      <c r="BH30" s="124"/>
      <c r="BI30" s="124"/>
      <c r="BJ30" s="124"/>
      <c r="BK30" s="124"/>
      <c r="BL30" s="5"/>
      <c r="BM30" s="131">
        <v>2.7</v>
      </c>
      <c r="BN30" s="126">
        <f t="shared" si="8"/>
        <v>0</v>
      </c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</row>
    <row r="31" ht="19.5" customHeight="1">
      <c r="A31" s="4"/>
      <c r="B31" s="4"/>
      <c r="C31" s="5"/>
      <c r="D31" s="5"/>
      <c r="E31" s="5"/>
      <c r="F31" s="195">
        <f>SUM(F12:F30)</f>
        <v>0</v>
      </c>
      <c r="G31" s="67"/>
      <c r="H31" s="134">
        <f t="shared" ref="H31:T31" si="23">SUM(H12:H30)</f>
        <v>0</v>
      </c>
      <c r="I31" s="134">
        <f t="shared" si="23"/>
        <v>0</v>
      </c>
      <c r="J31" s="134">
        <f t="shared" si="23"/>
        <v>0</v>
      </c>
      <c r="K31" s="134">
        <f t="shared" si="23"/>
        <v>0</v>
      </c>
      <c r="L31" s="134">
        <f t="shared" si="23"/>
        <v>0</v>
      </c>
      <c r="M31" s="134">
        <f t="shared" si="23"/>
        <v>0</v>
      </c>
      <c r="N31" s="134">
        <f t="shared" si="23"/>
        <v>0</v>
      </c>
      <c r="O31" s="134">
        <f t="shared" si="23"/>
        <v>0</v>
      </c>
      <c r="P31" s="134">
        <f t="shared" si="23"/>
        <v>0</v>
      </c>
      <c r="Q31" s="134">
        <f t="shared" si="23"/>
        <v>0</v>
      </c>
      <c r="R31" s="134">
        <f t="shared" si="23"/>
        <v>0</v>
      </c>
      <c r="S31" s="134">
        <f t="shared" si="23"/>
        <v>0</v>
      </c>
      <c r="T31" s="134">
        <f t="shared" si="23"/>
        <v>0</v>
      </c>
      <c r="U31" s="67"/>
      <c r="V31" s="156">
        <f t="shared" ref="V31:Z31" si="24">SUM(V12:V30)</f>
        <v>0</v>
      </c>
      <c r="W31" s="156">
        <f t="shared" si="24"/>
        <v>0</v>
      </c>
      <c r="X31" s="156">
        <f t="shared" si="24"/>
        <v>0</v>
      </c>
      <c r="Y31" s="156">
        <f t="shared" si="24"/>
        <v>0</v>
      </c>
      <c r="Z31" s="156">
        <f t="shared" si="24"/>
        <v>0</v>
      </c>
      <c r="AA31" s="124"/>
      <c r="AB31" s="124"/>
      <c r="AC31" s="104"/>
      <c r="AD31" s="104"/>
      <c r="AE31" s="104"/>
      <c r="AF31" s="104"/>
      <c r="AG31" s="104"/>
      <c r="AH31" s="104"/>
      <c r="AI31" s="104"/>
      <c r="AJ31" s="67"/>
      <c r="AK31" s="104">
        <f t="shared" ref="AK31:AP31" si="25">SUM(AK12:AK30)</f>
        <v>0</v>
      </c>
      <c r="AL31" s="104">
        <f t="shared" si="25"/>
        <v>0</v>
      </c>
      <c r="AM31" s="104">
        <f t="shared" si="25"/>
        <v>0</v>
      </c>
      <c r="AN31" s="67">
        <f t="shared" si="25"/>
        <v>0</v>
      </c>
      <c r="AO31" s="67">
        <f t="shared" si="25"/>
        <v>0</v>
      </c>
      <c r="AP31" s="67">
        <f t="shared" si="25"/>
        <v>0</v>
      </c>
      <c r="AQ31" s="124"/>
      <c r="AR31" s="124"/>
      <c r="AS31" s="124"/>
      <c r="AT31" s="124"/>
      <c r="AU31" s="12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4"/>
      <c r="BH31" s="104">
        <f>SUM(BH12:BH30)</f>
        <v>0</v>
      </c>
      <c r="BI31" s="124"/>
      <c r="BJ31" s="124"/>
      <c r="BK31" s="124"/>
      <c r="BL31" s="5"/>
      <c r="BM31" s="129"/>
      <c r="BN31" s="135">
        <f>SUM(BN12:BN30)</f>
        <v>0</v>
      </c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</row>
    <row r="32" ht="19.5" customHeight="1">
      <c r="A32" s="100" t="s">
        <v>207</v>
      </c>
      <c r="B32" s="30"/>
      <c r="C32" s="30"/>
      <c r="D32" s="30"/>
      <c r="E32" s="101"/>
      <c r="F32" s="101"/>
      <c r="G32" s="67"/>
      <c r="H32" s="30"/>
      <c r="I32" s="30"/>
      <c r="J32" s="30"/>
      <c r="K32" s="30"/>
      <c r="L32" s="30"/>
      <c r="M32" s="30"/>
      <c r="N32" s="196"/>
      <c r="O32" s="30"/>
      <c r="P32" s="30"/>
      <c r="Q32" s="30"/>
      <c r="R32" s="30"/>
      <c r="S32" s="30"/>
      <c r="T32" s="30"/>
      <c r="U32" s="67"/>
      <c r="V32" s="103" t="s">
        <v>19</v>
      </c>
      <c r="W32" s="103" t="s">
        <v>20</v>
      </c>
      <c r="X32" s="103" t="s">
        <v>21</v>
      </c>
      <c r="Y32" s="103" t="s">
        <v>22</v>
      </c>
      <c r="Z32" s="103" t="s">
        <v>23</v>
      </c>
      <c r="AA32" s="103" t="s">
        <v>24</v>
      </c>
      <c r="AB32" s="103" t="s">
        <v>25</v>
      </c>
      <c r="AC32" s="104" t="s">
        <v>19</v>
      </c>
      <c r="AD32" s="104" t="s">
        <v>20</v>
      </c>
      <c r="AE32" s="104" t="s">
        <v>21</v>
      </c>
      <c r="AF32" s="104" t="s">
        <v>22</v>
      </c>
      <c r="AG32" s="104" t="s">
        <v>23</v>
      </c>
      <c r="AH32" s="104" t="s">
        <v>24</v>
      </c>
      <c r="AI32" s="104" t="s">
        <v>25</v>
      </c>
      <c r="AJ32" s="67"/>
      <c r="AK32" s="197" t="s">
        <v>30</v>
      </c>
      <c r="AL32" s="197" t="s">
        <v>31</v>
      </c>
      <c r="AM32" s="197" t="s">
        <v>32</v>
      </c>
      <c r="AN32" s="197" t="s">
        <v>33</v>
      </c>
      <c r="AO32" s="197" t="s">
        <v>34</v>
      </c>
      <c r="AP32" s="197" t="s">
        <v>35</v>
      </c>
      <c r="AQ32" s="197" t="s">
        <v>36</v>
      </c>
      <c r="AR32" s="197" t="s">
        <v>37</v>
      </c>
      <c r="AS32" s="103" t="s">
        <v>38</v>
      </c>
      <c r="AT32" s="103" t="s">
        <v>39</v>
      </c>
      <c r="AU32" s="103" t="s">
        <v>52</v>
      </c>
      <c r="AV32" s="104" t="s">
        <v>30</v>
      </c>
      <c r="AW32" s="104" t="s">
        <v>31</v>
      </c>
      <c r="AX32" s="104" t="s">
        <v>32</v>
      </c>
      <c r="AY32" s="104" t="s">
        <v>33</v>
      </c>
      <c r="AZ32" s="104" t="s">
        <v>34</v>
      </c>
      <c r="BA32" s="104" t="s">
        <v>35</v>
      </c>
      <c r="BB32" s="104" t="s">
        <v>36</v>
      </c>
      <c r="BC32" s="104" t="s">
        <v>37</v>
      </c>
      <c r="BD32" s="104" t="s">
        <v>38</v>
      </c>
      <c r="BE32" s="104" t="s">
        <v>39</v>
      </c>
      <c r="BF32" s="104" t="s">
        <v>52</v>
      </c>
      <c r="BG32" s="67"/>
      <c r="BH32" s="192" t="s">
        <v>32</v>
      </c>
      <c r="BI32" s="192" t="s">
        <v>33</v>
      </c>
      <c r="BJ32" s="104" t="s">
        <v>32</v>
      </c>
      <c r="BK32" s="104" t="s">
        <v>33</v>
      </c>
      <c r="BL32" s="5"/>
      <c r="BM32" s="105" t="s">
        <v>76</v>
      </c>
      <c r="BN32" s="105" t="s">
        <v>77</v>
      </c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</row>
    <row r="33" ht="19.5" customHeight="1">
      <c r="A33" s="168" t="s">
        <v>208</v>
      </c>
      <c r="B33" s="138" t="s">
        <v>24</v>
      </c>
      <c r="C33" s="138">
        <v>1.0</v>
      </c>
      <c r="D33" s="127">
        <f t="shared" ref="D33:D69" si="26">SUM(H33:T33)</f>
        <v>0</v>
      </c>
      <c r="E33" s="128">
        <v>115.0</v>
      </c>
      <c r="F33" s="111">
        <f t="shared" ref="F33:F69" si="27">D33*E33*(100-$D$2)/100</f>
        <v>0</v>
      </c>
      <c r="G33" s="4"/>
      <c r="H33" s="160"/>
      <c r="I33" s="113"/>
      <c r="J33" s="114"/>
      <c r="K33" s="115"/>
      <c r="L33" s="116"/>
      <c r="M33" s="193"/>
      <c r="N33" s="118"/>
      <c r="O33" s="125"/>
      <c r="P33" s="161"/>
      <c r="Q33" s="121"/>
      <c r="R33" s="124"/>
      <c r="S33" s="122"/>
      <c r="T33" s="124"/>
      <c r="U33" s="4"/>
      <c r="V33" s="104"/>
      <c r="W33" s="104"/>
      <c r="X33" s="104"/>
      <c r="Y33" s="104"/>
      <c r="Z33" s="104"/>
      <c r="AA33" s="124">
        <f t="shared" ref="AA33:AA37" si="28">AH33*$D33</f>
        <v>0</v>
      </c>
      <c r="AB33" s="104"/>
      <c r="AC33" s="124"/>
      <c r="AD33" s="124"/>
      <c r="AE33" s="124"/>
      <c r="AF33" s="124"/>
      <c r="AG33" s="124"/>
      <c r="AH33" s="124">
        <v>1.0</v>
      </c>
      <c r="AI33" s="124"/>
      <c r="AJ33" s="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4"/>
      <c r="BH33" s="124"/>
      <c r="BI33" s="124"/>
      <c r="BJ33" s="124"/>
      <c r="BK33" s="124"/>
      <c r="BL33" s="5"/>
      <c r="BM33" s="126">
        <v>2.574</v>
      </c>
      <c r="BN33" s="126">
        <f t="shared" ref="BN33:BN69" si="29">BM33*D33</f>
        <v>0</v>
      </c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</row>
    <row r="34" ht="19.5" customHeight="1">
      <c r="A34" s="168" t="s">
        <v>209</v>
      </c>
      <c r="B34" s="138" t="s">
        <v>24</v>
      </c>
      <c r="C34" s="138">
        <v>1.0</v>
      </c>
      <c r="D34" s="127">
        <f t="shared" si="26"/>
        <v>0</v>
      </c>
      <c r="E34" s="128">
        <v>217.5</v>
      </c>
      <c r="F34" s="111">
        <f t="shared" si="27"/>
        <v>0</v>
      </c>
      <c r="G34" s="4"/>
      <c r="H34" s="160"/>
      <c r="I34" s="113"/>
      <c r="J34" s="114"/>
      <c r="K34" s="115"/>
      <c r="L34" s="116"/>
      <c r="M34" s="193"/>
      <c r="N34" s="118"/>
      <c r="O34" s="125"/>
      <c r="P34" s="161"/>
      <c r="Q34" s="121"/>
      <c r="R34" s="124"/>
      <c r="S34" s="122"/>
      <c r="T34" s="124"/>
      <c r="U34" s="4"/>
      <c r="V34" s="104"/>
      <c r="W34" s="104"/>
      <c r="X34" s="104"/>
      <c r="Y34" s="104"/>
      <c r="Z34" s="104"/>
      <c r="AA34" s="124">
        <f t="shared" si="28"/>
        <v>0</v>
      </c>
      <c r="AB34" s="104"/>
      <c r="AC34" s="124"/>
      <c r="AD34" s="124"/>
      <c r="AE34" s="124"/>
      <c r="AF34" s="124"/>
      <c r="AG34" s="124"/>
      <c r="AH34" s="124">
        <v>1.0</v>
      </c>
      <c r="AI34" s="124"/>
      <c r="AJ34" s="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4"/>
      <c r="BH34" s="124"/>
      <c r="BI34" s="124"/>
      <c r="BJ34" s="124"/>
      <c r="BK34" s="124"/>
      <c r="BL34" s="5"/>
      <c r="BM34" s="126">
        <v>5.0</v>
      </c>
      <c r="BN34" s="126">
        <f t="shared" si="29"/>
        <v>0</v>
      </c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ht="19.5" customHeight="1">
      <c r="A35" s="168" t="s">
        <v>210</v>
      </c>
      <c r="B35" s="138" t="s">
        <v>24</v>
      </c>
      <c r="C35" s="138">
        <v>1.0</v>
      </c>
      <c r="D35" s="127">
        <f t="shared" si="26"/>
        <v>0</v>
      </c>
      <c r="E35" s="128">
        <v>115.0</v>
      </c>
      <c r="F35" s="111">
        <f t="shared" si="27"/>
        <v>0</v>
      </c>
      <c r="G35" s="4"/>
      <c r="H35" s="160"/>
      <c r="I35" s="113"/>
      <c r="J35" s="114"/>
      <c r="K35" s="115"/>
      <c r="L35" s="116"/>
      <c r="M35" s="193"/>
      <c r="N35" s="118"/>
      <c r="O35" s="125"/>
      <c r="P35" s="161"/>
      <c r="Q35" s="121"/>
      <c r="R35" s="124"/>
      <c r="S35" s="122"/>
      <c r="T35" s="124"/>
      <c r="U35" s="4"/>
      <c r="V35" s="104"/>
      <c r="W35" s="104"/>
      <c r="X35" s="104"/>
      <c r="Y35" s="104"/>
      <c r="Z35" s="104"/>
      <c r="AA35" s="124">
        <f t="shared" si="28"/>
        <v>0</v>
      </c>
      <c r="AB35" s="104"/>
      <c r="AC35" s="124"/>
      <c r="AD35" s="124"/>
      <c r="AE35" s="124"/>
      <c r="AF35" s="124"/>
      <c r="AG35" s="124"/>
      <c r="AH35" s="124">
        <v>1.0</v>
      </c>
      <c r="AI35" s="124"/>
      <c r="AJ35" s="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4"/>
      <c r="BH35" s="124"/>
      <c r="BI35" s="124"/>
      <c r="BJ35" s="124"/>
      <c r="BK35" s="124"/>
      <c r="BL35" s="5"/>
      <c r="BM35" s="126">
        <v>2.6</v>
      </c>
      <c r="BN35" s="126">
        <f t="shared" si="29"/>
        <v>0</v>
      </c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ht="19.5" customHeight="1">
      <c r="A36" s="168" t="s">
        <v>211</v>
      </c>
      <c r="B36" s="138" t="s">
        <v>24</v>
      </c>
      <c r="C36" s="138">
        <v>1.0</v>
      </c>
      <c r="D36" s="127">
        <f t="shared" si="26"/>
        <v>1</v>
      </c>
      <c r="E36" s="128">
        <v>115.0</v>
      </c>
      <c r="F36" s="111">
        <f t="shared" si="27"/>
        <v>115</v>
      </c>
      <c r="G36" s="4"/>
      <c r="H36" s="160"/>
      <c r="I36" s="144">
        <v>1.0</v>
      </c>
      <c r="J36" s="114"/>
      <c r="K36" s="115"/>
      <c r="L36" s="116"/>
      <c r="M36" s="193"/>
      <c r="N36" s="118"/>
      <c r="O36" s="125"/>
      <c r="P36" s="161"/>
      <c r="Q36" s="121"/>
      <c r="R36" s="124"/>
      <c r="S36" s="122"/>
      <c r="T36" s="124"/>
      <c r="U36" s="4"/>
      <c r="V36" s="104"/>
      <c r="W36" s="104"/>
      <c r="X36" s="104"/>
      <c r="Y36" s="104"/>
      <c r="Z36" s="104"/>
      <c r="AA36" s="124">
        <f t="shared" si="28"/>
        <v>1</v>
      </c>
      <c r="AB36" s="104"/>
      <c r="AC36" s="124"/>
      <c r="AD36" s="124"/>
      <c r="AE36" s="124"/>
      <c r="AF36" s="124"/>
      <c r="AG36" s="124"/>
      <c r="AH36" s="124">
        <v>1.0</v>
      </c>
      <c r="AI36" s="124"/>
      <c r="AJ36" s="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4"/>
      <c r="BH36" s="124"/>
      <c r="BI36" s="124">
        <f t="shared" ref="BI36:BI44" si="30">BK36*$D36</f>
        <v>6</v>
      </c>
      <c r="BJ36" s="124"/>
      <c r="BK36" s="124">
        <v>6.0</v>
      </c>
      <c r="BL36" s="5"/>
      <c r="BM36" s="126">
        <v>2.4</v>
      </c>
      <c r="BN36" s="126">
        <f t="shared" si="29"/>
        <v>2.4</v>
      </c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ht="19.5" customHeight="1">
      <c r="A37" s="168" t="s">
        <v>212</v>
      </c>
      <c r="B37" s="138" t="s">
        <v>24</v>
      </c>
      <c r="C37" s="138">
        <v>1.0</v>
      </c>
      <c r="D37" s="127">
        <f t="shared" si="26"/>
        <v>1</v>
      </c>
      <c r="E37" s="128">
        <v>110.0</v>
      </c>
      <c r="F37" s="111">
        <f t="shared" si="27"/>
        <v>110</v>
      </c>
      <c r="G37" s="4"/>
      <c r="H37" s="160"/>
      <c r="I37" s="144">
        <v>1.0</v>
      </c>
      <c r="J37" s="114"/>
      <c r="K37" s="115"/>
      <c r="L37" s="116"/>
      <c r="M37" s="193"/>
      <c r="N37" s="118"/>
      <c r="O37" s="125"/>
      <c r="P37" s="161"/>
      <c r="Q37" s="121"/>
      <c r="R37" s="124"/>
      <c r="S37" s="122"/>
      <c r="T37" s="124"/>
      <c r="U37" s="4"/>
      <c r="V37" s="104"/>
      <c r="W37" s="104"/>
      <c r="X37" s="104"/>
      <c r="Y37" s="104"/>
      <c r="Z37" s="104"/>
      <c r="AA37" s="124">
        <f t="shared" si="28"/>
        <v>1</v>
      </c>
      <c r="AB37" s="104"/>
      <c r="AC37" s="124"/>
      <c r="AD37" s="124"/>
      <c r="AE37" s="124"/>
      <c r="AF37" s="124"/>
      <c r="AG37" s="124"/>
      <c r="AH37" s="124">
        <v>1.0</v>
      </c>
      <c r="AI37" s="124"/>
      <c r="AJ37" s="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4"/>
      <c r="BH37" s="124"/>
      <c r="BI37" s="124">
        <f t="shared" si="30"/>
        <v>6</v>
      </c>
      <c r="BJ37" s="124"/>
      <c r="BK37" s="124">
        <v>6.0</v>
      </c>
      <c r="BL37" s="5"/>
      <c r="BM37" s="126">
        <v>2.3</v>
      </c>
      <c r="BN37" s="126">
        <f t="shared" si="29"/>
        <v>2.3</v>
      </c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ht="19.5" customHeight="1">
      <c r="A38" s="168" t="s">
        <v>213</v>
      </c>
      <c r="B38" s="138" t="s">
        <v>25</v>
      </c>
      <c r="C38" s="138">
        <v>1.0</v>
      </c>
      <c r="D38" s="127">
        <f t="shared" si="26"/>
        <v>1</v>
      </c>
      <c r="E38" s="128">
        <v>117.5</v>
      </c>
      <c r="F38" s="111">
        <f t="shared" si="27"/>
        <v>117.5</v>
      </c>
      <c r="G38" s="4"/>
      <c r="H38" s="160"/>
      <c r="I38" s="144">
        <v>1.0</v>
      </c>
      <c r="J38" s="114"/>
      <c r="K38" s="115"/>
      <c r="L38" s="116"/>
      <c r="M38" s="193"/>
      <c r="N38" s="118"/>
      <c r="O38" s="125"/>
      <c r="P38" s="161"/>
      <c r="Q38" s="121"/>
      <c r="R38" s="124"/>
      <c r="S38" s="122"/>
      <c r="T38" s="124"/>
      <c r="U38" s="4"/>
      <c r="V38" s="104"/>
      <c r="W38" s="104"/>
      <c r="X38" s="104"/>
      <c r="Y38" s="104"/>
      <c r="Z38" s="104"/>
      <c r="AA38" s="104"/>
      <c r="AB38" s="124">
        <f>AI38*$D38</f>
        <v>1</v>
      </c>
      <c r="AC38" s="124"/>
      <c r="AD38" s="124"/>
      <c r="AE38" s="124"/>
      <c r="AF38" s="124"/>
      <c r="AG38" s="124"/>
      <c r="AH38" s="124"/>
      <c r="AI38" s="124">
        <v>1.0</v>
      </c>
      <c r="AJ38" s="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4"/>
      <c r="BH38" s="124"/>
      <c r="BI38" s="124">
        <f t="shared" si="30"/>
        <v>7</v>
      </c>
      <c r="BJ38" s="124"/>
      <c r="BK38" s="124">
        <v>7.0</v>
      </c>
      <c r="BL38" s="5"/>
      <c r="BM38" s="126">
        <v>2.4</v>
      </c>
      <c r="BN38" s="126">
        <f t="shared" si="29"/>
        <v>2.4</v>
      </c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ht="19.5" customHeight="1">
      <c r="A39" s="168" t="s">
        <v>214</v>
      </c>
      <c r="B39" s="138" t="s">
        <v>24</v>
      </c>
      <c r="C39" s="138">
        <v>1.0</v>
      </c>
      <c r="D39" s="127">
        <f t="shared" si="26"/>
        <v>1</v>
      </c>
      <c r="E39" s="128">
        <v>127.5</v>
      </c>
      <c r="F39" s="111">
        <f t="shared" si="27"/>
        <v>127.5</v>
      </c>
      <c r="G39" s="4"/>
      <c r="H39" s="160"/>
      <c r="I39" s="144">
        <v>1.0</v>
      </c>
      <c r="J39" s="114"/>
      <c r="K39" s="115"/>
      <c r="L39" s="116"/>
      <c r="M39" s="193"/>
      <c r="N39" s="118"/>
      <c r="O39" s="125"/>
      <c r="P39" s="161"/>
      <c r="Q39" s="121"/>
      <c r="R39" s="124"/>
      <c r="S39" s="122"/>
      <c r="T39" s="124"/>
      <c r="U39" s="4"/>
      <c r="V39" s="104"/>
      <c r="W39" s="104"/>
      <c r="X39" s="104"/>
      <c r="Y39" s="104"/>
      <c r="Z39" s="104"/>
      <c r="AA39" s="124">
        <f t="shared" ref="AA39:AA44" si="31">AH39*$D39</f>
        <v>1</v>
      </c>
      <c r="AB39" s="104"/>
      <c r="AC39" s="124"/>
      <c r="AD39" s="124"/>
      <c r="AE39" s="124"/>
      <c r="AF39" s="124"/>
      <c r="AG39" s="124"/>
      <c r="AH39" s="124">
        <v>1.0</v>
      </c>
      <c r="AI39" s="124"/>
      <c r="AJ39" s="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4"/>
      <c r="BH39" s="124"/>
      <c r="BI39" s="124">
        <f t="shared" si="30"/>
        <v>6</v>
      </c>
      <c r="BJ39" s="124"/>
      <c r="BK39" s="124">
        <v>6.0</v>
      </c>
      <c r="BL39" s="5"/>
      <c r="BM39" s="126">
        <v>2.6</v>
      </c>
      <c r="BN39" s="126">
        <f t="shared" si="29"/>
        <v>2.6</v>
      </c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ht="19.5" customHeight="1">
      <c r="A40" s="168" t="s">
        <v>215</v>
      </c>
      <c r="B40" s="138" t="s">
        <v>24</v>
      </c>
      <c r="C40" s="138">
        <v>1.0</v>
      </c>
      <c r="D40" s="127">
        <f t="shared" si="26"/>
        <v>0</v>
      </c>
      <c r="E40" s="128">
        <v>75.0</v>
      </c>
      <c r="F40" s="111">
        <f t="shared" si="27"/>
        <v>0</v>
      </c>
      <c r="G40" s="4"/>
      <c r="H40" s="160"/>
      <c r="I40" s="113"/>
      <c r="J40" s="114"/>
      <c r="K40" s="115"/>
      <c r="L40" s="116"/>
      <c r="M40" s="193"/>
      <c r="N40" s="118"/>
      <c r="O40" s="125"/>
      <c r="P40" s="161"/>
      <c r="Q40" s="121"/>
      <c r="R40" s="124"/>
      <c r="S40" s="122"/>
      <c r="T40" s="124"/>
      <c r="U40" s="4"/>
      <c r="V40" s="104"/>
      <c r="W40" s="104"/>
      <c r="X40" s="104"/>
      <c r="Y40" s="104"/>
      <c r="Z40" s="104"/>
      <c r="AA40" s="124">
        <f t="shared" si="31"/>
        <v>0</v>
      </c>
      <c r="AB40" s="104"/>
      <c r="AC40" s="124"/>
      <c r="AD40" s="124"/>
      <c r="AE40" s="124"/>
      <c r="AF40" s="124"/>
      <c r="AG40" s="124"/>
      <c r="AH40" s="124">
        <v>1.0</v>
      </c>
      <c r="AI40" s="124"/>
      <c r="AJ40" s="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4"/>
      <c r="BH40" s="124"/>
      <c r="BI40" s="124">
        <f t="shared" si="30"/>
        <v>0</v>
      </c>
      <c r="BJ40" s="124"/>
      <c r="BK40" s="124">
        <v>6.0</v>
      </c>
      <c r="BL40" s="5"/>
      <c r="BM40" s="126">
        <v>1.5</v>
      </c>
      <c r="BN40" s="126">
        <f t="shared" si="29"/>
        <v>0</v>
      </c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</row>
    <row r="41" ht="19.5" customHeight="1">
      <c r="A41" s="168" t="s">
        <v>216</v>
      </c>
      <c r="B41" s="138" t="s">
        <v>24</v>
      </c>
      <c r="C41" s="138">
        <v>1.0</v>
      </c>
      <c r="D41" s="127">
        <f t="shared" si="26"/>
        <v>0</v>
      </c>
      <c r="E41" s="128">
        <v>87.5</v>
      </c>
      <c r="F41" s="111">
        <f t="shared" si="27"/>
        <v>0</v>
      </c>
      <c r="G41" s="4"/>
      <c r="H41" s="160"/>
      <c r="I41" s="113"/>
      <c r="J41" s="114"/>
      <c r="K41" s="115"/>
      <c r="L41" s="116"/>
      <c r="M41" s="193"/>
      <c r="N41" s="118"/>
      <c r="O41" s="125"/>
      <c r="P41" s="161"/>
      <c r="Q41" s="121"/>
      <c r="R41" s="124"/>
      <c r="S41" s="122"/>
      <c r="T41" s="124"/>
      <c r="U41" s="4"/>
      <c r="V41" s="104"/>
      <c r="W41" s="104"/>
      <c r="X41" s="104"/>
      <c r="Y41" s="104"/>
      <c r="Z41" s="104"/>
      <c r="AA41" s="124">
        <f t="shared" si="31"/>
        <v>0</v>
      </c>
      <c r="AB41" s="104"/>
      <c r="AC41" s="124"/>
      <c r="AD41" s="124"/>
      <c r="AE41" s="124"/>
      <c r="AF41" s="124"/>
      <c r="AG41" s="124"/>
      <c r="AH41" s="124">
        <v>1.0</v>
      </c>
      <c r="AI41" s="124"/>
      <c r="AJ41" s="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4"/>
      <c r="BH41" s="124"/>
      <c r="BI41" s="124">
        <f t="shared" si="30"/>
        <v>0</v>
      </c>
      <c r="BJ41" s="124"/>
      <c r="BK41" s="124">
        <v>6.0</v>
      </c>
      <c r="BL41" s="5"/>
      <c r="BM41" s="126">
        <v>1.8</v>
      </c>
      <c r="BN41" s="126">
        <f t="shared" si="29"/>
        <v>0</v>
      </c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ht="19.5" customHeight="1">
      <c r="A42" s="168" t="s">
        <v>217</v>
      </c>
      <c r="B42" s="138" t="s">
        <v>24</v>
      </c>
      <c r="C42" s="138">
        <v>1.0</v>
      </c>
      <c r="D42" s="127">
        <f t="shared" si="26"/>
        <v>0</v>
      </c>
      <c r="E42" s="128">
        <v>90.0</v>
      </c>
      <c r="F42" s="111">
        <f t="shared" si="27"/>
        <v>0</v>
      </c>
      <c r="G42" s="4"/>
      <c r="H42" s="160"/>
      <c r="I42" s="113"/>
      <c r="J42" s="114"/>
      <c r="K42" s="115"/>
      <c r="L42" s="116"/>
      <c r="M42" s="193"/>
      <c r="N42" s="118"/>
      <c r="O42" s="125"/>
      <c r="P42" s="161"/>
      <c r="Q42" s="121"/>
      <c r="R42" s="124"/>
      <c r="S42" s="122"/>
      <c r="T42" s="124"/>
      <c r="U42" s="4"/>
      <c r="V42" s="104"/>
      <c r="W42" s="104"/>
      <c r="X42" s="104"/>
      <c r="Y42" s="104"/>
      <c r="Z42" s="104"/>
      <c r="AA42" s="124">
        <f t="shared" si="31"/>
        <v>0</v>
      </c>
      <c r="AB42" s="104"/>
      <c r="AC42" s="124"/>
      <c r="AD42" s="124"/>
      <c r="AE42" s="124"/>
      <c r="AF42" s="124"/>
      <c r="AG42" s="124"/>
      <c r="AH42" s="124">
        <v>1.0</v>
      </c>
      <c r="AI42" s="124"/>
      <c r="AJ42" s="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4"/>
      <c r="BH42" s="124"/>
      <c r="BI42" s="124">
        <f t="shared" si="30"/>
        <v>0</v>
      </c>
      <c r="BJ42" s="124"/>
      <c r="BK42" s="124">
        <v>4.0</v>
      </c>
      <c r="BL42" s="5"/>
      <c r="BM42" s="126">
        <v>1.8</v>
      </c>
      <c r="BN42" s="126">
        <f t="shared" si="29"/>
        <v>0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ht="19.5" customHeight="1">
      <c r="A43" s="168" t="s">
        <v>218</v>
      </c>
      <c r="B43" s="138" t="s">
        <v>24</v>
      </c>
      <c r="C43" s="138">
        <v>1.0</v>
      </c>
      <c r="D43" s="127">
        <f t="shared" si="26"/>
        <v>1</v>
      </c>
      <c r="E43" s="128">
        <v>87.5</v>
      </c>
      <c r="F43" s="111">
        <f t="shared" si="27"/>
        <v>87.5</v>
      </c>
      <c r="G43" s="4"/>
      <c r="H43" s="160"/>
      <c r="I43" s="144">
        <v>1.0</v>
      </c>
      <c r="J43" s="114"/>
      <c r="K43" s="115"/>
      <c r="L43" s="116"/>
      <c r="M43" s="193"/>
      <c r="N43" s="118"/>
      <c r="O43" s="125"/>
      <c r="P43" s="161"/>
      <c r="Q43" s="121"/>
      <c r="R43" s="124"/>
      <c r="S43" s="122"/>
      <c r="T43" s="124"/>
      <c r="U43" s="4"/>
      <c r="V43" s="104"/>
      <c r="W43" s="104"/>
      <c r="X43" s="104"/>
      <c r="Y43" s="104"/>
      <c r="Z43" s="104"/>
      <c r="AA43" s="124">
        <f t="shared" si="31"/>
        <v>1</v>
      </c>
      <c r="AB43" s="104"/>
      <c r="AC43" s="124"/>
      <c r="AD43" s="124"/>
      <c r="AE43" s="124"/>
      <c r="AF43" s="124"/>
      <c r="AG43" s="124"/>
      <c r="AH43" s="124">
        <v>1.0</v>
      </c>
      <c r="AI43" s="124"/>
      <c r="AJ43" s="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4"/>
      <c r="BH43" s="124"/>
      <c r="BI43" s="124">
        <f t="shared" si="30"/>
        <v>4</v>
      </c>
      <c r="BJ43" s="124"/>
      <c r="BK43" s="124">
        <v>4.0</v>
      </c>
      <c r="BL43" s="5"/>
      <c r="BM43" s="126">
        <v>1.8</v>
      </c>
      <c r="BN43" s="126">
        <f t="shared" si="29"/>
        <v>1.8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ht="19.5" customHeight="1">
      <c r="A44" s="168" t="s">
        <v>219</v>
      </c>
      <c r="B44" s="138" t="s">
        <v>24</v>
      </c>
      <c r="C44" s="138">
        <v>1.0</v>
      </c>
      <c r="D44" s="127">
        <f t="shared" si="26"/>
        <v>0</v>
      </c>
      <c r="E44" s="128">
        <v>87.5</v>
      </c>
      <c r="F44" s="111">
        <f t="shared" si="27"/>
        <v>0</v>
      </c>
      <c r="G44" s="4"/>
      <c r="H44" s="160"/>
      <c r="I44" s="113"/>
      <c r="J44" s="114"/>
      <c r="K44" s="115"/>
      <c r="L44" s="116"/>
      <c r="M44" s="193"/>
      <c r="N44" s="118"/>
      <c r="O44" s="125"/>
      <c r="P44" s="161"/>
      <c r="Q44" s="121"/>
      <c r="R44" s="124"/>
      <c r="S44" s="122"/>
      <c r="T44" s="124"/>
      <c r="U44" s="4"/>
      <c r="V44" s="104"/>
      <c r="W44" s="104"/>
      <c r="X44" s="104"/>
      <c r="Y44" s="104"/>
      <c r="Z44" s="104"/>
      <c r="AA44" s="124">
        <f t="shared" si="31"/>
        <v>0</v>
      </c>
      <c r="AB44" s="104"/>
      <c r="AC44" s="124"/>
      <c r="AD44" s="124"/>
      <c r="AE44" s="124"/>
      <c r="AF44" s="124"/>
      <c r="AG44" s="124"/>
      <c r="AH44" s="124">
        <v>1.0</v>
      </c>
      <c r="AI44" s="124"/>
      <c r="AJ44" s="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4"/>
      <c r="BH44" s="124"/>
      <c r="BI44" s="124">
        <f t="shared" si="30"/>
        <v>0</v>
      </c>
      <c r="BJ44" s="124"/>
      <c r="BK44" s="124">
        <v>4.0</v>
      </c>
      <c r="BL44" s="5"/>
      <c r="BM44" s="126">
        <v>1.44</v>
      </c>
      <c r="BN44" s="126">
        <f t="shared" si="29"/>
        <v>0</v>
      </c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ht="19.5" customHeight="1">
      <c r="A45" s="168" t="s">
        <v>220</v>
      </c>
      <c r="B45" s="138" t="s">
        <v>25</v>
      </c>
      <c r="C45" s="109">
        <v>1.0</v>
      </c>
      <c r="D45" s="127">
        <f t="shared" si="26"/>
        <v>0</v>
      </c>
      <c r="E45" s="111">
        <v>182.5</v>
      </c>
      <c r="F45" s="111">
        <f t="shared" si="27"/>
        <v>0</v>
      </c>
      <c r="G45" s="4"/>
      <c r="H45" s="160"/>
      <c r="I45" s="113"/>
      <c r="J45" s="114"/>
      <c r="K45" s="115"/>
      <c r="L45" s="116"/>
      <c r="M45" s="193"/>
      <c r="N45" s="118"/>
      <c r="O45" s="125"/>
      <c r="P45" s="161"/>
      <c r="Q45" s="121"/>
      <c r="R45" s="124"/>
      <c r="S45" s="122"/>
      <c r="T45" s="124"/>
      <c r="U45" s="4"/>
      <c r="V45" s="104"/>
      <c r="W45" s="104"/>
      <c r="X45" s="104"/>
      <c r="Y45" s="104"/>
      <c r="Z45" s="104"/>
      <c r="AA45" s="104"/>
      <c r="AB45" s="124">
        <f>AI45*$D45</f>
        <v>0</v>
      </c>
      <c r="AC45" s="124"/>
      <c r="AD45" s="124"/>
      <c r="AE45" s="124"/>
      <c r="AF45" s="124"/>
      <c r="AG45" s="124"/>
      <c r="AH45" s="124"/>
      <c r="AI45" s="124">
        <v>1.0</v>
      </c>
      <c r="AJ45" s="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4"/>
      <c r="BH45" s="124"/>
      <c r="BI45" s="124"/>
      <c r="BJ45" s="124"/>
      <c r="BK45" s="124"/>
      <c r="BL45" s="5"/>
      <c r="BM45" s="126">
        <v>4.158</v>
      </c>
      <c r="BN45" s="126">
        <f t="shared" si="29"/>
        <v>0</v>
      </c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ht="19.5" customHeight="1">
      <c r="A46" s="168" t="s">
        <v>221</v>
      </c>
      <c r="B46" s="138" t="s">
        <v>24</v>
      </c>
      <c r="C46" s="109">
        <v>1.0</v>
      </c>
      <c r="D46" s="127">
        <f t="shared" si="26"/>
        <v>0</v>
      </c>
      <c r="E46" s="111">
        <v>112.5</v>
      </c>
      <c r="F46" s="111">
        <f t="shared" si="27"/>
        <v>0</v>
      </c>
      <c r="G46" s="4"/>
      <c r="H46" s="160"/>
      <c r="I46" s="113"/>
      <c r="J46" s="114"/>
      <c r="K46" s="115"/>
      <c r="L46" s="116"/>
      <c r="M46" s="193"/>
      <c r="N46" s="118"/>
      <c r="O46" s="125"/>
      <c r="P46" s="161"/>
      <c r="Q46" s="121"/>
      <c r="R46" s="124"/>
      <c r="S46" s="122"/>
      <c r="T46" s="124"/>
      <c r="U46" s="4"/>
      <c r="V46" s="104"/>
      <c r="W46" s="104"/>
      <c r="X46" s="104"/>
      <c r="Y46" s="104"/>
      <c r="Z46" s="104"/>
      <c r="AA46" s="124">
        <f t="shared" ref="AA46:AA47" si="32">AH46*$D46</f>
        <v>0</v>
      </c>
      <c r="AB46" s="104"/>
      <c r="AC46" s="124"/>
      <c r="AD46" s="124"/>
      <c r="AE46" s="124"/>
      <c r="AF46" s="124"/>
      <c r="AG46" s="124"/>
      <c r="AH46" s="124">
        <v>1.0</v>
      </c>
      <c r="AI46" s="124"/>
      <c r="AJ46" s="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4"/>
      <c r="BH46" s="124"/>
      <c r="BI46" s="124"/>
      <c r="BJ46" s="124"/>
      <c r="BK46" s="124"/>
      <c r="BL46" s="5"/>
      <c r="BM46" s="126">
        <v>2.788</v>
      </c>
      <c r="BN46" s="126">
        <f t="shared" si="29"/>
        <v>0</v>
      </c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ht="19.5" customHeight="1">
      <c r="A47" s="168" t="s">
        <v>222</v>
      </c>
      <c r="B47" s="138" t="s">
        <v>24</v>
      </c>
      <c r="C47" s="109">
        <v>1.0</v>
      </c>
      <c r="D47" s="127">
        <f t="shared" si="26"/>
        <v>0</v>
      </c>
      <c r="E47" s="111">
        <v>202.5</v>
      </c>
      <c r="F47" s="111">
        <f t="shared" si="27"/>
        <v>0</v>
      </c>
      <c r="G47" s="4"/>
      <c r="H47" s="160"/>
      <c r="I47" s="113"/>
      <c r="J47" s="114"/>
      <c r="K47" s="115"/>
      <c r="L47" s="116"/>
      <c r="M47" s="193"/>
      <c r="N47" s="118"/>
      <c r="O47" s="125"/>
      <c r="P47" s="161"/>
      <c r="Q47" s="121"/>
      <c r="R47" s="124"/>
      <c r="S47" s="122"/>
      <c r="T47" s="124"/>
      <c r="U47" s="4"/>
      <c r="V47" s="104"/>
      <c r="W47" s="104"/>
      <c r="X47" s="104"/>
      <c r="Y47" s="104"/>
      <c r="Z47" s="104"/>
      <c r="AA47" s="124">
        <f t="shared" si="32"/>
        <v>0</v>
      </c>
      <c r="AB47" s="104"/>
      <c r="AC47" s="124"/>
      <c r="AD47" s="124"/>
      <c r="AE47" s="124"/>
      <c r="AF47" s="124"/>
      <c r="AG47" s="124"/>
      <c r="AH47" s="124">
        <v>1.0</v>
      </c>
      <c r="AI47" s="124"/>
      <c r="AJ47" s="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4"/>
      <c r="BH47" s="124"/>
      <c r="BI47" s="124"/>
      <c r="BJ47" s="124"/>
      <c r="BK47" s="124"/>
      <c r="BL47" s="5"/>
      <c r="BM47" s="126">
        <v>4.634</v>
      </c>
      <c r="BN47" s="126">
        <f t="shared" si="29"/>
        <v>0</v>
      </c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ht="19.5" customHeight="1">
      <c r="A48" s="168" t="s">
        <v>223</v>
      </c>
      <c r="B48" s="138" t="s">
        <v>25</v>
      </c>
      <c r="C48" s="109">
        <v>1.0</v>
      </c>
      <c r="D48" s="127">
        <f t="shared" si="26"/>
        <v>0</v>
      </c>
      <c r="E48" s="111">
        <v>210.0</v>
      </c>
      <c r="F48" s="111">
        <f t="shared" si="27"/>
        <v>0</v>
      </c>
      <c r="G48" s="4"/>
      <c r="H48" s="160"/>
      <c r="I48" s="113"/>
      <c r="J48" s="114"/>
      <c r="K48" s="115"/>
      <c r="L48" s="116"/>
      <c r="M48" s="193"/>
      <c r="N48" s="118"/>
      <c r="O48" s="125"/>
      <c r="P48" s="161"/>
      <c r="Q48" s="121"/>
      <c r="R48" s="124"/>
      <c r="S48" s="122"/>
      <c r="T48" s="124"/>
      <c r="U48" s="4"/>
      <c r="V48" s="104"/>
      <c r="W48" s="104"/>
      <c r="X48" s="104"/>
      <c r="Y48" s="104"/>
      <c r="Z48" s="104"/>
      <c r="AA48" s="104"/>
      <c r="AB48" s="124">
        <f>AI48*$D48</f>
        <v>0</v>
      </c>
      <c r="AC48" s="124"/>
      <c r="AD48" s="124"/>
      <c r="AE48" s="124"/>
      <c r="AF48" s="124"/>
      <c r="AG48" s="124"/>
      <c r="AH48" s="124"/>
      <c r="AI48" s="124">
        <v>1.0</v>
      </c>
      <c r="AJ48" s="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4"/>
      <c r="BH48" s="124"/>
      <c r="BI48" s="124"/>
      <c r="BJ48" s="124"/>
      <c r="BK48" s="124"/>
      <c r="BL48" s="5"/>
      <c r="BM48" s="126">
        <v>4.77</v>
      </c>
      <c r="BN48" s="126">
        <f t="shared" si="29"/>
        <v>0</v>
      </c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ht="19.5" customHeight="1">
      <c r="A49" s="168" t="s">
        <v>224</v>
      </c>
      <c r="B49" s="138" t="s">
        <v>24</v>
      </c>
      <c r="C49" s="109">
        <v>1.0</v>
      </c>
      <c r="D49" s="127">
        <f t="shared" si="26"/>
        <v>0</v>
      </c>
      <c r="E49" s="111">
        <v>112.5</v>
      </c>
      <c r="F49" s="111">
        <f t="shared" si="27"/>
        <v>0</v>
      </c>
      <c r="G49" s="4"/>
      <c r="H49" s="160"/>
      <c r="I49" s="113"/>
      <c r="J49" s="114"/>
      <c r="K49" s="115"/>
      <c r="L49" s="116"/>
      <c r="M49" s="193"/>
      <c r="N49" s="118"/>
      <c r="O49" s="125"/>
      <c r="P49" s="161"/>
      <c r="Q49" s="121"/>
      <c r="R49" s="124"/>
      <c r="S49" s="122"/>
      <c r="T49" s="124"/>
      <c r="U49" s="4"/>
      <c r="V49" s="104"/>
      <c r="W49" s="104"/>
      <c r="X49" s="104"/>
      <c r="Y49" s="104"/>
      <c r="Z49" s="104"/>
      <c r="AA49" s="124">
        <f t="shared" ref="AA49:AA60" si="33">AH49*$D49</f>
        <v>0</v>
      </c>
      <c r="AB49" s="104"/>
      <c r="AC49" s="124"/>
      <c r="AD49" s="124"/>
      <c r="AE49" s="124"/>
      <c r="AF49" s="124"/>
      <c r="AG49" s="124"/>
      <c r="AH49" s="124">
        <v>1.0</v>
      </c>
      <c r="AI49" s="124"/>
      <c r="AJ49" s="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4"/>
      <c r="BH49" s="124"/>
      <c r="BI49" s="124"/>
      <c r="BJ49" s="124"/>
      <c r="BK49" s="124"/>
      <c r="BL49" s="5"/>
      <c r="BM49" s="126">
        <v>1.6</v>
      </c>
      <c r="BN49" s="126">
        <f t="shared" si="29"/>
        <v>0</v>
      </c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ht="19.5" customHeight="1">
      <c r="A50" s="168" t="s">
        <v>225</v>
      </c>
      <c r="B50" s="138" t="s">
        <v>24</v>
      </c>
      <c r="C50" s="109">
        <v>1.0</v>
      </c>
      <c r="D50" s="127">
        <f t="shared" si="26"/>
        <v>0</v>
      </c>
      <c r="E50" s="111">
        <v>97.5</v>
      </c>
      <c r="F50" s="111">
        <f t="shared" si="27"/>
        <v>0</v>
      </c>
      <c r="G50" s="4"/>
      <c r="H50" s="160"/>
      <c r="I50" s="113"/>
      <c r="J50" s="114"/>
      <c r="K50" s="115"/>
      <c r="L50" s="116"/>
      <c r="M50" s="193"/>
      <c r="N50" s="118"/>
      <c r="O50" s="125"/>
      <c r="P50" s="161"/>
      <c r="Q50" s="121"/>
      <c r="R50" s="124"/>
      <c r="S50" s="122"/>
      <c r="T50" s="124"/>
      <c r="U50" s="4"/>
      <c r="V50" s="104"/>
      <c r="W50" s="104"/>
      <c r="X50" s="104"/>
      <c r="Y50" s="104"/>
      <c r="Z50" s="104"/>
      <c r="AA50" s="124">
        <f t="shared" si="33"/>
        <v>0</v>
      </c>
      <c r="AB50" s="104"/>
      <c r="AC50" s="124"/>
      <c r="AD50" s="124"/>
      <c r="AE50" s="124"/>
      <c r="AF50" s="124"/>
      <c r="AG50" s="124"/>
      <c r="AH50" s="124">
        <v>1.0</v>
      </c>
      <c r="AI50" s="124"/>
      <c r="AJ50" s="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4"/>
      <c r="BH50" s="124"/>
      <c r="BI50" s="124"/>
      <c r="BJ50" s="124"/>
      <c r="BK50" s="124"/>
      <c r="BL50" s="5"/>
      <c r="BM50" s="126">
        <v>2.2</v>
      </c>
      <c r="BN50" s="126">
        <f t="shared" si="29"/>
        <v>0</v>
      </c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ht="19.5" customHeight="1">
      <c r="A51" s="168" t="s">
        <v>226</v>
      </c>
      <c r="B51" s="138" t="s">
        <v>24</v>
      </c>
      <c r="C51" s="109">
        <v>1.0</v>
      </c>
      <c r="D51" s="127">
        <f t="shared" si="26"/>
        <v>0</v>
      </c>
      <c r="E51" s="111">
        <v>90.0</v>
      </c>
      <c r="F51" s="111">
        <f t="shared" si="27"/>
        <v>0</v>
      </c>
      <c r="G51" s="4"/>
      <c r="H51" s="160"/>
      <c r="I51" s="113"/>
      <c r="J51" s="114"/>
      <c r="K51" s="115"/>
      <c r="L51" s="116"/>
      <c r="M51" s="193"/>
      <c r="N51" s="118"/>
      <c r="O51" s="125"/>
      <c r="P51" s="161"/>
      <c r="Q51" s="121"/>
      <c r="R51" s="124"/>
      <c r="S51" s="122"/>
      <c r="T51" s="124"/>
      <c r="U51" s="4"/>
      <c r="V51" s="104"/>
      <c r="W51" s="104"/>
      <c r="X51" s="104"/>
      <c r="Y51" s="104"/>
      <c r="Z51" s="104"/>
      <c r="AA51" s="124">
        <f t="shared" si="33"/>
        <v>0</v>
      </c>
      <c r="AB51" s="104"/>
      <c r="AC51" s="124"/>
      <c r="AD51" s="124"/>
      <c r="AE51" s="124"/>
      <c r="AF51" s="124"/>
      <c r="AG51" s="124"/>
      <c r="AH51" s="124">
        <v>1.0</v>
      </c>
      <c r="AI51" s="124"/>
      <c r="AJ51" s="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4"/>
      <c r="BH51" s="124"/>
      <c r="BI51" s="124"/>
      <c r="BJ51" s="124"/>
      <c r="BK51" s="124"/>
      <c r="BL51" s="5"/>
      <c r="BM51" s="126">
        <v>2.1</v>
      </c>
      <c r="BN51" s="126">
        <f t="shared" si="29"/>
        <v>0</v>
      </c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</row>
    <row r="52" ht="19.5" customHeight="1">
      <c r="A52" s="168" t="s">
        <v>227</v>
      </c>
      <c r="B52" s="138" t="s">
        <v>24</v>
      </c>
      <c r="C52" s="109">
        <v>1.0</v>
      </c>
      <c r="D52" s="127">
        <f t="shared" si="26"/>
        <v>0</v>
      </c>
      <c r="E52" s="111">
        <v>87.5</v>
      </c>
      <c r="F52" s="111">
        <f t="shared" si="27"/>
        <v>0</v>
      </c>
      <c r="G52" s="4"/>
      <c r="H52" s="160"/>
      <c r="I52" s="113"/>
      <c r="J52" s="114"/>
      <c r="K52" s="115"/>
      <c r="L52" s="116"/>
      <c r="M52" s="193"/>
      <c r="N52" s="118"/>
      <c r="O52" s="125"/>
      <c r="P52" s="161"/>
      <c r="Q52" s="121"/>
      <c r="R52" s="124"/>
      <c r="S52" s="122"/>
      <c r="T52" s="124"/>
      <c r="U52" s="4"/>
      <c r="V52" s="104"/>
      <c r="W52" s="104"/>
      <c r="X52" s="104"/>
      <c r="Y52" s="104"/>
      <c r="Z52" s="104"/>
      <c r="AA52" s="124">
        <f t="shared" si="33"/>
        <v>0</v>
      </c>
      <c r="AB52" s="104"/>
      <c r="AC52" s="124"/>
      <c r="AD52" s="124"/>
      <c r="AE52" s="124"/>
      <c r="AF52" s="124"/>
      <c r="AG52" s="124"/>
      <c r="AH52" s="124">
        <v>1.0</v>
      </c>
      <c r="AI52" s="124"/>
      <c r="AJ52" s="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4"/>
      <c r="BH52" s="124"/>
      <c r="BI52" s="124"/>
      <c r="BJ52" s="124"/>
      <c r="BK52" s="124"/>
      <c r="BL52" s="5"/>
      <c r="BM52" s="126">
        <v>2.008</v>
      </c>
      <c r="BN52" s="126">
        <f t="shared" si="29"/>
        <v>0</v>
      </c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</row>
    <row r="53" ht="19.5" customHeight="1">
      <c r="A53" s="168" t="s">
        <v>228</v>
      </c>
      <c r="B53" s="138" t="s">
        <v>24</v>
      </c>
      <c r="C53" s="109">
        <v>1.0</v>
      </c>
      <c r="D53" s="127">
        <f t="shared" si="26"/>
        <v>0</v>
      </c>
      <c r="E53" s="111">
        <v>115.0</v>
      </c>
      <c r="F53" s="111">
        <f t="shared" si="27"/>
        <v>0</v>
      </c>
      <c r="G53" s="4"/>
      <c r="H53" s="160"/>
      <c r="I53" s="113"/>
      <c r="J53" s="114"/>
      <c r="K53" s="115"/>
      <c r="L53" s="116"/>
      <c r="M53" s="193"/>
      <c r="N53" s="118"/>
      <c r="O53" s="125"/>
      <c r="P53" s="161"/>
      <c r="Q53" s="121"/>
      <c r="R53" s="124"/>
      <c r="S53" s="122"/>
      <c r="T53" s="124"/>
      <c r="U53" s="4"/>
      <c r="V53" s="104"/>
      <c r="W53" s="104"/>
      <c r="X53" s="104"/>
      <c r="Y53" s="104"/>
      <c r="Z53" s="104"/>
      <c r="AA53" s="124">
        <f t="shared" si="33"/>
        <v>0</v>
      </c>
      <c r="AB53" s="104"/>
      <c r="AC53" s="124"/>
      <c r="AD53" s="124"/>
      <c r="AE53" s="124"/>
      <c r="AF53" s="124"/>
      <c r="AG53" s="124"/>
      <c r="AH53" s="124">
        <v>1.0</v>
      </c>
      <c r="AI53" s="124"/>
      <c r="AJ53" s="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4"/>
      <c r="BH53" s="124"/>
      <c r="BI53" s="124"/>
      <c r="BJ53" s="124"/>
      <c r="BK53" s="124"/>
      <c r="BL53" s="5"/>
      <c r="BM53" s="126">
        <v>2.981</v>
      </c>
      <c r="BN53" s="126">
        <f t="shared" si="29"/>
        <v>0</v>
      </c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</row>
    <row r="54" ht="19.5" customHeight="1">
      <c r="A54" s="168" t="s">
        <v>229</v>
      </c>
      <c r="B54" s="138" t="s">
        <v>24</v>
      </c>
      <c r="C54" s="109">
        <v>1.0</v>
      </c>
      <c r="D54" s="127">
        <f t="shared" si="26"/>
        <v>0</v>
      </c>
      <c r="E54" s="111">
        <v>75.0</v>
      </c>
      <c r="F54" s="111">
        <f t="shared" si="27"/>
        <v>0</v>
      </c>
      <c r="G54" s="4"/>
      <c r="H54" s="160"/>
      <c r="I54" s="113"/>
      <c r="J54" s="114"/>
      <c r="K54" s="115"/>
      <c r="L54" s="116"/>
      <c r="M54" s="193"/>
      <c r="N54" s="118"/>
      <c r="O54" s="125"/>
      <c r="P54" s="161"/>
      <c r="Q54" s="121"/>
      <c r="R54" s="124"/>
      <c r="S54" s="122"/>
      <c r="T54" s="124"/>
      <c r="U54" s="4"/>
      <c r="V54" s="104"/>
      <c r="W54" s="104"/>
      <c r="X54" s="104"/>
      <c r="Y54" s="104"/>
      <c r="Z54" s="104"/>
      <c r="AA54" s="124">
        <f t="shared" si="33"/>
        <v>0</v>
      </c>
      <c r="AB54" s="104"/>
      <c r="AC54" s="124"/>
      <c r="AD54" s="124"/>
      <c r="AE54" s="124"/>
      <c r="AF54" s="124"/>
      <c r="AG54" s="124"/>
      <c r="AH54" s="124">
        <v>1.0</v>
      </c>
      <c r="AI54" s="124"/>
      <c r="AJ54" s="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4"/>
      <c r="BH54" s="124"/>
      <c r="BI54" s="124"/>
      <c r="BJ54" s="124"/>
      <c r="BK54" s="124"/>
      <c r="BL54" s="5"/>
      <c r="BM54" s="126">
        <v>1.621</v>
      </c>
      <c r="BN54" s="126">
        <f t="shared" si="29"/>
        <v>0</v>
      </c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</row>
    <row r="55" ht="19.5" customHeight="1">
      <c r="A55" s="168" t="s">
        <v>230</v>
      </c>
      <c r="B55" s="138" t="s">
        <v>24</v>
      </c>
      <c r="C55" s="109">
        <v>1.0</v>
      </c>
      <c r="D55" s="127">
        <f t="shared" si="26"/>
        <v>0</v>
      </c>
      <c r="E55" s="111">
        <v>150.0</v>
      </c>
      <c r="F55" s="111">
        <f t="shared" si="27"/>
        <v>0</v>
      </c>
      <c r="G55" s="4"/>
      <c r="H55" s="160"/>
      <c r="I55" s="113"/>
      <c r="J55" s="114"/>
      <c r="K55" s="115"/>
      <c r="L55" s="116"/>
      <c r="M55" s="193"/>
      <c r="N55" s="118"/>
      <c r="O55" s="125"/>
      <c r="P55" s="161"/>
      <c r="Q55" s="121"/>
      <c r="R55" s="124"/>
      <c r="S55" s="122"/>
      <c r="T55" s="124"/>
      <c r="U55" s="4"/>
      <c r="V55" s="104"/>
      <c r="W55" s="104"/>
      <c r="X55" s="104"/>
      <c r="Y55" s="104"/>
      <c r="Z55" s="104"/>
      <c r="AA55" s="124">
        <f t="shared" si="33"/>
        <v>0</v>
      </c>
      <c r="AB55" s="104"/>
      <c r="AC55" s="124"/>
      <c r="AD55" s="124"/>
      <c r="AE55" s="124"/>
      <c r="AF55" s="124"/>
      <c r="AG55" s="124"/>
      <c r="AH55" s="124">
        <v>1.0</v>
      </c>
      <c r="AI55" s="124"/>
      <c r="AJ55" s="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4"/>
      <c r="BH55" s="124"/>
      <c r="BI55" s="124"/>
      <c r="BJ55" s="124"/>
      <c r="BK55" s="124"/>
      <c r="BL55" s="5"/>
      <c r="BM55" s="126">
        <v>3.338</v>
      </c>
      <c r="BN55" s="126">
        <f t="shared" si="29"/>
        <v>0</v>
      </c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</row>
    <row r="56" ht="19.5" customHeight="1">
      <c r="A56" s="137" t="s">
        <v>231</v>
      </c>
      <c r="B56" s="138" t="s">
        <v>24</v>
      </c>
      <c r="C56" s="109">
        <v>1.0</v>
      </c>
      <c r="D56" s="127">
        <f t="shared" si="26"/>
        <v>0</v>
      </c>
      <c r="E56" s="111">
        <v>65.0</v>
      </c>
      <c r="F56" s="111">
        <f t="shared" si="27"/>
        <v>0</v>
      </c>
      <c r="G56" s="4"/>
      <c r="H56" s="160"/>
      <c r="I56" s="113"/>
      <c r="J56" s="114"/>
      <c r="K56" s="115"/>
      <c r="L56" s="116"/>
      <c r="M56" s="193"/>
      <c r="N56" s="118"/>
      <c r="O56" s="125"/>
      <c r="P56" s="161"/>
      <c r="Q56" s="121"/>
      <c r="R56" s="124"/>
      <c r="S56" s="122"/>
      <c r="T56" s="124"/>
      <c r="U56" s="4"/>
      <c r="V56" s="104"/>
      <c r="W56" s="104"/>
      <c r="X56" s="104"/>
      <c r="Y56" s="104"/>
      <c r="Z56" s="104"/>
      <c r="AA56" s="124">
        <f t="shared" si="33"/>
        <v>0</v>
      </c>
      <c r="AB56" s="104"/>
      <c r="AC56" s="124"/>
      <c r="AD56" s="124"/>
      <c r="AE56" s="124"/>
      <c r="AF56" s="124"/>
      <c r="AG56" s="124"/>
      <c r="AH56" s="124">
        <v>1.0</v>
      </c>
      <c r="AI56" s="124"/>
      <c r="AJ56" s="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4"/>
      <c r="BH56" s="124"/>
      <c r="BI56" s="124"/>
      <c r="BJ56" s="124"/>
      <c r="BK56" s="124"/>
      <c r="BL56" s="5"/>
      <c r="BM56" s="126">
        <v>1.761</v>
      </c>
      <c r="BN56" s="126">
        <f t="shared" si="29"/>
        <v>0</v>
      </c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ht="19.5" customHeight="1">
      <c r="A57" s="198" t="s">
        <v>232</v>
      </c>
      <c r="B57" s="138" t="s">
        <v>24</v>
      </c>
      <c r="C57" s="109">
        <v>1.0</v>
      </c>
      <c r="D57" s="127">
        <f t="shared" si="26"/>
        <v>0</v>
      </c>
      <c r="E57" s="111">
        <v>87.5</v>
      </c>
      <c r="F57" s="111">
        <f t="shared" si="27"/>
        <v>0</v>
      </c>
      <c r="G57" s="4"/>
      <c r="H57" s="160"/>
      <c r="I57" s="151"/>
      <c r="J57" s="146"/>
      <c r="K57" s="147"/>
      <c r="L57" s="148"/>
      <c r="M57" s="193"/>
      <c r="N57" s="118"/>
      <c r="O57" s="125"/>
      <c r="P57" s="120"/>
      <c r="Q57" s="150"/>
      <c r="R57" s="124"/>
      <c r="S57" s="152"/>
      <c r="T57" s="124"/>
      <c r="U57" s="4"/>
      <c r="V57" s="104"/>
      <c r="W57" s="104"/>
      <c r="X57" s="104"/>
      <c r="Y57" s="104"/>
      <c r="Z57" s="104"/>
      <c r="AA57" s="124">
        <f t="shared" si="33"/>
        <v>0</v>
      </c>
      <c r="AB57" s="104"/>
      <c r="AC57" s="124"/>
      <c r="AD57" s="124"/>
      <c r="AE57" s="124"/>
      <c r="AF57" s="124"/>
      <c r="AG57" s="124"/>
      <c r="AH57" s="124">
        <v>1.0</v>
      </c>
      <c r="AI57" s="124"/>
      <c r="AJ57" s="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4"/>
      <c r="BH57" s="124"/>
      <c r="BI57" s="124"/>
      <c r="BJ57" s="124"/>
      <c r="BK57" s="124"/>
      <c r="BL57" s="5"/>
      <c r="BM57" s="126">
        <v>1.4</v>
      </c>
      <c r="BN57" s="126">
        <f t="shared" si="29"/>
        <v>0</v>
      </c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ht="19.5" customHeight="1">
      <c r="A58" s="199" t="s">
        <v>233</v>
      </c>
      <c r="B58" s="138" t="s">
        <v>24</v>
      </c>
      <c r="C58" s="109">
        <v>1.0</v>
      </c>
      <c r="D58" s="127">
        <f t="shared" si="26"/>
        <v>0</v>
      </c>
      <c r="E58" s="111">
        <v>80.0</v>
      </c>
      <c r="F58" s="111">
        <f t="shared" si="27"/>
        <v>0</v>
      </c>
      <c r="G58" s="4"/>
      <c r="H58" s="160"/>
      <c r="I58" s="151"/>
      <c r="J58" s="146"/>
      <c r="K58" s="147"/>
      <c r="L58" s="148"/>
      <c r="M58" s="193"/>
      <c r="N58" s="118"/>
      <c r="O58" s="125"/>
      <c r="P58" s="120"/>
      <c r="Q58" s="150"/>
      <c r="R58" s="124"/>
      <c r="S58" s="152"/>
      <c r="T58" s="124"/>
      <c r="U58" s="4"/>
      <c r="V58" s="104"/>
      <c r="W58" s="104"/>
      <c r="X58" s="104"/>
      <c r="Y58" s="104"/>
      <c r="Z58" s="104"/>
      <c r="AA58" s="124">
        <f t="shared" si="33"/>
        <v>0</v>
      </c>
      <c r="AB58" s="104"/>
      <c r="AC58" s="124"/>
      <c r="AD58" s="124"/>
      <c r="AE58" s="124"/>
      <c r="AF58" s="124"/>
      <c r="AG58" s="124"/>
      <c r="AH58" s="124">
        <v>1.0</v>
      </c>
      <c r="AI58" s="124"/>
      <c r="AJ58" s="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4"/>
      <c r="BH58" s="124"/>
      <c r="BI58" s="124"/>
      <c r="BJ58" s="124"/>
      <c r="BK58" s="124"/>
      <c r="BL58" s="5"/>
      <c r="BM58" s="126">
        <v>2.2</v>
      </c>
      <c r="BN58" s="126">
        <f t="shared" si="29"/>
        <v>0</v>
      </c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</row>
    <row r="59" ht="19.5" customHeight="1">
      <c r="A59" s="200" t="s">
        <v>234</v>
      </c>
      <c r="B59" s="138" t="s">
        <v>24</v>
      </c>
      <c r="C59" s="109">
        <v>1.0</v>
      </c>
      <c r="D59" s="127">
        <f t="shared" si="26"/>
        <v>0</v>
      </c>
      <c r="E59" s="111">
        <v>82.5</v>
      </c>
      <c r="F59" s="111">
        <f t="shared" si="27"/>
        <v>0</v>
      </c>
      <c r="G59" s="4"/>
      <c r="H59" s="160"/>
      <c r="I59" s="151"/>
      <c r="J59" s="146"/>
      <c r="K59" s="147"/>
      <c r="L59" s="148"/>
      <c r="M59" s="193"/>
      <c r="N59" s="118"/>
      <c r="O59" s="125"/>
      <c r="P59" s="120"/>
      <c r="Q59" s="150"/>
      <c r="R59" s="124"/>
      <c r="S59" s="152"/>
      <c r="T59" s="124"/>
      <c r="U59" s="4"/>
      <c r="V59" s="104"/>
      <c r="W59" s="104"/>
      <c r="X59" s="104"/>
      <c r="Y59" s="104"/>
      <c r="Z59" s="104"/>
      <c r="AA59" s="124">
        <f t="shared" si="33"/>
        <v>0</v>
      </c>
      <c r="AB59" s="104"/>
      <c r="AC59" s="124"/>
      <c r="AD59" s="124"/>
      <c r="AE59" s="124"/>
      <c r="AF59" s="124"/>
      <c r="AG59" s="124"/>
      <c r="AH59" s="124">
        <v>1.0</v>
      </c>
      <c r="AI59" s="124"/>
      <c r="AJ59" s="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4"/>
      <c r="BH59" s="124"/>
      <c r="BI59" s="124"/>
      <c r="BJ59" s="124"/>
      <c r="BK59" s="124"/>
      <c r="BL59" s="5"/>
      <c r="BM59" s="126">
        <v>2.1</v>
      </c>
      <c r="BN59" s="126">
        <f t="shared" si="29"/>
        <v>0</v>
      </c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</row>
    <row r="60" ht="19.5" customHeight="1">
      <c r="A60" s="200" t="s">
        <v>235</v>
      </c>
      <c r="B60" s="138" t="s">
        <v>24</v>
      </c>
      <c r="C60" s="109">
        <v>1.0</v>
      </c>
      <c r="D60" s="127">
        <f t="shared" si="26"/>
        <v>0</v>
      </c>
      <c r="E60" s="111">
        <v>97.5</v>
      </c>
      <c r="F60" s="111">
        <f t="shared" si="27"/>
        <v>0</v>
      </c>
      <c r="G60" s="4"/>
      <c r="H60" s="160"/>
      <c r="I60" s="151"/>
      <c r="J60" s="146"/>
      <c r="K60" s="147"/>
      <c r="L60" s="148"/>
      <c r="M60" s="193"/>
      <c r="N60" s="118"/>
      <c r="O60" s="125"/>
      <c r="P60" s="120"/>
      <c r="Q60" s="150"/>
      <c r="R60" s="124"/>
      <c r="S60" s="152"/>
      <c r="T60" s="124"/>
      <c r="U60" s="4"/>
      <c r="V60" s="104"/>
      <c r="W60" s="104"/>
      <c r="X60" s="104"/>
      <c r="Y60" s="104"/>
      <c r="Z60" s="104"/>
      <c r="AA60" s="124">
        <f t="shared" si="33"/>
        <v>0</v>
      </c>
      <c r="AB60" s="104"/>
      <c r="AC60" s="124"/>
      <c r="AD60" s="124"/>
      <c r="AE60" s="124"/>
      <c r="AF60" s="124"/>
      <c r="AG60" s="124"/>
      <c r="AH60" s="124">
        <v>1.0</v>
      </c>
      <c r="AI60" s="124"/>
      <c r="AJ60" s="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4"/>
      <c r="BH60" s="124"/>
      <c r="BI60" s="124"/>
      <c r="BJ60" s="124"/>
      <c r="BK60" s="124"/>
      <c r="BL60" s="5"/>
      <c r="BM60" s="126">
        <v>1.6</v>
      </c>
      <c r="BN60" s="126">
        <f t="shared" si="29"/>
        <v>0</v>
      </c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ht="19.5" customHeight="1">
      <c r="A61" s="200" t="s">
        <v>236</v>
      </c>
      <c r="B61" s="109" t="s">
        <v>25</v>
      </c>
      <c r="C61" s="109">
        <v>1.0</v>
      </c>
      <c r="D61" s="127">
        <f t="shared" si="26"/>
        <v>0</v>
      </c>
      <c r="E61" s="111">
        <v>112.5</v>
      </c>
      <c r="F61" s="111">
        <f t="shared" si="27"/>
        <v>0</v>
      </c>
      <c r="G61" s="4"/>
      <c r="H61" s="160"/>
      <c r="I61" s="151"/>
      <c r="J61" s="146"/>
      <c r="K61" s="147"/>
      <c r="L61" s="148"/>
      <c r="M61" s="193"/>
      <c r="N61" s="179"/>
      <c r="O61" s="125"/>
      <c r="P61" s="120"/>
      <c r="Q61" s="150"/>
      <c r="R61" s="124"/>
      <c r="S61" s="152"/>
      <c r="T61" s="124"/>
      <c r="U61" s="4"/>
      <c r="V61" s="104"/>
      <c r="W61" s="104"/>
      <c r="X61" s="104"/>
      <c r="Y61" s="104"/>
      <c r="Z61" s="104"/>
      <c r="AA61" s="104"/>
      <c r="AB61" s="124">
        <f t="shared" ref="AB61:AB62" si="34">AI61*$D61</f>
        <v>0</v>
      </c>
      <c r="AC61" s="124"/>
      <c r="AD61" s="124"/>
      <c r="AE61" s="124"/>
      <c r="AF61" s="124"/>
      <c r="AG61" s="124"/>
      <c r="AH61" s="124"/>
      <c r="AI61" s="124">
        <v>1.0</v>
      </c>
      <c r="AJ61" s="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4"/>
      <c r="BH61" s="124"/>
      <c r="BI61" s="124"/>
      <c r="BJ61" s="124"/>
      <c r="BK61" s="124"/>
      <c r="BL61" s="5"/>
      <c r="BM61" s="126">
        <v>1.9</v>
      </c>
      <c r="BN61" s="126">
        <f t="shared" si="29"/>
        <v>0</v>
      </c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</row>
    <row r="62" ht="19.5" customHeight="1">
      <c r="A62" s="200" t="s">
        <v>237</v>
      </c>
      <c r="B62" s="109" t="s">
        <v>25</v>
      </c>
      <c r="C62" s="109">
        <v>1.0</v>
      </c>
      <c r="D62" s="127">
        <f t="shared" si="26"/>
        <v>0</v>
      </c>
      <c r="E62" s="111">
        <v>92.5</v>
      </c>
      <c r="F62" s="111">
        <f t="shared" si="27"/>
        <v>0</v>
      </c>
      <c r="G62" s="4"/>
      <c r="H62" s="160"/>
      <c r="I62" s="151"/>
      <c r="J62" s="146"/>
      <c r="K62" s="147"/>
      <c r="L62" s="148"/>
      <c r="M62" s="193"/>
      <c r="N62" s="179"/>
      <c r="O62" s="125"/>
      <c r="P62" s="120"/>
      <c r="Q62" s="150"/>
      <c r="R62" s="124"/>
      <c r="S62" s="152"/>
      <c r="T62" s="124"/>
      <c r="U62" s="4"/>
      <c r="V62" s="104"/>
      <c r="W62" s="104"/>
      <c r="X62" s="104"/>
      <c r="Y62" s="104"/>
      <c r="Z62" s="104"/>
      <c r="AA62" s="104"/>
      <c r="AB62" s="124">
        <f t="shared" si="34"/>
        <v>0</v>
      </c>
      <c r="AC62" s="124"/>
      <c r="AD62" s="124"/>
      <c r="AE62" s="124"/>
      <c r="AF62" s="124"/>
      <c r="AG62" s="124"/>
      <c r="AH62" s="124"/>
      <c r="AI62" s="124">
        <v>1.0</v>
      </c>
      <c r="AJ62" s="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4"/>
      <c r="BH62" s="124"/>
      <c r="BI62" s="124"/>
      <c r="BJ62" s="124"/>
      <c r="BK62" s="124"/>
      <c r="BL62" s="5"/>
      <c r="BM62" s="126">
        <v>2.3</v>
      </c>
      <c r="BN62" s="126">
        <f t="shared" si="29"/>
        <v>0</v>
      </c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</row>
    <row r="63" ht="19.5" customHeight="1">
      <c r="A63" s="201" t="s">
        <v>238</v>
      </c>
      <c r="B63" s="109" t="s">
        <v>24</v>
      </c>
      <c r="C63" s="109">
        <v>1.0</v>
      </c>
      <c r="D63" s="127">
        <f t="shared" si="26"/>
        <v>1</v>
      </c>
      <c r="E63" s="111">
        <v>90.0</v>
      </c>
      <c r="F63" s="111">
        <f t="shared" si="27"/>
        <v>90</v>
      </c>
      <c r="G63" s="4"/>
      <c r="H63" s="160"/>
      <c r="I63" s="145">
        <v>1.0</v>
      </c>
      <c r="J63" s="146"/>
      <c r="K63" s="147"/>
      <c r="L63" s="148"/>
      <c r="M63" s="193"/>
      <c r="N63" s="179"/>
      <c r="O63" s="125"/>
      <c r="P63" s="120"/>
      <c r="Q63" s="150"/>
      <c r="R63" s="124"/>
      <c r="S63" s="152"/>
      <c r="T63" s="124"/>
      <c r="U63" s="4"/>
      <c r="V63" s="104"/>
      <c r="W63" s="104"/>
      <c r="X63" s="104"/>
      <c r="Y63" s="104"/>
      <c r="Z63" s="104"/>
      <c r="AA63" s="124">
        <f t="shared" ref="AA63:AA64" si="35">AH63*$D63</f>
        <v>1</v>
      </c>
      <c r="AB63" s="104"/>
      <c r="AC63" s="124"/>
      <c r="AD63" s="124"/>
      <c r="AE63" s="124"/>
      <c r="AF63" s="124"/>
      <c r="AG63" s="124"/>
      <c r="AH63" s="124">
        <v>1.0</v>
      </c>
      <c r="AI63" s="124"/>
      <c r="AJ63" s="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4"/>
      <c r="BH63" s="124"/>
      <c r="BI63" s="124"/>
      <c r="BJ63" s="124"/>
      <c r="BK63" s="124"/>
      <c r="BL63" s="5"/>
      <c r="BM63" s="126">
        <v>1.8</v>
      </c>
      <c r="BN63" s="126">
        <f t="shared" si="29"/>
        <v>1.8</v>
      </c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</row>
    <row r="64" ht="19.5" customHeight="1">
      <c r="A64" s="201" t="s">
        <v>239</v>
      </c>
      <c r="B64" s="109" t="s">
        <v>24</v>
      </c>
      <c r="C64" s="109">
        <v>1.0</v>
      </c>
      <c r="D64" s="127">
        <f t="shared" si="26"/>
        <v>1</v>
      </c>
      <c r="E64" s="111">
        <v>105.0</v>
      </c>
      <c r="F64" s="111">
        <f t="shared" si="27"/>
        <v>105</v>
      </c>
      <c r="G64" s="4"/>
      <c r="H64" s="160"/>
      <c r="I64" s="145">
        <v>1.0</v>
      </c>
      <c r="J64" s="146"/>
      <c r="K64" s="147"/>
      <c r="L64" s="148"/>
      <c r="M64" s="193"/>
      <c r="N64" s="179"/>
      <c r="O64" s="125"/>
      <c r="P64" s="120"/>
      <c r="Q64" s="150"/>
      <c r="R64" s="124"/>
      <c r="S64" s="152"/>
      <c r="T64" s="124"/>
      <c r="U64" s="4"/>
      <c r="V64" s="104"/>
      <c r="W64" s="104"/>
      <c r="X64" s="104"/>
      <c r="Y64" s="104"/>
      <c r="Z64" s="104"/>
      <c r="AA64" s="124">
        <f t="shared" si="35"/>
        <v>1</v>
      </c>
      <c r="AB64" s="104"/>
      <c r="AC64" s="124"/>
      <c r="AD64" s="124"/>
      <c r="AE64" s="124"/>
      <c r="AF64" s="124"/>
      <c r="AG64" s="124"/>
      <c r="AH64" s="124">
        <v>1.0</v>
      </c>
      <c r="AI64" s="124"/>
      <c r="AJ64" s="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4"/>
      <c r="BH64" s="124"/>
      <c r="BI64" s="124"/>
      <c r="BJ64" s="124"/>
      <c r="BK64" s="124"/>
      <c r="BL64" s="5"/>
      <c r="BM64" s="126">
        <v>2.1</v>
      </c>
      <c r="BN64" s="126">
        <f t="shared" si="29"/>
        <v>2.1</v>
      </c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</row>
    <row r="65" ht="19.5" customHeight="1">
      <c r="A65" s="201" t="s">
        <v>240</v>
      </c>
      <c r="B65" s="109" t="s">
        <v>25</v>
      </c>
      <c r="C65" s="109">
        <v>1.0</v>
      </c>
      <c r="D65" s="127">
        <f t="shared" si="26"/>
        <v>1</v>
      </c>
      <c r="E65" s="111">
        <v>227.5</v>
      </c>
      <c r="F65" s="111">
        <f t="shared" si="27"/>
        <v>227.5</v>
      </c>
      <c r="G65" s="4"/>
      <c r="H65" s="160"/>
      <c r="I65" s="144">
        <v>1.0</v>
      </c>
      <c r="J65" s="114"/>
      <c r="K65" s="115"/>
      <c r="L65" s="116"/>
      <c r="M65" s="193"/>
      <c r="N65" s="118"/>
      <c r="O65" s="125"/>
      <c r="P65" s="161"/>
      <c r="Q65" s="121"/>
      <c r="R65" s="124"/>
      <c r="S65" s="122"/>
      <c r="T65" s="124"/>
      <c r="U65" s="4"/>
      <c r="V65" s="104"/>
      <c r="W65" s="104"/>
      <c r="X65" s="104"/>
      <c r="Y65" s="104"/>
      <c r="Z65" s="104"/>
      <c r="AA65" s="124"/>
      <c r="AB65" s="104"/>
      <c r="AC65" s="124"/>
      <c r="AD65" s="124"/>
      <c r="AE65" s="124"/>
      <c r="AF65" s="124"/>
      <c r="AG65" s="124"/>
      <c r="AH65" s="124"/>
      <c r="AI65" s="124"/>
      <c r="AJ65" s="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4"/>
      <c r="BH65" s="124">
        <f t="shared" ref="BH65:BI65" si="36">BJ65*$D65</f>
        <v>3</v>
      </c>
      <c r="BI65" s="124">
        <f t="shared" si="36"/>
        <v>3</v>
      </c>
      <c r="BJ65" s="124">
        <v>3.0</v>
      </c>
      <c r="BK65" s="124">
        <v>3.0</v>
      </c>
      <c r="BL65" s="5"/>
      <c r="BM65" s="126">
        <v>5.0</v>
      </c>
      <c r="BN65" s="126">
        <f t="shared" si="29"/>
        <v>5</v>
      </c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</row>
    <row r="66" ht="19.5" customHeight="1">
      <c r="A66" s="168" t="s">
        <v>241</v>
      </c>
      <c r="B66" s="109" t="s">
        <v>24</v>
      </c>
      <c r="C66" s="109">
        <v>2.0</v>
      </c>
      <c r="D66" s="127">
        <f t="shared" si="26"/>
        <v>1</v>
      </c>
      <c r="E66" s="111">
        <v>125.0</v>
      </c>
      <c r="F66" s="111">
        <f t="shared" si="27"/>
        <v>125</v>
      </c>
      <c r="G66" s="4"/>
      <c r="H66" s="160"/>
      <c r="I66" s="144">
        <v>1.0</v>
      </c>
      <c r="J66" s="114"/>
      <c r="K66" s="115"/>
      <c r="L66" s="116"/>
      <c r="M66" s="193"/>
      <c r="N66" s="179"/>
      <c r="O66" s="125"/>
      <c r="P66" s="161"/>
      <c r="Q66" s="121"/>
      <c r="R66" s="124"/>
      <c r="S66" s="122"/>
      <c r="T66" s="124"/>
      <c r="U66" s="4"/>
      <c r="V66" s="104"/>
      <c r="W66" s="104"/>
      <c r="X66" s="104"/>
      <c r="Y66" s="104"/>
      <c r="Z66" s="104"/>
      <c r="AA66" s="124">
        <f>AH66*$D66</f>
        <v>2</v>
      </c>
      <c r="AB66" s="104"/>
      <c r="AC66" s="124"/>
      <c r="AD66" s="124"/>
      <c r="AE66" s="124"/>
      <c r="AF66" s="124"/>
      <c r="AG66" s="124"/>
      <c r="AH66" s="124">
        <v>2.0</v>
      </c>
      <c r="AI66" s="124"/>
      <c r="AJ66" s="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4"/>
      <c r="BH66" s="124">
        <f t="shared" ref="BH66:BI66" si="37">BJ66*$D66</f>
        <v>3</v>
      </c>
      <c r="BI66" s="124">
        <f t="shared" si="37"/>
        <v>3</v>
      </c>
      <c r="BJ66" s="124">
        <v>3.0</v>
      </c>
      <c r="BK66" s="124">
        <v>3.0</v>
      </c>
      <c r="BL66" s="5"/>
      <c r="BM66" s="126">
        <v>2.5</v>
      </c>
      <c r="BN66" s="126">
        <f t="shared" si="29"/>
        <v>2.5</v>
      </c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</row>
    <row r="67" ht="19.5" customHeight="1">
      <c r="A67" s="168" t="s">
        <v>242</v>
      </c>
      <c r="B67" s="109" t="s">
        <v>25</v>
      </c>
      <c r="C67" s="109">
        <v>2.0</v>
      </c>
      <c r="D67" s="127">
        <f t="shared" si="26"/>
        <v>1</v>
      </c>
      <c r="E67" s="111">
        <v>120.0</v>
      </c>
      <c r="F67" s="111">
        <f t="shared" si="27"/>
        <v>120</v>
      </c>
      <c r="G67" s="4"/>
      <c r="H67" s="160"/>
      <c r="I67" s="144">
        <v>1.0</v>
      </c>
      <c r="J67" s="114"/>
      <c r="K67" s="115"/>
      <c r="L67" s="116"/>
      <c r="M67" s="193"/>
      <c r="N67" s="179"/>
      <c r="O67" s="125"/>
      <c r="P67" s="161"/>
      <c r="Q67" s="121"/>
      <c r="R67" s="124"/>
      <c r="S67" s="122"/>
      <c r="T67" s="124"/>
      <c r="U67" s="4"/>
      <c r="V67" s="104"/>
      <c r="W67" s="104"/>
      <c r="X67" s="104"/>
      <c r="Y67" s="104"/>
      <c r="Z67" s="104"/>
      <c r="AA67" s="104"/>
      <c r="AB67" s="124">
        <f>AI67*$D67</f>
        <v>2</v>
      </c>
      <c r="AC67" s="124"/>
      <c r="AD67" s="124"/>
      <c r="AE67" s="124"/>
      <c r="AF67" s="124"/>
      <c r="AG67" s="124"/>
      <c r="AH67" s="124"/>
      <c r="AI67" s="124">
        <v>2.0</v>
      </c>
      <c r="AJ67" s="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4"/>
      <c r="BH67" s="124">
        <f t="shared" ref="BH67:BI67" si="38">BJ67*$D67</f>
        <v>3</v>
      </c>
      <c r="BI67" s="124">
        <f t="shared" si="38"/>
        <v>3</v>
      </c>
      <c r="BJ67" s="124">
        <v>3.0</v>
      </c>
      <c r="BK67" s="124">
        <v>3.0</v>
      </c>
      <c r="BL67" s="5"/>
      <c r="BM67" s="126">
        <v>2.2</v>
      </c>
      <c r="BN67" s="126">
        <f t="shared" si="29"/>
        <v>2.2</v>
      </c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ht="19.5" customHeight="1">
      <c r="A68" s="168" t="s">
        <v>243</v>
      </c>
      <c r="B68" s="109" t="s">
        <v>24</v>
      </c>
      <c r="C68" s="109">
        <v>2.0</v>
      </c>
      <c r="D68" s="127">
        <f t="shared" si="26"/>
        <v>1</v>
      </c>
      <c r="E68" s="111">
        <v>177.5</v>
      </c>
      <c r="F68" s="111">
        <f t="shared" si="27"/>
        <v>177.5</v>
      </c>
      <c r="G68" s="4"/>
      <c r="H68" s="160"/>
      <c r="I68" s="144">
        <v>1.0</v>
      </c>
      <c r="J68" s="114"/>
      <c r="K68" s="115"/>
      <c r="L68" s="116"/>
      <c r="M68" s="193"/>
      <c r="N68" s="179"/>
      <c r="O68" s="125"/>
      <c r="P68" s="161"/>
      <c r="Q68" s="121"/>
      <c r="R68" s="124"/>
      <c r="S68" s="122"/>
      <c r="T68" s="124"/>
      <c r="U68" s="4"/>
      <c r="V68" s="104"/>
      <c r="W68" s="104"/>
      <c r="X68" s="104"/>
      <c r="Y68" s="104"/>
      <c r="Z68" s="104"/>
      <c r="AA68" s="124">
        <f t="shared" ref="AA68:AA69" si="40">AH68*$D68</f>
        <v>2</v>
      </c>
      <c r="AB68" s="104"/>
      <c r="AC68" s="124"/>
      <c r="AD68" s="124"/>
      <c r="AE68" s="124"/>
      <c r="AF68" s="124"/>
      <c r="AG68" s="124"/>
      <c r="AH68" s="124">
        <v>2.0</v>
      </c>
      <c r="AI68" s="124"/>
      <c r="AJ68" s="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4"/>
      <c r="BH68" s="124">
        <f t="shared" ref="BH68:BI68" si="39">BJ68*$D68</f>
        <v>3</v>
      </c>
      <c r="BI68" s="124">
        <f t="shared" si="39"/>
        <v>3</v>
      </c>
      <c r="BJ68" s="124">
        <v>3.0</v>
      </c>
      <c r="BK68" s="124">
        <v>3.0</v>
      </c>
      <c r="BL68" s="5"/>
      <c r="BM68" s="126">
        <v>3.5</v>
      </c>
      <c r="BN68" s="126">
        <f t="shared" si="29"/>
        <v>3.5</v>
      </c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</row>
    <row r="69" ht="19.5" customHeight="1">
      <c r="A69" s="168" t="s">
        <v>244</v>
      </c>
      <c r="B69" s="109" t="s">
        <v>24</v>
      </c>
      <c r="C69" s="109">
        <v>2.0</v>
      </c>
      <c r="D69" s="127">
        <f t="shared" si="26"/>
        <v>1</v>
      </c>
      <c r="E69" s="111">
        <v>130.0</v>
      </c>
      <c r="F69" s="111">
        <f t="shared" si="27"/>
        <v>130</v>
      </c>
      <c r="G69" s="4"/>
      <c r="H69" s="160"/>
      <c r="I69" s="144">
        <v>1.0</v>
      </c>
      <c r="J69" s="114"/>
      <c r="K69" s="115"/>
      <c r="L69" s="116"/>
      <c r="M69" s="193"/>
      <c r="N69" s="179"/>
      <c r="O69" s="125"/>
      <c r="P69" s="161"/>
      <c r="Q69" s="121"/>
      <c r="R69" s="124"/>
      <c r="S69" s="122"/>
      <c r="T69" s="124"/>
      <c r="U69" s="4"/>
      <c r="V69" s="104"/>
      <c r="W69" s="104"/>
      <c r="X69" s="104"/>
      <c r="Y69" s="104"/>
      <c r="Z69" s="104"/>
      <c r="AA69" s="124">
        <f t="shared" si="40"/>
        <v>2</v>
      </c>
      <c r="AB69" s="104"/>
      <c r="AC69" s="124"/>
      <c r="AD69" s="124"/>
      <c r="AE69" s="124"/>
      <c r="AF69" s="124"/>
      <c r="AG69" s="124"/>
      <c r="AH69" s="124">
        <v>2.0</v>
      </c>
      <c r="AI69" s="124"/>
      <c r="AJ69" s="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4"/>
      <c r="BH69" s="124">
        <f t="shared" ref="BH69:BI69" si="41">BJ69*$D69</f>
        <v>4</v>
      </c>
      <c r="BI69" s="124">
        <f t="shared" si="41"/>
        <v>4</v>
      </c>
      <c r="BJ69" s="124">
        <v>4.0</v>
      </c>
      <c r="BK69" s="124">
        <v>4.0</v>
      </c>
      <c r="BL69" s="5"/>
      <c r="BM69" s="126">
        <v>2.5</v>
      </c>
      <c r="BN69" s="126">
        <f t="shared" si="29"/>
        <v>2.5</v>
      </c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</row>
    <row r="70" ht="19.5" customHeight="1">
      <c r="A70" s="5"/>
      <c r="B70" s="5"/>
      <c r="C70" s="5"/>
      <c r="D70" s="5"/>
      <c r="E70" s="5"/>
      <c r="F70" s="133">
        <f>SUM(F33:F69)</f>
        <v>1532.5</v>
      </c>
      <c r="G70" s="67"/>
      <c r="H70" s="156">
        <f t="shared" ref="H70:T70" si="42">SUM(H33:H69)</f>
        <v>0</v>
      </c>
      <c r="I70" s="156">
        <f t="shared" si="42"/>
        <v>12</v>
      </c>
      <c r="J70" s="156">
        <f t="shared" si="42"/>
        <v>0</v>
      </c>
      <c r="K70" s="156">
        <f t="shared" si="42"/>
        <v>0</v>
      </c>
      <c r="L70" s="156">
        <f t="shared" si="42"/>
        <v>0</v>
      </c>
      <c r="M70" s="156">
        <f t="shared" si="42"/>
        <v>0</v>
      </c>
      <c r="N70" s="156">
        <f t="shared" si="42"/>
        <v>0</v>
      </c>
      <c r="O70" s="156">
        <f t="shared" si="42"/>
        <v>0</v>
      </c>
      <c r="P70" s="156">
        <f t="shared" si="42"/>
        <v>0</v>
      </c>
      <c r="Q70" s="156">
        <f t="shared" si="42"/>
        <v>0</v>
      </c>
      <c r="R70" s="156">
        <f t="shared" si="42"/>
        <v>0</v>
      </c>
      <c r="S70" s="156">
        <f t="shared" si="42"/>
        <v>0</v>
      </c>
      <c r="T70" s="156">
        <f t="shared" si="42"/>
        <v>0</v>
      </c>
      <c r="U70" s="67"/>
      <c r="V70" s="104"/>
      <c r="W70" s="104"/>
      <c r="X70" s="104"/>
      <c r="Y70" s="104"/>
      <c r="Z70" s="104"/>
      <c r="AA70" s="156">
        <f t="shared" ref="AA70:AB70" si="43">SUM(AA33:AA69)</f>
        <v>12</v>
      </c>
      <c r="AB70" s="156">
        <f t="shared" si="43"/>
        <v>3</v>
      </c>
      <c r="AC70" s="104"/>
      <c r="AD70" s="104"/>
      <c r="AE70" s="104"/>
      <c r="AF70" s="104"/>
      <c r="AG70" s="104"/>
      <c r="AH70" s="104"/>
      <c r="AI70" s="104"/>
      <c r="AJ70" s="67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67"/>
      <c r="BH70" s="104">
        <f t="shared" ref="BH70:BI70" si="44">SUM(BH33:BH69)</f>
        <v>16</v>
      </c>
      <c r="BI70" s="104">
        <f t="shared" si="44"/>
        <v>45</v>
      </c>
      <c r="BJ70" s="124"/>
      <c r="BK70" s="124"/>
      <c r="BL70" s="5"/>
      <c r="BM70" s="129"/>
      <c r="BN70" s="135">
        <f>SUM(BN33:BN69)</f>
        <v>31.1</v>
      </c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</row>
    <row r="71" ht="19.5" customHeight="1">
      <c r="A71" s="157" t="s">
        <v>111</v>
      </c>
      <c r="B71" s="5"/>
      <c r="C71" s="158"/>
      <c r="D71" s="158"/>
      <c r="E71" s="158"/>
      <c r="F71" s="158"/>
      <c r="G71" s="67"/>
      <c r="H71" s="158"/>
      <c r="I71" s="158"/>
      <c r="J71" s="158"/>
      <c r="K71" s="158"/>
      <c r="L71" s="158"/>
      <c r="M71" s="158"/>
      <c r="N71" s="159"/>
      <c r="O71" s="158"/>
      <c r="P71" s="158"/>
      <c r="Q71" s="158"/>
      <c r="R71" s="158"/>
      <c r="S71" s="158"/>
      <c r="T71" s="158"/>
      <c r="U71" s="67"/>
      <c r="V71" s="103" t="s">
        <v>19</v>
      </c>
      <c r="W71" s="103" t="s">
        <v>20</v>
      </c>
      <c r="X71" s="103" t="s">
        <v>21</v>
      </c>
      <c r="Y71" s="103" t="s">
        <v>22</v>
      </c>
      <c r="Z71" s="103" t="s">
        <v>23</v>
      </c>
      <c r="AA71" s="103" t="s">
        <v>24</v>
      </c>
      <c r="AB71" s="103" t="s">
        <v>25</v>
      </c>
      <c r="AC71" s="104" t="s">
        <v>19</v>
      </c>
      <c r="AD71" s="104" t="s">
        <v>20</v>
      </c>
      <c r="AE71" s="104" t="s">
        <v>21</v>
      </c>
      <c r="AF71" s="104" t="s">
        <v>22</v>
      </c>
      <c r="AG71" s="104" t="s">
        <v>23</v>
      </c>
      <c r="AH71" s="104" t="s">
        <v>24</v>
      </c>
      <c r="AI71" s="104" t="s">
        <v>25</v>
      </c>
      <c r="AJ71" s="67"/>
      <c r="AK71" s="103" t="s">
        <v>30</v>
      </c>
      <c r="AL71" s="103" t="s">
        <v>31</v>
      </c>
      <c r="AM71" s="103" t="s">
        <v>32</v>
      </c>
      <c r="AN71" s="103" t="s">
        <v>33</v>
      </c>
      <c r="AO71" s="103" t="s">
        <v>34</v>
      </c>
      <c r="AP71" s="103" t="s">
        <v>35</v>
      </c>
      <c r="AQ71" s="103" t="s">
        <v>36</v>
      </c>
      <c r="AR71" s="103" t="s">
        <v>37</v>
      </c>
      <c r="AS71" s="103" t="s">
        <v>38</v>
      </c>
      <c r="AT71" s="103" t="s">
        <v>39</v>
      </c>
      <c r="AU71" s="103" t="s">
        <v>52</v>
      </c>
      <c r="AV71" s="104" t="s">
        <v>30</v>
      </c>
      <c r="AW71" s="104" t="s">
        <v>31</v>
      </c>
      <c r="AX71" s="104" t="s">
        <v>32</v>
      </c>
      <c r="AY71" s="104" t="s">
        <v>33</v>
      </c>
      <c r="AZ71" s="104" t="s">
        <v>34</v>
      </c>
      <c r="BA71" s="104" t="s">
        <v>35</v>
      </c>
      <c r="BB71" s="104" t="s">
        <v>36</v>
      </c>
      <c r="BC71" s="104" t="s">
        <v>37</v>
      </c>
      <c r="BD71" s="104" t="s">
        <v>38</v>
      </c>
      <c r="BE71" s="104" t="s">
        <v>39</v>
      </c>
      <c r="BF71" s="104" t="s">
        <v>52</v>
      </c>
      <c r="BG71" s="67"/>
      <c r="BH71" s="191" t="s">
        <v>32</v>
      </c>
      <c r="BI71" s="191" t="s">
        <v>33</v>
      </c>
      <c r="BJ71" s="104" t="s">
        <v>32</v>
      </c>
      <c r="BK71" s="104" t="s">
        <v>33</v>
      </c>
      <c r="BL71" s="5"/>
      <c r="BM71" s="105" t="s">
        <v>76</v>
      </c>
      <c r="BN71" s="105" t="s">
        <v>77</v>
      </c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</row>
    <row r="72" ht="19.5" customHeight="1">
      <c r="A72" s="118" t="s">
        <v>245</v>
      </c>
      <c r="B72" s="109" t="s">
        <v>24</v>
      </c>
      <c r="C72" s="119">
        <v>5.0</v>
      </c>
      <c r="D72" s="127">
        <f t="shared" ref="D72:D87" si="45">SUM(H72:T72)</f>
        <v>0</v>
      </c>
      <c r="E72" s="111">
        <v>275.0</v>
      </c>
      <c r="F72" s="111">
        <f t="shared" ref="F72:F87" si="46">D72*E72*(100-$D$2)/100</f>
        <v>0</v>
      </c>
      <c r="G72" s="4"/>
      <c r="H72" s="160"/>
      <c r="I72" s="113"/>
      <c r="J72" s="114"/>
      <c r="K72" s="115"/>
      <c r="L72" s="116"/>
      <c r="M72" s="193"/>
      <c r="N72" s="118"/>
      <c r="O72" s="125"/>
      <c r="P72" s="161"/>
      <c r="Q72" s="121"/>
      <c r="R72" s="124"/>
      <c r="S72" s="122"/>
      <c r="T72" s="124"/>
      <c r="U72" s="4"/>
      <c r="V72" s="124"/>
      <c r="W72" s="124"/>
      <c r="X72" s="124"/>
      <c r="Y72" s="124"/>
      <c r="Z72" s="124"/>
      <c r="AA72" s="124">
        <f>AH72*$D72</f>
        <v>0</v>
      </c>
      <c r="AB72" s="124"/>
      <c r="AC72" s="124"/>
      <c r="AD72" s="124"/>
      <c r="AE72" s="124"/>
      <c r="AF72" s="124"/>
      <c r="AG72" s="124"/>
      <c r="AH72" s="124">
        <v>5.0</v>
      </c>
      <c r="AI72" s="124"/>
      <c r="AJ72" s="4"/>
      <c r="AK72" s="104"/>
      <c r="AL72" s="124">
        <f>AW72*$D72</f>
        <v>0</v>
      </c>
      <c r="AM72" s="104"/>
      <c r="AN72" s="124">
        <f>AY72*$D72</f>
        <v>0</v>
      </c>
      <c r="AO72" s="104"/>
      <c r="AP72" s="104"/>
      <c r="AQ72" s="104"/>
      <c r="AR72" s="104"/>
      <c r="AS72" s="104"/>
      <c r="AT72" s="104"/>
      <c r="AU72" s="104"/>
      <c r="AV72" s="104"/>
      <c r="AW72" s="124">
        <v>1.0</v>
      </c>
      <c r="AX72" s="104"/>
      <c r="AY72" s="124">
        <v>2.0</v>
      </c>
      <c r="AZ72" s="104"/>
      <c r="BA72" s="104"/>
      <c r="BB72" s="104"/>
      <c r="BC72" s="104"/>
      <c r="BD72" s="104"/>
      <c r="BE72" s="104"/>
      <c r="BF72" s="104"/>
      <c r="BG72" s="4"/>
      <c r="BH72" s="124"/>
      <c r="BI72" s="124"/>
      <c r="BJ72" s="124"/>
      <c r="BK72" s="124"/>
      <c r="BL72" s="5"/>
      <c r="BM72" s="129">
        <v>6.6</v>
      </c>
      <c r="BN72" s="126">
        <f t="shared" ref="BN72:BN87" si="48">BM72*D72</f>
        <v>0</v>
      </c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</row>
    <row r="73" ht="19.5" customHeight="1">
      <c r="A73" s="118" t="s">
        <v>246</v>
      </c>
      <c r="B73" s="119" t="s">
        <v>21</v>
      </c>
      <c r="C73" s="119">
        <v>20.0</v>
      </c>
      <c r="D73" s="127">
        <f t="shared" si="45"/>
        <v>0</v>
      </c>
      <c r="E73" s="111">
        <v>145.0</v>
      </c>
      <c r="F73" s="111">
        <f t="shared" si="46"/>
        <v>0</v>
      </c>
      <c r="G73" s="4"/>
      <c r="H73" s="160"/>
      <c r="I73" s="113"/>
      <c r="J73" s="114"/>
      <c r="K73" s="115"/>
      <c r="L73" s="116"/>
      <c r="M73" s="193"/>
      <c r="N73" s="118"/>
      <c r="O73" s="125"/>
      <c r="P73" s="161"/>
      <c r="Q73" s="121"/>
      <c r="R73" s="124"/>
      <c r="S73" s="122"/>
      <c r="T73" s="124"/>
      <c r="U73" s="4"/>
      <c r="V73" s="124"/>
      <c r="W73" s="124"/>
      <c r="X73" s="124">
        <f t="shared" ref="X73:X74" si="49">AE73*$D73</f>
        <v>0</v>
      </c>
      <c r="Y73" s="124"/>
      <c r="Z73" s="124"/>
      <c r="AA73" s="124"/>
      <c r="AB73" s="124"/>
      <c r="AC73" s="124"/>
      <c r="AD73" s="124"/>
      <c r="AE73" s="124">
        <v>20.0</v>
      </c>
      <c r="AF73" s="124"/>
      <c r="AG73" s="124"/>
      <c r="AH73" s="124"/>
      <c r="AI73" s="124"/>
      <c r="AJ73" s="4"/>
      <c r="AK73" s="124">
        <f t="shared" ref="AK73:AM73" si="47">AV73*$D73</f>
        <v>0</v>
      </c>
      <c r="AL73" s="124">
        <f t="shared" si="47"/>
        <v>0</v>
      </c>
      <c r="AM73" s="124">
        <f t="shared" si="47"/>
        <v>0</v>
      </c>
      <c r="AN73" s="104"/>
      <c r="AO73" s="104"/>
      <c r="AP73" s="104"/>
      <c r="AQ73" s="104"/>
      <c r="AR73" s="104"/>
      <c r="AS73" s="104"/>
      <c r="AT73" s="104"/>
      <c r="AU73" s="104"/>
      <c r="AV73" s="124">
        <v>6.0</v>
      </c>
      <c r="AW73" s="124">
        <v>13.0</v>
      </c>
      <c r="AX73" s="124">
        <v>1.0</v>
      </c>
      <c r="AY73" s="104"/>
      <c r="AZ73" s="104"/>
      <c r="BA73" s="104"/>
      <c r="BB73" s="104"/>
      <c r="BC73" s="104"/>
      <c r="BD73" s="104"/>
      <c r="BE73" s="104"/>
      <c r="BF73" s="104"/>
      <c r="BG73" s="4"/>
      <c r="BH73" s="124"/>
      <c r="BI73" s="124"/>
      <c r="BJ73" s="124"/>
      <c r="BK73" s="124"/>
      <c r="BL73" s="5"/>
      <c r="BM73" s="202">
        <v>2.517</v>
      </c>
      <c r="BN73" s="126">
        <f t="shared" si="48"/>
        <v>0</v>
      </c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</row>
    <row r="74" ht="19.5" customHeight="1">
      <c r="A74" s="118" t="s">
        <v>247</v>
      </c>
      <c r="B74" s="119" t="s">
        <v>21</v>
      </c>
      <c r="C74" s="119">
        <v>20.0</v>
      </c>
      <c r="D74" s="127">
        <f t="shared" si="45"/>
        <v>0</v>
      </c>
      <c r="E74" s="111">
        <v>165.0</v>
      </c>
      <c r="F74" s="111">
        <f t="shared" si="46"/>
        <v>0</v>
      </c>
      <c r="G74" s="4"/>
      <c r="H74" s="160"/>
      <c r="I74" s="113"/>
      <c r="J74" s="114"/>
      <c r="K74" s="115"/>
      <c r="L74" s="116"/>
      <c r="M74" s="193"/>
      <c r="N74" s="118"/>
      <c r="O74" s="125"/>
      <c r="P74" s="161"/>
      <c r="Q74" s="121"/>
      <c r="R74" s="124"/>
      <c r="S74" s="122"/>
      <c r="T74" s="124"/>
      <c r="U74" s="4"/>
      <c r="V74" s="124"/>
      <c r="W74" s="124"/>
      <c r="X74" s="124">
        <f t="shared" si="49"/>
        <v>0</v>
      </c>
      <c r="Y74" s="124"/>
      <c r="Z74" s="124"/>
      <c r="AA74" s="124"/>
      <c r="AB74" s="124"/>
      <c r="AC74" s="124"/>
      <c r="AD74" s="124"/>
      <c r="AE74" s="124">
        <v>20.0</v>
      </c>
      <c r="AF74" s="124"/>
      <c r="AG74" s="124"/>
      <c r="AH74" s="124"/>
      <c r="AI74" s="124"/>
      <c r="AJ74" s="4"/>
      <c r="AK74" s="124">
        <f t="shared" ref="AK74:AL74" si="50">AV74*$D74</f>
        <v>0</v>
      </c>
      <c r="AL74" s="124">
        <f t="shared" si="50"/>
        <v>0</v>
      </c>
      <c r="AM74" s="104"/>
      <c r="AN74" s="104"/>
      <c r="AO74" s="104"/>
      <c r="AP74" s="104"/>
      <c r="AQ74" s="104"/>
      <c r="AR74" s="104"/>
      <c r="AS74" s="104"/>
      <c r="AT74" s="104"/>
      <c r="AU74" s="104"/>
      <c r="AV74" s="124">
        <v>7.0</v>
      </c>
      <c r="AW74" s="124">
        <v>13.0</v>
      </c>
      <c r="AX74" s="104"/>
      <c r="AY74" s="104"/>
      <c r="AZ74" s="104"/>
      <c r="BA74" s="104"/>
      <c r="BB74" s="104"/>
      <c r="BC74" s="104"/>
      <c r="BD74" s="104"/>
      <c r="BE74" s="104"/>
      <c r="BF74" s="104"/>
      <c r="BG74" s="4"/>
      <c r="BH74" s="124"/>
      <c r="BI74" s="124"/>
      <c r="BJ74" s="124"/>
      <c r="BK74" s="124"/>
      <c r="BL74" s="5"/>
      <c r="BM74" s="202">
        <v>3.016</v>
      </c>
      <c r="BN74" s="126">
        <f t="shared" si="48"/>
        <v>0</v>
      </c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</row>
    <row r="75" ht="19.5" customHeight="1">
      <c r="A75" s="118" t="s">
        <v>248</v>
      </c>
      <c r="B75" s="119" t="s">
        <v>22</v>
      </c>
      <c r="C75" s="119">
        <v>10.0</v>
      </c>
      <c r="D75" s="127">
        <f t="shared" si="45"/>
        <v>0</v>
      </c>
      <c r="E75" s="111">
        <v>145.0</v>
      </c>
      <c r="F75" s="111">
        <f t="shared" si="46"/>
        <v>0</v>
      </c>
      <c r="G75" s="4"/>
      <c r="H75" s="160"/>
      <c r="I75" s="113"/>
      <c r="J75" s="114"/>
      <c r="K75" s="115"/>
      <c r="L75" s="116"/>
      <c r="M75" s="193"/>
      <c r="N75" s="118"/>
      <c r="O75" s="125"/>
      <c r="P75" s="161"/>
      <c r="Q75" s="121"/>
      <c r="R75" s="124"/>
      <c r="S75" s="122"/>
      <c r="T75" s="124"/>
      <c r="U75" s="4"/>
      <c r="V75" s="124"/>
      <c r="W75" s="124"/>
      <c r="X75" s="124"/>
      <c r="Y75" s="124">
        <f t="shared" ref="Y75:Y76" si="52">AF75*$D75</f>
        <v>0</v>
      </c>
      <c r="Z75" s="124"/>
      <c r="AA75" s="124"/>
      <c r="AB75" s="124"/>
      <c r="AC75" s="124"/>
      <c r="AD75" s="124"/>
      <c r="AE75" s="124"/>
      <c r="AF75" s="124">
        <v>10.0</v>
      </c>
      <c r="AG75" s="124"/>
      <c r="AH75" s="124"/>
      <c r="AI75" s="124"/>
      <c r="AJ75" s="4"/>
      <c r="AK75" s="124">
        <f t="shared" ref="AK75:AM75" si="51">AV75*$D75</f>
        <v>0</v>
      </c>
      <c r="AL75" s="124">
        <f t="shared" si="51"/>
        <v>0</v>
      </c>
      <c r="AM75" s="124">
        <f t="shared" si="51"/>
        <v>0</v>
      </c>
      <c r="AN75" s="104"/>
      <c r="AO75" s="104"/>
      <c r="AP75" s="104"/>
      <c r="AQ75" s="104"/>
      <c r="AR75" s="104"/>
      <c r="AS75" s="104"/>
      <c r="AT75" s="104"/>
      <c r="AU75" s="104"/>
      <c r="AV75" s="124">
        <v>1.0</v>
      </c>
      <c r="AW75" s="124">
        <v>7.0</v>
      </c>
      <c r="AX75" s="124">
        <v>2.0</v>
      </c>
      <c r="AY75" s="104"/>
      <c r="AZ75" s="104"/>
      <c r="BA75" s="104"/>
      <c r="BB75" s="104"/>
      <c r="BC75" s="104"/>
      <c r="BD75" s="104"/>
      <c r="BE75" s="104"/>
      <c r="BF75" s="104"/>
      <c r="BG75" s="4"/>
      <c r="BH75" s="124"/>
      <c r="BI75" s="124"/>
      <c r="BJ75" s="124"/>
      <c r="BK75" s="124"/>
      <c r="BL75" s="5"/>
      <c r="BM75" s="202">
        <v>3.239</v>
      </c>
      <c r="BN75" s="126">
        <f t="shared" si="48"/>
        <v>0</v>
      </c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</row>
    <row r="76" ht="19.5" customHeight="1">
      <c r="A76" s="118" t="s">
        <v>249</v>
      </c>
      <c r="B76" s="119" t="s">
        <v>22</v>
      </c>
      <c r="C76" s="119">
        <v>10.0</v>
      </c>
      <c r="D76" s="127">
        <f t="shared" si="45"/>
        <v>0</v>
      </c>
      <c r="E76" s="111">
        <v>192.5</v>
      </c>
      <c r="F76" s="111">
        <f t="shared" si="46"/>
        <v>0</v>
      </c>
      <c r="G76" s="4"/>
      <c r="H76" s="160"/>
      <c r="I76" s="113"/>
      <c r="J76" s="114"/>
      <c r="K76" s="115"/>
      <c r="L76" s="116"/>
      <c r="M76" s="193"/>
      <c r="N76" s="118"/>
      <c r="O76" s="125"/>
      <c r="P76" s="161"/>
      <c r="Q76" s="121"/>
      <c r="R76" s="124"/>
      <c r="S76" s="122"/>
      <c r="T76" s="124"/>
      <c r="U76" s="4"/>
      <c r="V76" s="124"/>
      <c r="W76" s="124"/>
      <c r="X76" s="124"/>
      <c r="Y76" s="124">
        <f t="shared" si="52"/>
        <v>0</v>
      </c>
      <c r="Z76" s="124"/>
      <c r="AA76" s="124"/>
      <c r="AB76" s="124"/>
      <c r="AC76" s="124"/>
      <c r="AD76" s="124"/>
      <c r="AE76" s="124"/>
      <c r="AF76" s="124">
        <v>10.0</v>
      </c>
      <c r="AG76" s="124"/>
      <c r="AH76" s="124"/>
      <c r="AI76" s="124"/>
      <c r="AJ76" s="4"/>
      <c r="AK76" s="124">
        <f t="shared" ref="AK76:AM76" si="53">AV76*$D76</f>
        <v>0</v>
      </c>
      <c r="AL76" s="124">
        <f t="shared" si="53"/>
        <v>0</v>
      </c>
      <c r="AM76" s="124">
        <f t="shared" si="53"/>
        <v>0</v>
      </c>
      <c r="AN76" s="104"/>
      <c r="AO76" s="104"/>
      <c r="AP76" s="104"/>
      <c r="AQ76" s="104"/>
      <c r="AR76" s="104"/>
      <c r="AS76" s="104"/>
      <c r="AT76" s="104"/>
      <c r="AU76" s="104"/>
      <c r="AV76" s="124">
        <v>1.0</v>
      </c>
      <c r="AW76" s="124">
        <v>4.0</v>
      </c>
      <c r="AX76" s="124">
        <v>4.0</v>
      </c>
      <c r="AY76" s="104"/>
      <c r="AZ76" s="104"/>
      <c r="BA76" s="104"/>
      <c r="BB76" s="104"/>
      <c r="BC76" s="104"/>
      <c r="BD76" s="104"/>
      <c r="BE76" s="104"/>
      <c r="BF76" s="104"/>
      <c r="BG76" s="4"/>
      <c r="BH76" s="124"/>
      <c r="BI76" s="124"/>
      <c r="BJ76" s="124"/>
      <c r="BK76" s="124"/>
      <c r="BL76" s="5"/>
      <c r="BM76" s="202">
        <v>4.5</v>
      </c>
      <c r="BN76" s="126">
        <f t="shared" si="48"/>
        <v>0</v>
      </c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</row>
    <row r="77" ht="19.5" customHeight="1">
      <c r="A77" s="118" t="s">
        <v>250</v>
      </c>
      <c r="B77" s="119" t="s">
        <v>20</v>
      </c>
      <c r="C77" s="119">
        <v>20.0</v>
      </c>
      <c r="D77" s="127">
        <f t="shared" si="45"/>
        <v>0</v>
      </c>
      <c r="E77" s="111">
        <v>90.0</v>
      </c>
      <c r="F77" s="111">
        <f t="shared" si="46"/>
        <v>0</v>
      </c>
      <c r="G77" s="4"/>
      <c r="H77" s="160"/>
      <c r="I77" s="113"/>
      <c r="J77" s="114"/>
      <c r="K77" s="115"/>
      <c r="L77" s="116"/>
      <c r="M77" s="193"/>
      <c r="N77" s="118"/>
      <c r="O77" s="125"/>
      <c r="P77" s="161"/>
      <c r="Q77" s="121"/>
      <c r="R77" s="124"/>
      <c r="S77" s="122"/>
      <c r="T77" s="124"/>
      <c r="U77" s="4"/>
      <c r="V77" s="124"/>
      <c r="W77" s="124">
        <f t="shared" ref="W77:W78" si="54">AD77*$D77</f>
        <v>0</v>
      </c>
      <c r="X77" s="124"/>
      <c r="Y77" s="124"/>
      <c r="Z77" s="124"/>
      <c r="AA77" s="124"/>
      <c r="AB77" s="124"/>
      <c r="AC77" s="124"/>
      <c r="AD77" s="124">
        <v>20.0</v>
      </c>
      <c r="AE77" s="124"/>
      <c r="AF77" s="124"/>
      <c r="AG77" s="124"/>
      <c r="AH77" s="124"/>
      <c r="AI77" s="124"/>
      <c r="AJ77" s="4"/>
      <c r="AK77" s="124">
        <f t="shared" ref="AK77:AK79" si="55">AV77*$D77</f>
        <v>0</v>
      </c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24">
        <v>20.0</v>
      </c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4"/>
      <c r="BH77" s="124"/>
      <c r="BI77" s="124"/>
      <c r="BJ77" s="124"/>
      <c r="BK77" s="124"/>
      <c r="BL77" s="5"/>
      <c r="BM77" s="202">
        <v>0.949</v>
      </c>
      <c r="BN77" s="126">
        <f t="shared" si="48"/>
        <v>0</v>
      </c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</row>
    <row r="78" ht="19.5" customHeight="1">
      <c r="A78" s="118" t="s">
        <v>251</v>
      </c>
      <c r="B78" s="119" t="s">
        <v>20</v>
      </c>
      <c r="C78" s="119">
        <v>20.0</v>
      </c>
      <c r="D78" s="127">
        <f t="shared" si="45"/>
        <v>0</v>
      </c>
      <c r="E78" s="111">
        <v>90.0</v>
      </c>
      <c r="F78" s="111">
        <f t="shared" si="46"/>
        <v>0</v>
      </c>
      <c r="G78" s="4"/>
      <c r="H78" s="160"/>
      <c r="I78" s="113"/>
      <c r="J78" s="114"/>
      <c r="K78" s="115"/>
      <c r="L78" s="116"/>
      <c r="M78" s="193"/>
      <c r="N78" s="118"/>
      <c r="O78" s="125"/>
      <c r="P78" s="161"/>
      <c r="Q78" s="121"/>
      <c r="R78" s="124"/>
      <c r="S78" s="122"/>
      <c r="T78" s="124"/>
      <c r="U78" s="4"/>
      <c r="V78" s="124"/>
      <c r="W78" s="124">
        <f t="shared" si="54"/>
        <v>0</v>
      </c>
      <c r="X78" s="124"/>
      <c r="Y78" s="124"/>
      <c r="Z78" s="124"/>
      <c r="AA78" s="124"/>
      <c r="AB78" s="124"/>
      <c r="AC78" s="124"/>
      <c r="AD78" s="124">
        <v>20.0</v>
      </c>
      <c r="AE78" s="124"/>
      <c r="AF78" s="124"/>
      <c r="AG78" s="124"/>
      <c r="AH78" s="124"/>
      <c r="AI78" s="124"/>
      <c r="AJ78" s="4"/>
      <c r="AK78" s="124">
        <f t="shared" si="55"/>
        <v>0</v>
      </c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24">
        <v>20.0</v>
      </c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4"/>
      <c r="BH78" s="124"/>
      <c r="BI78" s="124"/>
      <c r="BJ78" s="124"/>
      <c r="BK78" s="124"/>
      <c r="BL78" s="5"/>
      <c r="BM78" s="202">
        <v>1.002</v>
      </c>
      <c r="BN78" s="126">
        <f t="shared" si="48"/>
        <v>0</v>
      </c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</row>
    <row r="79" ht="19.5" customHeight="1">
      <c r="A79" s="118" t="s">
        <v>252</v>
      </c>
      <c r="B79" s="119" t="s">
        <v>21</v>
      </c>
      <c r="C79" s="119">
        <v>10.0</v>
      </c>
      <c r="D79" s="127">
        <f t="shared" si="45"/>
        <v>0</v>
      </c>
      <c r="E79" s="111">
        <v>67.5</v>
      </c>
      <c r="F79" s="111">
        <f t="shared" si="46"/>
        <v>0</v>
      </c>
      <c r="G79" s="4"/>
      <c r="H79" s="160"/>
      <c r="I79" s="113"/>
      <c r="J79" s="114"/>
      <c r="K79" s="115"/>
      <c r="L79" s="116"/>
      <c r="M79" s="193"/>
      <c r="N79" s="118"/>
      <c r="O79" s="125"/>
      <c r="P79" s="161"/>
      <c r="Q79" s="121"/>
      <c r="R79" s="124"/>
      <c r="S79" s="122"/>
      <c r="T79" s="124"/>
      <c r="U79" s="4"/>
      <c r="V79" s="124"/>
      <c r="W79" s="124"/>
      <c r="X79" s="124">
        <f>AE79*$D79</f>
        <v>0</v>
      </c>
      <c r="Y79" s="124"/>
      <c r="Z79" s="124"/>
      <c r="AA79" s="124"/>
      <c r="AB79" s="124"/>
      <c r="AC79" s="124"/>
      <c r="AD79" s="124"/>
      <c r="AE79" s="124">
        <v>10.0</v>
      </c>
      <c r="AF79" s="124"/>
      <c r="AG79" s="124"/>
      <c r="AH79" s="124"/>
      <c r="AI79" s="124"/>
      <c r="AJ79" s="4"/>
      <c r="AK79" s="124">
        <f t="shared" si="55"/>
        <v>0</v>
      </c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24">
        <v>10.0</v>
      </c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4"/>
      <c r="BH79" s="124"/>
      <c r="BI79" s="124"/>
      <c r="BJ79" s="124"/>
      <c r="BK79" s="124"/>
      <c r="BL79" s="5"/>
      <c r="BM79" s="202">
        <v>1.099</v>
      </c>
      <c r="BN79" s="126">
        <f t="shared" si="48"/>
        <v>0</v>
      </c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</row>
    <row r="80" ht="19.5" customHeight="1">
      <c r="A80" s="118" t="s">
        <v>253</v>
      </c>
      <c r="B80" s="119" t="s">
        <v>22</v>
      </c>
      <c r="C80" s="119">
        <v>20.0</v>
      </c>
      <c r="D80" s="127">
        <f t="shared" si="45"/>
        <v>0</v>
      </c>
      <c r="E80" s="111">
        <v>215.0</v>
      </c>
      <c r="F80" s="111">
        <f t="shared" si="46"/>
        <v>0</v>
      </c>
      <c r="G80" s="4"/>
      <c r="H80" s="160"/>
      <c r="I80" s="113"/>
      <c r="J80" s="114"/>
      <c r="K80" s="115"/>
      <c r="L80" s="116"/>
      <c r="M80" s="193"/>
      <c r="N80" s="118"/>
      <c r="O80" s="125"/>
      <c r="P80" s="161"/>
      <c r="Q80" s="121"/>
      <c r="R80" s="124"/>
      <c r="S80" s="122"/>
      <c r="T80" s="124"/>
      <c r="U80" s="4"/>
      <c r="V80" s="124"/>
      <c r="W80" s="124"/>
      <c r="X80" s="124"/>
      <c r="Y80" s="124">
        <f>AF80*$D80</f>
        <v>0</v>
      </c>
      <c r="Z80" s="124"/>
      <c r="AA80" s="124"/>
      <c r="AB80" s="124"/>
      <c r="AC80" s="124"/>
      <c r="AD80" s="124"/>
      <c r="AE80" s="124"/>
      <c r="AF80" s="124">
        <v>20.0</v>
      </c>
      <c r="AG80" s="124"/>
      <c r="AH80" s="124"/>
      <c r="AI80" s="124"/>
      <c r="AJ80" s="4"/>
      <c r="AK80" s="104"/>
      <c r="AL80" s="124">
        <f t="shared" ref="AL80:AM80" si="56">AW80*$D80</f>
        <v>0</v>
      </c>
      <c r="AM80" s="124">
        <f t="shared" si="56"/>
        <v>0</v>
      </c>
      <c r="AN80" s="104"/>
      <c r="AO80" s="104"/>
      <c r="AP80" s="104"/>
      <c r="AQ80" s="104"/>
      <c r="AR80" s="104"/>
      <c r="AS80" s="104"/>
      <c r="AT80" s="104"/>
      <c r="AU80" s="104"/>
      <c r="AV80" s="104"/>
      <c r="AW80" s="124">
        <v>12.0</v>
      </c>
      <c r="AX80" s="124">
        <v>8.0</v>
      </c>
      <c r="AY80" s="104"/>
      <c r="AZ80" s="104"/>
      <c r="BA80" s="104"/>
      <c r="BB80" s="104"/>
      <c r="BC80" s="104"/>
      <c r="BD80" s="104"/>
      <c r="BE80" s="104"/>
      <c r="BF80" s="104"/>
      <c r="BG80" s="4"/>
      <c r="BH80" s="124"/>
      <c r="BI80" s="124"/>
      <c r="BJ80" s="124"/>
      <c r="BK80" s="124"/>
      <c r="BL80" s="5"/>
      <c r="BM80" s="202">
        <v>4.378</v>
      </c>
      <c r="BN80" s="126">
        <f t="shared" si="48"/>
        <v>0</v>
      </c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</row>
    <row r="81" ht="19.5" customHeight="1">
      <c r="A81" s="171" t="s">
        <v>254</v>
      </c>
      <c r="B81" s="109" t="s">
        <v>24</v>
      </c>
      <c r="C81" s="109">
        <v>5.0</v>
      </c>
      <c r="D81" s="127">
        <f t="shared" si="45"/>
        <v>0</v>
      </c>
      <c r="E81" s="111">
        <v>240.0</v>
      </c>
      <c r="F81" s="111">
        <f t="shared" si="46"/>
        <v>0</v>
      </c>
      <c r="G81" s="4"/>
      <c r="H81" s="160"/>
      <c r="I81" s="113"/>
      <c r="J81" s="114"/>
      <c r="K81" s="115"/>
      <c r="L81" s="116"/>
      <c r="M81" s="193"/>
      <c r="N81" s="118"/>
      <c r="O81" s="125"/>
      <c r="P81" s="161"/>
      <c r="Q81" s="121"/>
      <c r="R81" s="124"/>
      <c r="S81" s="122"/>
      <c r="T81" s="124"/>
      <c r="U81" s="4"/>
      <c r="V81" s="124"/>
      <c r="W81" s="124"/>
      <c r="X81" s="124"/>
      <c r="Y81" s="124"/>
      <c r="Z81" s="124"/>
      <c r="AA81" s="124">
        <f>AH81*$D81</f>
        <v>0</v>
      </c>
      <c r="AB81" s="124"/>
      <c r="AC81" s="124"/>
      <c r="AD81" s="124"/>
      <c r="AE81" s="124"/>
      <c r="AF81" s="124"/>
      <c r="AG81" s="124"/>
      <c r="AH81" s="124">
        <v>5.0</v>
      </c>
      <c r="AI81" s="124"/>
      <c r="AJ81" s="4"/>
      <c r="AK81" s="104"/>
      <c r="AL81" s="104"/>
      <c r="AM81" s="104"/>
      <c r="AN81" s="124">
        <f>AY81*$D81</f>
        <v>0</v>
      </c>
      <c r="AO81" s="104"/>
      <c r="AP81" s="104"/>
      <c r="AQ81" s="124">
        <f>BB81*$D81</f>
        <v>0</v>
      </c>
      <c r="AR81" s="104"/>
      <c r="AS81" s="104"/>
      <c r="AT81" s="104"/>
      <c r="AU81" s="104"/>
      <c r="AV81" s="104"/>
      <c r="AW81" s="104"/>
      <c r="AX81" s="104"/>
      <c r="AY81" s="124">
        <v>1.0</v>
      </c>
      <c r="AZ81" s="104"/>
      <c r="BA81" s="104"/>
      <c r="BB81" s="124">
        <v>2.0</v>
      </c>
      <c r="BC81" s="104"/>
      <c r="BD81" s="104"/>
      <c r="BE81" s="104"/>
      <c r="BF81" s="104"/>
      <c r="BG81" s="4"/>
      <c r="BH81" s="124"/>
      <c r="BI81" s="124"/>
      <c r="BJ81" s="124"/>
      <c r="BK81" s="124"/>
      <c r="BL81" s="5"/>
      <c r="BM81" s="202">
        <v>5.466</v>
      </c>
      <c r="BN81" s="126">
        <f t="shared" si="48"/>
        <v>0</v>
      </c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</row>
    <row r="82" ht="19.5" customHeight="1">
      <c r="A82" s="118" t="s">
        <v>255</v>
      </c>
      <c r="B82" s="119" t="s">
        <v>20</v>
      </c>
      <c r="C82" s="119">
        <v>20.0</v>
      </c>
      <c r="D82" s="127">
        <f t="shared" si="45"/>
        <v>0</v>
      </c>
      <c r="E82" s="111">
        <v>125.0</v>
      </c>
      <c r="F82" s="111">
        <f t="shared" si="46"/>
        <v>0</v>
      </c>
      <c r="G82" s="4"/>
      <c r="H82" s="160"/>
      <c r="I82" s="113"/>
      <c r="J82" s="114"/>
      <c r="K82" s="115"/>
      <c r="L82" s="116"/>
      <c r="M82" s="193"/>
      <c r="N82" s="118"/>
      <c r="O82" s="125"/>
      <c r="P82" s="161"/>
      <c r="Q82" s="121"/>
      <c r="R82" s="124"/>
      <c r="S82" s="122"/>
      <c r="T82" s="124"/>
      <c r="U82" s="4"/>
      <c r="V82" s="124"/>
      <c r="W82" s="124">
        <f>AD82*$D82</f>
        <v>0</v>
      </c>
      <c r="X82" s="124"/>
      <c r="Y82" s="124"/>
      <c r="Z82" s="124"/>
      <c r="AA82" s="124"/>
      <c r="AB82" s="124"/>
      <c r="AC82" s="124"/>
      <c r="AD82" s="124">
        <v>20.0</v>
      </c>
      <c r="AE82" s="124"/>
      <c r="AF82" s="124"/>
      <c r="AG82" s="124"/>
      <c r="AH82" s="124"/>
      <c r="AI82" s="124"/>
      <c r="AJ82" s="4"/>
      <c r="AK82" s="124">
        <f t="shared" ref="AK82:AL82" si="57">AV82*$D82</f>
        <v>0</v>
      </c>
      <c r="AL82" s="124">
        <f t="shared" si="57"/>
        <v>0</v>
      </c>
      <c r="AM82" s="104"/>
      <c r="AN82" s="104"/>
      <c r="AO82" s="104"/>
      <c r="AP82" s="104"/>
      <c r="AQ82" s="104"/>
      <c r="AR82" s="104"/>
      <c r="AS82" s="104"/>
      <c r="AT82" s="104"/>
      <c r="AU82" s="104"/>
      <c r="AV82" s="124">
        <v>16.0</v>
      </c>
      <c r="AW82" s="124">
        <v>4.0</v>
      </c>
      <c r="AX82" s="104"/>
      <c r="AY82" s="104"/>
      <c r="AZ82" s="104"/>
      <c r="BA82" s="104"/>
      <c r="BB82" s="104"/>
      <c r="BC82" s="104"/>
      <c r="BD82" s="104"/>
      <c r="BE82" s="104"/>
      <c r="BF82" s="104"/>
      <c r="BG82" s="4"/>
      <c r="BH82" s="124"/>
      <c r="BI82" s="124"/>
      <c r="BJ82" s="124"/>
      <c r="BK82" s="124"/>
      <c r="BL82" s="5"/>
      <c r="BM82" s="202">
        <v>1.971</v>
      </c>
      <c r="BN82" s="126">
        <f t="shared" si="48"/>
        <v>0</v>
      </c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</row>
    <row r="83" ht="19.5" customHeight="1">
      <c r="A83" s="118" t="s">
        <v>256</v>
      </c>
      <c r="B83" s="119" t="s">
        <v>21</v>
      </c>
      <c r="C83" s="119">
        <v>20.0</v>
      </c>
      <c r="D83" s="127">
        <f t="shared" si="45"/>
        <v>0</v>
      </c>
      <c r="E83" s="111">
        <v>162.5</v>
      </c>
      <c r="F83" s="111">
        <f t="shared" si="46"/>
        <v>0</v>
      </c>
      <c r="G83" s="4"/>
      <c r="H83" s="160"/>
      <c r="I83" s="113"/>
      <c r="J83" s="114"/>
      <c r="K83" s="115"/>
      <c r="L83" s="116"/>
      <c r="M83" s="193"/>
      <c r="N83" s="118"/>
      <c r="O83" s="125"/>
      <c r="P83" s="161"/>
      <c r="Q83" s="121"/>
      <c r="R83" s="124"/>
      <c r="S83" s="122"/>
      <c r="T83" s="124"/>
      <c r="U83" s="4"/>
      <c r="V83" s="124"/>
      <c r="W83" s="124"/>
      <c r="X83" s="124">
        <f>AE83*$D83</f>
        <v>0</v>
      </c>
      <c r="Y83" s="124"/>
      <c r="Z83" s="124"/>
      <c r="AA83" s="124"/>
      <c r="AB83" s="124"/>
      <c r="AC83" s="124"/>
      <c r="AD83" s="124"/>
      <c r="AE83" s="124">
        <v>20.0</v>
      </c>
      <c r="AF83" s="124"/>
      <c r="AG83" s="124"/>
      <c r="AH83" s="124"/>
      <c r="AI83" s="124"/>
      <c r="AJ83" s="4"/>
      <c r="AK83" s="104"/>
      <c r="AL83" s="124">
        <f t="shared" ref="AL83:AM83" si="58">AW83*$D83</f>
        <v>0</v>
      </c>
      <c r="AM83" s="124">
        <f t="shared" si="58"/>
        <v>0</v>
      </c>
      <c r="AN83" s="104"/>
      <c r="AO83" s="104"/>
      <c r="AP83" s="104"/>
      <c r="AQ83" s="104"/>
      <c r="AR83" s="104"/>
      <c r="AS83" s="104"/>
      <c r="AT83" s="104"/>
      <c r="AU83" s="104"/>
      <c r="AV83" s="104"/>
      <c r="AW83" s="124">
        <v>16.0</v>
      </c>
      <c r="AX83" s="124">
        <v>4.0</v>
      </c>
      <c r="AY83" s="104"/>
      <c r="AZ83" s="104"/>
      <c r="BA83" s="104"/>
      <c r="BB83" s="104"/>
      <c r="BC83" s="104"/>
      <c r="BD83" s="104"/>
      <c r="BE83" s="104"/>
      <c r="BF83" s="104"/>
      <c r="BG83" s="4"/>
      <c r="BH83" s="124"/>
      <c r="BI83" s="124"/>
      <c r="BJ83" s="124"/>
      <c r="BK83" s="124"/>
      <c r="BL83" s="5"/>
      <c r="BM83" s="202">
        <v>3.064</v>
      </c>
      <c r="BN83" s="126">
        <f t="shared" si="48"/>
        <v>0</v>
      </c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</row>
    <row r="84" ht="19.5" customHeight="1">
      <c r="A84" s="118" t="s">
        <v>257</v>
      </c>
      <c r="B84" s="119" t="s">
        <v>22</v>
      </c>
      <c r="C84" s="119">
        <v>10.0</v>
      </c>
      <c r="D84" s="127">
        <f t="shared" si="45"/>
        <v>0</v>
      </c>
      <c r="E84" s="111">
        <v>177.5</v>
      </c>
      <c r="F84" s="111">
        <f t="shared" si="46"/>
        <v>0</v>
      </c>
      <c r="G84" s="4"/>
      <c r="H84" s="160"/>
      <c r="I84" s="113"/>
      <c r="J84" s="114"/>
      <c r="K84" s="115"/>
      <c r="L84" s="116"/>
      <c r="M84" s="193"/>
      <c r="N84" s="118"/>
      <c r="O84" s="125"/>
      <c r="P84" s="161"/>
      <c r="Q84" s="121"/>
      <c r="R84" s="124"/>
      <c r="S84" s="122"/>
      <c r="T84" s="124"/>
      <c r="U84" s="4"/>
      <c r="V84" s="124"/>
      <c r="W84" s="124"/>
      <c r="X84" s="124"/>
      <c r="Y84" s="124">
        <f t="shared" ref="Y84:Y85" si="60">AF84*$D84</f>
        <v>0</v>
      </c>
      <c r="Z84" s="124"/>
      <c r="AA84" s="124"/>
      <c r="AB84" s="124"/>
      <c r="AC84" s="124"/>
      <c r="AD84" s="124"/>
      <c r="AE84" s="124"/>
      <c r="AF84" s="124">
        <v>10.0</v>
      </c>
      <c r="AG84" s="124"/>
      <c r="AH84" s="124"/>
      <c r="AI84" s="124"/>
      <c r="AJ84" s="4"/>
      <c r="AK84" s="124">
        <f t="shared" ref="AK84:AN84" si="59">AV84*$D84</f>
        <v>0</v>
      </c>
      <c r="AL84" s="124">
        <f t="shared" si="59"/>
        <v>0</v>
      </c>
      <c r="AM84" s="124">
        <f t="shared" si="59"/>
        <v>0</v>
      </c>
      <c r="AN84" s="124">
        <f t="shared" si="59"/>
        <v>0</v>
      </c>
      <c r="AO84" s="104"/>
      <c r="AP84" s="104"/>
      <c r="AQ84" s="104"/>
      <c r="AR84" s="104"/>
      <c r="AS84" s="104"/>
      <c r="AT84" s="104"/>
      <c r="AU84" s="104"/>
      <c r="AV84" s="124">
        <v>1.0</v>
      </c>
      <c r="AW84" s="124">
        <v>1.0</v>
      </c>
      <c r="AX84" s="124">
        <v>7.0</v>
      </c>
      <c r="AY84" s="124">
        <v>1.0</v>
      </c>
      <c r="AZ84" s="104"/>
      <c r="BA84" s="104"/>
      <c r="BB84" s="104"/>
      <c r="BC84" s="104"/>
      <c r="BD84" s="104"/>
      <c r="BE84" s="104"/>
      <c r="BF84" s="104"/>
      <c r="BG84" s="4"/>
      <c r="BH84" s="124"/>
      <c r="BI84" s="124"/>
      <c r="BJ84" s="124"/>
      <c r="BK84" s="124"/>
      <c r="BL84" s="5"/>
      <c r="BM84" s="202">
        <v>4.385</v>
      </c>
      <c r="BN84" s="126">
        <f t="shared" si="48"/>
        <v>0</v>
      </c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</row>
    <row r="85" ht="19.5" customHeight="1">
      <c r="A85" s="118" t="s">
        <v>258</v>
      </c>
      <c r="B85" s="119" t="s">
        <v>22</v>
      </c>
      <c r="C85" s="119">
        <v>10.0</v>
      </c>
      <c r="D85" s="127">
        <f t="shared" si="45"/>
        <v>0</v>
      </c>
      <c r="E85" s="111">
        <v>195.0</v>
      </c>
      <c r="F85" s="111">
        <f t="shared" si="46"/>
        <v>0</v>
      </c>
      <c r="G85" s="4"/>
      <c r="H85" s="160"/>
      <c r="I85" s="113"/>
      <c r="J85" s="114"/>
      <c r="K85" s="115"/>
      <c r="L85" s="116"/>
      <c r="M85" s="193"/>
      <c r="N85" s="118"/>
      <c r="O85" s="125"/>
      <c r="P85" s="161"/>
      <c r="Q85" s="121"/>
      <c r="R85" s="124"/>
      <c r="S85" s="122"/>
      <c r="T85" s="124"/>
      <c r="U85" s="4"/>
      <c r="V85" s="124"/>
      <c r="W85" s="124"/>
      <c r="X85" s="124"/>
      <c r="Y85" s="124">
        <f t="shared" si="60"/>
        <v>0</v>
      </c>
      <c r="Z85" s="124"/>
      <c r="AA85" s="124"/>
      <c r="AB85" s="124"/>
      <c r="AC85" s="124"/>
      <c r="AD85" s="124"/>
      <c r="AE85" s="124"/>
      <c r="AF85" s="124">
        <v>10.0</v>
      </c>
      <c r="AG85" s="124"/>
      <c r="AH85" s="124"/>
      <c r="AI85" s="124"/>
      <c r="AJ85" s="4"/>
      <c r="AK85" s="104"/>
      <c r="AL85" s="124">
        <f t="shared" ref="AL85:AN85" si="61">AW85*$D85</f>
        <v>0</v>
      </c>
      <c r="AM85" s="124">
        <f t="shared" si="61"/>
        <v>0</v>
      </c>
      <c r="AN85" s="124">
        <f t="shared" si="61"/>
        <v>0</v>
      </c>
      <c r="AO85" s="104"/>
      <c r="AP85" s="104"/>
      <c r="AQ85" s="104"/>
      <c r="AR85" s="104"/>
      <c r="AS85" s="104"/>
      <c r="AT85" s="104"/>
      <c r="AU85" s="104"/>
      <c r="AV85" s="104"/>
      <c r="AW85" s="124">
        <v>3.0</v>
      </c>
      <c r="AX85" s="124">
        <v>3.0</v>
      </c>
      <c r="AY85" s="124">
        <v>2.0</v>
      </c>
      <c r="AZ85" s="104"/>
      <c r="BA85" s="104"/>
      <c r="BB85" s="104"/>
      <c r="BC85" s="104"/>
      <c r="BD85" s="104"/>
      <c r="BE85" s="104"/>
      <c r="BF85" s="104"/>
      <c r="BG85" s="4"/>
      <c r="BH85" s="124"/>
      <c r="BI85" s="124"/>
      <c r="BJ85" s="124"/>
      <c r="BK85" s="124"/>
      <c r="BL85" s="5"/>
      <c r="BM85" s="202">
        <v>4.625</v>
      </c>
      <c r="BN85" s="126">
        <f t="shared" si="48"/>
        <v>0</v>
      </c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</row>
    <row r="86" ht="19.5" customHeight="1">
      <c r="A86" s="108" t="s">
        <v>259</v>
      </c>
      <c r="B86" s="138" t="s">
        <v>23</v>
      </c>
      <c r="C86" s="138">
        <v>10.0</v>
      </c>
      <c r="D86" s="127">
        <f t="shared" si="45"/>
        <v>0</v>
      </c>
      <c r="E86" s="111">
        <v>230.0</v>
      </c>
      <c r="F86" s="111">
        <f t="shared" si="46"/>
        <v>0</v>
      </c>
      <c r="G86" s="4"/>
      <c r="H86" s="160"/>
      <c r="I86" s="113"/>
      <c r="J86" s="114"/>
      <c r="K86" s="115"/>
      <c r="L86" s="116"/>
      <c r="M86" s="193"/>
      <c r="N86" s="118"/>
      <c r="O86" s="125"/>
      <c r="P86" s="161"/>
      <c r="Q86" s="121"/>
      <c r="R86" s="124"/>
      <c r="S86" s="122"/>
      <c r="T86" s="124"/>
      <c r="U86" s="4"/>
      <c r="V86" s="124"/>
      <c r="W86" s="124"/>
      <c r="X86" s="124"/>
      <c r="Y86" s="124"/>
      <c r="Z86" s="124">
        <f t="shared" ref="Z86:Z87" si="63">AG86*$D86</f>
        <v>0</v>
      </c>
      <c r="AA86" s="124"/>
      <c r="AB86" s="124"/>
      <c r="AC86" s="124"/>
      <c r="AD86" s="124"/>
      <c r="AE86" s="124"/>
      <c r="AF86" s="124"/>
      <c r="AG86" s="124">
        <v>10.0</v>
      </c>
      <c r="AH86" s="124"/>
      <c r="AI86" s="124"/>
      <c r="AJ86" s="4"/>
      <c r="AK86" s="124">
        <f t="shared" ref="AK86:AM86" si="62">AV86*$D86</f>
        <v>0</v>
      </c>
      <c r="AL86" s="124">
        <f t="shared" si="62"/>
        <v>0</v>
      </c>
      <c r="AM86" s="124">
        <f t="shared" si="62"/>
        <v>0</v>
      </c>
      <c r="AN86" s="104"/>
      <c r="AO86" s="104"/>
      <c r="AP86" s="104"/>
      <c r="AQ86" s="104"/>
      <c r="AR86" s="104"/>
      <c r="AS86" s="104"/>
      <c r="AT86" s="104"/>
      <c r="AU86" s="104"/>
      <c r="AV86" s="124">
        <v>2.0</v>
      </c>
      <c r="AW86" s="124">
        <v>5.0</v>
      </c>
      <c r="AX86" s="124">
        <v>2.0</v>
      </c>
      <c r="AY86" s="104"/>
      <c r="AZ86" s="104"/>
      <c r="BA86" s="104"/>
      <c r="BB86" s="104"/>
      <c r="BC86" s="104"/>
      <c r="BD86" s="104"/>
      <c r="BE86" s="104"/>
      <c r="BF86" s="104"/>
      <c r="BG86" s="4"/>
      <c r="BH86" s="124"/>
      <c r="BI86" s="124"/>
      <c r="BJ86" s="124"/>
      <c r="BK86" s="124"/>
      <c r="BL86" s="5"/>
      <c r="BM86" s="202">
        <v>6.0</v>
      </c>
      <c r="BN86" s="126">
        <f t="shared" si="48"/>
        <v>0</v>
      </c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</row>
    <row r="87" ht="19.5" customHeight="1">
      <c r="A87" s="171" t="s">
        <v>260</v>
      </c>
      <c r="B87" s="109" t="s">
        <v>23</v>
      </c>
      <c r="C87" s="109">
        <v>5.0</v>
      </c>
      <c r="D87" s="127">
        <f t="shared" si="45"/>
        <v>0</v>
      </c>
      <c r="E87" s="111">
        <v>190.0</v>
      </c>
      <c r="F87" s="111">
        <f t="shared" si="46"/>
        <v>0</v>
      </c>
      <c r="G87" s="4"/>
      <c r="H87" s="160"/>
      <c r="I87" s="113"/>
      <c r="J87" s="114"/>
      <c r="K87" s="115"/>
      <c r="L87" s="116"/>
      <c r="M87" s="193"/>
      <c r="N87" s="118"/>
      <c r="O87" s="125"/>
      <c r="P87" s="161"/>
      <c r="Q87" s="121"/>
      <c r="R87" s="124"/>
      <c r="S87" s="122"/>
      <c r="T87" s="124"/>
      <c r="U87" s="4"/>
      <c r="V87" s="124"/>
      <c r="W87" s="124"/>
      <c r="X87" s="124"/>
      <c r="Y87" s="124"/>
      <c r="Z87" s="124">
        <f t="shared" si="63"/>
        <v>0</v>
      </c>
      <c r="AA87" s="124"/>
      <c r="AB87" s="124"/>
      <c r="AC87" s="124"/>
      <c r="AD87" s="124"/>
      <c r="AE87" s="124"/>
      <c r="AF87" s="124"/>
      <c r="AG87" s="124">
        <v>5.0</v>
      </c>
      <c r="AH87" s="124"/>
      <c r="AI87" s="124"/>
      <c r="AJ87" s="4"/>
      <c r="AK87" s="104"/>
      <c r="AL87" s="104"/>
      <c r="AM87" s="104"/>
      <c r="AN87" s="124">
        <f>AY87*$D87</f>
        <v>0</v>
      </c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24">
        <v>3.0</v>
      </c>
      <c r="AZ87" s="104"/>
      <c r="BA87" s="104"/>
      <c r="BB87" s="104"/>
      <c r="BC87" s="104"/>
      <c r="BD87" s="104"/>
      <c r="BE87" s="104"/>
      <c r="BF87" s="104"/>
      <c r="BG87" s="4"/>
      <c r="BH87" s="124"/>
      <c r="BI87" s="124"/>
      <c r="BJ87" s="124"/>
      <c r="BK87" s="124"/>
      <c r="BL87" s="5"/>
      <c r="BM87" s="202">
        <v>3.631</v>
      </c>
      <c r="BN87" s="126">
        <f t="shared" si="48"/>
        <v>0</v>
      </c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</row>
    <row r="88" ht="19.5" customHeight="1">
      <c r="A88" s="162"/>
      <c r="B88" s="4"/>
      <c r="C88" s="163"/>
      <c r="D88" s="30"/>
      <c r="E88" s="101"/>
      <c r="F88" s="164">
        <f>SUM(F72:F87)</f>
        <v>0</v>
      </c>
      <c r="G88" s="67"/>
      <c r="H88" s="156">
        <f t="shared" ref="H88:T88" si="64">SUM(H72:H87)</f>
        <v>0</v>
      </c>
      <c r="I88" s="156">
        <f t="shared" si="64"/>
        <v>0</v>
      </c>
      <c r="J88" s="156">
        <f t="shared" si="64"/>
        <v>0</v>
      </c>
      <c r="K88" s="156">
        <f t="shared" si="64"/>
        <v>0</v>
      </c>
      <c r="L88" s="156">
        <f t="shared" si="64"/>
        <v>0</v>
      </c>
      <c r="M88" s="156">
        <f t="shared" si="64"/>
        <v>0</v>
      </c>
      <c r="N88" s="156">
        <f t="shared" si="64"/>
        <v>0</v>
      </c>
      <c r="O88" s="156">
        <f t="shared" si="64"/>
        <v>0</v>
      </c>
      <c r="P88" s="156">
        <f t="shared" si="64"/>
        <v>0</v>
      </c>
      <c r="Q88" s="156">
        <f t="shared" si="64"/>
        <v>0</v>
      </c>
      <c r="R88" s="156">
        <f t="shared" si="64"/>
        <v>0</v>
      </c>
      <c r="S88" s="156">
        <f t="shared" si="64"/>
        <v>0</v>
      </c>
      <c r="T88" s="156">
        <f t="shared" si="64"/>
        <v>0</v>
      </c>
      <c r="U88" s="67"/>
      <c r="V88" s="124"/>
      <c r="W88" s="156">
        <f t="shared" ref="W88:AA88" si="65">SUM(W72:W87)</f>
        <v>0</v>
      </c>
      <c r="X88" s="156">
        <f t="shared" si="65"/>
        <v>0</v>
      </c>
      <c r="Y88" s="156">
        <f t="shared" si="65"/>
        <v>0</v>
      </c>
      <c r="Z88" s="156">
        <f t="shared" si="65"/>
        <v>0</v>
      </c>
      <c r="AA88" s="156">
        <f t="shared" si="65"/>
        <v>0</v>
      </c>
      <c r="AB88" s="104"/>
      <c r="AC88" s="104"/>
      <c r="AD88" s="104"/>
      <c r="AE88" s="104"/>
      <c r="AF88" s="104"/>
      <c r="AG88" s="104"/>
      <c r="AH88" s="104"/>
      <c r="AI88" s="104"/>
      <c r="AJ88" s="67"/>
      <c r="AK88" s="156">
        <f t="shared" ref="AK88:AN88" si="66">SUM(AK72:AK87)</f>
        <v>0</v>
      </c>
      <c r="AL88" s="156">
        <f t="shared" si="66"/>
        <v>0</v>
      </c>
      <c r="AM88" s="156">
        <f t="shared" si="66"/>
        <v>0</v>
      </c>
      <c r="AN88" s="156">
        <f t="shared" si="66"/>
        <v>0</v>
      </c>
      <c r="AO88" s="104"/>
      <c r="AP88" s="104"/>
      <c r="AQ88" s="156">
        <f>SUM(AQ72:AQ87)</f>
        <v>0</v>
      </c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67"/>
      <c r="BH88" s="124"/>
      <c r="BI88" s="124"/>
      <c r="BJ88" s="124"/>
      <c r="BK88" s="124"/>
      <c r="BL88" s="5"/>
      <c r="BM88" s="129"/>
      <c r="BN88" s="135">
        <f>SUM(BN72:BN87)</f>
        <v>0</v>
      </c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</row>
    <row r="89" ht="19.5" customHeight="1">
      <c r="A89" s="100" t="s">
        <v>129</v>
      </c>
      <c r="B89" s="30"/>
      <c r="C89" s="30"/>
      <c r="D89" s="30"/>
      <c r="E89" s="101"/>
      <c r="F89" s="101"/>
      <c r="G89" s="67"/>
      <c r="H89" s="30"/>
      <c r="I89" s="30"/>
      <c r="J89" s="30"/>
      <c r="K89" s="30"/>
      <c r="L89" s="30"/>
      <c r="M89" s="30"/>
      <c r="N89" s="102"/>
      <c r="O89" s="30"/>
      <c r="P89" s="30"/>
      <c r="Q89" s="30"/>
      <c r="R89" s="30"/>
      <c r="S89" s="30"/>
      <c r="T89" s="30"/>
      <c r="U89" s="67"/>
      <c r="V89" s="103" t="s">
        <v>19</v>
      </c>
      <c r="W89" s="103" t="s">
        <v>20</v>
      </c>
      <c r="X89" s="103" t="s">
        <v>21</v>
      </c>
      <c r="Y89" s="103" t="s">
        <v>22</v>
      </c>
      <c r="Z89" s="103" t="s">
        <v>23</v>
      </c>
      <c r="AA89" s="103" t="s">
        <v>24</v>
      </c>
      <c r="AB89" s="103" t="s">
        <v>25</v>
      </c>
      <c r="AC89" s="104" t="s">
        <v>19</v>
      </c>
      <c r="AD89" s="104" t="s">
        <v>20</v>
      </c>
      <c r="AE89" s="104" t="s">
        <v>21</v>
      </c>
      <c r="AF89" s="104" t="s">
        <v>22</v>
      </c>
      <c r="AG89" s="104" t="s">
        <v>23</v>
      </c>
      <c r="AH89" s="104" t="s">
        <v>24</v>
      </c>
      <c r="AI89" s="104" t="s">
        <v>25</v>
      </c>
      <c r="AJ89" s="67"/>
      <c r="AK89" s="103" t="s">
        <v>30</v>
      </c>
      <c r="AL89" s="103" t="s">
        <v>31</v>
      </c>
      <c r="AM89" s="103" t="s">
        <v>32</v>
      </c>
      <c r="AN89" s="103" t="s">
        <v>33</v>
      </c>
      <c r="AO89" s="103" t="s">
        <v>34</v>
      </c>
      <c r="AP89" s="103" t="s">
        <v>35</v>
      </c>
      <c r="AQ89" s="103" t="s">
        <v>36</v>
      </c>
      <c r="AR89" s="103" t="s">
        <v>37</v>
      </c>
      <c r="AS89" s="103" t="s">
        <v>38</v>
      </c>
      <c r="AT89" s="103" t="s">
        <v>39</v>
      </c>
      <c r="AU89" s="103" t="s">
        <v>52</v>
      </c>
      <c r="AV89" s="104" t="s">
        <v>30</v>
      </c>
      <c r="AW89" s="104" t="s">
        <v>31</v>
      </c>
      <c r="AX89" s="104" t="s">
        <v>32</v>
      </c>
      <c r="AY89" s="104" t="s">
        <v>33</v>
      </c>
      <c r="AZ89" s="104" t="s">
        <v>34</v>
      </c>
      <c r="BA89" s="104" t="s">
        <v>35</v>
      </c>
      <c r="BB89" s="104" t="s">
        <v>36</v>
      </c>
      <c r="BC89" s="104" t="s">
        <v>37</v>
      </c>
      <c r="BD89" s="104" t="s">
        <v>38</v>
      </c>
      <c r="BE89" s="104" t="s">
        <v>39</v>
      </c>
      <c r="BF89" s="104" t="s">
        <v>52</v>
      </c>
      <c r="BG89" s="67"/>
      <c r="BH89" s="191" t="s">
        <v>32</v>
      </c>
      <c r="BI89" s="191" t="s">
        <v>33</v>
      </c>
      <c r="BJ89" s="104" t="s">
        <v>32</v>
      </c>
      <c r="BK89" s="104" t="s">
        <v>33</v>
      </c>
      <c r="BL89" s="5"/>
      <c r="BM89" s="105" t="s">
        <v>76</v>
      </c>
      <c r="BN89" s="105" t="s">
        <v>77</v>
      </c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</row>
    <row r="90" ht="19.5" customHeight="1">
      <c r="A90" s="154" t="s">
        <v>261</v>
      </c>
      <c r="B90" s="109" t="s">
        <v>128</v>
      </c>
      <c r="C90" s="109">
        <v>15.0</v>
      </c>
      <c r="D90" s="127">
        <f t="shared" ref="D90:D128" si="69">SUM(H90:T90)</f>
        <v>0</v>
      </c>
      <c r="E90" s="111">
        <v>450.0</v>
      </c>
      <c r="F90" s="111">
        <f t="shared" ref="F90:F128" si="70">D90*E90*(100-$D$2)/100</f>
        <v>0</v>
      </c>
      <c r="G90" s="4"/>
      <c r="H90" s="160"/>
      <c r="I90" s="113"/>
      <c r="J90" s="114"/>
      <c r="K90" s="115"/>
      <c r="L90" s="116"/>
      <c r="M90" s="193"/>
      <c r="N90" s="118"/>
      <c r="O90" s="125"/>
      <c r="P90" s="161"/>
      <c r="Q90" s="121"/>
      <c r="R90" s="124"/>
      <c r="S90" s="122"/>
      <c r="T90" s="124"/>
      <c r="U90" s="4"/>
      <c r="V90" s="124"/>
      <c r="W90" s="124"/>
      <c r="X90" s="124">
        <f t="shared" ref="X90:Z90" si="67">AE90*$D90</f>
        <v>0</v>
      </c>
      <c r="Y90" s="124">
        <f t="shared" si="67"/>
        <v>0</v>
      </c>
      <c r="Z90" s="124">
        <f t="shared" si="67"/>
        <v>0</v>
      </c>
      <c r="AA90" s="124"/>
      <c r="AB90" s="124"/>
      <c r="AC90" s="124"/>
      <c r="AD90" s="124"/>
      <c r="AE90" s="124">
        <v>2.0</v>
      </c>
      <c r="AF90" s="124">
        <v>11.0</v>
      </c>
      <c r="AG90" s="124">
        <v>2.0</v>
      </c>
      <c r="AH90" s="124"/>
      <c r="AI90" s="124"/>
      <c r="AJ90" s="4"/>
      <c r="AK90" s="124">
        <f t="shared" ref="AK90:AO90" si="68">AV90*$D90</f>
        <v>0</v>
      </c>
      <c r="AL90" s="124">
        <f t="shared" si="68"/>
        <v>0</v>
      </c>
      <c r="AM90" s="124">
        <f t="shared" si="68"/>
        <v>0</v>
      </c>
      <c r="AN90" s="124">
        <f t="shared" si="68"/>
        <v>0</v>
      </c>
      <c r="AO90" s="124">
        <f t="shared" si="68"/>
        <v>0</v>
      </c>
      <c r="AP90" s="104"/>
      <c r="AQ90" s="104"/>
      <c r="AR90" s="104"/>
      <c r="AS90" s="104"/>
      <c r="AT90" s="104"/>
      <c r="AU90" s="104"/>
      <c r="AV90" s="125">
        <v>1.0</v>
      </c>
      <c r="AW90" s="125">
        <v>2.0</v>
      </c>
      <c r="AX90" s="125">
        <v>7.0</v>
      </c>
      <c r="AY90" s="125">
        <v>3.0</v>
      </c>
      <c r="AZ90" s="125">
        <v>2.0</v>
      </c>
      <c r="BA90" s="104"/>
      <c r="BB90" s="104"/>
      <c r="BC90" s="104"/>
      <c r="BD90" s="104"/>
      <c r="BE90" s="104"/>
      <c r="BF90" s="104"/>
      <c r="BG90" s="4"/>
      <c r="BH90" s="124"/>
      <c r="BI90" s="124"/>
      <c r="BJ90" s="124"/>
      <c r="BK90" s="124"/>
      <c r="BL90" s="5"/>
      <c r="BM90" s="202">
        <v>12.5</v>
      </c>
      <c r="BN90" s="126">
        <f t="shared" ref="BN90:BN128" si="71">BM90*D90</f>
        <v>0</v>
      </c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</row>
    <row r="91" ht="19.5" customHeight="1">
      <c r="A91" s="154" t="s">
        <v>262</v>
      </c>
      <c r="B91" s="109" t="s">
        <v>23</v>
      </c>
      <c r="C91" s="109">
        <v>1.0</v>
      </c>
      <c r="D91" s="127">
        <f t="shared" si="69"/>
        <v>0</v>
      </c>
      <c r="E91" s="111">
        <v>50.0</v>
      </c>
      <c r="F91" s="111">
        <f t="shared" si="70"/>
        <v>0</v>
      </c>
      <c r="G91" s="4"/>
      <c r="H91" s="160"/>
      <c r="I91" s="113"/>
      <c r="J91" s="114"/>
      <c r="K91" s="115"/>
      <c r="L91" s="116"/>
      <c r="M91" s="193"/>
      <c r="N91" s="118"/>
      <c r="O91" s="125"/>
      <c r="P91" s="161"/>
      <c r="Q91" s="121"/>
      <c r="R91" s="124"/>
      <c r="S91" s="122"/>
      <c r="T91" s="124"/>
      <c r="U91" s="4"/>
      <c r="V91" s="124"/>
      <c r="W91" s="124"/>
      <c r="X91" s="124"/>
      <c r="Y91" s="124"/>
      <c r="Z91" s="124">
        <f t="shared" ref="Z91:Z100" si="72">AG91*$D91</f>
        <v>0</v>
      </c>
      <c r="AA91" s="124"/>
      <c r="AB91" s="124"/>
      <c r="AC91" s="124"/>
      <c r="AD91" s="124"/>
      <c r="AE91" s="124"/>
      <c r="AF91" s="124"/>
      <c r="AG91" s="124">
        <v>1.0</v>
      </c>
      <c r="AH91" s="124"/>
      <c r="AI91" s="124"/>
      <c r="AJ91" s="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4"/>
      <c r="BH91" s="124">
        <f t="shared" ref="BH91:BH94" si="73">BJ91*$D91</f>
        <v>0</v>
      </c>
      <c r="BI91" s="124"/>
      <c r="BJ91" s="124">
        <v>3.0</v>
      </c>
      <c r="BK91" s="124"/>
      <c r="BL91" s="5"/>
      <c r="BM91" s="202">
        <v>0.9</v>
      </c>
      <c r="BN91" s="126">
        <f t="shared" si="71"/>
        <v>0</v>
      </c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</row>
    <row r="92" ht="19.5" customHeight="1">
      <c r="A92" s="154" t="s">
        <v>263</v>
      </c>
      <c r="B92" s="109" t="s">
        <v>23</v>
      </c>
      <c r="C92" s="109">
        <v>1.0</v>
      </c>
      <c r="D92" s="127">
        <f t="shared" si="69"/>
        <v>0</v>
      </c>
      <c r="E92" s="111">
        <v>57.5</v>
      </c>
      <c r="F92" s="111">
        <f t="shared" si="70"/>
        <v>0</v>
      </c>
      <c r="G92" s="4"/>
      <c r="H92" s="160"/>
      <c r="I92" s="113"/>
      <c r="J92" s="114"/>
      <c r="K92" s="115"/>
      <c r="L92" s="116"/>
      <c r="M92" s="193"/>
      <c r="N92" s="118"/>
      <c r="O92" s="125"/>
      <c r="P92" s="161"/>
      <c r="Q92" s="121"/>
      <c r="R92" s="124"/>
      <c r="S92" s="122"/>
      <c r="T92" s="124"/>
      <c r="U92" s="4"/>
      <c r="V92" s="124"/>
      <c r="W92" s="124"/>
      <c r="X92" s="124"/>
      <c r="Y92" s="124"/>
      <c r="Z92" s="124">
        <f t="shared" si="72"/>
        <v>0</v>
      </c>
      <c r="AA92" s="124"/>
      <c r="AB92" s="124"/>
      <c r="AC92" s="124"/>
      <c r="AD92" s="124"/>
      <c r="AE92" s="124"/>
      <c r="AF92" s="124"/>
      <c r="AG92" s="124">
        <v>1.0</v>
      </c>
      <c r="AH92" s="124"/>
      <c r="AI92" s="124"/>
      <c r="AJ92" s="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4"/>
      <c r="BH92" s="124">
        <f t="shared" si="73"/>
        <v>0</v>
      </c>
      <c r="BI92" s="124"/>
      <c r="BJ92" s="124">
        <v>3.0</v>
      </c>
      <c r="BK92" s="124"/>
      <c r="BL92" s="5"/>
      <c r="BM92" s="202">
        <v>1.1</v>
      </c>
      <c r="BN92" s="126">
        <f t="shared" si="71"/>
        <v>0</v>
      </c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</row>
    <row r="93" ht="19.5" customHeight="1">
      <c r="A93" s="154" t="s">
        <v>264</v>
      </c>
      <c r="B93" s="109" t="s">
        <v>23</v>
      </c>
      <c r="C93" s="109">
        <v>1.0</v>
      </c>
      <c r="D93" s="127">
        <f t="shared" si="69"/>
        <v>0</v>
      </c>
      <c r="E93" s="111">
        <v>57.5</v>
      </c>
      <c r="F93" s="111">
        <f t="shared" si="70"/>
        <v>0</v>
      </c>
      <c r="G93" s="4"/>
      <c r="H93" s="160"/>
      <c r="I93" s="113"/>
      <c r="J93" s="114"/>
      <c r="K93" s="115"/>
      <c r="L93" s="116"/>
      <c r="M93" s="193"/>
      <c r="N93" s="118"/>
      <c r="O93" s="125"/>
      <c r="P93" s="161"/>
      <c r="Q93" s="121"/>
      <c r="R93" s="124"/>
      <c r="S93" s="122"/>
      <c r="T93" s="124"/>
      <c r="U93" s="4"/>
      <c r="V93" s="124"/>
      <c r="W93" s="124"/>
      <c r="X93" s="124"/>
      <c r="Y93" s="124"/>
      <c r="Z93" s="124">
        <f t="shared" si="72"/>
        <v>0</v>
      </c>
      <c r="AA93" s="124"/>
      <c r="AB93" s="124"/>
      <c r="AC93" s="124"/>
      <c r="AD93" s="124"/>
      <c r="AE93" s="124"/>
      <c r="AF93" s="124"/>
      <c r="AG93" s="124">
        <v>1.0</v>
      </c>
      <c r="AH93" s="124"/>
      <c r="AI93" s="124"/>
      <c r="AJ93" s="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4"/>
      <c r="BH93" s="124">
        <f t="shared" si="73"/>
        <v>0</v>
      </c>
      <c r="BI93" s="124"/>
      <c r="BJ93" s="124">
        <v>3.0</v>
      </c>
      <c r="BK93" s="124"/>
      <c r="BL93" s="5"/>
      <c r="BM93" s="202">
        <v>1.1</v>
      </c>
      <c r="BN93" s="126">
        <f t="shared" si="71"/>
        <v>0</v>
      </c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</row>
    <row r="94" ht="19.5" customHeight="1">
      <c r="A94" s="154" t="s">
        <v>265</v>
      </c>
      <c r="B94" s="109" t="s">
        <v>23</v>
      </c>
      <c r="C94" s="109">
        <v>1.0</v>
      </c>
      <c r="D94" s="127">
        <f t="shared" si="69"/>
        <v>0</v>
      </c>
      <c r="E94" s="111">
        <v>52.5</v>
      </c>
      <c r="F94" s="111">
        <f t="shared" si="70"/>
        <v>0</v>
      </c>
      <c r="G94" s="4"/>
      <c r="H94" s="160"/>
      <c r="I94" s="113"/>
      <c r="J94" s="114"/>
      <c r="K94" s="115"/>
      <c r="L94" s="116"/>
      <c r="M94" s="193"/>
      <c r="N94" s="118"/>
      <c r="O94" s="125"/>
      <c r="P94" s="161"/>
      <c r="Q94" s="121"/>
      <c r="R94" s="124"/>
      <c r="S94" s="122"/>
      <c r="T94" s="124"/>
      <c r="U94" s="4"/>
      <c r="V94" s="124"/>
      <c r="W94" s="124"/>
      <c r="X94" s="124"/>
      <c r="Y94" s="124"/>
      <c r="Z94" s="124">
        <f t="shared" si="72"/>
        <v>0</v>
      </c>
      <c r="AA94" s="124"/>
      <c r="AB94" s="124"/>
      <c r="AC94" s="124"/>
      <c r="AD94" s="124"/>
      <c r="AE94" s="124"/>
      <c r="AF94" s="124"/>
      <c r="AG94" s="124">
        <v>1.0</v>
      </c>
      <c r="AH94" s="124"/>
      <c r="AI94" s="124"/>
      <c r="AJ94" s="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4"/>
      <c r="BH94" s="124">
        <f t="shared" si="73"/>
        <v>0</v>
      </c>
      <c r="BI94" s="124" t="s">
        <v>266</v>
      </c>
      <c r="BJ94" s="124">
        <v>3.0</v>
      </c>
      <c r="BK94" s="124"/>
      <c r="BL94" s="5"/>
      <c r="BM94" s="202">
        <v>1.0</v>
      </c>
      <c r="BN94" s="126">
        <f t="shared" si="71"/>
        <v>0</v>
      </c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</row>
    <row r="95" ht="19.5" customHeight="1">
      <c r="A95" s="154" t="s">
        <v>267</v>
      </c>
      <c r="B95" s="109" t="s">
        <v>23</v>
      </c>
      <c r="C95" s="109">
        <v>2.0</v>
      </c>
      <c r="D95" s="127">
        <f t="shared" si="69"/>
        <v>0</v>
      </c>
      <c r="E95" s="111">
        <v>115.0</v>
      </c>
      <c r="F95" s="111">
        <f t="shared" si="70"/>
        <v>0</v>
      </c>
      <c r="G95" s="4"/>
      <c r="H95" s="160"/>
      <c r="I95" s="113"/>
      <c r="J95" s="114"/>
      <c r="K95" s="115"/>
      <c r="L95" s="116"/>
      <c r="M95" s="193"/>
      <c r="N95" s="118"/>
      <c r="O95" s="125"/>
      <c r="P95" s="161"/>
      <c r="Q95" s="121"/>
      <c r="R95" s="124"/>
      <c r="S95" s="122"/>
      <c r="T95" s="124"/>
      <c r="U95" s="4"/>
      <c r="V95" s="124"/>
      <c r="W95" s="124"/>
      <c r="X95" s="124"/>
      <c r="Y95" s="124"/>
      <c r="Z95" s="124">
        <f t="shared" si="72"/>
        <v>0</v>
      </c>
      <c r="AA95" s="124"/>
      <c r="AB95" s="124"/>
      <c r="AC95" s="124"/>
      <c r="AD95" s="124"/>
      <c r="AE95" s="124"/>
      <c r="AF95" s="124"/>
      <c r="AG95" s="124">
        <v>2.0</v>
      </c>
      <c r="AH95" s="124"/>
      <c r="AI95" s="124"/>
      <c r="AJ95" s="4"/>
      <c r="AK95" s="104"/>
      <c r="AL95" s="104"/>
      <c r="AM95" s="104"/>
      <c r="AN95" s="104"/>
      <c r="AO95" s="104"/>
      <c r="AP95" s="124">
        <f>BA95*$D95</f>
        <v>0</v>
      </c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25">
        <v>2.0</v>
      </c>
      <c r="BB95" s="104"/>
      <c r="BC95" s="104"/>
      <c r="BD95" s="104"/>
      <c r="BE95" s="104"/>
      <c r="BF95" s="104"/>
      <c r="BG95" s="4"/>
      <c r="BH95" s="124"/>
      <c r="BI95" s="124"/>
      <c r="BJ95" s="124"/>
      <c r="BK95" s="124"/>
      <c r="BL95" s="5"/>
      <c r="BM95" s="202">
        <v>2.2</v>
      </c>
      <c r="BN95" s="126">
        <f t="shared" si="71"/>
        <v>0</v>
      </c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</row>
    <row r="96" ht="19.5" customHeight="1">
      <c r="A96" s="154" t="s">
        <v>268</v>
      </c>
      <c r="B96" s="109" t="s">
        <v>23</v>
      </c>
      <c r="C96" s="109">
        <v>1.0</v>
      </c>
      <c r="D96" s="127">
        <f t="shared" si="69"/>
        <v>1</v>
      </c>
      <c r="E96" s="111">
        <v>37.5</v>
      </c>
      <c r="F96" s="111">
        <f t="shared" si="70"/>
        <v>37.5</v>
      </c>
      <c r="G96" s="4"/>
      <c r="H96" s="160"/>
      <c r="I96" s="144">
        <v>1.0</v>
      </c>
      <c r="J96" s="114"/>
      <c r="K96" s="115"/>
      <c r="L96" s="116"/>
      <c r="M96" s="193"/>
      <c r="N96" s="118"/>
      <c r="O96" s="125"/>
      <c r="P96" s="161"/>
      <c r="Q96" s="121"/>
      <c r="R96" s="124"/>
      <c r="S96" s="122"/>
      <c r="T96" s="124"/>
      <c r="U96" s="4"/>
      <c r="V96" s="124"/>
      <c r="W96" s="124"/>
      <c r="X96" s="124"/>
      <c r="Y96" s="124"/>
      <c r="Z96" s="124">
        <f t="shared" si="72"/>
        <v>1</v>
      </c>
      <c r="AA96" s="124"/>
      <c r="AB96" s="124"/>
      <c r="AC96" s="124"/>
      <c r="AD96" s="124"/>
      <c r="AE96" s="124"/>
      <c r="AF96" s="124"/>
      <c r="AG96" s="124">
        <v>1.0</v>
      </c>
      <c r="AH96" s="124"/>
      <c r="AI96" s="124"/>
      <c r="AJ96" s="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4"/>
      <c r="BH96" s="124">
        <f t="shared" ref="BH96:BH99" si="74">BJ96*$D96</f>
        <v>3</v>
      </c>
      <c r="BI96" s="124"/>
      <c r="BJ96" s="124">
        <v>3.0</v>
      </c>
      <c r="BK96" s="124"/>
      <c r="BL96" s="5"/>
      <c r="BM96" s="202">
        <v>0.65</v>
      </c>
      <c r="BN96" s="126">
        <f t="shared" si="71"/>
        <v>0.65</v>
      </c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ht="19.5" customHeight="1">
      <c r="A97" s="154" t="s">
        <v>269</v>
      </c>
      <c r="B97" s="109" t="s">
        <v>23</v>
      </c>
      <c r="C97" s="109">
        <v>1.0</v>
      </c>
      <c r="D97" s="127">
        <f t="shared" si="69"/>
        <v>1</v>
      </c>
      <c r="E97" s="111">
        <v>37.5</v>
      </c>
      <c r="F97" s="111">
        <f t="shared" si="70"/>
        <v>37.5</v>
      </c>
      <c r="G97" s="4"/>
      <c r="H97" s="160"/>
      <c r="I97" s="144">
        <v>1.0</v>
      </c>
      <c r="J97" s="114"/>
      <c r="K97" s="115"/>
      <c r="L97" s="116"/>
      <c r="M97" s="193"/>
      <c r="N97" s="118"/>
      <c r="O97" s="125"/>
      <c r="P97" s="161"/>
      <c r="Q97" s="121"/>
      <c r="R97" s="124"/>
      <c r="S97" s="122"/>
      <c r="T97" s="124"/>
      <c r="U97" s="4"/>
      <c r="V97" s="124"/>
      <c r="W97" s="124"/>
      <c r="X97" s="124"/>
      <c r="Y97" s="124"/>
      <c r="Z97" s="124">
        <f t="shared" si="72"/>
        <v>1</v>
      </c>
      <c r="AA97" s="124"/>
      <c r="AB97" s="124"/>
      <c r="AC97" s="124"/>
      <c r="AD97" s="124"/>
      <c r="AE97" s="124"/>
      <c r="AF97" s="124"/>
      <c r="AG97" s="124">
        <v>1.0</v>
      </c>
      <c r="AH97" s="124"/>
      <c r="AI97" s="124"/>
      <c r="AJ97" s="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4"/>
      <c r="BH97" s="124">
        <f t="shared" si="74"/>
        <v>3</v>
      </c>
      <c r="BI97" s="124"/>
      <c r="BJ97" s="124">
        <v>3.0</v>
      </c>
      <c r="BK97" s="124"/>
      <c r="BL97" s="5"/>
      <c r="BM97" s="202">
        <v>0.65</v>
      </c>
      <c r="BN97" s="126">
        <f t="shared" si="71"/>
        <v>0.65</v>
      </c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ht="19.5" customHeight="1">
      <c r="A98" s="154" t="s">
        <v>270</v>
      </c>
      <c r="B98" s="109" t="s">
        <v>23</v>
      </c>
      <c r="C98" s="109">
        <v>1.0</v>
      </c>
      <c r="D98" s="127">
        <f t="shared" si="69"/>
        <v>1</v>
      </c>
      <c r="E98" s="111">
        <v>37.5</v>
      </c>
      <c r="F98" s="111">
        <f t="shared" si="70"/>
        <v>37.5</v>
      </c>
      <c r="G98" s="4"/>
      <c r="H98" s="160"/>
      <c r="I98" s="144">
        <v>1.0</v>
      </c>
      <c r="J98" s="114"/>
      <c r="K98" s="115"/>
      <c r="L98" s="116"/>
      <c r="M98" s="193"/>
      <c r="N98" s="118"/>
      <c r="O98" s="125"/>
      <c r="P98" s="161"/>
      <c r="Q98" s="121"/>
      <c r="R98" s="124"/>
      <c r="S98" s="122"/>
      <c r="T98" s="124"/>
      <c r="U98" s="4"/>
      <c r="V98" s="124"/>
      <c r="W98" s="124"/>
      <c r="X98" s="124"/>
      <c r="Y98" s="124"/>
      <c r="Z98" s="124">
        <f t="shared" si="72"/>
        <v>1</v>
      </c>
      <c r="AA98" s="124"/>
      <c r="AB98" s="124"/>
      <c r="AC98" s="124"/>
      <c r="AD98" s="124"/>
      <c r="AE98" s="124"/>
      <c r="AF98" s="124"/>
      <c r="AG98" s="124">
        <v>1.0</v>
      </c>
      <c r="AH98" s="124"/>
      <c r="AI98" s="124"/>
      <c r="AJ98" s="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4"/>
      <c r="BH98" s="124">
        <f t="shared" si="74"/>
        <v>3</v>
      </c>
      <c r="BI98" s="124"/>
      <c r="BJ98" s="124">
        <v>3.0</v>
      </c>
      <c r="BK98" s="124"/>
      <c r="BL98" s="5"/>
      <c r="BM98" s="202">
        <v>0.6</v>
      </c>
      <c r="BN98" s="126">
        <f t="shared" si="71"/>
        <v>0.6</v>
      </c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ht="19.5" customHeight="1">
      <c r="A99" s="154" t="s">
        <v>271</v>
      </c>
      <c r="B99" s="109" t="s">
        <v>23</v>
      </c>
      <c r="C99" s="109">
        <v>1.0</v>
      </c>
      <c r="D99" s="127">
        <f t="shared" si="69"/>
        <v>1</v>
      </c>
      <c r="E99" s="111">
        <v>37.5</v>
      </c>
      <c r="F99" s="111">
        <f t="shared" si="70"/>
        <v>37.5</v>
      </c>
      <c r="G99" s="4"/>
      <c r="H99" s="160"/>
      <c r="I99" s="144">
        <v>1.0</v>
      </c>
      <c r="J99" s="114"/>
      <c r="K99" s="115"/>
      <c r="L99" s="116"/>
      <c r="M99" s="193"/>
      <c r="N99" s="118"/>
      <c r="O99" s="125"/>
      <c r="P99" s="161"/>
      <c r="Q99" s="121"/>
      <c r="R99" s="124"/>
      <c r="S99" s="122"/>
      <c r="T99" s="124"/>
      <c r="U99" s="4"/>
      <c r="V99" s="124"/>
      <c r="W99" s="124"/>
      <c r="X99" s="124"/>
      <c r="Y99" s="124"/>
      <c r="Z99" s="124">
        <f t="shared" si="72"/>
        <v>1</v>
      </c>
      <c r="AA99" s="124"/>
      <c r="AB99" s="124"/>
      <c r="AC99" s="124"/>
      <c r="AD99" s="124"/>
      <c r="AE99" s="124"/>
      <c r="AF99" s="124"/>
      <c r="AG99" s="124">
        <v>1.0</v>
      </c>
      <c r="AH99" s="124"/>
      <c r="AI99" s="124"/>
      <c r="AJ99" s="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4"/>
      <c r="BH99" s="124">
        <f t="shared" si="74"/>
        <v>3</v>
      </c>
      <c r="BI99" s="124"/>
      <c r="BJ99" s="124">
        <v>3.0</v>
      </c>
      <c r="BK99" s="124"/>
      <c r="BL99" s="5"/>
      <c r="BM99" s="202">
        <v>0.6</v>
      </c>
      <c r="BN99" s="126">
        <f t="shared" si="71"/>
        <v>0.6</v>
      </c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</row>
    <row r="100" ht="19.5" customHeight="1">
      <c r="A100" s="154" t="s">
        <v>272</v>
      </c>
      <c r="B100" s="109" t="s">
        <v>23</v>
      </c>
      <c r="C100" s="109">
        <v>2.0</v>
      </c>
      <c r="D100" s="127">
        <f t="shared" si="69"/>
        <v>0</v>
      </c>
      <c r="E100" s="111">
        <v>67.5</v>
      </c>
      <c r="F100" s="111">
        <f t="shared" si="70"/>
        <v>0</v>
      </c>
      <c r="G100" s="4"/>
      <c r="H100" s="160"/>
      <c r="I100" s="113"/>
      <c r="J100" s="114"/>
      <c r="K100" s="115"/>
      <c r="L100" s="116"/>
      <c r="M100" s="193"/>
      <c r="N100" s="118"/>
      <c r="O100" s="125"/>
      <c r="P100" s="161"/>
      <c r="Q100" s="121"/>
      <c r="R100" s="124"/>
      <c r="S100" s="122"/>
      <c r="T100" s="124"/>
      <c r="U100" s="4"/>
      <c r="V100" s="124"/>
      <c r="W100" s="124"/>
      <c r="X100" s="124"/>
      <c r="Y100" s="124"/>
      <c r="Z100" s="124">
        <f t="shared" si="72"/>
        <v>0</v>
      </c>
      <c r="AA100" s="124"/>
      <c r="AB100" s="124"/>
      <c r="AC100" s="124"/>
      <c r="AD100" s="124"/>
      <c r="AE100" s="124"/>
      <c r="AF100" s="124"/>
      <c r="AG100" s="124">
        <v>2.0</v>
      </c>
      <c r="AH100" s="124"/>
      <c r="AI100" s="124"/>
      <c r="AJ100" s="4"/>
      <c r="AK100" s="104"/>
      <c r="AL100" s="124">
        <f t="shared" ref="AL100:AM100" si="75">AW100*$D100</f>
        <v>0</v>
      </c>
      <c r="AM100" s="124">
        <f t="shared" si="75"/>
        <v>0</v>
      </c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25">
        <v>1.0</v>
      </c>
      <c r="AX100" s="125">
        <v>1.0</v>
      </c>
      <c r="AY100" s="104"/>
      <c r="AZ100" s="104"/>
      <c r="BA100" s="104"/>
      <c r="BB100" s="104"/>
      <c r="BC100" s="104"/>
      <c r="BD100" s="104"/>
      <c r="BE100" s="104"/>
      <c r="BF100" s="104"/>
      <c r="BG100" s="4"/>
      <c r="BH100" s="124"/>
      <c r="BI100" s="124"/>
      <c r="BJ100" s="124"/>
      <c r="BK100" s="124"/>
      <c r="BL100" s="5"/>
      <c r="BM100" s="202">
        <v>1.1</v>
      </c>
      <c r="BN100" s="126">
        <f t="shared" si="71"/>
        <v>0</v>
      </c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</row>
    <row r="101" ht="19.5" customHeight="1">
      <c r="A101" s="154" t="s">
        <v>273</v>
      </c>
      <c r="B101" s="109" t="s">
        <v>22</v>
      </c>
      <c r="C101" s="109">
        <v>5.0</v>
      </c>
      <c r="D101" s="127">
        <f t="shared" si="69"/>
        <v>0</v>
      </c>
      <c r="E101" s="111">
        <v>65.0</v>
      </c>
      <c r="F101" s="111">
        <f t="shared" si="70"/>
        <v>0</v>
      </c>
      <c r="G101" s="4"/>
      <c r="H101" s="160"/>
      <c r="I101" s="113"/>
      <c r="J101" s="114"/>
      <c r="K101" s="115"/>
      <c r="L101" s="116"/>
      <c r="M101" s="193"/>
      <c r="N101" s="118"/>
      <c r="O101" s="125"/>
      <c r="P101" s="161"/>
      <c r="Q101" s="121"/>
      <c r="R101" s="124"/>
      <c r="S101" s="122"/>
      <c r="T101" s="124"/>
      <c r="U101" s="4"/>
      <c r="V101" s="124"/>
      <c r="W101" s="124"/>
      <c r="X101" s="124"/>
      <c r="Y101" s="124">
        <f>AF101*$D101</f>
        <v>0</v>
      </c>
      <c r="Z101" s="124"/>
      <c r="AA101" s="124"/>
      <c r="AB101" s="124"/>
      <c r="AC101" s="124"/>
      <c r="AD101" s="124"/>
      <c r="AE101" s="124"/>
      <c r="AF101" s="124">
        <v>5.0</v>
      </c>
      <c r="AG101" s="124"/>
      <c r="AH101" s="124"/>
      <c r="AI101" s="124"/>
      <c r="AJ101" s="4"/>
      <c r="AK101" s="124">
        <f>AV101*$D101</f>
        <v>0</v>
      </c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25">
        <v>5.0</v>
      </c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4"/>
      <c r="BH101" s="124"/>
      <c r="BI101" s="124"/>
      <c r="BJ101" s="124"/>
      <c r="BK101" s="124"/>
      <c r="BL101" s="5"/>
      <c r="BM101" s="202">
        <v>1.6</v>
      </c>
      <c r="BN101" s="126">
        <f t="shared" si="71"/>
        <v>0</v>
      </c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</row>
    <row r="102" ht="19.5" customHeight="1">
      <c r="A102" s="154" t="s">
        <v>274</v>
      </c>
      <c r="B102" s="109" t="s">
        <v>20</v>
      </c>
      <c r="C102" s="109">
        <v>4.0</v>
      </c>
      <c r="D102" s="127">
        <f t="shared" si="69"/>
        <v>0</v>
      </c>
      <c r="E102" s="111">
        <v>20.0</v>
      </c>
      <c r="F102" s="111">
        <f t="shared" si="70"/>
        <v>0</v>
      </c>
      <c r="G102" s="4"/>
      <c r="H102" s="160"/>
      <c r="I102" s="113"/>
      <c r="J102" s="114"/>
      <c r="K102" s="115"/>
      <c r="L102" s="116"/>
      <c r="M102" s="193"/>
      <c r="N102" s="118"/>
      <c r="O102" s="125"/>
      <c r="P102" s="161"/>
      <c r="Q102" s="121"/>
      <c r="R102" s="124"/>
      <c r="S102" s="122"/>
      <c r="T102" s="124"/>
      <c r="U102" s="4"/>
      <c r="V102" s="124"/>
      <c r="W102" s="124">
        <f>AD102*$D102</f>
        <v>0</v>
      </c>
      <c r="X102" s="124"/>
      <c r="Y102" s="124"/>
      <c r="Z102" s="124"/>
      <c r="AA102" s="124"/>
      <c r="AB102" s="124"/>
      <c r="AC102" s="124"/>
      <c r="AD102" s="124">
        <v>4.0</v>
      </c>
      <c r="AE102" s="124"/>
      <c r="AF102" s="124"/>
      <c r="AG102" s="124"/>
      <c r="AH102" s="124"/>
      <c r="AI102" s="124"/>
      <c r="AJ102" s="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4"/>
      <c r="BH102" s="124">
        <f t="shared" ref="BH102:BH109" si="76">BJ102*$D102</f>
        <v>0</v>
      </c>
      <c r="BI102" s="124"/>
      <c r="BJ102" s="124">
        <v>8.0</v>
      </c>
      <c r="BK102" s="124"/>
      <c r="BL102" s="5"/>
      <c r="BM102" s="202">
        <v>0.2</v>
      </c>
      <c r="BN102" s="126">
        <f t="shared" si="71"/>
        <v>0</v>
      </c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</row>
    <row r="103" ht="19.5" customHeight="1">
      <c r="A103" s="154" t="s">
        <v>275</v>
      </c>
      <c r="B103" s="109" t="s">
        <v>21</v>
      </c>
      <c r="C103" s="109">
        <v>4.0</v>
      </c>
      <c r="D103" s="127">
        <f t="shared" si="69"/>
        <v>0</v>
      </c>
      <c r="E103" s="111">
        <v>35.0</v>
      </c>
      <c r="F103" s="111">
        <f t="shared" si="70"/>
        <v>0</v>
      </c>
      <c r="G103" s="4"/>
      <c r="H103" s="160"/>
      <c r="I103" s="113"/>
      <c r="J103" s="114"/>
      <c r="K103" s="115"/>
      <c r="L103" s="116"/>
      <c r="M103" s="193"/>
      <c r="N103" s="118"/>
      <c r="O103" s="125"/>
      <c r="P103" s="161"/>
      <c r="Q103" s="121"/>
      <c r="R103" s="124"/>
      <c r="S103" s="122"/>
      <c r="T103" s="124"/>
      <c r="U103" s="4"/>
      <c r="V103" s="124"/>
      <c r="W103" s="124"/>
      <c r="X103" s="124">
        <f>AE103*$D103</f>
        <v>0</v>
      </c>
      <c r="Y103" s="124"/>
      <c r="Z103" s="124"/>
      <c r="AA103" s="124"/>
      <c r="AB103" s="124"/>
      <c r="AC103" s="124"/>
      <c r="AD103" s="124"/>
      <c r="AE103" s="124">
        <v>4.0</v>
      </c>
      <c r="AF103" s="124"/>
      <c r="AG103" s="124"/>
      <c r="AH103" s="124"/>
      <c r="AI103" s="124"/>
      <c r="AJ103" s="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4"/>
      <c r="BH103" s="124">
        <f t="shared" si="76"/>
        <v>0</v>
      </c>
      <c r="BI103" s="124"/>
      <c r="BJ103" s="124">
        <v>8.0</v>
      </c>
      <c r="BK103" s="124"/>
      <c r="BL103" s="5"/>
      <c r="BM103" s="202">
        <v>0.6</v>
      </c>
      <c r="BN103" s="126">
        <f t="shared" si="71"/>
        <v>0</v>
      </c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</row>
    <row r="104" ht="19.5" customHeight="1">
      <c r="A104" s="154" t="s">
        <v>276</v>
      </c>
      <c r="B104" s="109" t="s">
        <v>22</v>
      </c>
      <c r="C104" s="109">
        <v>4.0</v>
      </c>
      <c r="D104" s="127">
        <f t="shared" si="69"/>
        <v>0</v>
      </c>
      <c r="E104" s="111">
        <v>47.5</v>
      </c>
      <c r="F104" s="111">
        <f t="shared" si="70"/>
        <v>0</v>
      </c>
      <c r="G104" s="4"/>
      <c r="H104" s="160"/>
      <c r="I104" s="113"/>
      <c r="J104" s="114"/>
      <c r="K104" s="115"/>
      <c r="L104" s="116"/>
      <c r="M104" s="193"/>
      <c r="N104" s="118"/>
      <c r="O104" s="125"/>
      <c r="P104" s="161"/>
      <c r="Q104" s="121"/>
      <c r="R104" s="124"/>
      <c r="S104" s="122"/>
      <c r="T104" s="124"/>
      <c r="U104" s="4"/>
      <c r="V104" s="124"/>
      <c r="W104" s="124"/>
      <c r="X104" s="124"/>
      <c r="Y104" s="124">
        <f t="shared" ref="Y104:Y105" si="77">AF104*$D104</f>
        <v>0</v>
      </c>
      <c r="Z104" s="124"/>
      <c r="AA104" s="124"/>
      <c r="AB104" s="124"/>
      <c r="AC104" s="124"/>
      <c r="AD104" s="124"/>
      <c r="AE104" s="124"/>
      <c r="AF104" s="124">
        <v>4.0</v>
      </c>
      <c r="AG104" s="124"/>
      <c r="AH104" s="124"/>
      <c r="AI104" s="124"/>
      <c r="AJ104" s="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4"/>
      <c r="BH104" s="124">
        <f t="shared" si="76"/>
        <v>0</v>
      </c>
      <c r="BI104" s="124"/>
      <c r="BJ104" s="124">
        <v>12.0</v>
      </c>
      <c r="BK104" s="124"/>
      <c r="BL104" s="5"/>
      <c r="BM104" s="202">
        <v>0.9</v>
      </c>
      <c r="BN104" s="126">
        <f t="shared" si="71"/>
        <v>0</v>
      </c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</row>
    <row r="105" ht="19.5" customHeight="1">
      <c r="A105" s="154" t="s">
        <v>277</v>
      </c>
      <c r="B105" s="109" t="s">
        <v>22</v>
      </c>
      <c r="C105" s="109">
        <v>4.0</v>
      </c>
      <c r="D105" s="127">
        <f t="shared" si="69"/>
        <v>0</v>
      </c>
      <c r="E105" s="111">
        <v>45.0</v>
      </c>
      <c r="F105" s="111">
        <f t="shared" si="70"/>
        <v>0</v>
      </c>
      <c r="G105" s="4"/>
      <c r="H105" s="160"/>
      <c r="I105" s="113"/>
      <c r="J105" s="114"/>
      <c r="K105" s="115"/>
      <c r="L105" s="116"/>
      <c r="M105" s="193"/>
      <c r="N105" s="118"/>
      <c r="O105" s="125"/>
      <c r="P105" s="161"/>
      <c r="Q105" s="121"/>
      <c r="R105" s="124"/>
      <c r="S105" s="122"/>
      <c r="T105" s="124"/>
      <c r="U105" s="4"/>
      <c r="V105" s="124"/>
      <c r="W105" s="124"/>
      <c r="X105" s="124"/>
      <c r="Y105" s="124">
        <f t="shared" si="77"/>
        <v>0</v>
      </c>
      <c r="Z105" s="124"/>
      <c r="AA105" s="124"/>
      <c r="AB105" s="124"/>
      <c r="AC105" s="124"/>
      <c r="AD105" s="124"/>
      <c r="AE105" s="124"/>
      <c r="AF105" s="124">
        <v>4.0</v>
      </c>
      <c r="AG105" s="124"/>
      <c r="AH105" s="124"/>
      <c r="AI105" s="124"/>
      <c r="AJ105" s="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4"/>
      <c r="BH105" s="124">
        <f t="shared" si="76"/>
        <v>0</v>
      </c>
      <c r="BI105" s="124"/>
      <c r="BJ105" s="124">
        <v>12.0</v>
      </c>
      <c r="BK105" s="124"/>
      <c r="BL105" s="5"/>
      <c r="BM105" s="202">
        <v>0.8</v>
      </c>
      <c r="BN105" s="126">
        <f t="shared" si="71"/>
        <v>0</v>
      </c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</row>
    <row r="106" ht="19.5" customHeight="1">
      <c r="A106" s="154" t="s">
        <v>278</v>
      </c>
      <c r="B106" s="109" t="s">
        <v>23</v>
      </c>
      <c r="C106" s="109">
        <v>4.0</v>
      </c>
      <c r="D106" s="127">
        <f t="shared" si="69"/>
        <v>0</v>
      </c>
      <c r="E106" s="111">
        <v>112.5</v>
      </c>
      <c r="F106" s="111">
        <f t="shared" si="70"/>
        <v>0</v>
      </c>
      <c r="G106" s="4"/>
      <c r="H106" s="160"/>
      <c r="I106" s="113"/>
      <c r="J106" s="114"/>
      <c r="K106" s="115"/>
      <c r="L106" s="116"/>
      <c r="M106" s="193"/>
      <c r="N106" s="118"/>
      <c r="O106" s="125"/>
      <c r="P106" s="161"/>
      <c r="Q106" s="121"/>
      <c r="R106" s="124"/>
      <c r="S106" s="122"/>
      <c r="T106" s="124"/>
      <c r="U106" s="4"/>
      <c r="V106" s="124"/>
      <c r="W106" s="124"/>
      <c r="X106" s="124"/>
      <c r="Y106" s="124"/>
      <c r="Z106" s="124">
        <f>AG106*$D106</f>
        <v>0</v>
      </c>
      <c r="AA106" s="124"/>
      <c r="AB106" s="124"/>
      <c r="AC106" s="124"/>
      <c r="AD106" s="124"/>
      <c r="AE106" s="124"/>
      <c r="AF106" s="124"/>
      <c r="AG106" s="124">
        <v>4.0</v>
      </c>
      <c r="AH106" s="124"/>
      <c r="AI106" s="124"/>
      <c r="AJ106" s="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4"/>
      <c r="BH106" s="124">
        <f t="shared" si="76"/>
        <v>0</v>
      </c>
      <c r="BI106" s="124"/>
      <c r="BJ106" s="124">
        <v>16.0</v>
      </c>
      <c r="BK106" s="124"/>
      <c r="BL106" s="5"/>
      <c r="BM106" s="202">
        <v>1.6</v>
      </c>
      <c r="BN106" s="126">
        <f t="shared" si="71"/>
        <v>0</v>
      </c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</row>
    <row r="107" ht="19.5" customHeight="1">
      <c r="A107" s="154" t="s">
        <v>279</v>
      </c>
      <c r="B107" s="109" t="s">
        <v>280</v>
      </c>
      <c r="C107" s="109">
        <v>20.0</v>
      </c>
      <c r="D107" s="127">
        <f t="shared" si="69"/>
        <v>0</v>
      </c>
      <c r="E107" s="111">
        <v>242.5</v>
      </c>
      <c r="F107" s="111">
        <f t="shared" si="70"/>
        <v>0</v>
      </c>
      <c r="G107" s="4"/>
      <c r="H107" s="160"/>
      <c r="I107" s="113"/>
      <c r="J107" s="114"/>
      <c r="K107" s="115"/>
      <c r="L107" s="116"/>
      <c r="M107" s="193"/>
      <c r="N107" s="118"/>
      <c r="O107" s="125"/>
      <c r="P107" s="161"/>
      <c r="Q107" s="121"/>
      <c r="R107" s="124"/>
      <c r="S107" s="122"/>
      <c r="T107" s="124"/>
      <c r="U107" s="4"/>
      <c r="V107" s="124"/>
      <c r="W107" s="124">
        <f t="shared" ref="W107:Z107" si="78">AD107*$D107</f>
        <v>0</v>
      </c>
      <c r="X107" s="124">
        <f t="shared" si="78"/>
        <v>0</v>
      </c>
      <c r="Y107" s="124">
        <f t="shared" si="78"/>
        <v>0</v>
      </c>
      <c r="Z107" s="124">
        <f t="shared" si="78"/>
        <v>0</v>
      </c>
      <c r="AA107" s="124"/>
      <c r="AB107" s="124"/>
      <c r="AC107" s="124"/>
      <c r="AD107" s="124">
        <v>4.0</v>
      </c>
      <c r="AE107" s="124">
        <v>4.0</v>
      </c>
      <c r="AF107" s="124">
        <v>8.0</v>
      </c>
      <c r="AG107" s="124">
        <v>4.0</v>
      </c>
      <c r="AH107" s="124"/>
      <c r="AI107" s="124"/>
      <c r="AJ107" s="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4"/>
      <c r="BH107" s="124">
        <f t="shared" si="76"/>
        <v>0</v>
      </c>
      <c r="BI107" s="124"/>
      <c r="BJ107" s="124">
        <f>SUM(BJ102:BJ106)</f>
        <v>56</v>
      </c>
      <c r="BK107" s="124"/>
      <c r="BL107" s="5"/>
      <c r="BM107" s="202">
        <f>SUM(BM102:BM106)</f>
        <v>4.1</v>
      </c>
      <c r="BN107" s="126">
        <f t="shared" si="71"/>
        <v>0</v>
      </c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</row>
    <row r="108" ht="19.5" customHeight="1">
      <c r="A108" s="154" t="s">
        <v>281</v>
      </c>
      <c r="B108" s="109" t="s">
        <v>21</v>
      </c>
      <c r="C108" s="109">
        <v>5.0</v>
      </c>
      <c r="D108" s="127">
        <f t="shared" si="69"/>
        <v>0</v>
      </c>
      <c r="E108" s="111">
        <v>77.5</v>
      </c>
      <c r="F108" s="111">
        <f t="shared" si="70"/>
        <v>0</v>
      </c>
      <c r="G108" s="4"/>
      <c r="H108" s="160"/>
      <c r="I108" s="113"/>
      <c r="J108" s="114"/>
      <c r="K108" s="115"/>
      <c r="L108" s="116"/>
      <c r="M108" s="193"/>
      <c r="N108" s="118"/>
      <c r="O108" s="125"/>
      <c r="P108" s="161"/>
      <c r="Q108" s="121"/>
      <c r="R108" s="124"/>
      <c r="S108" s="122"/>
      <c r="T108" s="124"/>
      <c r="U108" s="4"/>
      <c r="V108" s="124"/>
      <c r="W108" s="124"/>
      <c r="X108" s="124">
        <f>AE108*$D108</f>
        <v>0</v>
      </c>
      <c r="Y108" s="124"/>
      <c r="Z108" s="124"/>
      <c r="AA108" s="124"/>
      <c r="AB108" s="124"/>
      <c r="AC108" s="124"/>
      <c r="AD108" s="124"/>
      <c r="AE108" s="124">
        <v>5.0</v>
      </c>
      <c r="AF108" s="124"/>
      <c r="AG108" s="124"/>
      <c r="AH108" s="124"/>
      <c r="AI108" s="124"/>
      <c r="AJ108" s="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4"/>
      <c r="BH108" s="124">
        <f t="shared" si="76"/>
        <v>0</v>
      </c>
      <c r="BI108" s="124"/>
      <c r="BJ108" s="124">
        <v>14.0</v>
      </c>
      <c r="BK108" s="124"/>
      <c r="BL108" s="5"/>
      <c r="BM108" s="202">
        <v>1.912</v>
      </c>
      <c r="BN108" s="126">
        <f t="shared" si="71"/>
        <v>0</v>
      </c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</row>
    <row r="109" ht="19.5" customHeight="1">
      <c r="A109" s="154" t="s">
        <v>282</v>
      </c>
      <c r="B109" s="109" t="s">
        <v>22</v>
      </c>
      <c r="C109" s="109">
        <v>5.0</v>
      </c>
      <c r="D109" s="127">
        <f t="shared" si="69"/>
        <v>0</v>
      </c>
      <c r="E109" s="111">
        <v>125.0</v>
      </c>
      <c r="F109" s="111">
        <f t="shared" si="70"/>
        <v>0</v>
      </c>
      <c r="G109" s="4"/>
      <c r="H109" s="160"/>
      <c r="I109" s="113"/>
      <c r="J109" s="114"/>
      <c r="K109" s="115"/>
      <c r="L109" s="116"/>
      <c r="M109" s="193"/>
      <c r="N109" s="118"/>
      <c r="O109" s="125"/>
      <c r="P109" s="161"/>
      <c r="Q109" s="121"/>
      <c r="R109" s="124"/>
      <c r="S109" s="122"/>
      <c r="T109" s="124"/>
      <c r="U109" s="4"/>
      <c r="V109" s="124"/>
      <c r="W109" s="124"/>
      <c r="X109" s="124"/>
      <c r="Y109" s="124">
        <f>AF109*$D109</f>
        <v>0</v>
      </c>
      <c r="Z109" s="124"/>
      <c r="AA109" s="124"/>
      <c r="AB109" s="124"/>
      <c r="AC109" s="124"/>
      <c r="AD109" s="124"/>
      <c r="AE109" s="124"/>
      <c r="AF109" s="124">
        <v>5.0</v>
      </c>
      <c r="AG109" s="124"/>
      <c r="AH109" s="124"/>
      <c r="AI109" s="124"/>
      <c r="AJ109" s="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4"/>
      <c r="BH109" s="124">
        <f t="shared" si="76"/>
        <v>0</v>
      </c>
      <c r="BI109" s="124"/>
      <c r="BJ109" s="124">
        <v>15.0</v>
      </c>
      <c r="BK109" s="124"/>
      <c r="BL109" s="5"/>
      <c r="BM109" s="202">
        <v>2.513</v>
      </c>
      <c r="BN109" s="126">
        <f t="shared" si="71"/>
        <v>0</v>
      </c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</row>
    <row r="110" ht="19.5" customHeight="1">
      <c r="A110" s="154" t="s">
        <v>283</v>
      </c>
      <c r="B110" s="109" t="s">
        <v>23</v>
      </c>
      <c r="C110" s="109">
        <v>4.0</v>
      </c>
      <c r="D110" s="127">
        <f t="shared" si="69"/>
        <v>2</v>
      </c>
      <c r="E110" s="111">
        <v>182.5</v>
      </c>
      <c r="F110" s="111">
        <f t="shared" si="70"/>
        <v>365</v>
      </c>
      <c r="G110" s="4"/>
      <c r="H110" s="160"/>
      <c r="I110" s="144">
        <v>2.0</v>
      </c>
      <c r="J110" s="114"/>
      <c r="K110" s="115"/>
      <c r="L110" s="116"/>
      <c r="M110" s="193"/>
      <c r="N110" s="118"/>
      <c r="O110" s="125"/>
      <c r="P110" s="161"/>
      <c r="Q110" s="121"/>
      <c r="R110" s="124"/>
      <c r="S110" s="122"/>
      <c r="T110" s="124"/>
      <c r="U110" s="4"/>
      <c r="V110" s="124"/>
      <c r="W110" s="124"/>
      <c r="X110" s="124"/>
      <c r="Y110" s="124"/>
      <c r="Z110" s="124">
        <f t="shared" ref="Z110:Z111" si="79">AG110*$D110</f>
        <v>8</v>
      </c>
      <c r="AA110" s="124"/>
      <c r="AB110" s="124"/>
      <c r="AC110" s="124"/>
      <c r="AD110" s="124"/>
      <c r="AE110" s="124"/>
      <c r="AF110" s="124"/>
      <c r="AG110" s="124">
        <v>4.0</v>
      </c>
      <c r="AH110" s="124"/>
      <c r="AI110" s="124"/>
      <c r="AJ110" s="4"/>
      <c r="AK110" s="104"/>
      <c r="AL110" s="104"/>
      <c r="AM110" s="104"/>
      <c r="AN110" s="124">
        <f t="shared" ref="AN110:AN111" si="80">AY110*$D110</f>
        <v>2</v>
      </c>
      <c r="AO110" s="104"/>
      <c r="AP110" s="124">
        <f>BA110*$D110</f>
        <v>2</v>
      </c>
      <c r="AQ110" s="104"/>
      <c r="AR110" s="104"/>
      <c r="AS110" s="104"/>
      <c r="AT110" s="104"/>
      <c r="AU110" s="104"/>
      <c r="AV110" s="104"/>
      <c r="AW110" s="104"/>
      <c r="AX110" s="104"/>
      <c r="AY110" s="124">
        <v>1.0</v>
      </c>
      <c r="AZ110" s="104"/>
      <c r="BA110" s="124">
        <v>1.0</v>
      </c>
      <c r="BB110" s="104"/>
      <c r="BC110" s="104"/>
      <c r="BD110" s="104"/>
      <c r="BE110" s="104"/>
      <c r="BF110" s="104"/>
      <c r="BG110" s="4"/>
      <c r="BH110" s="124"/>
      <c r="BI110" s="124"/>
      <c r="BJ110" s="124"/>
      <c r="BK110" s="124"/>
      <c r="BL110" s="5"/>
      <c r="BM110" s="202">
        <v>2.505</v>
      </c>
      <c r="BN110" s="126">
        <f t="shared" si="71"/>
        <v>5.01</v>
      </c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</row>
    <row r="111" ht="19.5" customHeight="1">
      <c r="A111" s="154" t="s">
        <v>284</v>
      </c>
      <c r="B111" s="109" t="s">
        <v>23</v>
      </c>
      <c r="C111" s="109">
        <v>2.0</v>
      </c>
      <c r="D111" s="127">
        <f t="shared" si="69"/>
        <v>0</v>
      </c>
      <c r="E111" s="111">
        <v>92.5</v>
      </c>
      <c r="F111" s="111">
        <f t="shared" si="70"/>
        <v>0</v>
      </c>
      <c r="G111" s="4"/>
      <c r="H111" s="160"/>
      <c r="I111" s="113"/>
      <c r="J111" s="114"/>
      <c r="K111" s="115"/>
      <c r="L111" s="116"/>
      <c r="M111" s="193"/>
      <c r="N111" s="118"/>
      <c r="O111" s="125"/>
      <c r="P111" s="161"/>
      <c r="Q111" s="121"/>
      <c r="R111" s="124"/>
      <c r="S111" s="122"/>
      <c r="T111" s="124"/>
      <c r="U111" s="4"/>
      <c r="V111" s="124"/>
      <c r="W111" s="124"/>
      <c r="X111" s="124"/>
      <c r="Y111" s="124"/>
      <c r="Z111" s="124">
        <f t="shared" si="79"/>
        <v>0</v>
      </c>
      <c r="AA111" s="124"/>
      <c r="AB111" s="124"/>
      <c r="AC111" s="124"/>
      <c r="AD111" s="124"/>
      <c r="AE111" s="124"/>
      <c r="AF111" s="124"/>
      <c r="AG111" s="124">
        <v>2.0</v>
      </c>
      <c r="AH111" s="124"/>
      <c r="AI111" s="124"/>
      <c r="AJ111" s="4"/>
      <c r="AK111" s="104"/>
      <c r="AL111" s="104"/>
      <c r="AM111" s="104"/>
      <c r="AN111" s="124">
        <f t="shared" si="80"/>
        <v>0</v>
      </c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24">
        <v>1.0</v>
      </c>
      <c r="AZ111" s="104"/>
      <c r="BA111" s="104"/>
      <c r="BB111" s="104"/>
      <c r="BC111" s="104"/>
      <c r="BD111" s="104"/>
      <c r="BE111" s="104"/>
      <c r="BF111" s="104"/>
      <c r="BG111" s="4"/>
      <c r="BH111" s="124"/>
      <c r="BI111" s="124"/>
      <c r="BJ111" s="124"/>
      <c r="BK111" s="124"/>
      <c r="BL111" s="5"/>
      <c r="BM111" s="202">
        <v>1.887</v>
      </c>
      <c r="BN111" s="126">
        <f t="shared" si="71"/>
        <v>0</v>
      </c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</row>
    <row r="112" ht="19.5" customHeight="1">
      <c r="A112" s="154" t="s">
        <v>285</v>
      </c>
      <c r="B112" s="109" t="s">
        <v>21</v>
      </c>
      <c r="C112" s="109">
        <v>5.0</v>
      </c>
      <c r="D112" s="127">
        <f t="shared" si="69"/>
        <v>1</v>
      </c>
      <c r="E112" s="111">
        <v>72.5</v>
      </c>
      <c r="F112" s="111">
        <f t="shared" si="70"/>
        <v>72.5</v>
      </c>
      <c r="G112" s="4"/>
      <c r="H112" s="160"/>
      <c r="I112" s="144">
        <v>1.0</v>
      </c>
      <c r="J112" s="114"/>
      <c r="K112" s="115"/>
      <c r="L112" s="116"/>
      <c r="M112" s="193"/>
      <c r="N112" s="118"/>
      <c r="O112" s="125"/>
      <c r="P112" s="161"/>
      <c r="Q112" s="121"/>
      <c r="R112" s="124"/>
      <c r="S112" s="122"/>
      <c r="T112" s="124"/>
      <c r="U112" s="4"/>
      <c r="V112" s="124"/>
      <c r="W112" s="124"/>
      <c r="X112" s="124">
        <f>AE112*$D112</f>
        <v>5</v>
      </c>
      <c r="Y112" s="124"/>
      <c r="Z112" s="124"/>
      <c r="AA112" s="124"/>
      <c r="AB112" s="124"/>
      <c r="AC112" s="124"/>
      <c r="AD112" s="124"/>
      <c r="AE112" s="124">
        <v>5.0</v>
      </c>
      <c r="AF112" s="124"/>
      <c r="AG112" s="124"/>
      <c r="AH112" s="124"/>
      <c r="AI112" s="124"/>
      <c r="AJ112" s="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4"/>
      <c r="BH112" s="124">
        <f t="shared" ref="BH112:BH116" si="81">BJ112*$D112</f>
        <v>15</v>
      </c>
      <c r="BI112" s="124"/>
      <c r="BJ112" s="124">
        <v>15.0</v>
      </c>
      <c r="BK112" s="124"/>
      <c r="BL112" s="5"/>
      <c r="BM112" s="202">
        <v>1.709</v>
      </c>
      <c r="BN112" s="126">
        <f t="shared" si="71"/>
        <v>1.709</v>
      </c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</row>
    <row r="113" ht="19.5" customHeight="1">
      <c r="A113" s="154" t="s">
        <v>286</v>
      </c>
      <c r="B113" s="109" t="s">
        <v>22</v>
      </c>
      <c r="C113" s="109">
        <v>5.0</v>
      </c>
      <c r="D113" s="127">
        <f t="shared" si="69"/>
        <v>0</v>
      </c>
      <c r="E113" s="111">
        <v>132.5</v>
      </c>
      <c r="F113" s="111">
        <f t="shared" si="70"/>
        <v>0</v>
      </c>
      <c r="G113" s="4"/>
      <c r="H113" s="160"/>
      <c r="I113" s="113"/>
      <c r="J113" s="114"/>
      <c r="K113" s="115"/>
      <c r="L113" s="116"/>
      <c r="M113" s="193"/>
      <c r="N113" s="118"/>
      <c r="O113" s="125"/>
      <c r="P113" s="161"/>
      <c r="Q113" s="121"/>
      <c r="R113" s="124"/>
      <c r="S113" s="122"/>
      <c r="T113" s="124"/>
      <c r="U113" s="4"/>
      <c r="V113" s="124"/>
      <c r="W113" s="124"/>
      <c r="X113" s="124"/>
      <c r="Y113" s="124">
        <f>AF113*$D113</f>
        <v>0</v>
      </c>
      <c r="Z113" s="124"/>
      <c r="AA113" s="124"/>
      <c r="AB113" s="124"/>
      <c r="AC113" s="124"/>
      <c r="AD113" s="124"/>
      <c r="AE113" s="124"/>
      <c r="AF113" s="124">
        <v>5.0</v>
      </c>
      <c r="AG113" s="124"/>
      <c r="AH113" s="124"/>
      <c r="AI113" s="124"/>
      <c r="AJ113" s="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4"/>
      <c r="BH113" s="124">
        <f t="shared" si="81"/>
        <v>0</v>
      </c>
      <c r="BI113" s="124"/>
      <c r="BJ113" s="124">
        <v>17.0</v>
      </c>
      <c r="BK113" s="124"/>
      <c r="BL113" s="5"/>
      <c r="BM113" s="202">
        <v>2.127</v>
      </c>
      <c r="BN113" s="126">
        <f t="shared" si="71"/>
        <v>0</v>
      </c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</row>
    <row r="114" ht="19.5" customHeight="1">
      <c r="A114" s="154" t="s">
        <v>287</v>
      </c>
      <c r="B114" s="109" t="s">
        <v>21</v>
      </c>
      <c r="C114" s="109">
        <v>10.0</v>
      </c>
      <c r="D114" s="127">
        <f t="shared" si="69"/>
        <v>1</v>
      </c>
      <c r="E114" s="111">
        <v>82.5</v>
      </c>
      <c r="F114" s="111">
        <f t="shared" si="70"/>
        <v>82.5</v>
      </c>
      <c r="G114" s="4"/>
      <c r="H114" s="160"/>
      <c r="I114" s="144">
        <v>1.0</v>
      </c>
      <c r="J114" s="114"/>
      <c r="K114" s="115"/>
      <c r="L114" s="116"/>
      <c r="M114" s="193"/>
      <c r="N114" s="118"/>
      <c r="O114" s="125"/>
      <c r="P114" s="161"/>
      <c r="Q114" s="121"/>
      <c r="R114" s="124"/>
      <c r="S114" s="122"/>
      <c r="T114" s="124"/>
      <c r="U114" s="4"/>
      <c r="V114" s="124"/>
      <c r="W114" s="124"/>
      <c r="X114" s="124">
        <f>AE114*$D114</f>
        <v>10</v>
      </c>
      <c r="Y114" s="124"/>
      <c r="Z114" s="124"/>
      <c r="AA114" s="124"/>
      <c r="AB114" s="124"/>
      <c r="AC114" s="124"/>
      <c r="AD114" s="124"/>
      <c r="AE114" s="124">
        <v>10.0</v>
      </c>
      <c r="AF114" s="124"/>
      <c r="AG114" s="124"/>
      <c r="AH114" s="124"/>
      <c r="AI114" s="124"/>
      <c r="AJ114" s="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4"/>
      <c r="BH114" s="124">
        <f t="shared" si="81"/>
        <v>20</v>
      </c>
      <c r="BI114" s="124"/>
      <c r="BJ114" s="124">
        <v>20.0</v>
      </c>
      <c r="BK114" s="124"/>
      <c r="BL114" s="5"/>
      <c r="BM114" s="202">
        <v>1.5</v>
      </c>
      <c r="BN114" s="126">
        <f t="shared" si="71"/>
        <v>1.5</v>
      </c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</row>
    <row r="115" ht="19.5" customHeight="1">
      <c r="A115" s="154" t="s">
        <v>288</v>
      </c>
      <c r="B115" s="109" t="s">
        <v>88</v>
      </c>
      <c r="C115" s="109">
        <v>5.0</v>
      </c>
      <c r="D115" s="127">
        <f t="shared" si="69"/>
        <v>0</v>
      </c>
      <c r="E115" s="111">
        <v>132.5</v>
      </c>
      <c r="F115" s="111">
        <f t="shared" si="70"/>
        <v>0</v>
      </c>
      <c r="G115" s="4"/>
      <c r="H115" s="160"/>
      <c r="I115" s="113"/>
      <c r="J115" s="114"/>
      <c r="K115" s="115"/>
      <c r="L115" s="116"/>
      <c r="M115" s="193"/>
      <c r="N115" s="118"/>
      <c r="O115" s="125"/>
      <c r="P115" s="161"/>
      <c r="Q115" s="121"/>
      <c r="R115" s="124"/>
      <c r="S115" s="122"/>
      <c r="T115" s="124"/>
      <c r="U115" s="4"/>
      <c r="V115" s="124"/>
      <c r="W115" s="124"/>
      <c r="X115" s="124"/>
      <c r="Y115" s="124">
        <f t="shared" ref="Y115:Z115" si="82">AF115*$D115</f>
        <v>0</v>
      </c>
      <c r="Z115" s="124">
        <f t="shared" si="82"/>
        <v>0</v>
      </c>
      <c r="AA115" s="124"/>
      <c r="AB115" s="124"/>
      <c r="AC115" s="124"/>
      <c r="AD115" s="124"/>
      <c r="AE115" s="124"/>
      <c r="AF115" s="124">
        <v>3.0</v>
      </c>
      <c r="AG115" s="124">
        <v>2.0</v>
      </c>
      <c r="AH115" s="124"/>
      <c r="AI115" s="124"/>
      <c r="AJ115" s="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4"/>
      <c r="BH115" s="124">
        <f t="shared" si="81"/>
        <v>0</v>
      </c>
      <c r="BI115" s="124"/>
      <c r="BJ115" s="124">
        <v>17.0</v>
      </c>
      <c r="BK115" s="124"/>
      <c r="BL115" s="5"/>
      <c r="BM115" s="202">
        <v>1.9</v>
      </c>
      <c r="BN115" s="126">
        <f t="shared" si="71"/>
        <v>0</v>
      </c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</row>
    <row r="116" ht="19.5" customHeight="1">
      <c r="A116" s="154" t="s">
        <v>289</v>
      </c>
      <c r="B116" s="109" t="s">
        <v>22</v>
      </c>
      <c r="C116" s="109">
        <v>5.0</v>
      </c>
      <c r="D116" s="127">
        <f t="shared" si="69"/>
        <v>1</v>
      </c>
      <c r="E116" s="111">
        <v>50.0</v>
      </c>
      <c r="F116" s="111">
        <f t="shared" si="70"/>
        <v>50</v>
      </c>
      <c r="G116" s="4"/>
      <c r="H116" s="160"/>
      <c r="I116" s="144">
        <v>1.0</v>
      </c>
      <c r="J116" s="114"/>
      <c r="K116" s="115"/>
      <c r="L116" s="116"/>
      <c r="M116" s="193"/>
      <c r="N116" s="118"/>
      <c r="O116" s="125"/>
      <c r="P116" s="161"/>
      <c r="Q116" s="121"/>
      <c r="R116" s="124"/>
      <c r="S116" s="122"/>
      <c r="T116" s="124"/>
      <c r="U116" s="4"/>
      <c r="V116" s="124"/>
      <c r="W116" s="124"/>
      <c r="X116" s="124"/>
      <c r="Y116" s="124">
        <f>AF116*$D116</f>
        <v>5</v>
      </c>
      <c r="Z116" s="124"/>
      <c r="AA116" s="124"/>
      <c r="AB116" s="124"/>
      <c r="AC116" s="124"/>
      <c r="AD116" s="124"/>
      <c r="AE116" s="124"/>
      <c r="AF116" s="124">
        <v>5.0</v>
      </c>
      <c r="AG116" s="124"/>
      <c r="AH116" s="124"/>
      <c r="AI116" s="124"/>
      <c r="AJ116" s="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4"/>
      <c r="BH116" s="124">
        <f t="shared" si="81"/>
        <v>15</v>
      </c>
      <c r="BI116" s="124"/>
      <c r="BJ116" s="124">
        <v>15.0</v>
      </c>
      <c r="BK116" s="124"/>
      <c r="BL116" s="5"/>
      <c r="BM116" s="202">
        <v>1.1</v>
      </c>
      <c r="BN116" s="126">
        <f t="shared" si="71"/>
        <v>1.1</v>
      </c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</row>
    <row r="117" ht="19.5" customHeight="1">
      <c r="A117" s="154" t="s">
        <v>290</v>
      </c>
      <c r="B117" s="109" t="s">
        <v>128</v>
      </c>
      <c r="C117" s="109">
        <v>15.0</v>
      </c>
      <c r="D117" s="127">
        <f t="shared" si="69"/>
        <v>1</v>
      </c>
      <c r="E117" s="111">
        <v>275.0</v>
      </c>
      <c r="F117" s="111">
        <f t="shared" si="70"/>
        <v>275</v>
      </c>
      <c r="G117" s="4"/>
      <c r="H117" s="160"/>
      <c r="I117" s="144">
        <v>1.0</v>
      </c>
      <c r="J117" s="114"/>
      <c r="K117" s="115"/>
      <c r="L117" s="116"/>
      <c r="M117" s="193"/>
      <c r="N117" s="118"/>
      <c r="O117" s="125"/>
      <c r="P117" s="161"/>
      <c r="Q117" s="121"/>
      <c r="R117" s="124"/>
      <c r="S117" s="122"/>
      <c r="T117" s="124"/>
      <c r="U117" s="4"/>
      <c r="V117" s="124"/>
      <c r="W117" s="124"/>
      <c r="X117" s="124">
        <f t="shared" ref="X117:Z117" si="83">AE117*$D117</f>
        <v>7</v>
      </c>
      <c r="Y117" s="124">
        <f t="shared" si="83"/>
        <v>5</v>
      </c>
      <c r="Z117" s="124">
        <f t="shared" si="83"/>
        <v>3</v>
      </c>
      <c r="AA117" s="124"/>
      <c r="AB117" s="124"/>
      <c r="AC117" s="124"/>
      <c r="AD117" s="124"/>
      <c r="AE117" s="124">
        <v>7.0</v>
      </c>
      <c r="AF117" s="124">
        <v>5.0</v>
      </c>
      <c r="AG117" s="124">
        <v>3.0</v>
      </c>
      <c r="AH117" s="124"/>
      <c r="AI117" s="124"/>
      <c r="AJ117" s="4"/>
      <c r="AK117" s="124">
        <f t="shared" ref="AK117:AO117" si="84">AV117*$D117</f>
        <v>3</v>
      </c>
      <c r="AL117" s="124">
        <f t="shared" si="84"/>
        <v>1</v>
      </c>
      <c r="AM117" s="124">
        <f t="shared" si="84"/>
        <v>4</v>
      </c>
      <c r="AN117" s="124">
        <f t="shared" si="84"/>
        <v>5</v>
      </c>
      <c r="AO117" s="124">
        <f t="shared" si="84"/>
        <v>2</v>
      </c>
      <c r="AP117" s="104"/>
      <c r="AQ117" s="104"/>
      <c r="AR117" s="104"/>
      <c r="AS117" s="104"/>
      <c r="AT117" s="104"/>
      <c r="AU117" s="104"/>
      <c r="AV117" s="124">
        <v>3.0</v>
      </c>
      <c r="AW117" s="124">
        <v>1.0</v>
      </c>
      <c r="AX117" s="124">
        <v>4.0</v>
      </c>
      <c r="AY117" s="124">
        <v>5.0</v>
      </c>
      <c r="AZ117" s="124">
        <v>2.0</v>
      </c>
      <c r="BA117" s="104"/>
      <c r="BB117" s="104"/>
      <c r="BC117" s="104"/>
      <c r="BD117" s="104"/>
      <c r="BE117" s="104"/>
      <c r="BF117" s="104"/>
      <c r="BG117" s="4"/>
      <c r="BH117" s="124"/>
      <c r="BI117" s="124"/>
      <c r="BJ117" s="124"/>
      <c r="BK117" s="124"/>
      <c r="BL117" s="5"/>
      <c r="BM117" s="202">
        <v>6.616</v>
      </c>
      <c r="BN117" s="126">
        <f t="shared" si="71"/>
        <v>6.616</v>
      </c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</row>
    <row r="118" ht="19.5" customHeight="1">
      <c r="A118" s="154" t="s">
        <v>291</v>
      </c>
      <c r="B118" s="109" t="s">
        <v>23</v>
      </c>
      <c r="C118" s="109">
        <v>5.0</v>
      </c>
      <c r="D118" s="127">
        <f t="shared" si="69"/>
        <v>0</v>
      </c>
      <c r="E118" s="111">
        <v>215.0</v>
      </c>
      <c r="F118" s="111">
        <f t="shared" si="70"/>
        <v>0</v>
      </c>
      <c r="G118" s="4"/>
      <c r="H118" s="160"/>
      <c r="I118" s="113"/>
      <c r="J118" s="114"/>
      <c r="K118" s="115"/>
      <c r="L118" s="116"/>
      <c r="M118" s="193"/>
      <c r="N118" s="118"/>
      <c r="O118" s="125"/>
      <c r="P118" s="161"/>
      <c r="Q118" s="121"/>
      <c r="R118" s="124"/>
      <c r="S118" s="122"/>
      <c r="T118" s="124"/>
      <c r="U118" s="4"/>
      <c r="V118" s="124"/>
      <c r="W118" s="124"/>
      <c r="X118" s="124"/>
      <c r="Y118" s="124"/>
      <c r="Z118" s="124">
        <f>AG118*$D118</f>
        <v>0</v>
      </c>
      <c r="AA118" s="124"/>
      <c r="AB118" s="124"/>
      <c r="AC118" s="124"/>
      <c r="AD118" s="124"/>
      <c r="AE118" s="124"/>
      <c r="AF118" s="124"/>
      <c r="AG118" s="124">
        <v>5.0</v>
      </c>
      <c r="AH118" s="124"/>
      <c r="AI118" s="124"/>
      <c r="AJ118" s="4"/>
      <c r="AK118" s="104"/>
      <c r="AL118" s="124">
        <f t="shared" ref="AL118:AL119" si="85">AW118*$D118</f>
        <v>0</v>
      </c>
      <c r="AM118" s="104"/>
      <c r="AN118" s="124">
        <f>AY118*$D118</f>
        <v>0</v>
      </c>
      <c r="AO118" s="104"/>
      <c r="AP118" s="104"/>
      <c r="AQ118" s="104"/>
      <c r="AR118" s="104"/>
      <c r="AS118" s="104"/>
      <c r="AT118" s="104"/>
      <c r="AU118" s="104"/>
      <c r="AV118" s="104"/>
      <c r="AW118" s="124">
        <v>1.0</v>
      </c>
      <c r="AX118" s="104"/>
      <c r="AY118" s="124">
        <v>1.0</v>
      </c>
      <c r="AZ118" s="104"/>
      <c r="BA118" s="104"/>
      <c r="BB118" s="104"/>
      <c r="BC118" s="104"/>
      <c r="BD118" s="104"/>
      <c r="BE118" s="104"/>
      <c r="BF118" s="104"/>
      <c r="BG118" s="4"/>
      <c r="BH118" s="124"/>
      <c r="BI118" s="124"/>
      <c r="BJ118" s="124"/>
      <c r="BK118" s="124"/>
      <c r="BL118" s="5"/>
      <c r="BM118" s="202">
        <v>3.9</v>
      </c>
      <c r="BN118" s="126">
        <f t="shared" si="71"/>
        <v>0</v>
      </c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</row>
    <row r="119" ht="19.5" customHeight="1">
      <c r="A119" s="154" t="s">
        <v>292</v>
      </c>
      <c r="B119" s="109" t="s">
        <v>22</v>
      </c>
      <c r="C119" s="109">
        <v>5.0</v>
      </c>
      <c r="D119" s="127">
        <f t="shared" si="69"/>
        <v>0</v>
      </c>
      <c r="E119" s="111">
        <v>120.0</v>
      </c>
      <c r="F119" s="111">
        <f t="shared" si="70"/>
        <v>0</v>
      </c>
      <c r="G119" s="4"/>
      <c r="H119" s="160"/>
      <c r="I119" s="113"/>
      <c r="J119" s="114"/>
      <c r="K119" s="115"/>
      <c r="L119" s="116"/>
      <c r="M119" s="193"/>
      <c r="N119" s="118"/>
      <c r="O119" s="125"/>
      <c r="P119" s="161"/>
      <c r="Q119" s="121"/>
      <c r="R119" s="124"/>
      <c r="S119" s="122"/>
      <c r="T119" s="124"/>
      <c r="U119" s="4"/>
      <c r="V119" s="124"/>
      <c r="W119" s="124"/>
      <c r="X119" s="124"/>
      <c r="Y119" s="124">
        <f>AF119*$D119</f>
        <v>0</v>
      </c>
      <c r="Z119" s="124"/>
      <c r="AA119" s="124"/>
      <c r="AB119" s="124"/>
      <c r="AC119" s="124"/>
      <c r="AD119" s="124"/>
      <c r="AE119" s="124"/>
      <c r="AF119" s="124">
        <v>5.0</v>
      </c>
      <c r="AG119" s="124"/>
      <c r="AH119" s="124"/>
      <c r="AI119" s="124"/>
      <c r="AJ119" s="4"/>
      <c r="AK119" s="104"/>
      <c r="AL119" s="124">
        <f t="shared" si="85"/>
        <v>0</v>
      </c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24">
        <v>5.0</v>
      </c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4"/>
      <c r="BH119" s="124"/>
      <c r="BI119" s="124"/>
      <c r="BJ119" s="124"/>
      <c r="BK119" s="124"/>
      <c r="BL119" s="5"/>
      <c r="BM119" s="202">
        <v>3.0</v>
      </c>
      <c r="BN119" s="126">
        <f t="shared" si="71"/>
        <v>0</v>
      </c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</row>
    <row r="120" ht="19.5" customHeight="1">
      <c r="A120" s="19" t="s">
        <v>293</v>
      </c>
      <c r="B120" s="109" t="s">
        <v>19</v>
      </c>
      <c r="C120" s="109">
        <v>25.0</v>
      </c>
      <c r="D120" s="127">
        <f t="shared" si="69"/>
        <v>1</v>
      </c>
      <c r="E120" s="111">
        <v>97.5</v>
      </c>
      <c r="F120" s="111">
        <f t="shared" si="70"/>
        <v>97.5</v>
      </c>
      <c r="G120" s="4"/>
      <c r="H120" s="160"/>
      <c r="I120" s="144">
        <v>1.0</v>
      </c>
      <c r="J120" s="114"/>
      <c r="K120" s="115"/>
      <c r="L120" s="116"/>
      <c r="M120" s="193"/>
      <c r="N120" s="118"/>
      <c r="O120" s="125"/>
      <c r="P120" s="161"/>
      <c r="Q120" s="121"/>
      <c r="R120" s="124"/>
      <c r="S120" s="122"/>
      <c r="T120" s="124"/>
      <c r="U120" s="4"/>
      <c r="V120" s="124">
        <f t="shared" ref="V120:V121" si="86">AC120*$D120</f>
        <v>25</v>
      </c>
      <c r="W120" s="124"/>
      <c r="X120" s="124"/>
      <c r="Y120" s="124"/>
      <c r="Z120" s="124"/>
      <c r="AA120" s="124"/>
      <c r="AB120" s="124"/>
      <c r="AC120" s="124">
        <v>25.0</v>
      </c>
      <c r="AD120" s="124"/>
      <c r="AE120" s="124"/>
      <c r="AF120" s="124"/>
      <c r="AG120" s="124"/>
      <c r="AH120" s="124"/>
      <c r="AI120" s="124"/>
      <c r="AJ120" s="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4"/>
      <c r="BH120" s="124">
        <f t="shared" ref="BH120:BH126" si="87">BJ120*$D120</f>
        <v>51</v>
      </c>
      <c r="BI120" s="124"/>
      <c r="BJ120" s="124">
        <v>51.0</v>
      </c>
      <c r="BK120" s="124"/>
      <c r="BL120" s="5"/>
      <c r="BM120" s="202">
        <v>0.825</v>
      </c>
      <c r="BN120" s="126">
        <f t="shared" si="71"/>
        <v>0.825</v>
      </c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</row>
    <row r="121" ht="19.5" customHeight="1">
      <c r="A121" s="19" t="s">
        <v>294</v>
      </c>
      <c r="B121" s="109" t="s">
        <v>19</v>
      </c>
      <c r="C121" s="109">
        <v>25.0</v>
      </c>
      <c r="D121" s="127">
        <f t="shared" si="69"/>
        <v>0</v>
      </c>
      <c r="E121" s="111">
        <v>87.5</v>
      </c>
      <c r="F121" s="111">
        <f t="shared" si="70"/>
        <v>0</v>
      </c>
      <c r="G121" s="4"/>
      <c r="H121" s="160"/>
      <c r="I121" s="113"/>
      <c r="J121" s="114"/>
      <c r="K121" s="115"/>
      <c r="L121" s="116"/>
      <c r="M121" s="193"/>
      <c r="N121" s="118"/>
      <c r="O121" s="125"/>
      <c r="P121" s="161"/>
      <c r="Q121" s="121"/>
      <c r="R121" s="124"/>
      <c r="S121" s="122"/>
      <c r="T121" s="124"/>
      <c r="U121" s="4"/>
      <c r="V121" s="124">
        <f t="shared" si="86"/>
        <v>0</v>
      </c>
      <c r="W121" s="124"/>
      <c r="X121" s="124"/>
      <c r="Y121" s="124"/>
      <c r="Z121" s="124"/>
      <c r="AA121" s="124"/>
      <c r="AB121" s="124"/>
      <c r="AC121" s="124">
        <v>25.0</v>
      </c>
      <c r="AD121" s="124"/>
      <c r="AE121" s="124"/>
      <c r="AF121" s="124"/>
      <c r="AG121" s="124"/>
      <c r="AH121" s="124"/>
      <c r="AI121" s="124"/>
      <c r="AJ121" s="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4"/>
      <c r="BH121" s="124">
        <f t="shared" si="87"/>
        <v>0</v>
      </c>
      <c r="BI121" s="124"/>
      <c r="BJ121" s="124">
        <v>58.0</v>
      </c>
      <c r="BK121" s="124"/>
      <c r="BL121" s="5"/>
      <c r="BM121" s="202">
        <v>0.57</v>
      </c>
      <c r="BN121" s="126">
        <f t="shared" si="71"/>
        <v>0</v>
      </c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</row>
    <row r="122" ht="19.5" customHeight="1">
      <c r="A122" s="19" t="s">
        <v>295</v>
      </c>
      <c r="B122" s="109" t="s">
        <v>21</v>
      </c>
      <c r="C122" s="109">
        <v>15.0</v>
      </c>
      <c r="D122" s="127">
        <f t="shared" si="69"/>
        <v>0</v>
      </c>
      <c r="E122" s="111">
        <v>77.5</v>
      </c>
      <c r="F122" s="111">
        <f t="shared" si="70"/>
        <v>0</v>
      </c>
      <c r="G122" s="4"/>
      <c r="H122" s="160"/>
      <c r="I122" s="113"/>
      <c r="J122" s="114"/>
      <c r="K122" s="115"/>
      <c r="L122" s="116"/>
      <c r="M122" s="193"/>
      <c r="N122" s="118"/>
      <c r="O122" s="125"/>
      <c r="P122" s="161"/>
      <c r="Q122" s="121"/>
      <c r="R122" s="124"/>
      <c r="S122" s="122"/>
      <c r="T122" s="124"/>
      <c r="U122" s="4"/>
      <c r="V122" s="124"/>
      <c r="W122" s="124"/>
      <c r="X122" s="124">
        <f t="shared" ref="X122:X123" si="88">AE122*$D122</f>
        <v>0</v>
      </c>
      <c r="Y122" s="124"/>
      <c r="Z122" s="124"/>
      <c r="AA122" s="124"/>
      <c r="AB122" s="124"/>
      <c r="AC122" s="124"/>
      <c r="AD122" s="124"/>
      <c r="AE122" s="124">
        <v>15.0</v>
      </c>
      <c r="AF122" s="124"/>
      <c r="AG122" s="124"/>
      <c r="AH122" s="124"/>
      <c r="AI122" s="124"/>
      <c r="AJ122" s="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4"/>
      <c r="BH122" s="124">
        <f t="shared" si="87"/>
        <v>0</v>
      </c>
      <c r="BI122" s="124"/>
      <c r="BJ122" s="124">
        <v>44.0</v>
      </c>
      <c r="BK122" s="124"/>
      <c r="BL122" s="5"/>
      <c r="BM122" s="202">
        <v>1.147</v>
      </c>
      <c r="BN122" s="126">
        <f t="shared" si="71"/>
        <v>0</v>
      </c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</row>
    <row r="123" ht="19.5" customHeight="1">
      <c r="A123" s="19" t="s">
        <v>296</v>
      </c>
      <c r="B123" s="124" t="s">
        <v>21</v>
      </c>
      <c r="C123" s="124">
        <v>15.0</v>
      </c>
      <c r="D123" s="127">
        <f t="shared" si="69"/>
        <v>0</v>
      </c>
      <c r="E123" s="111">
        <v>80.0</v>
      </c>
      <c r="F123" s="111">
        <f t="shared" si="70"/>
        <v>0</v>
      </c>
      <c r="G123" s="4"/>
      <c r="H123" s="160"/>
      <c r="I123" s="113"/>
      <c r="J123" s="114"/>
      <c r="K123" s="115"/>
      <c r="L123" s="116"/>
      <c r="M123" s="193"/>
      <c r="N123" s="118"/>
      <c r="O123" s="125"/>
      <c r="P123" s="161"/>
      <c r="Q123" s="121"/>
      <c r="R123" s="124"/>
      <c r="S123" s="122"/>
      <c r="T123" s="124"/>
      <c r="U123" s="4"/>
      <c r="V123" s="124"/>
      <c r="W123" s="124"/>
      <c r="X123" s="124">
        <f t="shared" si="88"/>
        <v>0</v>
      </c>
      <c r="Y123" s="124"/>
      <c r="Z123" s="124"/>
      <c r="AA123" s="124"/>
      <c r="AB123" s="124"/>
      <c r="AC123" s="124"/>
      <c r="AD123" s="124"/>
      <c r="AE123" s="124">
        <v>15.0</v>
      </c>
      <c r="AF123" s="124"/>
      <c r="AG123" s="124"/>
      <c r="AH123" s="124"/>
      <c r="AI123" s="124"/>
      <c r="AJ123" s="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4"/>
      <c r="BH123" s="124">
        <f t="shared" si="87"/>
        <v>0</v>
      </c>
      <c r="BI123" s="124"/>
      <c r="BJ123" s="124">
        <v>45.0</v>
      </c>
      <c r="BK123" s="124"/>
      <c r="BL123" s="5"/>
      <c r="BM123" s="202">
        <v>1.264</v>
      </c>
      <c r="BN123" s="126">
        <f t="shared" si="71"/>
        <v>0</v>
      </c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</row>
    <row r="124" ht="19.5" customHeight="1">
      <c r="A124" s="19" t="s">
        <v>297</v>
      </c>
      <c r="B124" s="124" t="s">
        <v>19</v>
      </c>
      <c r="C124" s="124">
        <v>25.0</v>
      </c>
      <c r="D124" s="127">
        <f t="shared" si="69"/>
        <v>0</v>
      </c>
      <c r="E124" s="111">
        <v>95.0</v>
      </c>
      <c r="F124" s="111">
        <f t="shared" si="70"/>
        <v>0</v>
      </c>
      <c r="G124" s="4"/>
      <c r="H124" s="160"/>
      <c r="I124" s="113"/>
      <c r="J124" s="114"/>
      <c r="K124" s="115"/>
      <c r="L124" s="116"/>
      <c r="M124" s="193"/>
      <c r="N124" s="118"/>
      <c r="O124" s="125"/>
      <c r="P124" s="161"/>
      <c r="Q124" s="121"/>
      <c r="R124" s="124"/>
      <c r="S124" s="122"/>
      <c r="T124" s="124"/>
      <c r="U124" s="4"/>
      <c r="V124" s="124">
        <f>AC124*$D124</f>
        <v>0</v>
      </c>
      <c r="W124" s="124"/>
      <c r="X124" s="124"/>
      <c r="Y124" s="124"/>
      <c r="Z124" s="124"/>
      <c r="AA124" s="124"/>
      <c r="AB124" s="124"/>
      <c r="AC124" s="124">
        <v>25.0</v>
      </c>
      <c r="AD124" s="124"/>
      <c r="AE124" s="124"/>
      <c r="AF124" s="124"/>
      <c r="AG124" s="124"/>
      <c r="AH124" s="124"/>
      <c r="AI124" s="124"/>
      <c r="AJ124" s="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4"/>
      <c r="BH124" s="124">
        <f t="shared" si="87"/>
        <v>0</v>
      </c>
      <c r="BI124" s="124"/>
      <c r="BJ124" s="124">
        <v>51.0</v>
      </c>
      <c r="BK124" s="124"/>
      <c r="BL124" s="5"/>
      <c r="BM124" s="202">
        <v>0.829</v>
      </c>
      <c r="BN124" s="126">
        <f t="shared" si="71"/>
        <v>0</v>
      </c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</row>
    <row r="125" ht="19.5" customHeight="1">
      <c r="A125" s="19" t="s">
        <v>298</v>
      </c>
      <c r="B125" s="124" t="s">
        <v>21</v>
      </c>
      <c r="C125" s="124">
        <v>10.0</v>
      </c>
      <c r="D125" s="127">
        <f t="shared" si="69"/>
        <v>0</v>
      </c>
      <c r="E125" s="111">
        <v>85.0</v>
      </c>
      <c r="F125" s="111">
        <f t="shared" si="70"/>
        <v>0</v>
      </c>
      <c r="G125" s="4"/>
      <c r="H125" s="160"/>
      <c r="I125" s="113"/>
      <c r="J125" s="114"/>
      <c r="K125" s="115"/>
      <c r="L125" s="116"/>
      <c r="M125" s="193"/>
      <c r="N125" s="118"/>
      <c r="O125" s="125"/>
      <c r="P125" s="161"/>
      <c r="Q125" s="121"/>
      <c r="R125" s="124"/>
      <c r="S125" s="122"/>
      <c r="T125" s="124"/>
      <c r="U125" s="4"/>
      <c r="V125" s="124"/>
      <c r="W125" s="124"/>
      <c r="X125" s="124">
        <f t="shared" ref="X125:X126" si="89">AE125*$D125</f>
        <v>0</v>
      </c>
      <c r="Y125" s="124"/>
      <c r="Z125" s="124"/>
      <c r="AA125" s="124"/>
      <c r="AB125" s="124"/>
      <c r="AC125" s="124"/>
      <c r="AD125" s="124"/>
      <c r="AE125" s="124">
        <v>10.0</v>
      </c>
      <c r="AF125" s="124"/>
      <c r="AG125" s="124"/>
      <c r="AH125" s="124"/>
      <c r="AI125" s="124"/>
      <c r="AJ125" s="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4"/>
      <c r="BH125" s="124">
        <f t="shared" si="87"/>
        <v>0</v>
      </c>
      <c r="BI125" s="124"/>
      <c r="BJ125" s="124">
        <v>36.0</v>
      </c>
      <c r="BK125" s="124"/>
      <c r="BL125" s="5"/>
      <c r="BM125" s="202">
        <v>1.557</v>
      </c>
      <c r="BN125" s="126">
        <f t="shared" si="71"/>
        <v>0</v>
      </c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</row>
    <row r="126" ht="19.5" customHeight="1">
      <c r="A126" s="19" t="s">
        <v>299</v>
      </c>
      <c r="B126" s="109" t="s">
        <v>21</v>
      </c>
      <c r="C126" s="109">
        <v>10.0</v>
      </c>
      <c r="D126" s="127">
        <f t="shared" si="69"/>
        <v>0</v>
      </c>
      <c r="E126" s="111">
        <v>130.0</v>
      </c>
      <c r="F126" s="111">
        <f t="shared" si="70"/>
        <v>0</v>
      </c>
      <c r="G126" s="4"/>
      <c r="H126" s="160"/>
      <c r="I126" s="113"/>
      <c r="J126" s="114"/>
      <c r="K126" s="115"/>
      <c r="L126" s="116"/>
      <c r="M126" s="193"/>
      <c r="N126" s="118"/>
      <c r="O126" s="125"/>
      <c r="P126" s="161"/>
      <c r="Q126" s="121"/>
      <c r="R126" s="124"/>
      <c r="S126" s="122"/>
      <c r="T126" s="124"/>
      <c r="U126" s="4"/>
      <c r="V126" s="124"/>
      <c r="W126" s="124"/>
      <c r="X126" s="124">
        <f t="shared" si="89"/>
        <v>0</v>
      </c>
      <c r="Y126" s="124"/>
      <c r="Z126" s="124"/>
      <c r="AA126" s="124"/>
      <c r="AB126" s="124"/>
      <c r="AC126" s="124"/>
      <c r="AD126" s="124"/>
      <c r="AE126" s="124">
        <v>10.0</v>
      </c>
      <c r="AF126" s="124"/>
      <c r="AG126" s="124"/>
      <c r="AH126" s="124"/>
      <c r="AI126" s="124"/>
      <c r="AJ126" s="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4"/>
      <c r="BH126" s="124">
        <f t="shared" si="87"/>
        <v>0</v>
      </c>
      <c r="BI126" s="124"/>
      <c r="BJ126" s="124">
        <v>30.0</v>
      </c>
      <c r="BK126" s="124"/>
      <c r="BL126" s="5"/>
      <c r="BM126" s="202">
        <v>2.9</v>
      </c>
      <c r="BN126" s="126">
        <f t="shared" si="71"/>
        <v>0</v>
      </c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</row>
    <row r="127" ht="19.5" customHeight="1">
      <c r="A127" s="154" t="s">
        <v>300</v>
      </c>
      <c r="B127" s="109" t="s">
        <v>23</v>
      </c>
      <c r="C127" s="109">
        <v>5.0</v>
      </c>
      <c r="D127" s="127">
        <f t="shared" si="69"/>
        <v>0</v>
      </c>
      <c r="E127" s="111">
        <v>240.0</v>
      </c>
      <c r="F127" s="111">
        <f t="shared" si="70"/>
        <v>0</v>
      </c>
      <c r="G127" s="4"/>
      <c r="H127" s="160"/>
      <c r="I127" s="113"/>
      <c r="J127" s="114"/>
      <c r="K127" s="115"/>
      <c r="L127" s="116"/>
      <c r="M127" s="193"/>
      <c r="N127" s="118"/>
      <c r="O127" s="125"/>
      <c r="P127" s="161"/>
      <c r="Q127" s="121"/>
      <c r="R127" s="124"/>
      <c r="S127" s="122"/>
      <c r="T127" s="124"/>
      <c r="U127" s="4"/>
      <c r="V127" s="124"/>
      <c r="W127" s="124"/>
      <c r="X127" s="124"/>
      <c r="Y127" s="124"/>
      <c r="Z127" s="124">
        <f>AG127*$D127</f>
        <v>0</v>
      </c>
      <c r="AA127" s="124"/>
      <c r="AB127" s="124"/>
      <c r="AC127" s="124"/>
      <c r="AD127" s="124"/>
      <c r="AE127" s="124"/>
      <c r="AF127" s="124"/>
      <c r="AG127" s="124">
        <v>5.0</v>
      </c>
      <c r="AH127" s="124"/>
      <c r="AI127" s="124"/>
      <c r="AJ127" s="4"/>
      <c r="AK127" s="104"/>
      <c r="AL127" s="104"/>
      <c r="AM127" s="104"/>
      <c r="AN127" s="124">
        <f>AY127*$D127</f>
        <v>0</v>
      </c>
      <c r="AO127" s="104"/>
      <c r="AP127" s="124">
        <f>BA127*$D127</f>
        <v>0</v>
      </c>
      <c r="AQ127" s="104"/>
      <c r="AR127" s="104"/>
      <c r="AS127" s="104"/>
      <c r="AT127" s="104"/>
      <c r="AU127" s="104"/>
      <c r="AV127" s="104"/>
      <c r="AW127" s="104"/>
      <c r="AX127" s="104"/>
      <c r="AY127" s="124">
        <v>2.0</v>
      </c>
      <c r="AZ127" s="104"/>
      <c r="BA127" s="124">
        <v>1.0</v>
      </c>
      <c r="BB127" s="104"/>
      <c r="BC127" s="104"/>
      <c r="BD127" s="104"/>
      <c r="BE127" s="104"/>
      <c r="BF127" s="104"/>
      <c r="BG127" s="4"/>
      <c r="BH127" s="124"/>
      <c r="BI127" s="124"/>
      <c r="BJ127" s="124"/>
      <c r="BK127" s="124"/>
      <c r="BL127" s="5"/>
      <c r="BM127" s="202">
        <v>5.1</v>
      </c>
      <c r="BN127" s="126">
        <f t="shared" si="71"/>
        <v>0</v>
      </c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</row>
    <row r="128" ht="19.5" customHeight="1">
      <c r="A128" s="154" t="s">
        <v>301</v>
      </c>
      <c r="B128" s="109" t="s">
        <v>22</v>
      </c>
      <c r="C128" s="109">
        <v>5.0</v>
      </c>
      <c r="D128" s="127">
        <f t="shared" si="69"/>
        <v>0</v>
      </c>
      <c r="E128" s="111">
        <v>177.5</v>
      </c>
      <c r="F128" s="111">
        <f t="shared" si="70"/>
        <v>0</v>
      </c>
      <c r="G128" s="4"/>
      <c r="H128" s="160"/>
      <c r="I128" s="113"/>
      <c r="J128" s="114"/>
      <c r="K128" s="115"/>
      <c r="L128" s="116"/>
      <c r="M128" s="193"/>
      <c r="N128" s="118"/>
      <c r="O128" s="125"/>
      <c r="P128" s="161"/>
      <c r="Q128" s="121"/>
      <c r="R128" s="124"/>
      <c r="S128" s="122"/>
      <c r="T128" s="124"/>
      <c r="U128" s="4"/>
      <c r="V128" s="124"/>
      <c r="W128" s="124"/>
      <c r="X128" s="124"/>
      <c r="Y128" s="124">
        <f>AF128*$D128</f>
        <v>0</v>
      </c>
      <c r="Z128" s="124"/>
      <c r="AA128" s="124"/>
      <c r="AB128" s="124"/>
      <c r="AC128" s="124"/>
      <c r="AD128" s="124"/>
      <c r="AE128" s="124"/>
      <c r="AF128" s="124">
        <v>5.0</v>
      </c>
      <c r="AG128" s="124"/>
      <c r="AH128" s="124"/>
      <c r="AI128" s="124"/>
      <c r="AJ128" s="4"/>
      <c r="AK128" s="124">
        <f>AV128*$D128</f>
        <v>0</v>
      </c>
      <c r="AL128" s="104"/>
      <c r="AM128" s="124">
        <f>AX128*$D128</f>
        <v>0</v>
      </c>
      <c r="AN128" s="104"/>
      <c r="AO128" s="104"/>
      <c r="AP128" s="104"/>
      <c r="AQ128" s="104"/>
      <c r="AR128" s="104"/>
      <c r="AS128" s="104"/>
      <c r="AT128" s="104"/>
      <c r="AU128" s="104"/>
      <c r="AV128" s="124">
        <v>3.0</v>
      </c>
      <c r="AW128" s="104"/>
      <c r="AX128" s="124">
        <v>1.0</v>
      </c>
      <c r="AY128" s="104"/>
      <c r="AZ128" s="104"/>
      <c r="BA128" s="104"/>
      <c r="BB128" s="104"/>
      <c r="BC128" s="104"/>
      <c r="BD128" s="104"/>
      <c r="BE128" s="104"/>
      <c r="BF128" s="104"/>
      <c r="BG128" s="4"/>
      <c r="BH128" s="124"/>
      <c r="BI128" s="124"/>
      <c r="BJ128" s="124"/>
      <c r="BK128" s="124"/>
      <c r="BL128" s="5"/>
      <c r="BM128" s="202">
        <v>3.5</v>
      </c>
      <c r="BN128" s="126">
        <f t="shared" si="71"/>
        <v>0</v>
      </c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</row>
    <row r="129" ht="19.5" customHeight="1">
      <c r="A129" s="5"/>
      <c r="B129" s="5"/>
      <c r="C129" s="5"/>
      <c r="D129" s="5"/>
      <c r="E129" s="5"/>
      <c r="F129" s="133">
        <f>SUM(F90:F128)</f>
        <v>1092.5</v>
      </c>
      <c r="G129" s="67"/>
      <c r="H129" s="156">
        <f t="shared" ref="H129:T129" si="90">SUM(H90:H128)</f>
        <v>0</v>
      </c>
      <c r="I129" s="156">
        <f t="shared" si="90"/>
        <v>11</v>
      </c>
      <c r="J129" s="156">
        <f t="shared" si="90"/>
        <v>0</v>
      </c>
      <c r="K129" s="156">
        <f t="shared" si="90"/>
        <v>0</v>
      </c>
      <c r="L129" s="156">
        <f t="shared" si="90"/>
        <v>0</v>
      </c>
      <c r="M129" s="156">
        <f t="shared" si="90"/>
        <v>0</v>
      </c>
      <c r="N129" s="156">
        <f t="shared" si="90"/>
        <v>0</v>
      </c>
      <c r="O129" s="156">
        <f t="shared" si="90"/>
        <v>0</v>
      </c>
      <c r="P129" s="156">
        <f t="shared" si="90"/>
        <v>0</v>
      </c>
      <c r="Q129" s="156">
        <f t="shared" si="90"/>
        <v>0</v>
      </c>
      <c r="R129" s="156">
        <f t="shared" si="90"/>
        <v>0</v>
      </c>
      <c r="S129" s="156">
        <f t="shared" si="90"/>
        <v>0</v>
      </c>
      <c r="T129" s="156">
        <f t="shared" si="90"/>
        <v>0</v>
      </c>
      <c r="U129" s="67"/>
      <c r="V129" s="156">
        <f t="shared" ref="V129:Z129" si="91">SUM(V90:V128)</f>
        <v>25</v>
      </c>
      <c r="W129" s="156">
        <f t="shared" si="91"/>
        <v>0</v>
      </c>
      <c r="X129" s="156">
        <f t="shared" si="91"/>
        <v>22</v>
      </c>
      <c r="Y129" s="156">
        <f t="shared" si="91"/>
        <v>10</v>
      </c>
      <c r="Z129" s="156">
        <f t="shared" si="91"/>
        <v>15</v>
      </c>
      <c r="AA129" s="124"/>
      <c r="AB129" s="124"/>
      <c r="AC129" s="104"/>
      <c r="AD129" s="104"/>
      <c r="AE129" s="104"/>
      <c r="AF129" s="104"/>
      <c r="AG129" s="104"/>
      <c r="AH129" s="104"/>
      <c r="AI129" s="104"/>
      <c r="AJ129" s="67"/>
      <c r="AK129" s="156">
        <f t="shared" ref="AK129:AP129" si="92">SUM(AK90:AK128)</f>
        <v>3</v>
      </c>
      <c r="AL129" s="156">
        <f t="shared" si="92"/>
        <v>1</v>
      </c>
      <c r="AM129" s="156">
        <f t="shared" si="92"/>
        <v>4</v>
      </c>
      <c r="AN129" s="156">
        <f t="shared" si="92"/>
        <v>7</v>
      </c>
      <c r="AO129" s="156">
        <f t="shared" si="92"/>
        <v>2</v>
      </c>
      <c r="AP129" s="156">
        <f t="shared" si="92"/>
        <v>2</v>
      </c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67"/>
      <c r="BH129" s="156">
        <f>SUM(BH90:BH128)</f>
        <v>113</v>
      </c>
      <c r="BI129" s="124"/>
      <c r="BJ129" s="124"/>
      <c r="BK129" s="124"/>
      <c r="BL129" s="5"/>
      <c r="BM129" s="129"/>
      <c r="BN129" s="203">
        <f>SUM(BN90:BN128)</f>
        <v>19.26</v>
      </c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</row>
    <row r="130" ht="19.5" customHeight="1">
      <c r="A130" s="100" t="s">
        <v>139</v>
      </c>
      <c r="B130" s="30"/>
      <c r="C130" s="30"/>
      <c r="D130" s="30"/>
      <c r="E130" s="101"/>
      <c r="F130" s="101"/>
      <c r="G130" s="67"/>
      <c r="H130" s="30"/>
      <c r="I130" s="30"/>
      <c r="J130" s="30"/>
      <c r="K130" s="30"/>
      <c r="L130" s="30"/>
      <c r="M130" s="30"/>
      <c r="N130" s="102"/>
      <c r="O130" s="30"/>
      <c r="P130" s="30"/>
      <c r="Q130" s="30"/>
      <c r="R130" s="30"/>
      <c r="S130" s="30"/>
      <c r="T130" s="30"/>
      <c r="U130" s="67"/>
      <c r="V130" s="103" t="s">
        <v>19</v>
      </c>
      <c r="W130" s="103" t="s">
        <v>20</v>
      </c>
      <c r="X130" s="103" t="s">
        <v>21</v>
      </c>
      <c r="Y130" s="103" t="s">
        <v>22</v>
      </c>
      <c r="Z130" s="103" t="s">
        <v>23</v>
      </c>
      <c r="AA130" s="103" t="s">
        <v>24</v>
      </c>
      <c r="AB130" s="103" t="s">
        <v>25</v>
      </c>
      <c r="AC130" s="104" t="s">
        <v>19</v>
      </c>
      <c r="AD130" s="104" t="s">
        <v>20</v>
      </c>
      <c r="AE130" s="104" t="s">
        <v>21</v>
      </c>
      <c r="AF130" s="104" t="s">
        <v>22</v>
      </c>
      <c r="AG130" s="104" t="s">
        <v>23</v>
      </c>
      <c r="AH130" s="104" t="s">
        <v>24</v>
      </c>
      <c r="AI130" s="104" t="s">
        <v>25</v>
      </c>
      <c r="AJ130" s="67"/>
      <c r="AK130" s="103" t="s">
        <v>30</v>
      </c>
      <c r="AL130" s="103" t="s">
        <v>31</v>
      </c>
      <c r="AM130" s="103" t="s">
        <v>32</v>
      </c>
      <c r="AN130" s="103" t="s">
        <v>33</v>
      </c>
      <c r="AO130" s="103" t="s">
        <v>34</v>
      </c>
      <c r="AP130" s="103" t="s">
        <v>35</v>
      </c>
      <c r="AQ130" s="103" t="s">
        <v>36</v>
      </c>
      <c r="AR130" s="103" t="s">
        <v>37</v>
      </c>
      <c r="AS130" s="103" t="s">
        <v>38</v>
      </c>
      <c r="AT130" s="103" t="s">
        <v>39</v>
      </c>
      <c r="AU130" s="103" t="s">
        <v>52</v>
      </c>
      <c r="AV130" s="104" t="s">
        <v>30</v>
      </c>
      <c r="AW130" s="104" t="s">
        <v>31</v>
      </c>
      <c r="AX130" s="104" t="s">
        <v>32</v>
      </c>
      <c r="AY130" s="104" t="s">
        <v>33</v>
      </c>
      <c r="AZ130" s="104" t="s">
        <v>34</v>
      </c>
      <c r="BA130" s="104" t="s">
        <v>35</v>
      </c>
      <c r="BB130" s="104" t="s">
        <v>36</v>
      </c>
      <c r="BC130" s="104" t="s">
        <v>37</v>
      </c>
      <c r="BD130" s="104" t="s">
        <v>38</v>
      </c>
      <c r="BE130" s="104" t="s">
        <v>39</v>
      </c>
      <c r="BF130" s="104" t="s">
        <v>52</v>
      </c>
      <c r="BG130" s="67"/>
      <c r="BH130" s="191" t="s">
        <v>32</v>
      </c>
      <c r="BI130" s="191" t="s">
        <v>33</v>
      </c>
      <c r="BJ130" s="104" t="s">
        <v>32</v>
      </c>
      <c r="BK130" s="104" t="s">
        <v>33</v>
      </c>
      <c r="BL130" s="5"/>
      <c r="BM130" s="105" t="s">
        <v>76</v>
      </c>
      <c r="BN130" s="105" t="s">
        <v>77</v>
      </c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</row>
    <row r="131" ht="19.5" customHeight="1">
      <c r="A131" s="118" t="s">
        <v>302</v>
      </c>
      <c r="B131" s="119" t="s">
        <v>21</v>
      </c>
      <c r="C131" s="119">
        <v>20.0</v>
      </c>
      <c r="D131" s="127">
        <f t="shared" ref="D131:D142" si="93">SUM(H131:T131)</f>
        <v>0</v>
      </c>
      <c r="E131" s="111">
        <v>167.5</v>
      </c>
      <c r="F131" s="111">
        <f t="shared" ref="F131:F142" si="94">D131*E131*(100-$D$2)/100</f>
        <v>0</v>
      </c>
      <c r="G131" s="4"/>
      <c r="H131" s="160"/>
      <c r="I131" s="113"/>
      <c r="J131" s="114"/>
      <c r="K131" s="115"/>
      <c r="L131" s="116"/>
      <c r="M131" s="193"/>
      <c r="N131" s="118"/>
      <c r="O131" s="125"/>
      <c r="P131" s="161"/>
      <c r="Q131" s="121"/>
      <c r="R131" s="124"/>
      <c r="S131" s="122"/>
      <c r="T131" s="124"/>
      <c r="U131" s="4"/>
      <c r="V131" s="124"/>
      <c r="W131" s="124"/>
      <c r="X131" s="124">
        <f t="shared" ref="X131:X132" si="95">AE131*$D131</f>
        <v>0</v>
      </c>
      <c r="Y131" s="124"/>
      <c r="Z131" s="124"/>
      <c r="AA131" s="124"/>
      <c r="AB131" s="124"/>
      <c r="AC131" s="124"/>
      <c r="AD131" s="124"/>
      <c r="AE131" s="124">
        <v>20.0</v>
      </c>
      <c r="AF131" s="124"/>
      <c r="AG131" s="124"/>
      <c r="AH131" s="124"/>
      <c r="AI131" s="124"/>
      <c r="AJ131" s="4"/>
      <c r="AK131" s="124">
        <f t="shared" ref="AK131:AK134" si="96">AV131*$D131</f>
        <v>0</v>
      </c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24">
        <v>20.0</v>
      </c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4"/>
      <c r="BH131" s="124"/>
      <c r="BI131" s="124"/>
      <c r="BJ131" s="124"/>
      <c r="BK131" s="124"/>
      <c r="BL131" s="5"/>
      <c r="BM131" s="202">
        <v>2.9</v>
      </c>
      <c r="BN131" s="126">
        <f t="shared" ref="BN131:BN142" si="97">BM131*D131</f>
        <v>0</v>
      </c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</row>
    <row r="132" ht="19.5" customHeight="1">
      <c r="A132" s="118" t="s">
        <v>303</v>
      </c>
      <c r="B132" s="119" t="s">
        <v>21</v>
      </c>
      <c r="C132" s="119">
        <v>10.0</v>
      </c>
      <c r="D132" s="127">
        <f t="shared" si="93"/>
        <v>0</v>
      </c>
      <c r="E132" s="111">
        <v>175.0</v>
      </c>
      <c r="F132" s="111">
        <f t="shared" si="94"/>
        <v>0</v>
      </c>
      <c r="G132" s="4"/>
      <c r="H132" s="160"/>
      <c r="I132" s="113"/>
      <c r="J132" s="114"/>
      <c r="K132" s="115"/>
      <c r="L132" s="116"/>
      <c r="M132" s="193"/>
      <c r="N132" s="118"/>
      <c r="O132" s="125"/>
      <c r="P132" s="161"/>
      <c r="Q132" s="121"/>
      <c r="R132" s="124"/>
      <c r="S132" s="122"/>
      <c r="T132" s="124"/>
      <c r="U132" s="4"/>
      <c r="V132" s="124"/>
      <c r="W132" s="124"/>
      <c r="X132" s="124">
        <f t="shared" si="95"/>
        <v>0</v>
      </c>
      <c r="Y132" s="124"/>
      <c r="Z132" s="124"/>
      <c r="AA132" s="124"/>
      <c r="AB132" s="124"/>
      <c r="AC132" s="124"/>
      <c r="AD132" s="124"/>
      <c r="AE132" s="124">
        <v>20.0</v>
      </c>
      <c r="AF132" s="124"/>
      <c r="AG132" s="124"/>
      <c r="AH132" s="124"/>
      <c r="AI132" s="124"/>
      <c r="AJ132" s="4"/>
      <c r="AK132" s="124">
        <f t="shared" si="96"/>
        <v>0</v>
      </c>
      <c r="AL132" s="124">
        <f t="shared" ref="AL132:AL135" si="98">AW132*$D132</f>
        <v>0</v>
      </c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24">
        <v>5.0</v>
      </c>
      <c r="AW132" s="124">
        <v>5.0</v>
      </c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4"/>
      <c r="BH132" s="124"/>
      <c r="BI132" s="124"/>
      <c r="BJ132" s="124"/>
      <c r="BK132" s="124"/>
      <c r="BL132" s="5"/>
      <c r="BM132" s="202">
        <v>4.0</v>
      </c>
      <c r="BN132" s="126">
        <f t="shared" si="97"/>
        <v>0</v>
      </c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</row>
    <row r="133" ht="19.5" customHeight="1">
      <c r="A133" s="118" t="s">
        <v>304</v>
      </c>
      <c r="B133" s="119" t="s">
        <v>20</v>
      </c>
      <c r="C133" s="119">
        <v>20.0</v>
      </c>
      <c r="D133" s="127">
        <f t="shared" si="93"/>
        <v>0</v>
      </c>
      <c r="E133" s="111">
        <v>100.0</v>
      </c>
      <c r="F133" s="111">
        <f t="shared" si="94"/>
        <v>0</v>
      </c>
      <c r="G133" s="4"/>
      <c r="H133" s="160"/>
      <c r="I133" s="113"/>
      <c r="J133" s="114"/>
      <c r="K133" s="115"/>
      <c r="L133" s="116"/>
      <c r="M133" s="193"/>
      <c r="N133" s="118"/>
      <c r="O133" s="125"/>
      <c r="P133" s="161"/>
      <c r="Q133" s="121"/>
      <c r="R133" s="124"/>
      <c r="S133" s="122"/>
      <c r="T133" s="124"/>
      <c r="U133" s="4"/>
      <c r="V133" s="124"/>
      <c r="W133" s="124">
        <f>AD133*$D133</f>
        <v>0</v>
      </c>
      <c r="X133" s="124"/>
      <c r="Y133" s="124"/>
      <c r="Z133" s="124"/>
      <c r="AA133" s="124"/>
      <c r="AB133" s="124"/>
      <c r="AC133" s="124"/>
      <c r="AD133" s="124">
        <v>20.0</v>
      </c>
      <c r="AE133" s="124"/>
      <c r="AF133" s="124"/>
      <c r="AG133" s="124"/>
      <c r="AH133" s="124"/>
      <c r="AI133" s="124"/>
      <c r="AJ133" s="4"/>
      <c r="AK133" s="124">
        <f t="shared" si="96"/>
        <v>0</v>
      </c>
      <c r="AL133" s="124">
        <f t="shared" si="98"/>
        <v>0</v>
      </c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24">
        <v>17.0</v>
      </c>
      <c r="AW133" s="124">
        <v>3.0</v>
      </c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4"/>
      <c r="BH133" s="124"/>
      <c r="BI133" s="124"/>
      <c r="BJ133" s="124"/>
      <c r="BK133" s="124"/>
      <c r="BL133" s="5"/>
      <c r="BM133" s="202">
        <v>1.796</v>
      </c>
      <c r="BN133" s="126">
        <f t="shared" si="97"/>
        <v>0</v>
      </c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</row>
    <row r="134" ht="19.5" customHeight="1">
      <c r="A134" s="118" t="s">
        <v>305</v>
      </c>
      <c r="B134" s="119" t="s">
        <v>21</v>
      </c>
      <c r="C134" s="119">
        <v>20.0</v>
      </c>
      <c r="D134" s="127">
        <f t="shared" si="93"/>
        <v>0</v>
      </c>
      <c r="E134" s="111">
        <v>182.5</v>
      </c>
      <c r="F134" s="111">
        <f t="shared" si="94"/>
        <v>0</v>
      </c>
      <c r="G134" s="4"/>
      <c r="H134" s="160"/>
      <c r="I134" s="113"/>
      <c r="J134" s="114"/>
      <c r="K134" s="115"/>
      <c r="L134" s="116"/>
      <c r="M134" s="193"/>
      <c r="N134" s="118"/>
      <c r="O134" s="125"/>
      <c r="P134" s="161"/>
      <c r="Q134" s="121"/>
      <c r="R134" s="124"/>
      <c r="S134" s="122"/>
      <c r="T134" s="124"/>
      <c r="U134" s="4"/>
      <c r="V134" s="124"/>
      <c r="W134" s="124"/>
      <c r="X134" s="124">
        <f>AE134*$D134</f>
        <v>0</v>
      </c>
      <c r="Y134" s="124"/>
      <c r="Z134" s="124"/>
      <c r="AA134" s="124"/>
      <c r="AB134" s="124"/>
      <c r="AC134" s="124"/>
      <c r="AD134" s="124"/>
      <c r="AE134" s="124">
        <v>20.0</v>
      </c>
      <c r="AF134" s="124"/>
      <c r="AG134" s="124"/>
      <c r="AH134" s="124"/>
      <c r="AI134" s="124"/>
      <c r="AJ134" s="4"/>
      <c r="AK134" s="124">
        <f t="shared" si="96"/>
        <v>0</v>
      </c>
      <c r="AL134" s="124">
        <f t="shared" si="98"/>
        <v>0</v>
      </c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24">
        <v>8.0</v>
      </c>
      <c r="AW134" s="124">
        <v>12.0</v>
      </c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4"/>
      <c r="BH134" s="124"/>
      <c r="BI134" s="124"/>
      <c r="BJ134" s="124"/>
      <c r="BK134" s="124"/>
      <c r="BL134" s="5"/>
      <c r="BM134" s="202">
        <v>3.503</v>
      </c>
      <c r="BN134" s="126">
        <f t="shared" si="97"/>
        <v>0</v>
      </c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</row>
    <row r="135" ht="19.5" customHeight="1">
      <c r="A135" s="118" t="s">
        <v>306</v>
      </c>
      <c r="B135" s="169" t="s">
        <v>22</v>
      </c>
      <c r="C135" s="169">
        <v>20.0</v>
      </c>
      <c r="D135" s="127">
        <f t="shared" si="93"/>
        <v>0</v>
      </c>
      <c r="E135" s="111">
        <v>295.0</v>
      </c>
      <c r="F135" s="111">
        <f t="shared" si="94"/>
        <v>0</v>
      </c>
      <c r="G135" s="4"/>
      <c r="H135" s="160"/>
      <c r="I135" s="113"/>
      <c r="J135" s="114"/>
      <c r="K135" s="115"/>
      <c r="L135" s="116"/>
      <c r="M135" s="193"/>
      <c r="N135" s="118"/>
      <c r="O135" s="125"/>
      <c r="P135" s="161"/>
      <c r="Q135" s="121"/>
      <c r="R135" s="124"/>
      <c r="S135" s="122"/>
      <c r="T135" s="124"/>
      <c r="U135" s="4"/>
      <c r="V135" s="124"/>
      <c r="W135" s="124"/>
      <c r="X135" s="124"/>
      <c r="Y135" s="124">
        <f>AF135*$D135</f>
        <v>0</v>
      </c>
      <c r="Z135" s="124"/>
      <c r="AA135" s="124"/>
      <c r="AB135" s="124"/>
      <c r="AC135" s="124"/>
      <c r="AD135" s="124"/>
      <c r="AE135" s="124"/>
      <c r="AF135" s="124">
        <v>20.0</v>
      </c>
      <c r="AG135" s="124"/>
      <c r="AH135" s="124"/>
      <c r="AI135" s="124"/>
      <c r="AJ135" s="4"/>
      <c r="AK135" s="104"/>
      <c r="AL135" s="124">
        <f t="shared" si="98"/>
        <v>0</v>
      </c>
      <c r="AM135" s="124">
        <f>AX135*$D135</f>
        <v>0</v>
      </c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24">
        <v>5.0</v>
      </c>
      <c r="AX135" s="124">
        <v>8.0</v>
      </c>
      <c r="AY135" s="104"/>
      <c r="AZ135" s="104"/>
      <c r="BA135" s="104"/>
      <c r="BB135" s="104"/>
      <c r="BC135" s="104"/>
      <c r="BD135" s="104"/>
      <c r="BE135" s="104"/>
      <c r="BF135" s="104"/>
      <c r="BG135" s="4"/>
      <c r="BH135" s="124"/>
      <c r="BI135" s="124"/>
      <c r="BJ135" s="124"/>
      <c r="BK135" s="124"/>
      <c r="BL135" s="5"/>
      <c r="BM135" s="202">
        <v>6.552</v>
      </c>
      <c r="BN135" s="126">
        <f t="shared" si="97"/>
        <v>0</v>
      </c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</row>
    <row r="136" ht="19.5" customHeight="1">
      <c r="A136" s="171" t="s">
        <v>307</v>
      </c>
      <c r="B136" s="172" t="s">
        <v>24</v>
      </c>
      <c r="C136" s="172">
        <v>5.0</v>
      </c>
      <c r="D136" s="127">
        <f t="shared" si="93"/>
        <v>0</v>
      </c>
      <c r="E136" s="111">
        <v>250.0</v>
      </c>
      <c r="F136" s="111">
        <f t="shared" si="94"/>
        <v>0</v>
      </c>
      <c r="G136" s="4"/>
      <c r="H136" s="160"/>
      <c r="I136" s="113"/>
      <c r="J136" s="114"/>
      <c r="K136" s="115"/>
      <c r="L136" s="116"/>
      <c r="M136" s="193"/>
      <c r="N136" s="118"/>
      <c r="O136" s="125"/>
      <c r="P136" s="161"/>
      <c r="Q136" s="121"/>
      <c r="R136" s="124"/>
      <c r="S136" s="122"/>
      <c r="T136" s="124"/>
      <c r="U136" s="4"/>
      <c r="V136" s="124"/>
      <c r="W136" s="124"/>
      <c r="X136" s="124"/>
      <c r="Y136" s="124"/>
      <c r="Z136" s="124"/>
      <c r="AA136" s="124">
        <f t="shared" ref="AA136:AA137" si="100">AH136*$D136</f>
        <v>0</v>
      </c>
      <c r="AB136" s="124"/>
      <c r="AC136" s="124"/>
      <c r="AD136" s="124"/>
      <c r="AE136" s="124"/>
      <c r="AF136" s="124"/>
      <c r="AG136" s="124"/>
      <c r="AH136" s="124">
        <v>5.0</v>
      </c>
      <c r="AI136" s="124"/>
      <c r="AJ136" s="4"/>
      <c r="AK136" s="104"/>
      <c r="AL136" s="104"/>
      <c r="AM136" s="104"/>
      <c r="AN136" s="104"/>
      <c r="AO136" s="124">
        <f t="shared" ref="AO136:AQ136" si="99">AZ136*$D136</f>
        <v>0</v>
      </c>
      <c r="AP136" s="124">
        <f t="shared" si="99"/>
        <v>0</v>
      </c>
      <c r="AQ136" s="124">
        <f t="shared" si="99"/>
        <v>0</v>
      </c>
      <c r="AR136" s="104"/>
      <c r="AS136" s="104"/>
      <c r="AT136" s="104"/>
      <c r="AU136" s="104"/>
      <c r="AV136" s="104"/>
      <c r="AW136" s="104"/>
      <c r="AX136" s="104"/>
      <c r="AY136" s="104"/>
      <c r="AZ136" s="124">
        <v>3.0</v>
      </c>
      <c r="BA136" s="124">
        <v>1.0</v>
      </c>
      <c r="BB136" s="124">
        <v>2.0</v>
      </c>
      <c r="BC136" s="104"/>
      <c r="BD136" s="104"/>
      <c r="BE136" s="104"/>
      <c r="BF136" s="104"/>
      <c r="BG136" s="4"/>
      <c r="BH136" s="204"/>
      <c r="BI136" s="204"/>
      <c r="BJ136" s="204"/>
      <c r="BK136" s="204"/>
      <c r="BL136" s="5"/>
      <c r="BM136" s="202">
        <v>5.667</v>
      </c>
      <c r="BN136" s="126">
        <f t="shared" si="97"/>
        <v>0</v>
      </c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</row>
    <row r="137" ht="19.5" customHeight="1">
      <c r="A137" s="171" t="s">
        <v>308</v>
      </c>
      <c r="B137" s="169" t="s">
        <v>24</v>
      </c>
      <c r="C137" s="169">
        <v>5.0</v>
      </c>
      <c r="D137" s="127">
        <f t="shared" si="93"/>
        <v>0</v>
      </c>
      <c r="E137" s="111">
        <v>345.0</v>
      </c>
      <c r="F137" s="111">
        <f t="shared" si="94"/>
        <v>0</v>
      </c>
      <c r="G137" s="4"/>
      <c r="H137" s="160"/>
      <c r="I137" s="113"/>
      <c r="J137" s="114"/>
      <c r="K137" s="115"/>
      <c r="L137" s="116"/>
      <c r="M137" s="193"/>
      <c r="N137" s="118"/>
      <c r="O137" s="125"/>
      <c r="P137" s="161"/>
      <c r="Q137" s="121"/>
      <c r="R137" s="124"/>
      <c r="S137" s="122"/>
      <c r="T137" s="124"/>
      <c r="U137" s="4"/>
      <c r="V137" s="124"/>
      <c r="W137" s="124"/>
      <c r="X137" s="124"/>
      <c r="Y137" s="124"/>
      <c r="Z137" s="124"/>
      <c r="AA137" s="124">
        <f t="shared" si="100"/>
        <v>0</v>
      </c>
      <c r="AB137" s="124"/>
      <c r="AC137" s="124"/>
      <c r="AD137" s="124"/>
      <c r="AE137" s="124"/>
      <c r="AF137" s="124"/>
      <c r="AG137" s="124"/>
      <c r="AH137" s="124">
        <v>5.0</v>
      </c>
      <c r="AI137" s="124"/>
      <c r="AJ137" s="4"/>
      <c r="AK137" s="124">
        <f t="shared" ref="AK137:AK141" si="101">AV137*$D137</f>
        <v>0</v>
      </c>
      <c r="AL137" s="104"/>
      <c r="AM137" s="104"/>
      <c r="AN137" s="124">
        <f>AY137*$D137</f>
        <v>0</v>
      </c>
      <c r="AO137" s="104"/>
      <c r="AP137" s="124">
        <f>BA137*$D137</f>
        <v>0</v>
      </c>
      <c r="AQ137" s="104"/>
      <c r="AR137" s="104"/>
      <c r="AS137" s="104"/>
      <c r="AT137" s="104"/>
      <c r="AU137" s="104"/>
      <c r="AV137" s="125">
        <v>1.0</v>
      </c>
      <c r="AW137" s="104"/>
      <c r="AX137" s="104"/>
      <c r="AY137" s="125">
        <v>2.0</v>
      </c>
      <c r="AZ137" s="125"/>
      <c r="BA137" s="125">
        <v>1.0</v>
      </c>
      <c r="BB137" s="104"/>
      <c r="BC137" s="104"/>
      <c r="BD137" s="104"/>
      <c r="BE137" s="104"/>
      <c r="BF137" s="104"/>
      <c r="BG137" s="4"/>
      <c r="BH137" s="204"/>
      <c r="BI137" s="204"/>
      <c r="BJ137" s="204"/>
      <c r="BK137" s="204"/>
      <c r="BL137" s="5"/>
      <c r="BM137" s="202">
        <v>10.5</v>
      </c>
      <c r="BN137" s="126">
        <f t="shared" si="97"/>
        <v>0</v>
      </c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</row>
    <row r="138" ht="19.5" customHeight="1">
      <c r="A138" s="171" t="s">
        <v>309</v>
      </c>
      <c r="B138" s="169" t="s">
        <v>20</v>
      </c>
      <c r="C138" s="169">
        <v>20.0</v>
      </c>
      <c r="D138" s="127">
        <f t="shared" si="93"/>
        <v>0</v>
      </c>
      <c r="E138" s="111">
        <v>107.5</v>
      </c>
      <c r="F138" s="111">
        <f t="shared" si="94"/>
        <v>0</v>
      </c>
      <c r="G138" s="4"/>
      <c r="H138" s="160"/>
      <c r="I138" s="113"/>
      <c r="J138" s="114"/>
      <c r="K138" s="115"/>
      <c r="L138" s="116"/>
      <c r="M138" s="193"/>
      <c r="N138" s="118"/>
      <c r="O138" s="125"/>
      <c r="P138" s="161"/>
      <c r="Q138" s="121"/>
      <c r="R138" s="124"/>
      <c r="S138" s="122"/>
      <c r="T138" s="124"/>
      <c r="U138" s="4"/>
      <c r="V138" s="124"/>
      <c r="W138" s="124">
        <f>AD138*$D138</f>
        <v>0</v>
      </c>
      <c r="X138" s="124"/>
      <c r="Y138" s="124"/>
      <c r="Z138" s="124"/>
      <c r="AA138" s="124"/>
      <c r="AB138" s="124"/>
      <c r="AC138" s="124"/>
      <c r="AD138" s="124">
        <v>20.0</v>
      </c>
      <c r="AE138" s="124"/>
      <c r="AF138" s="124"/>
      <c r="AG138" s="124"/>
      <c r="AH138" s="124"/>
      <c r="AI138" s="124"/>
      <c r="AJ138" s="4"/>
      <c r="AK138" s="124">
        <f t="shared" si="101"/>
        <v>0</v>
      </c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205">
        <v>20.0</v>
      </c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4"/>
      <c r="BH138" s="204"/>
      <c r="BI138" s="204"/>
      <c r="BJ138" s="204"/>
      <c r="BK138" s="204"/>
      <c r="BL138" s="5"/>
      <c r="BM138" s="202">
        <v>1.7</v>
      </c>
      <c r="BN138" s="126">
        <f t="shared" si="97"/>
        <v>0</v>
      </c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</row>
    <row r="139" ht="19.5" customHeight="1">
      <c r="A139" s="118" t="s">
        <v>310</v>
      </c>
      <c r="B139" s="119" t="s">
        <v>21</v>
      </c>
      <c r="C139" s="119">
        <v>20.0</v>
      </c>
      <c r="D139" s="127">
        <f t="shared" si="93"/>
        <v>0</v>
      </c>
      <c r="E139" s="111">
        <v>187.5</v>
      </c>
      <c r="F139" s="111">
        <f t="shared" si="94"/>
        <v>0</v>
      </c>
      <c r="G139" s="4"/>
      <c r="H139" s="160"/>
      <c r="I139" s="113"/>
      <c r="J139" s="114"/>
      <c r="K139" s="115"/>
      <c r="L139" s="116"/>
      <c r="M139" s="193"/>
      <c r="N139" s="118"/>
      <c r="O139" s="125"/>
      <c r="P139" s="161"/>
      <c r="Q139" s="121"/>
      <c r="R139" s="124"/>
      <c r="S139" s="122"/>
      <c r="T139" s="124"/>
      <c r="U139" s="4"/>
      <c r="V139" s="124"/>
      <c r="W139" s="124"/>
      <c r="X139" s="124">
        <f>AE139*$D139</f>
        <v>0</v>
      </c>
      <c r="Y139" s="124"/>
      <c r="Z139" s="124"/>
      <c r="AA139" s="124"/>
      <c r="AB139" s="124"/>
      <c r="AC139" s="124"/>
      <c r="AD139" s="124"/>
      <c r="AE139" s="124">
        <v>20.0</v>
      </c>
      <c r="AF139" s="124"/>
      <c r="AG139" s="124"/>
      <c r="AH139" s="124"/>
      <c r="AI139" s="124"/>
      <c r="AJ139" s="4"/>
      <c r="AK139" s="124">
        <f t="shared" si="101"/>
        <v>0</v>
      </c>
      <c r="AL139" s="124">
        <f t="shared" ref="AL139:AN139" si="102">AW139*$D139</f>
        <v>0</v>
      </c>
      <c r="AM139" s="124">
        <f t="shared" si="102"/>
        <v>0</v>
      </c>
      <c r="AN139" s="124">
        <f t="shared" si="102"/>
        <v>0</v>
      </c>
      <c r="AO139" s="104"/>
      <c r="AP139" s="104"/>
      <c r="AQ139" s="104"/>
      <c r="AR139" s="104"/>
      <c r="AS139" s="104"/>
      <c r="AT139" s="104"/>
      <c r="AU139" s="104"/>
      <c r="AV139" s="205">
        <v>2.0</v>
      </c>
      <c r="AW139" s="205">
        <v>9.0</v>
      </c>
      <c r="AX139" s="205">
        <v>7.0</v>
      </c>
      <c r="AY139" s="205">
        <v>1.0</v>
      </c>
      <c r="AZ139" s="104"/>
      <c r="BA139" s="104"/>
      <c r="BB139" s="104"/>
      <c r="BC139" s="104"/>
      <c r="BD139" s="104"/>
      <c r="BE139" s="104"/>
      <c r="BF139" s="104"/>
      <c r="BG139" s="4"/>
      <c r="BH139" s="124"/>
      <c r="BI139" s="124"/>
      <c r="BJ139" s="124"/>
      <c r="BK139" s="124"/>
      <c r="BL139" s="5"/>
      <c r="BM139" s="202">
        <v>3.678</v>
      </c>
      <c r="BN139" s="126">
        <f t="shared" si="97"/>
        <v>0</v>
      </c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</row>
    <row r="140" ht="19.5" customHeight="1">
      <c r="A140" s="171" t="s">
        <v>311</v>
      </c>
      <c r="B140" s="169" t="s">
        <v>22</v>
      </c>
      <c r="C140" s="169">
        <v>10.0</v>
      </c>
      <c r="D140" s="127">
        <f t="shared" si="93"/>
        <v>0</v>
      </c>
      <c r="E140" s="111">
        <v>207.5</v>
      </c>
      <c r="F140" s="111">
        <f t="shared" si="94"/>
        <v>0</v>
      </c>
      <c r="G140" s="4"/>
      <c r="H140" s="160"/>
      <c r="I140" s="113"/>
      <c r="J140" s="114"/>
      <c r="K140" s="115"/>
      <c r="L140" s="116"/>
      <c r="M140" s="193"/>
      <c r="N140" s="118"/>
      <c r="O140" s="125"/>
      <c r="P140" s="161"/>
      <c r="Q140" s="121"/>
      <c r="R140" s="124"/>
      <c r="S140" s="122"/>
      <c r="T140" s="124"/>
      <c r="U140" s="4"/>
      <c r="V140" s="124"/>
      <c r="W140" s="124"/>
      <c r="X140" s="124"/>
      <c r="Y140" s="124">
        <f>AF140*$D140</f>
        <v>0</v>
      </c>
      <c r="Z140" s="124"/>
      <c r="AA140" s="124"/>
      <c r="AB140" s="124"/>
      <c r="AC140" s="124"/>
      <c r="AD140" s="124"/>
      <c r="AE140" s="124"/>
      <c r="AF140" s="124">
        <v>10.0</v>
      </c>
      <c r="AG140" s="124"/>
      <c r="AH140" s="124"/>
      <c r="AI140" s="124"/>
      <c r="AJ140" s="4"/>
      <c r="AK140" s="124">
        <f t="shared" si="101"/>
        <v>0</v>
      </c>
      <c r="AL140" s="124">
        <f t="shared" ref="AL140:AM140" si="103">AW140*$D140</f>
        <v>0</v>
      </c>
      <c r="AM140" s="124">
        <f t="shared" si="103"/>
        <v>0</v>
      </c>
      <c r="AN140" s="104"/>
      <c r="AO140" s="104"/>
      <c r="AP140" s="104"/>
      <c r="AQ140" s="104"/>
      <c r="AR140" s="104"/>
      <c r="AS140" s="104"/>
      <c r="AT140" s="104"/>
      <c r="AU140" s="104"/>
      <c r="AV140" s="125">
        <v>1.0</v>
      </c>
      <c r="AW140" s="125">
        <v>4.0</v>
      </c>
      <c r="AX140" s="125">
        <v>1.0</v>
      </c>
      <c r="AY140" s="104"/>
      <c r="AZ140" s="104"/>
      <c r="BA140" s="104"/>
      <c r="BB140" s="104"/>
      <c r="BC140" s="104"/>
      <c r="BD140" s="104"/>
      <c r="BE140" s="104"/>
      <c r="BF140" s="104"/>
      <c r="BG140" s="4"/>
      <c r="BH140" s="204"/>
      <c r="BI140" s="204"/>
      <c r="BJ140" s="204"/>
      <c r="BK140" s="204"/>
      <c r="BL140" s="5"/>
      <c r="BM140" s="202">
        <v>5.1</v>
      </c>
      <c r="BN140" s="126">
        <f t="shared" si="97"/>
        <v>0</v>
      </c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</row>
    <row r="141" ht="19.5" customHeight="1">
      <c r="A141" s="171" t="s">
        <v>312</v>
      </c>
      <c r="B141" s="169" t="s">
        <v>142</v>
      </c>
      <c r="C141" s="169">
        <v>10.0</v>
      </c>
      <c r="D141" s="127">
        <f t="shared" si="93"/>
        <v>0</v>
      </c>
      <c r="E141" s="111">
        <v>145.0</v>
      </c>
      <c r="F141" s="111">
        <f t="shared" si="94"/>
        <v>0</v>
      </c>
      <c r="G141" s="4"/>
      <c r="H141" s="160"/>
      <c r="I141" s="113"/>
      <c r="J141" s="114"/>
      <c r="K141" s="115"/>
      <c r="L141" s="116"/>
      <c r="M141" s="193"/>
      <c r="N141" s="118"/>
      <c r="O141" s="125"/>
      <c r="P141" s="161"/>
      <c r="Q141" s="121"/>
      <c r="R141" s="124"/>
      <c r="S141" s="122"/>
      <c r="T141" s="124"/>
      <c r="U141" s="4"/>
      <c r="V141" s="124"/>
      <c r="W141" s="124"/>
      <c r="X141" s="124">
        <f t="shared" ref="X141:Y141" si="104">AE141*$D141</f>
        <v>0</v>
      </c>
      <c r="Y141" s="124">
        <f t="shared" si="104"/>
        <v>0</v>
      </c>
      <c r="Z141" s="124"/>
      <c r="AA141" s="124"/>
      <c r="AB141" s="124"/>
      <c r="AC141" s="124"/>
      <c r="AD141" s="124"/>
      <c r="AE141" s="124">
        <v>5.0</v>
      </c>
      <c r="AF141" s="124">
        <v>5.0</v>
      </c>
      <c r="AG141" s="124"/>
      <c r="AH141" s="124"/>
      <c r="AI141" s="124"/>
      <c r="AJ141" s="4"/>
      <c r="AK141" s="124">
        <f t="shared" si="101"/>
        <v>0</v>
      </c>
      <c r="AL141" s="124">
        <f t="shared" ref="AL141:AM141" si="105">AW141*$D141</f>
        <v>0</v>
      </c>
      <c r="AM141" s="124">
        <f t="shared" si="105"/>
        <v>0</v>
      </c>
      <c r="AN141" s="104"/>
      <c r="AO141" s="104"/>
      <c r="AP141" s="104"/>
      <c r="AQ141" s="104"/>
      <c r="AR141" s="104"/>
      <c r="AS141" s="104"/>
      <c r="AT141" s="104"/>
      <c r="AU141" s="104"/>
      <c r="AV141" s="125">
        <v>2.0</v>
      </c>
      <c r="AW141" s="125">
        <v>4.0</v>
      </c>
      <c r="AX141" s="125">
        <v>4.0</v>
      </c>
      <c r="AY141" s="104"/>
      <c r="AZ141" s="104"/>
      <c r="BA141" s="104"/>
      <c r="BB141" s="104"/>
      <c r="BC141" s="104"/>
      <c r="BD141" s="104"/>
      <c r="BE141" s="104"/>
      <c r="BF141" s="104"/>
      <c r="BG141" s="4"/>
      <c r="BH141" s="204"/>
      <c r="BI141" s="204"/>
      <c r="BJ141" s="204"/>
      <c r="BK141" s="204"/>
      <c r="BL141" s="5"/>
      <c r="BM141" s="202">
        <v>3.3</v>
      </c>
      <c r="BN141" s="126">
        <f t="shared" si="97"/>
        <v>0</v>
      </c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</row>
    <row r="142" ht="19.5" customHeight="1">
      <c r="A142" s="171" t="s">
        <v>313</v>
      </c>
      <c r="B142" s="169" t="s">
        <v>22</v>
      </c>
      <c r="C142" s="169">
        <v>10.0</v>
      </c>
      <c r="D142" s="127">
        <f t="shared" si="93"/>
        <v>0</v>
      </c>
      <c r="E142" s="111">
        <v>205.0</v>
      </c>
      <c r="F142" s="111">
        <f t="shared" si="94"/>
        <v>0</v>
      </c>
      <c r="G142" s="4"/>
      <c r="H142" s="160"/>
      <c r="I142" s="113"/>
      <c r="J142" s="114"/>
      <c r="K142" s="115"/>
      <c r="L142" s="116"/>
      <c r="M142" s="193"/>
      <c r="N142" s="118"/>
      <c r="O142" s="125"/>
      <c r="P142" s="161"/>
      <c r="Q142" s="121"/>
      <c r="R142" s="124"/>
      <c r="S142" s="122"/>
      <c r="T142" s="124"/>
      <c r="U142" s="4"/>
      <c r="V142" s="124"/>
      <c r="W142" s="124"/>
      <c r="X142" s="124"/>
      <c r="Y142" s="124">
        <f>AF142*$D142</f>
        <v>0</v>
      </c>
      <c r="Z142" s="124"/>
      <c r="AA142" s="124"/>
      <c r="AB142" s="124"/>
      <c r="AC142" s="124"/>
      <c r="AD142" s="124"/>
      <c r="AE142" s="124"/>
      <c r="AF142" s="124">
        <v>10.0</v>
      </c>
      <c r="AG142" s="124"/>
      <c r="AH142" s="124"/>
      <c r="AI142" s="124"/>
      <c r="AJ142" s="4"/>
      <c r="AK142" s="104"/>
      <c r="AL142" s="124">
        <f t="shared" ref="AL142:AM142" si="106">AW142*$D142</f>
        <v>0</v>
      </c>
      <c r="AM142" s="124">
        <f t="shared" si="106"/>
        <v>0</v>
      </c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25">
        <v>6.0</v>
      </c>
      <c r="AX142" s="125">
        <v>3.0</v>
      </c>
      <c r="AY142" s="104"/>
      <c r="AZ142" s="104"/>
      <c r="BA142" s="104"/>
      <c r="BB142" s="104"/>
      <c r="BC142" s="104"/>
      <c r="BD142" s="104"/>
      <c r="BE142" s="104"/>
      <c r="BF142" s="104"/>
      <c r="BG142" s="4"/>
      <c r="BH142" s="204"/>
      <c r="BI142" s="204"/>
      <c r="BJ142" s="204"/>
      <c r="BK142" s="204"/>
      <c r="BL142" s="5"/>
      <c r="BM142" s="202">
        <v>5.1</v>
      </c>
      <c r="BN142" s="126">
        <f t="shared" si="97"/>
        <v>0</v>
      </c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</row>
    <row r="143" ht="19.5" customHeight="1">
      <c r="A143" s="4"/>
      <c r="B143" s="4"/>
      <c r="C143" s="5"/>
      <c r="D143" s="5"/>
      <c r="E143" s="5"/>
      <c r="F143" s="133">
        <f>SUM(F131:F142)</f>
        <v>0</v>
      </c>
      <c r="G143" s="67"/>
      <c r="H143" s="134">
        <f t="shared" ref="H143:T143" si="107">SUM(H131:H142)</f>
        <v>0</v>
      </c>
      <c r="I143" s="134">
        <f t="shared" si="107"/>
        <v>0</v>
      </c>
      <c r="J143" s="134">
        <f t="shared" si="107"/>
        <v>0</v>
      </c>
      <c r="K143" s="134">
        <f t="shared" si="107"/>
        <v>0</v>
      </c>
      <c r="L143" s="134">
        <f t="shared" si="107"/>
        <v>0</v>
      </c>
      <c r="M143" s="134">
        <f t="shared" si="107"/>
        <v>0</v>
      </c>
      <c r="N143" s="134">
        <f t="shared" si="107"/>
        <v>0</v>
      </c>
      <c r="O143" s="134">
        <f t="shared" si="107"/>
        <v>0</v>
      </c>
      <c r="P143" s="134">
        <f t="shared" si="107"/>
        <v>0</v>
      </c>
      <c r="Q143" s="134">
        <f t="shared" si="107"/>
        <v>0</v>
      </c>
      <c r="R143" s="134">
        <f t="shared" si="107"/>
        <v>0</v>
      </c>
      <c r="S143" s="134">
        <f t="shared" si="107"/>
        <v>0</v>
      </c>
      <c r="T143" s="134">
        <f t="shared" si="107"/>
        <v>0</v>
      </c>
      <c r="U143" s="67"/>
      <c r="V143" s="124"/>
      <c r="W143" s="134">
        <f t="shared" ref="W143:Y143" si="108">SUM(W131:W142)</f>
        <v>0</v>
      </c>
      <c r="X143" s="134">
        <f t="shared" si="108"/>
        <v>0</v>
      </c>
      <c r="Y143" s="134">
        <f t="shared" si="108"/>
        <v>0</v>
      </c>
      <c r="Z143" s="124"/>
      <c r="AA143" s="134">
        <f>SUM(AA131:AA142)</f>
        <v>0</v>
      </c>
      <c r="AB143" s="104"/>
      <c r="AC143" s="104"/>
      <c r="AD143" s="104"/>
      <c r="AE143" s="104"/>
      <c r="AF143" s="104"/>
      <c r="AG143" s="104"/>
      <c r="AH143" s="104"/>
      <c r="AI143" s="104"/>
      <c r="AJ143" s="67"/>
      <c r="AK143" s="134">
        <f t="shared" ref="AK143:AQ143" si="109">SUM(AK131:AK142)</f>
        <v>0</v>
      </c>
      <c r="AL143" s="134">
        <f t="shared" si="109"/>
        <v>0</v>
      </c>
      <c r="AM143" s="134">
        <f t="shared" si="109"/>
        <v>0</v>
      </c>
      <c r="AN143" s="134">
        <f t="shared" si="109"/>
        <v>0</v>
      </c>
      <c r="AO143" s="134">
        <f t="shared" si="109"/>
        <v>0</v>
      </c>
      <c r="AP143" s="134">
        <f t="shared" si="109"/>
        <v>0</v>
      </c>
      <c r="AQ143" s="134">
        <f t="shared" si="109"/>
        <v>0</v>
      </c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67"/>
      <c r="BH143" s="204"/>
      <c r="BI143" s="204"/>
      <c r="BJ143" s="124"/>
      <c r="BK143" s="124"/>
      <c r="BL143" s="5"/>
      <c r="BM143" s="129"/>
      <c r="BN143" s="135">
        <f>SUM(BN131:BN142)</f>
        <v>0</v>
      </c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</row>
    <row r="144" ht="19.5" customHeight="1">
      <c r="A144" s="100" t="s">
        <v>152</v>
      </c>
      <c r="B144" s="30"/>
      <c r="C144" s="30"/>
      <c r="D144" s="30"/>
      <c r="E144" s="101"/>
      <c r="F144" s="101"/>
      <c r="G144" s="67"/>
      <c r="H144" s="30"/>
      <c r="I144" s="30"/>
      <c r="J144" s="30"/>
      <c r="K144" s="30"/>
      <c r="L144" s="30"/>
      <c r="M144" s="30"/>
      <c r="N144" s="102"/>
      <c r="O144" s="30"/>
      <c r="P144" s="30"/>
      <c r="Q144" s="30"/>
      <c r="R144" s="30"/>
      <c r="S144" s="30"/>
      <c r="T144" s="30"/>
      <c r="U144" s="67"/>
      <c r="V144" s="103" t="s">
        <v>19</v>
      </c>
      <c r="W144" s="103" t="s">
        <v>20</v>
      </c>
      <c r="X144" s="103" t="s">
        <v>21</v>
      </c>
      <c r="Y144" s="103" t="s">
        <v>22</v>
      </c>
      <c r="Z144" s="103" t="s">
        <v>23</v>
      </c>
      <c r="AA144" s="103" t="s">
        <v>24</v>
      </c>
      <c r="AB144" s="103" t="s">
        <v>25</v>
      </c>
      <c r="AC144" s="104" t="s">
        <v>19</v>
      </c>
      <c r="AD144" s="104" t="s">
        <v>20</v>
      </c>
      <c r="AE144" s="104" t="s">
        <v>21</v>
      </c>
      <c r="AF144" s="104" t="s">
        <v>22</v>
      </c>
      <c r="AG144" s="104" t="s">
        <v>23</v>
      </c>
      <c r="AH144" s="104" t="s">
        <v>24</v>
      </c>
      <c r="AI144" s="104" t="s">
        <v>25</v>
      </c>
      <c r="AJ144" s="67"/>
      <c r="AK144" s="103" t="s">
        <v>30</v>
      </c>
      <c r="AL144" s="103" t="s">
        <v>31</v>
      </c>
      <c r="AM144" s="103" t="s">
        <v>32</v>
      </c>
      <c r="AN144" s="103" t="s">
        <v>33</v>
      </c>
      <c r="AO144" s="103" t="s">
        <v>34</v>
      </c>
      <c r="AP144" s="103" t="s">
        <v>35</v>
      </c>
      <c r="AQ144" s="103" t="s">
        <v>36</v>
      </c>
      <c r="AR144" s="103" t="s">
        <v>37</v>
      </c>
      <c r="AS144" s="103" t="s">
        <v>38</v>
      </c>
      <c r="AT144" s="103" t="s">
        <v>39</v>
      </c>
      <c r="AU144" s="103" t="s">
        <v>52</v>
      </c>
      <c r="AV144" s="104" t="s">
        <v>30</v>
      </c>
      <c r="AW144" s="104" t="s">
        <v>31</v>
      </c>
      <c r="AX144" s="104" t="s">
        <v>32</v>
      </c>
      <c r="AY144" s="104" t="s">
        <v>33</v>
      </c>
      <c r="AZ144" s="104" t="s">
        <v>34</v>
      </c>
      <c r="BA144" s="104" t="s">
        <v>35</v>
      </c>
      <c r="BB144" s="104" t="s">
        <v>36</v>
      </c>
      <c r="BC144" s="104" t="s">
        <v>37</v>
      </c>
      <c r="BD144" s="104" t="s">
        <v>38</v>
      </c>
      <c r="BE144" s="104" t="s">
        <v>39</v>
      </c>
      <c r="BF144" s="104" t="s">
        <v>52</v>
      </c>
      <c r="BG144" s="67"/>
      <c r="BH144" s="191" t="s">
        <v>32</v>
      </c>
      <c r="BI144" s="191" t="s">
        <v>33</v>
      </c>
      <c r="BJ144" s="104" t="s">
        <v>32</v>
      </c>
      <c r="BK144" s="104" t="s">
        <v>33</v>
      </c>
      <c r="BL144" s="5"/>
      <c r="BM144" s="105" t="s">
        <v>76</v>
      </c>
      <c r="BN144" s="105" t="s">
        <v>77</v>
      </c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</row>
    <row r="145" ht="19.5" customHeight="1">
      <c r="A145" s="118" t="s">
        <v>314</v>
      </c>
      <c r="B145" s="119" t="s">
        <v>20</v>
      </c>
      <c r="C145" s="119">
        <v>5.0</v>
      </c>
      <c r="D145" s="127">
        <f t="shared" ref="D145:D171" si="110">SUM(H145:T145)</f>
        <v>0</v>
      </c>
      <c r="E145" s="111">
        <v>22.5</v>
      </c>
      <c r="F145" s="111">
        <f t="shared" ref="F145:F171" si="111">D145*E145*(100-$D$2)/100</f>
        <v>0</v>
      </c>
      <c r="G145" s="4"/>
      <c r="H145" s="160"/>
      <c r="I145" s="113"/>
      <c r="J145" s="114"/>
      <c r="K145" s="115"/>
      <c r="L145" s="116"/>
      <c r="M145" s="193"/>
      <c r="N145" s="118"/>
      <c r="O145" s="125"/>
      <c r="P145" s="161"/>
      <c r="Q145" s="121"/>
      <c r="R145" s="124"/>
      <c r="S145" s="122"/>
      <c r="T145" s="124"/>
      <c r="U145" s="4"/>
      <c r="V145" s="124"/>
      <c r="W145" s="124">
        <f>AD145*$D145</f>
        <v>0</v>
      </c>
      <c r="X145" s="124"/>
      <c r="Y145" s="124"/>
      <c r="Z145" s="124"/>
      <c r="AA145" s="124"/>
      <c r="AB145" s="124"/>
      <c r="AC145" s="124"/>
      <c r="AD145" s="124">
        <v>5.0</v>
      </c>
      <c r="AE145" s="124"/>
      <c r="AF145" s="124"/>
      <c r="AG145" s="124"/>
      <c r="AH145" s="124"/>
      <c r="AI145" s="124"/>
      <c r="AJ145" s="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4"/>
      <c r="BH145" s="124">
        <f t="shared" ref="BH145:BH146" si="112">BJ145*$D145</f>
        <v>0</v>
      </c>
      <c r="BI145" s="124"/>
      <c r="BJ145" s="125">
        <v>10.0</v>
      </c>
      <c r="BK145" s="124"/>
      <c r="BL145" s="5"/>
      <c r="BM145" s="202">
        <v>0.2</v>
      </c>
      <c r="BN145" s="126">
        <f t="shared" ref="BN145:BN171" si="113">BM145*D145</f>
        <v>0</v>
      </c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</row>
    <row r="146" ht="19.5" customHeight="1">
      <c r="A146" s="118" t="s">
        <v>315</v>
      </c>
      <c r="B146" s="119" t="s">
        <v>21</v>
      </c>
      <c r="C146" s="119">
        <v>5.0</v>
      </c>
      <c r="D146" s="127">
        <f t="shared" si="110"/>
        <v>2</v>
      </c>
      <c r="E146" s="111">
        <v>40.0</v>
      </c>
      <c r="F146" s="111">
        <f t="shared" si="111"/>
        <v>80</v>
      </c>
      <c r="G146" s="4"/>
      <c r="H146" s="160"/>
      <c r="I146" s="144">
        <v>2.0</v>
      </c>
      <c r="J146" s="114"/>
      <c r="K146" s="115"/>
      <c r="L146" s="116"/>
      <c r="M146" s="193"/>
      <c r="N146" s="118"/>
      <c r="O146" s="125"/>
      <c r="P146" s="161"/>
      <c r="Q146" s="121"/>
      <c r="R146" s="124"/>
      <c r="S146" s="122"/>
      <c r="T146" s="124"/>
      <c r="U146" s="4"/>
      <c r="V146" s="124"/>
      <c r="W146" s="124"/>
      <c r="X146" s="124">
        <f>AE146*$D146</f>
        <v>10</v>
      </c>
      <c r="Y146" s="124"/>
      <c r="Z146" s="124"/>
      <c r="AA146" s="124"/>
      <c r="AB146" s="124"/>
      <c r="AC146" s="124"/>
      <c r="AD146" s="124"/>
      <c r="AE146" s="124">
        <v>5.0</v>
      </c>
      <c r="AF146" s="124"/>
      <c r="AG146" s="124"/>
      <c r="AH146" s="124"/>
      <c r="AI146" s="124"/>
      <c r="AJ146" s="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4"/>
      <c r="BH146" s="124">
        <f t="shared" si="112"/>
        <v>30</v>
      </c>
      <c r="BI146" s="124"/>
      <c r="BJ146" s="125">
        <v>15.0</v>
      </c>
      <c r="BK146" s="124"/>
      <c r="BL146" s="5"/>
      <c r="BM146" s="202">
        <v>0.68</v>
      </c>
      <c r="BN146" s="126">
        <f t="shared" si="113"/>
        <v>1.36</v>
      </c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</row>
    <row r="147" ht="19.5" customHeight="1">
      <c r="A147" s="118" t="s">
        <v>316</v>
      </c>
      <c r="B147" s="119" t="s">
        <v>23</v>
      </c>
      <c r="C147" s="119">
        <v>1.0</v>
      </c>
      <c r="D147" s="127">
        <f t="shared" si="110"/>
        <v>0</v>
      </c>
      <c r="E147" s="111">
        <v>97.5</v>
      </c>
      <c r="F147" s="111">
        <f t="shared" si="111"/>
        <v>0</v>
      </c>
      <c r="G147" s="4"/>
      <c r="H147" s="160"/>
      <c r="I147" s="113"/>
      <c r="J147" s="114"/>
      <c r="K147" s="115"/>
      <c r="L147" s="116"/>
      <c r="M147" s="193"/>
      <c r="N147" s="118"/>
      <c r="O147" s="125"/>
      <c r="P147" s="161"/>
      <c r="Q147" s="121"/>
      <c r="R147" s="124"/>
      <c r="S147" s="122"/>
      <c r="T147" s="124"/>
      <c r="U147" s="4"/>
      <c r="V147" s="124"/>
      <c r="W147" s="124"/>
      <c r="X147" s="124"/>
      <c r="Y147" s="124"/>
      <c r="Z147" s="124">
        <f t="shared" ref="Z147:Z151" si="114">AG147*$D147</f>
        <v>0</v>
      </c>
      <c r="AA147" s="124"/>
      <c r="AB147" s="124"/>
      <c r="AC147" s="124"/>
      <c r="AD147" s="124"/>
      <c r="AE147" s="124"/>
      <c r="AF147" s="124"/>
      <c r="AG147" s="124">
        <v>1.0</v>
      </c>
      <c r="AH147" s="124"/>
      <c r="AI147" s="124"/>
      <c r="AJ147" s="4"/>
      <c r="AK147" s="104"/>
      <c r="AL147" s="104"/>
      <c r="AM147" s="104"/>
      <c r="AN147" s="104"/>
      <c r="AO147" s="104"/>
      <c r="AP147" s="104"/>
      <c r="AQ147" s="104"/>
      <c r="AR147" s="104"/>
      <c r="AS147" s="124">
        <f>BD147*$D147</f>
        <v>0</v>
      </c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24">
        <v>1.0</v>
      </c>
      <c r="BE147" s="104"/>
      <c r="BF147" s="104"/>
      <c r="BG147" s="4"/>
      <c r="BH147" s="124"/>
      <c r="BI147" s="124"/>
      <c r="BJ147" s="124"/>
      <c r="BK147" s="124"/>
      <c r="BL147" s="5"/>
      <c r="BM147" s="202">
        <v>1.96</v>
      </c>
      <c r="BN147" s="126">
        <f t="shared" si="113"/>
        <v>0</v>
      </c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</row>
    <row r="148" ht="19.5" customHeight="1">
      <c r="A148" s="118" t="s">
        <v>317</v>
      </c>
      <c r="B148" s="119" t="s">
        <v>23</v>
      </c>
      <c r="C148" s="119">
        <v>1.0</v>
      </c>
      <c r="D148" s="127">
        <f t="shared" si="110"/>
        <v>0</v>
      </c>
      <c r="E148" s="111">
        <v>132.5</v>
      </c>
      <c r="F148" s="111">
        <f t="shared" si="111"/>
        <v>0</v>
      </c>
      <c r="G148" s="4"/>
      <c r="H148" s="160"/>
      <c r="I148" s="113"/>
      <c r="J148" s="114"/>
      <c r="K148" s="115"/>
      <c r="L148" s="116"/>
      <c r="M148" s="193"/>
      <c r="N148" s="118"/>
      <c r="O148" s="125"/>
      <c r="P148" s="161"/>
      <c r="Q148" s="121"/>
      <c r="R148" s="124"/>
      <c r="S148" s="122"/>
      <c r="T148" s="124"/>
      <c r="U148" s="4"/>
      <c r="V148" s="124"/>
      <c r="W148" s="124"/>
      <c r="X148" s="124"/>
      <c r="Y148" s="124"/>
      <c r="Z148" s="124">
        <f t="shared" si="114"/>
        <v>0</v>
      </c>
      <c r="AA148" s="124"/>
      <c r="AB148" s="124"/>
      <c r="AC148" s="124"/>
      <c r="AD148" s="124"/>
      <c r="AE148" s="124"/>
      <c r="AF148" s="124"/>
      <c r="AG148" s="124">
        <v>1.0</v>
      </c>
      <c r="AH148" s="124"/>
      <c r="AI148" s="124"/>
      <c r="AJ148" s="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24">
        <f>BE148*$D148</f>
        <v>0</v>
      </c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24">
        <v>1.0</v>
      </c>
      <c r="BF148" s="104"/>
      <c r="BG148" s="4"/>
      <c r="BH148" s="124"/>
      <c r="BI148" s="124"/>
      <c r="BJ148" s="124"/>
      <c r="BK148" s="124"/>
      <c r="BL148" s="5"/>
      <c r="BM148" s="202">
        <v>2.818</v>
      </c>
      <c r="BN148" s="126">
        <f t="shared" si="113"/>
        <v>0</v>
      </c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</row>
    <row r="149" ht="19.5" customHeight="1">
      <c r="A149" s="118" t="s">
        <v>318</v>
      </c>
      <c r="B149" s="119" t="s">
        <v>23</v>
      </c>
      <c r="C149" s="119">
        <v>1.0</v>
      </c>
      <c r="D149" s="127">
        <f t="shared" si="110"/>
        <v>0</v>
      </c>
      <c r="E149" s="111">
        <v>100.0</v>
      </c>
      <c r="F149" s="111">
        <f t="shared" si="111"/>
        <v>0</v>
      </c>
      <c r="G149" s="4"/>
      <c r="H149" s="160"/>
      <c r="I149" s="113"/>
      <c r="J149" s="114"/>
      <c r="K149" s="115"/>
      <c r="L149" s="116"/>
      <c r="M149" s="193"/>
      <c r="N149" s="118"/>
      <c r="O149" s="125"/>
      <c r="P149" s="161"/>
      <c r="Q149" s="121"/>
      <c r="R149" s="124"/>
      <c r="S149" s="122"/>
      <c r="T149" s="124"/>
      <c r="U149" s="4"/>
      <c r="V149" s="124"/>
      <c r="W149" s="124"/>
      <c r="X149" s="124"/>
      <c r="Y149" s="124"/>
      <c r="Z149" s="124">
        <f t="shared" si="114"/>
        <v>0</v>
      </c>
      <c r="AA149" s="124"/>
      <c r="AB149" s="124"/>
      <c r="AC149" s="124"/>
      <c r="AD149" s="124"/>
      <c r="AE149" s="124"/>
      <c r="AF149" s="124"/>
      <c r="AG149" s="124">
        <v>1.0</v>
      </c>
      <c r="AH149" s="124"/>
      <c r="AI149" s="124"/>
      <c r="AJ149" s="4"/>
      <c r="AK149" s="104"/>
      <c r="AL149" s="104"/>
      <c r="AM149" s="104"/>
      <c r="AN149" s="104"/>
      <c r="AO149" s="104"/>
      <c r="AP149" s="104"/>
      <c r="AQ149" s="104"/>
      <c r="AR149" s="124">
        <f>BC149*$D149</f>
        <v>0</v>
      </c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24">
        <v>1.0</v>
      </c>
      <c r="BD149" s="104"/>
      <c r="BE149" s="104"/>
      <c r="BF149" s="104"/>
      <c r="BG149" s="4"/>
      <c r="BH149" s="124"/>
      <c r="BI149" s="124"/>
      <c r="BJ149" s="124"/>
      <c r="BK149" s="124"/>
      <c r="BL149" s="5"/>
      <c r="BM149" s="202">
        <v>2.02</v>
      </c>
      <c r="BN149" s="126">
        <f t="shared" si="113"/>
        <v>0</v>
      </c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</row>
    <row r="150" ht="19.5" customHeight="1">
      <c r="A150" s="118" t="s">
        <v>319</v>
      </c>
      <c r="B150" s="119" t="s">
        <v>23</v>
      </c>
      <c r="C150" s="119">
        <v>1.0</v>
      </c>
      <c r="D150" s="127">
        <f t="shared" si="110"/>
        <v>0</v>
      </c>
      <c r="E150" s="111">
        <v>100.0</v>
      </c>
      <c r="F150" s="111">
        <f t="shared" si="111"/>
        <v>0</v>
      </c>
      <c r="G150" s="4"/>
      <c r="H150" s="160"/>
      <c r="I150" s="113"/>
      <c r="J150" s="114"/>
      <c r="K150" s="115"/>
      <c r="L150" s="116"/>
      <c r="M150" s="193"/>
      <c r="N150" s="118"/>
      <c r="O150" s="125"/>
      <c r="P150" s="161"/>
      <c r="Q150" s="121"/>
      <c r="R150" s="124"/>
      <c r="S150" s="122"/>
      <c r="T150" s="124"/>
      <c r="U150" s="4"/>
      <c r="V150" s="124"/>
      <c r="W150" s="124"/>
      <c r="X150" s="124"/>
      <c r="Y150" s="124"/>
      <c r="Z150" s="124">
        <f t="shared" si="114"/>
        <v>0</v>
      </c>
      <c r="AA150" s="124"/>
      <c r="AB150" s="124"/>
      <c r="AC150" s="124"/>
      <c r="AD150" s="124"/>
      <c r="AE150" s="124"/>
      <c r="AF150" s="124"/>
      <c r="AG150" s="124">
        <v>1.0</v>
      </c>
      <c r="AH150" s="124"/>
      <c r="AI150" s="124"/>
      <c r="AJ150" s="4"/>
      <c r="AK150" s="104"/>
      <c r="AL150" s="104"/>
      <c r="AM150" s="104"/>
      <c r="AN150" s="104"/>
      <c r="AO150" s="104"/>
      <c r="AP150" s="124">
        <f t="shared" ref="AP150:AP151" si="115">BA150*$D150</f>
        <v>0</v>
      </c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24">
        <v>1.0</v>
      </c>
      <c r="BB150" s="104"/>
      <c r="BC150" s="104"/>
      <c r="BD150" s="104"/>
      <c r="BE150" s="104"/>
      <c r="BF150" s="104"/>
      <c r="BG150" s="4"/>
      <c r="BH150" s="124"/>
      <c r="BI150" s="124"/>
      <c r="BJ150" s="124"/>
      <c r="BK150" s="124"/>
      <c r="BL150" s="5"/>
      <c r="BM150" s="202">
        <v>2.018</v>
      </c>
      <c r="BN150" s="126">
        <f t="shared" si="113"/>
        <v>0</v>
      </c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</row>
    <row r="151" ht="19.5" customHeight="1">
      <c r="A151" s="118" t="s">
        <v>320</v>
      </c>
      <c r="B151" s="119" t="s">
        <v>23</v>
      </c>
      <c r="C151" s="169">
        <v>1.0</v>
      </c>
      <c r="D151" s="127">
        <f t="shared" si="110"/>
        <v>0</v>
      </c>
      <c r="E151" s="111">
        <v>77.5</v>
      </c>
      <c r="F151" s="111">
        <f t="shared" si="111"/>
        <v>0</v>
      </c>
      <c r="G151" s="4"/>
      <c r="H151" s="160"/>
      <c r="I151" s="113"/>
      <c r="J151" s="114"/>
      <c r="K151" s="115"/>
      <c r="L151" s="116"/>
      <c r="M151" s="193"/>
      <c r="N151" s="118"/>
      <c r="O151" s="125"/>
      <c r="P151" s="161"/>
      <c r="Q151" s="121"/>
      <c r="R151" s="124"/>
      <c r="S151" s="122"/>
      <c r="T151" s="124"/>
      <c r="U151" s="4"/>
      <c r="V151" s="124"/>
      <c r="W151" s="124"/>
      <c r="X151" s="124"/>
      <c r="Y151" s="124"/>
      <c r="Z151" s="124">
        <f t="shared" si="114"/>
        <v>0</v>
      </c>
      <c r="AA151" s="124"/>
      <c r="AB151" s="124"/>
      <c r="AC151" s="124"/>
      <c r="AD151" s="124"/>
      <c r="AE151" s="124"/>
      <c r="AF151" s="124"/>
      <c r="AG151" s="124">
        <v>1.0</v>
      </c>
      <c r="AH151" s="124"/>
      <c r="AI151" s="124"/>
      <c r="AJ151" s="4"/>
      <c r="AK151" s="104"/>
      <c r="AL151" s="104"/>
      <c r="AM151" s="104"/>
      <c r="AN151" s="104"/>
      <c r="AO151" s="104"/>
      <c r="AP151" s="124">
        <f t="shared" si="115"/>
        <v>0</v>
      </c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24">
        <v>1.0</v>
      </c>
      <c r="BB151" s="104"/>
      <c r="BC151" s="104"/>
      <c r="BD151" s="104"/>
      <c r="BE151" s="104"/>
      <c r="BF151" s="104"/>
      <c r="BG151" s="4"/>
      <c r="BH151" s="124"/>
      <c r="BI151" s="124"/>
      <c r="BJ151" s="124"/>
      <c r="BK151" s="124"/>
      <c r="BL151" s="5"/>
      <c r="BM151" s="202">
        <v>1.5</v>
      </c>
      <c r="BN151" s="126">
        <f t="shared" si="113"/>
        <v>0</v>
      </c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</row>
    <row r="152" ht="19.5" customHeight="1">
      <c r="A152" s="118" t="s">
        <v>321</v>
      </c>
      <c r="B152" s="119" t="s">
        <v>20</v>
      </c>
      <c r="C152" s="169">
        <v>20.0</v>
      </c>
      <c r="D152" s="127">
        <f t="shared" si="110"/>
        <v>8</v>
      </c>
      <c r="E152" s="111">
        <v>100.0</v>
      </c>
      <c r="F152" s="111">
        <f t="shared" si="111"/>
        <v>800</v>
      </c>
      <c r="G152" s="4"/>
      <c r="H152" s="160"/>
      <c r="I152" s="144">
        <v>8.0</v>
      </c>
      <c r="J152" s="114"/>
      <c r="K152" s="115"/>
      <c r="L152" s="116"/>
      <c r="M152" s="193"/>
      <c r="N152" s="118"/>
      <c r="O152" s="125"/>
      <c r="P152" s="161"/>
      <c r="Q152" s="121"/>
      <c r="R152" s="124"/>
      <c r="S152" s="122"/>
      <c r="T152" s="124"/>
      <c r="U152" s="4"/>
      <c r="V152" s="124"/>
      <c r="W152" s="124">
        <f t="shared" ref="W152:W153" si="117">AD152*$D152</f>
        <v>160</v>
      </c>
      <c r="X152" s="124"/>
      <c r="Y152" s="124"/>
      <c r="Z152" s="124"/>
      <c r="AA152" s="124"/>
      <c r="AB152" s="124"/>
      <c r="AC152" s="124"/>
      <c r="AD152" s="124">
        <v>20.0</v>
      </c>
      <c r="AE152" s="124"/>
      <c r="AF152" s="124"/>
      <c r="AG152" s="124"/>
      <c r="AH152" s="124"/>
      <c r="AI152" s="124"/>
      <c r="AJ152" s="4"/>
      <c r="AK152" s="124">
        <f t="shared" ref="AK152:AL152" si="116">AV152*$D152</f>
        <v>16</v>
      </c>
      <c r="AL152" s="124">
        <f t="shared" si="116"/>
        <v>144</v>
      </c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24">
        <v>2.0</v>
      </c>
      <c r="AW152" s="124">
        <v>18.0</v>
      </c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4"/>
      <c r="BH152" s="124"/>
      <c r="BI152" s="124"/>
      <c r="BJ152" s="124"/>
      <c r="BK152" s="124"/>
      <c r="BL152" s="5"/>
      <c r="BM152" s="202">
        <v>1.1</v>
      </c>
      <c r="BN152" s="126">
        <f t="shared" si="113"/>
        <v>8.8</v>
      </c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</row>
    <row r="153" ht="19.5" customHeight="1">
      <c r="A153" s="118" t="s">
        <v>322</v>
      </c>
      <c r="B153" s="119" t="s">
        <v>20</v>
      </c>
      <c r="C153" s="169">
        <v>20.0</v>
      </c>
      <c r="D153" s="127">
        <f t="shared" si="110"/>
        <v>0</v>
      </c>
      <c r="E153" s="111">
        <v>95.0</v>
      </c>
      <c r="F153" s="111">
        <f t="shared" si="111"/>
        <v>0</v>
      </c>
      <c r="G153" s="4"/>
      <c r="H153" s="160"/>
      <c r="I153" s="113"/>
      <c r="J153" s="114"/>
      <c r="K153" s="115"/>
      <c r="L153" s="116"/>
      <c r="M153" s="193"/>
      <c r="N153" s="118"/>
      <c r="O153" s="125"/>
      <c r="P153" s="161"/>
      <c r="Q153" s="121"/>
      <c r="R153" s="124"/>
      <c r="S153" s="122"/>
      <c r="T153" s="124"/>
      <c r="U153" s="4"/>
      <c r="V153" s="124"/>
      <c r="W153" s="124">
        <f t="shared" si="117"/>
        <v>0</v>
      </c>
      <c r="X153" s="124"/>
      <c r="Y153" s="124"/>
      <c r="Z153" s="124"/>
      <c r="AA153" s="124"/>
      <c r="AB153" s="124"/>
      <c r="AC153" s="124"/>
      <c r="AD153" s="124">
        <v>20.0</v>
      </c>
      <c r="AE153" s="124"/>
      <c r="AF153" s="124"/>
      <c r="AG153" s="124"/>
      <c r="AH153" s="124"/>
      <c r="AI153" s="124"/>
      <c r="AJ153" s="4"/>
      <c r="AK153" s="124">
        <f>AV153*$D153</f>
        <v>0</v>
      </c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24">
        <v>20.0</v>
      </c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4"/>
      <c r="BH153" s="124"/>
      <c r="BI153" s="124"/>
      <c r="BJ153" s="124"/>
      <c r="BK153" s="124"/>
      <c r="BL153" s="5"/>
      <c r="BM153" s="202">
        <v>0.9</v>
      </c>
      <c r="BN153" s="126">
        <f t="shared" si="113"/>
        <v>0</v>
      </c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</row>
    <row r="154" ht="19.5" customHeight="1">
      <c r="A154" s="118" t="s">
        <v>323</v>
      </c>
      <c r="B154" s="169" t="s">
        <v>142</v>
      </c>
      <c r="C154" s="169">
        <v>10.0</v>
      </c>
      <c r="D154" s="127">
        <f t="shared" si="110"/>
        <v>0</v>
      </c>
      <c r="E154" s="111">
        <v>275.0</v>
      </c>
      <c r="F154" s="111">
        <f t="shared" si="111"/>
        <v>0</v>
      </c>
      <c r="G154" s="4"/>
      <c r="H154" s="160"/>
      <c r="I154" s="113"/>
      <c r="J154" s="114"/>
      <c r="K154" s="115"/>
      <c r="L154" s="116"/>
      <c r="M154" s="193"/>
      <c r="N154" s="118"/>
      <c r="O154" s="125"/>
      <c r="P154" s="161"/>
      <c r="Q154" s="121"/>
      <c r="R154" s="124"/>
      <c r="S154" s="122"/>
      <c r="T154" s="124"/>
      <c r="U154" s="4"/>
      <c r="V154" s="124"/>
      <c r="W154" s="124"/>
      <c r="X154" s="124">
        <f t="shared" ref="X154:Y154" si="118">AE154*$D154</f>
        <v>0</v>
      </c>
      <c r="Y154" s="124">
        <f t="shared" si="118"/>
        <v>0</v>
      </c>
      <c r="Z154" s="124"/>
      <c r="AA154" s="124"/>
      <c r="AB154" s="124"/>
      <c r="AC154" s="124"/>
      <c r="AD154" s="124"/>
      <c r="AE154" s="124">
        <v>5.0</v>
      </c>
      <c r="AF154" s="124">
        <v>5.0</v>
      </c>
      <c r="AG154" s="124"/>
      <c r="AH154" s="124"/>
      <c r="AI154" s="124"/>
      <c r="AJ154" s="4"/>
      <c r="AK154" s="104"/>
      <c r="AL154" s="104"/>
      <c r="AM154" s="124">
        <f t="shared" ref="AM154:AN154" si="119">AX154*$D154</f>
        <v>0</v>
      </c>
      <c r="AN154" s="124">
        <f t="shared" si="119"/>
        <v>0</v>
      </c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24">
        <v>3.0</v>
      </c>
      <c r="AY154" s="124">
        <v>7.0</v>
      </c>
      <c r="AZ154" s="104"/>
      <c r="BA154" s="104"/>
      <c r="BB154" s="104"/>
      <c r="BC154" s="104"/>
      <c r="BD154" s="104"/>
      <c r="BE154" s="104"/>
      <c r="BF154" s="104"/>
      <c r="BG154" s="4"/>
      <c r="BH154" s="124"/>
      <c r="BI154" s="124"/>
      <c r="BJ154" s="124"/>
      <c r="BK154" s="124"/>
      <c r="BL154" s="5"/>
      <c r="BM154" s="206">
        <v>9.6</v>
      </c>
      <c r="BN154" s="126">
        <f t="shared" si="113"/>
        <v>0</v>
      </c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</row>
    <row r="155" ht="19.5" customHeight="1">
      <c r="A155" s="118" t="s">
        <v>324</v>
      </c>
      <c r="B155" s="169" t="s">
        <v>142</v>
      </c>
      <c r="C155" s="169">
        <v>10.0</v>
      </c>
      <c r="D155" s="127">
        <f t="shared" si="110"/>
        <v>0</v>
      </c>
      <c r="E155" s="111">
        <v>235.0</v>
      </c>
      <c r="F155" s="111">
        <f t="shared" si="111"/>
        <v>0</v>
      </c>
      <c r="G155" s="4"/>
      <c r="H155" s="160"/>
      <c r="I155" s="113"/>
      <c r="J155" s="114"/>
      <c r="K155" s="115"/>
      <c r="L155" s="116"/>
      <c r="M155" s="193"/>
      <c r="N155" s="118"/>
      <c r="O155" s="125"/>
      <c r="P155" s="161"/>
      <c r="Q155" s="121"/>
      <c r="R155" s="124"/>
      <c r="S155" s="122"/>
      <c r="T155" s="124"/>
      <c r="U155" s="4"/>
      <c r="V155" s="124"/>
      <c r="W155" s="124"/>
      <c r="X155" s="124">
        <f t="shared" ref="X155:Y155" si="120">AE155*$D155</f>
        <v>0</v>
      </c>
      <c r="Y155" s="124">
        <f t="shared" si="120"/>
        <v>0</v>
      </c>
      <c r="Z155" s="124"/>
      <c r="AA155" s="124"/>
      <c r="AB155" s="124"/>
      <c r="AC155" s="124"/>
      <c r="AD155" s="124"/>
      <c r="AE155" s="124">
        <v>5.0</v>
      </c>
      <c r="AF155" s="124">
        <v>5.0</v>
      </c>
      <c r="AG155" s="124"/>
      <c r="AH155" s="124"/>
      <c r="AI155" s="124"/>
      <c r="AJ155" s="4"/>
      <c r="AK155" s="104"/>
      <c r="AL155" s="104"/>
      <c r="AM155" s="124">
        <f t="shared" ref="AM155:AN155" si="121">AX155*$D155</f>
        <v>0</v>
      </c>
      <c r="AN155" s="124">
        <f t="shared" si="121"/>
        <v>0</v>
      </c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24">
        <v>5.0</v>
      </c>
      <c r="AY155" s="124">
        <v>5.0</v>
      </c>
      <c r="AZ155" s="104"/>
      <c r="BA155" s="104"/>
      <c r="BB155" s="104"/>
      <c r="BC155" s="104"/>
      <c r="BD155" s="104"/>
      <c r="BE155" s="104"/>
      <c r="BF155" s="104"/>
      <c r="BG155" s="4"/>
      <c r="BH155" s="124"/>
      <c r="BI155" s="124"/>
      <c r="BJ155" s="124"/>
      <c r="BK155" s="124"/>
      <c r="BL155" s="5"/>
      <c r="BM155" s="206">
        <v>7.9</v>
      </c>
      <c r="BN155" s="126">
        <f t="shared" si="113"/>
        <v>0</v>
      </c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</row>
    <row r="156" ht="19.5" customHeight="1">
      <c r="A156" s="118" t="s">
        <v>325</v>
      </c>
      <c r="B156" s="169" t="s">
        <v>21</v>
      </c>
      <c r="C156" s="169">
        <v>15.0</v>
      </c>
      <c r="D156" s="127">
        <f t="shared" si="110"/>
        <v>0</v>
      </c>
      <c r="E156" s="111">
        <v>210.0</v>
      </c>
      <c r="F156" s="111">
        <f t="shared" si="111"/>
        <v>0</v>
      </c>
      <c r="G156" s="4"/>
      <c r="H156" s="160"/>
      <c r="I156" s="113"/>
      <c r="J156" s="114"/>
      <c r="K156" s="115"/>
      <c r="L156" s="116"/>
      <c r="M156" s="193"/>
      <c r="N156" s="118"/>
      <c r="O156" s="125"/>
      <c r="P156" s="161"/>
      <c r="Q156" s="121"/>
      <c r="R156" s="124"/>
      <c r="S156" s="122"/>
      <c r="T156" s="124"/>
      <c r="U156" s="4"/>
      <c r="V156" s="124"/>
      <c r="W156" s="124"/>
      <c r="X156" s="124">
        <f t="shared" ref="X156:X157" si="123">AE156*$D156</f>
        <v>0</v>
      </c>
      <c r="Y156" s="124"/>
      <c r="Z156" s="124"/>
      <c r="AA156" s="124"/>
      <c r="AB156" s="124"/>
      <c r="AC156" s="124"/>
      <c r="AD156" s="124"/>
      <c r="AE156" s="124">
        <v>15.0</v>
      </c>
      <c r="AF156" s="124"/>
      <c r="AG156" s="124"/>
      <c r="AH156" s="124"/>
      <c r="AI156" s="124"/>
      <c r="AJ156" s="4"/>
      <c r="AK156" s="124">
        <f t="shared" ref="AK156:AM156" si="122">AV156*$D156</f>
        <v>0</v>
      </c>
      <c r="AL156" s="124">
        <f t="shared" si="122"/>
        <v>0</v>
      </c>
      <c r="AM156" s="124">
        <f t="shared" si="122"/>
        <v>0</v>
      </c>
      <c r="AN156" s="104"/>
      <c r="AO156" s="104"/>
      <c r="AP156" s="104"/>
      <c r="AQ156" s="104"/>
      <c r="AR156" s="104"/>
      <c r="AS156" s="104"/>
      <c r="AT156" s="104"/>
      <c r="AU156" s="104"/>
      <c r="AV156" s="124">
        <v>2.0</v>
      </c>
      <c r="AW156" s="124">
        <v>9.0</v>
      </c>
      <c r="AX156" s="124">
        <v>4.0</v>
      </c>
      <c r="AY156" s="104"/>
      <c r="AZ156" s="104"/>
      <c r="BA156" s="104"/>
      <c r="BB156" s="104"/>
      <c r="BC156" s="104"/>
      <c r="BD156" s="104"/>
      <c r="BE156" s="104"/>
      <c r="BF156" s="104"/>
      <c r="BG156" s="4"/>
      <c r="BH156" s="124"/>
      <c r="BI156" s="124"/>
      <c r="BJ156" s="124"/>
      <c r="BK156" s="124"/>
      <c r="BL156" s="5"/>
      <c r="BM156" s="206">
        <v>6.7</v>
      </c>
      <c r="BN156" s="126">
        <f t="shared" si="113"/>
        <v>0</v>
      </c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</row>
    <row r="157" ht="19.5" customHeight="1">
      <c r="A157" s="118" t="s">
        <v>326</v>
      </c>
      <c r="B157" s="169" t="s">
        <v>21</v>
      </c>
      <c r="C157" s="169">
        <v>15.0</v>
      </c>
      <c r="D157" s="127">
        <f t="shared" si="110"/>
        <v>0</v>
      </c>
      <c r="E157" s="111">
        <v>270.0</v>
      </c>
      <c r="F157" s="111">
        <f t="shared" si="111"/>
        <v>0</v>
      </c>
      <c r="G157" s="4"/>
      <c r="H157" s="160"/>
      <c r="I157" s="113"/>
      <c r="J157" s="114"/>
      <c r="K157" s="115"/>
      <c r="L157" s="116"/>
      <c r="M157" s="193"/>
      <c r="N157" s="118"/>
      <c r="O157" s="125"/>
      <c r="P157" s="161"/>
      <c r="Q157" s="121"/>
      <c r="R157" s="124"/>
      <c r="S157" s="122"/>
      <c r="T157" s="124"/>
      <c r="U157" s="4"/>
      <c r="V157" s="124"/>
      <c r="W157" s="124"/>
      <c r="X157" s="124">
        <f t="shared" si="123"/>
        <v>0</v>
      </c>
      <c r="Y157" s="124"/>
      <c r="Z157" s="124"/>
      <c r="AA157" s="124"/>
      <c r="AB157" s="124"/>
      <c r="AC157" s="124"/>
      <c r="AD157" s="124"/>
      <c r="AE157" s="124">
        <v>15.0</v>
      </c>
      <c r="AF157" s="124"/>
      <c r="AG157" s="124"/>
      <c r="AH157" s="124"/>
      <c r="AI157" s="124"/>
      <c r="AJ157" s="4"/>
      <c r="AK157" s="104"/>
      <c r="AL157" s="124">
        <f t="shared" ref="AL157:AM157" si="124">AW157*$D157</f>
        <v>0</v>
      </c>
      <c r="AM157" s="124">
        <f t="shared" si="124"/>
        <v>0</v>
      </c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24">
        <v>7.0</v>
      </c>
      <c r="AX157" s="124">
        <v>6.0</v>
      </c>
      <c r="AY157" s="104"/>
      <c r="AZ157" s="104"/>
      <c r="BA157" s="104"/>
      <c r="BB157" s="104"/>
      <c r="BC157" s="104"/>
      <c r="BD157" s="104"/>
      <c r="BE157" s="104"/>
      <c r="BF157" s="104"/>
      <c r="BG157" s="4"/>
      <c r="BH157" s="124"/>
      <c r="BI157" s="124"/>
      <c r="BJ157" s="124"/>
      <c r="BK157" s="124"/>
      <c r="BL157" s="5"/>
      <c r="BM157" s="206">
        <v>6.0</v>
      </c>
      <c r="BN157" s="126">
        <f t="shared" si="113"/>
        <v>0</v>
      </c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</row>
    <row r="158" ht="19.5" customHeight="1">
      <c r="A158" s="118" t="s">
        <v>327</v>
      </c>
      <c r="B158" s="119" t="s">
        <v>22</v>
      </c>
      <c r="C158" s="169">
        <v>5.0</v>
      </c>
      <c r="D158" s="127">
        <f t="shared" si="110"/>
        <v>0</v>
      </c>
      <c r="E158" s="111">
        <v>295.0</v>
      </c>
      <c r="F158" s="111">
        <f t="shared" si="111"/>
        <v>0</v>
      </c>
      <c r="G158" s="4"/>
      <c r="H158" s="160"/>
      <c r="I158" s="113"/>
      <c r="J158" s="114"/>
      <c r="K158" s="115"/>
      <c r="L158" s="116"/>
      <c r="M158" s="193"/>
      <c r="N158" s="118"/>
      <c r="O158" s="125"/>
      <c r="P158" s="161"/>
      <c r="Q158" s="121"/>
      <c r="R158" s="124"/>
      <c r="S158" s="122"/>
      <c r="T158" s="124"/>
      <c r="U158" s="4"/>
      <c r="V158" s="124"/>
      <c r="W158" s="124"/>
      <c r="X158" s="124"/>
      <c r="Y158" s="124">
        <f t="shared" ref="Y158:Y161" si="126">AF158*$D158</f>
        <v>0</v>
      </c>
      <c r="Z158" s="124"/>
      <c r="AA158" s="124"/>
      <c r="AB158" s="124"/>
      <c r="AC158" s="124"/>
      <c r="AD158" s="124"/>
      <c r="AE158" s="124"/>
      <c r="AF158" s="124">
        <v>5.0</v>
      </c>
      <c r="AG158" s="124"/>
      <c r="AH158" s="124"/>
      <c r="AI158" s="124"/>
      <c r="AJ158" s="4"/>
      <c r="AK158" s="104"/>
      <c r="AL158" s="104"/>
      <c r="AM158" s="104"/>
      <c r="AN158" s="124">
        <f t="shared" ref="AN158:AO158" si="125">AY158*$D158</f>
        <v>0</v>
      </c>
      <c r="AO158" s="124">
        <f t="shared" si="125"/>
        <v>0</v>
      </c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25">
        <v>2.0</v>
      </c>
      <c r="AZ158" s="125">
        <v>3.0</v>
      </c>
      <c r="BA158" s="104"/>
      <c r="BB158" s="104"/>
      <c r="BC158" s="104"/>
      <c r="BD158" s="104"/>
      <c r="BE158" s="104"/>
      <c r="BF158" s="104"/>
      <c r="BG158" s="4"/>
      <c r="BH158" s="124"/>
      <c r="BI158" s="124"/>
      <c r="BJ158" s="124"/>
      <c r="BK158" s="124"/>
      <c r="BL158" s="5"/>
      <c r="BM158" s="202">
        <v>8.5</v>
      </c>
      <c r="BN158" s="126">
        <f t="shared" si="113"/>
        <v>0</v>
      </c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</row>
    <row r="159" ht="19.5" customHeight="1">
      <c r="A159" s="118" t="s">
        <v>328</v>
      </c>
      <c r="B159" s="119" t="s">
        <v>22</v>
      </c>
      <c r="C159" s="169">
        <v>5.0</v>
      </c>
      <c r="D159" s="127">
        <f t="shared" si="110"/>
        <v>0</v>
      </c>
      <c r="E159" s="111">
        <v>267.5</v>
      </c>
      <c r="F159" s="111">
        <f t="shared" si="111"/>
        <v>0</v>
      </c>
      <c r="G159" s="4"/>
      <c r="H159" s="160"/>
      <c r="I159" s="113"/>
      <c r="J159" s="114"/>
      <c r="K159" s="115"/>
      <c r="L159" s="116"/>
      <c r="M159" s="193"/>
      <c r="N159" s="118"/>
      <c r="O159" s="125"/>
      <c r="P159" s="161"/>
      <c r="Q159" s="121"/>
      <c r="R159" s="124"/>
      <c r="S159" s="122"/>
      <c r="T159" s="124"/>
      <c r="U159" s="4"/>
      <c r="V159" s="124"/>
      <c r="W159" s="124"/>
      <c r="X159" s="124"/>
      <c r="Y159" s="124">
        <f t="shared" si="126"/>
        <v>0</v>
      </c>
      <c r="Z159" s="124"/>
      <c r="AA159" s="124"/>
      <c r="AB159" s="124"/>
      <c r="AC159" s="124"/>
      <c r="AD159" s="124"/>
      <c r="AE159" s="124"/>
      <c r="AF159" s="124">
        <v>5.0</v>
      </c>
      <c r="AG159" s="124"/>
      <c r="AH159" s="124"/>
      <c r="AI159" s="124"/>
      <c r="AJ159" s="4"/>
      <c r="AK159" s="104"/>
      <c r="AL159" s="104"/>
      <c r="AM159" s="104"/>
      <c r="AN159" s="124">
        <f t="shared" ref="AN159:AO159" si="127">AY159*$D159</f>
        <v>0</v>
      </c>
      <c r="AO159" s="124">
        <f t="shared" si="127"/>
        <v>0</v>
      </c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25">
        <v>4.0</v>
      </c>
      <c r="AZ159" s="125">
        <v>1.0</v>
      </c>
      <c r="BA159" s="104"/>
      <c r="BB159" s="104"/>
      <c r="BC159" s="104"/>
      <c r="BD159" s="104"/>
      <c r="BE159" s="104"/>
      <c r="BF159" s="104"/>
      <c r="BG159" s="4"/>
      <c r="BH159" s="124"/>
      <c r="BI159" s="124"/>
      <c r="BJ159" s="124"/>
      <c r="BK159" s="124"/>
      <c r="BL159" s="5"/>
      <c r="BM159" s="202">
        <v>7.6</v>
      </c>
      <c r="BN159" s="126">
        <f t="shared" si="113"/>
        <v>0</v>
      </c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</row>
    <row r="160" ht="19.5" customHeight="1">
      <c r="A160" s="118" t="s">
        <v>329</v>
      </c>
      <c r="B160" s="119" t="s">
        <v>22</v>
      </c>
      <c r="C160" s="169">
        <v>5.0</v>
      </c>
      <c r="D160" s="127">
        <f t="shared" si="110"/>
        <v>0</v>
      </c>
      <c r="E160" s="111">
        <v>215.0</v>
      </c>
      <c r="F160" s="111">
        <f t="shared" si="111"/>
        <v>0</v>
      </c>
      <c r="G160" s="4"/>
      <c r="H160" s="160"/>
      <c r="I160" s="113"/>
      <c r="J160" s="114"/>
      <c r="K160" s="115"/>
      <c r="L160" s="116"/>
      <c r="M160" s="193"/>
      <c r="N160" s="118"/>
      <c r="O160" s="125"/>
      <c r="P160" s="161"/>
      <c r="Q160" s="121"/>
      <c r="R160" s="124"/>
      <c r="S160" s="122"/>
      <c r="T160" s="124"/>
      <c r="U160" s="4"/>
      <c r="V160" s="124"/>
      <c r="W160" s="124"/>
      <c r="X160" s="124"/>
      <c r="Y160" s="124">
        <f t="shared" si="126"/>
        <v>0</v>
      </c>
      <c r="Z160" s="124"/>
      <c r="AA160" s="124"/>
      <c r="AB160" s="124"/>
      <c r="AC160" s="124"/>
      <c r="AD160" s="124"/>
      <c r="AE160" s="124"/>
      <c r="AF160" s="124">
        <v>5.0</v>
      </c>
      <c r="AG160" s="124"/>
      <c r="AH160" s="124"/>
      <c r="AI160" s="124"/>
      <c r="AJ160" s="4"/>
      <c r="AK160" s="104"/>
      <c r="AL160" s="104"/>
      <c r="AM160" s="104"/>
      <c r="AN160" s="124">
        <f t="shared" ref="AN160:AN161" si="128">AY160*$D160</f>
        <v>0</v>
      </c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25">
        <v>5.0</v>
      </c>
      <c r="AZ160" s="104"/>
      <c r="BA160" s="104"/>
      <c r="BB160" s="104"/>
      <c r="BC160" s="104"/>
      <c r="BD160" s="104"/>
      <c r="BE160" s="104"/>
      <c r="BF160" s="104"/>
      <c r="BG160" s="4"/>
      <c r="BH160" s="124"/>
      <c r="BI160" s="124"/>
      <c r="BJ160" s="124"/>
      <c r="BK160" s="124"/>
      <c r="BL160" s="5"/>
      <c r="BM160" s="202">
        <v>5.5</v>
      </c>
      <c r="BN160" s="126">
        <f t="shared" si="113"/>
        <v>0</v>
      </c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</row>
    <row r="161" ht="19.5" customHeight="1">
      <c r="A161" s="118" t="s">
        <v>330</v>
      </c>
      <c r="B161" s="119" t="s">
        <v>22</v>
      </c>
      <c r="C161" s="169">
        <v>5.0</v>
      </c>
      <c r="D161" s="127">
        <f t="shared" si="110"/>
        <v>0</v>
      </c>
      <c r="E161" s="111">
        <v>235.0</v>
      </c>
      <c r="F161" s="111">
        <f t="shared" si="111"/>
        <v>0</v>
      </c>
      <c r="G161" s="4"/>
      <c r="H161" s="160"/>
      <c r="I161" s="113"/>
      <c r="J161" s="114"/>
      <c r="K161" s="115"/>
      <c r="L161" s="116"/>
      <c r="M161" s="193"/>
      <c r="N161" s="118"/>
      <c r="O161" s="125"/>
      <c r="P161" s="161"/>
      <c r="Q161" s="121"/>
      <c r="R161" s="124"/>
      <c r="S161" s="122"/>
      <c r="T161" s="124"/>
      <c r="U161" s="4"/>
      <c r="V161" s="124"/>
      <c r="W161" s="124"/>
      <c r="X161" s="124"/>
      <c r="Y161" s="124">
        <f t="shared" si="126"/>
        <v>0</v>
      </c>
      <c r="Z161" s="124"/>
      <c r="AA161" s="124"/>
      <c r="AB161" s="124"/>
      <c r="AC161" s="124"/>
      <c r="AD161" s="124"/>
      <c r="AE161" s="124"/>
      <c r="AF161" s="124">
        <v>5.0</v>
      </c>
      <c r="AG161" s="124"/>
      <c r="AH161" s="124"/>
      <c r="AI161" s="124"/>
      <c r="AJ161" s="4"/>
      <c r="AK161" s="104"/>
      <c r="AL161" s="104"/>
      <c r="AM161" s="104"/>
      <c r="AN161" s="124">
        <f t="shared" si="128"/>
        <v>0</v>
      </c>
      <c r="AO161" s="124">
        <f>AZ161*$D161</f>
        <v>0</v>
      </c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25">
        <v>4.0</v>
      </c>
      <c r="AZ161" s="125">
        <v>1.0</v>
      </c>
      <c r="BA161" s="104"/>
      <c r="BB161" s="104"/>
      <c r="BC161" s="104"/>
      <c r="BD161" s="104"/>
      <c r="BE161" s="104"/>
      <c r="BF161" s="104"/>
      <c r="BG161" s="4"/>
      <c r="BH161" s="124"/>
      <c r="BI161" s="124"/>
      <c r="BJ161" s="124"/>
      <c r="BK161" s="124"/>
      <c r="BL161" s="5"/>
      <c r="BM161" s="202">
        <v>6.0</v>
      </c>
      <c r="BN161" s="126">
        <f t="shared" si="113"/>
        <v>0</v>
      </c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</row>
    <row r="162" ht="19.5" customHeight="1">
      <c r="A162" s="118" t="s">
        <v>331</v>
      </c>
      <c r="B162" s="119" t="s">
        <v>23</v>
      </c>
      <c r="C162" s="169">
        <v>5.0</v>
      </c>
      <c r="D162" s="127">
        <f t="shared" si="110"/>
        <v>1</v>
      </c>
      <c r="E162" s="111">
        <v>305.0</v>
      </c>
      <c r="F162" s="111">
        <f t="shared" si="111"/>
        <v>305</v>
      </c>
      <c r="G162" s="4"/>
      <c r="H162" s="160"/>
      <c r="I162" s="144">
        <v>1.0</v>
      </c>
      <c r="J162" s="114"/>
      <c r="K162" s="115"/>
      <c r="L162" s="116"/>
      <c r="M162" s="193"/>
      <c r="N162" s="118"/>
      <c r="O162" s="125"/>
      <c r="P162" s="161"/>
      <c r="Q162" s="121"/>
      <c r="R162" s="124"/>
      <c r="S162" s="122"/>
      <c r="T162" s="124"/>
      <c r="U162" s="4"/>
      <c r="V162" s="124"/>
      <c r="W162" s="124"/>
      <c r="X162" s="124"/>
      <c r="Y162" s="124"/>
      <c r="Z162" s="124">
        <f t="shared" ref="Z162:Z165" si="130">AG162*$D162</f>
        <v>5</v>
      </c>
      <c r="AA162" s="124"/>
      <c r="AB162" s="124"/>
      <c r="AC162" s="124"/>
      <c r="AD162" s="124"/>
      <c r="AE162" s="124"/>
      <c r="AF162" s="124"/>
      <c r="AG162" s="124">
        <v>5.0</v>
      </c>
      <c r="AH162" s="124"/>
      <c r="AI162" s="124"/>
      <c r="AJ162" s="4"/>
      <c r="AK162" s="104"/>
      <c r="AL162" s="104"/>
      <c r="AM162" s="124">
        <f t="shared" ref="AM162:AN162" si="129">AX162*$D162</f>
        <v>2</v>
      </c>
      <c r="AN162" s="124">
        <f t="shared" si="129"/>
        <v>3</v>
      </c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24">
        <v>2.0</v>
      </c>
      <c r="AY162" s="124">
        <v>3.0</v>
      </c>
      <c r="AZ162" s="104"/>
      <c r="BA162" s="104"/>
      <c r="BB162" s="104"/>
      <c r="BC162" s="104"/>
      <c r="BD162" s="104"/>
      <c r="BE162" s="104"/>
      <c r="BF162" s="104"/>
      <c r="BG162" s="4"/>
      <c r="BH162" s="124"/>
      <c r="BI162" s="124"/>
      <c r="BJ162" s="124"/>
      <c r="BK162" s="124"/>
      <c r="BL162" s="5"/>
      <c r="BM162" s="202">
        <v>8.2</v>
      </c>
      <c r="BN162" s="126">
        <f t="shared" si="113"/>
        <v>8.2</v>
      </c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</row>
    <row r="163" ht="19.5" customHeight="1">
      <c r="A163" s="118" t="s">
        <v>332</v>
      </c>
      <c r="B163" s="119" t="s">
        <v>23</v>
      </c>
      <c r="C163" s="169">
        <v>5.0</v>
      </c>
      <c r="D163" s="127">
        <f t="shared" si="110"/>
        <v>1</v>
      </c>
      <c r="E163" s="111">
        <v>350.0</v>
      </c>
      <c r="F163" s="111">
        <f t="shared" si="111"/>
        <v>350</v>
      </c>
      <c r="G163" s="4"/>
      <c r="H163" s="160"/>
      <c r="I163" s="144">
        <v>1.0</v>
      </c>
      <c r="J163" s="114"/>
      <c r="K163" s="115"/>
      <c r="L163" s="116"/>
      <c r="M163" s="193"/>
      <c r="N163" s="118"/>
      <c r="O163" s="125"/>
      <c r="P163" s="161"/>
      <c r="Q163" s="121"/>
      <c r="R163" s="124"/>
      <c r="S163" s="122"/>
      <c r="T163" s="124"/>
      <c r="U163" s="4"/>
      <c r="V163" s="124"/>
      <c r="W163" s="124"/>
      <c r="X163" s="124"/>
      <c r="Y163" s="124"/>
      <c r="Z163" s="124">
        <f t="shared" si="130"/>
        <v>5</v>
      </c>
      <c r="AA163" s="124"/>
      <c r="AB163" s="124"/>
      <c r="AC163" s="124"/>
      <c r="AD163" s="124"/>
      <c r="AE163" s="124"/>
      <c r="AF163" s="124"/>
      <c r="AG163" s="124">
        <v>5.0</v>
      </c>
      <c r="AH163" s="124"/>
      <c r="AI163" s="124"/>
      <c r="AJ163" s="4"/>
      <c r="AK163" s="104"/>
      <c r="AL163" s="104"/>
      <c r="AM163" s="104"/>
      <c r="AN163" s="124">
        <f t="shared" ref="AN163:AO163" si="131">AY163*$D163</f>
        <v>3</v>
      </c>
      <c r="AO163" s="124">
        <f t="shared" si="131"/>
        <v>2</v>
      </c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24">
        <v>3.0</v>
      </c>
      <c r="AZ163" s="124">
        <v>2.0</v>
      </c>
      <c r="BA163" s="104"/>
      <c r="BB163" s="104"/>
      <c r="BC163" s="104"/>
      <c r="BD163" s="104"/>
      <c r="BE163" s="104"/>
      <c r="BF163" s="104"/>
      <c r="BG163" s="4"/>
      <c r="BH163" s="124"/>
      <c r="BI163" s="124"/>
      <c r="BJ163" s="124"/>
      <c r="BK163" s="124"/>
      <c r="BL163" s="5"/>
      <c r="BM163" s="202">
        <v>7.2</v>
      </c>
      <c r="BN163" s="126">
        <f t="shared" si="113"/>
        <v>7.2</v>
      </c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</row>
    <row r="164" ht="19.5" customHeight="1">
      <c r="A164" s="118" t="s">
        <v>333</v>
      </c>
      <c r="B164" s="119" t="s">
        <v>23</v>
      </c>
      <c r="C164" s="169">
        <v>3.0</v>
      </c>
      <c r="D164" s="127">
        <f t="shared" si="110"/>
        <v>1</v>
      </c>
      <c r="E164" s="111">
        <v>215.0</v>
      </c>
      <c r="F164" s="111">
        <f t="shared" si="111"/>
        <v>215</v>
      </c>
      <c r="G164" s="4"/>
      <c r="H164" s="160"/>
      <c r="I164" s="144">
        <v>1.0</v>
      </c>
      <c r="J164" s="114"/>
      <c r="K164" s="115"/>
      <c r="L164" s="116"/>
      <c r="M164" s="193"/>
      <c r="N164" s="118"/>
      <c r="O164" s="125"/>
      <c r="P164" s="161"/>
      <c r="Q164" s="121"/>
      <c r="R164" s="124"/>
      <c r="S164" s="122"/>
      <c r="T164" s="124"/>
      <c r="U164" s="4"/>
      <c r="V164" s="124"/>
      <c r="W164" s="124"/>
      <c r="X164" s="124"/>
      <c r="Y164" s="124"/>
      <c r="Z164" s="124">
        <f t="shared" si="130"/>
        <v>3</v>
      </c>
      <c r="AA164" s="124"/>
      <c r="AB164" s="124"/>
      <c r="AC164" s="124"/>
      <c r="AD164" s="124"/>
      <c r="AE164" s="124"/>
      <c r="AF164" s="124"/>
      <c r="AG164" s="124">
        <v>3.0</v>
      </c>
      <c r="AH164" s="124"/>
      <c r="AI164" s="124"/>
      <c r="AJ164" s="4"/>
      <c r="AK164" s="104"/>
      <c r="AL164" s="104"/>
      <c r="AM164" s="104"/>
      <c r="AN164" s="124">
        <f t="shared" ref="AN164:AO164" si="132">AY164*$D164</f>
        <v>2</v>
      </c>
      <c r="AO164" s="124">
        <f t="shared" si="132"/>
        <v>1</v>
      </c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24">
        <v>2.0</v>
      </c>
      <c r="AZ164" s="124">
        <v>1.0</v>
      </c>
      <c r="BA164" s="104"/>
      <c r="BB164" s="104"/>
      <c r="BC164" s="104"/>
      <c r="BD164" s="104"/>
      <c r="BE164" s="104"/>
      <c r="BF164" s="104"/>
      <c r="BG164" s="4"/>
      <c r="BH164" s="124"/>
      <c r="BI164" s="124"/>
      <c r="BJ164" s="124"/>
      <c r="BK164" s="124"/>
      <c r="BL164" s="5"/>
      <c r="BM164" s="202">
        <v>4.6</v>
      </c>
      <c r="BN164" s="126">
        <f t="shared" si="113"/>
        <v>4.6</v>
      </c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</row>
    <row r="165" ht="19.5" customHeight="1">
      <c r="A165" s="118" t="s">
        <v>334</v>
      </c>
      <c r="B165" s="119" t="s">
        <v>23</v>
      </c>
      <c r="C165" s="169">
        <v>3.0</v>
      </c>
      <c r="D165" s="127">
        <f t="shared" si="110"/>
        <v>1</v>
      </c>
      <c r="E165" s="111">
        <v>230.0</v>
      </c>
      <c r="F165" s="111">
        <f t="shared" si="111"/>
        <v>230</v>
      </c>
      <c r="G165" s="4"/>
      <c r="H165" s="160"/>
      <c r="I165" s="144">
        <v>1.0</v>
      </c>
      <c r="J165" s="114"/>
      <c r="K165" s="115"/>
      <c r="L165" s="116"/>
      <c r="M165" s="193"/>
      <c r="N165" s="118"/>
      <c r="O165" s="125"/>
      <c r="P165" s="161"/>
      <c r="Q165" s="121"/>
      <c r="R165" s="124"/>
      <c r="S165" s="122"/>
      <c r="T165" s="124"/>
      <c r="U165" s="4"/>
      <c r="V165" s="124"/>
      <c r="W165" s="124"/>
      <c r="X165" s="124"/>
      <c r="Y165" s="124"/>
      <c r="Z165" s="124">
        <f t="shared" si="130"/>
        <v>3</v>
      </c>
      <c r="AA165" s="124"/>
      <c r="AB165" s="124"/>
      <c r="AC165" s="124"/>
      <c r="AD165" s="124"/>
      <c r="AE165" s="124"/>
      <c r="AF165" s="124"/>
      <c r="AG165" s="124">
        <v>3.0</v>
      </c>
      <c r="AH165" s="124"/>
      <c r="AI165" s="124"/>
      <c r="AJ165" s="4"/>
      <c r="AK165" s="104"/>
      <c r="AL165" s="104"/>
      <c r="AM165" s="104"/>
      <c r="AN165" s="124">
        <f>AY165*$D165</f>
        <v>3</v>
      </c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24">
        <v>3.0</v>
      </c>
      <c r="AZ165" s="104"/>
      <c r="BA165" s="104"/>
      <c r="BB165" s="104"/>
      <c r="BC165" s="104"/>
      <c r="BD165" s="104"/>
      <c r="BE165" s="104"/>
      <c r="BF165" s="104"/>
      <c r="BG165" s="4"/>
      <c r="BH165" s="124"/>
      <c r="BI165" s="124"/>
      <c r="BJ165" s="124"/>
      <c r="BK165" s="124"/>
      <c r="BL165" s="5"/>
      <c r="BM165" s="202">
        <v>4.8</v>
      </c>
      <c r="BN165" s="126">
        <f t="shared" si="113"/>
        <v>4.8</v>
      </c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</row>
    <row r="166" ht="19.5" customHeight="1">
      <c r="A166" s="118" t="s">
        <v>335</v>
      </c>
      <c r="B166" s="119" t="s">
        <v>24</v>
      </c>
      <c r="C166" s="169">
        <v>1.0</v>
      </c>
      <c r="D166" s="127">
        <f t="shared" si="110"/>
        <v>1</v>
      </c>
      <c r="E166" s="111">
        <v>135.0</v>
      </c>
      <c r="F166" s="111">
        <f t="shared" si="111"/>
        <v>135</v>
      </c>
      <c r="G166" s="4"/>
      <c r="H166" s="160"/>
      <c r="I166" s="144">
        <v>1.0</v>
      </c>
      <c r="J166" s="114"/>
      <c r="K166" s="115"/>
      <c r="L166" s="116"/>
      <c r="M166" s="193"/>
      <c r="N166" s="118"/>
      <c r="O166" s="125"/>
      <c r="P166" s="161"/>
      <c r="Q166" s="121"/>
      <c r="R166" s="124"/>
      <c r="S166" s="122"/>
      <c r="T166" s="124"/>
      <c r="U166" s="4"/>
      <c r="V166" s="124"/>
      <c r="W166" s="124"/>
      <c r="X166" s="124"/>
      <c r="Y166" s="124"/>
      <c r="Z166" s="124"/>
      <c r="AA166" s="124">
        <f t="shared" ref="AA166:AA167" si="133">AH166*$D166</f>
        <v>1</v>
      </c>
      <c r="AB166" s="124"/>
      <c r="AC166" s="124"/>
      <c r="AD166" s="124"/>
      <c r="AE166" s="124"/>
      <c r="AF166" s="124"/>
      <c r="AG166" s="124"/>
      <c r="AH166" s="124">
        <v>1.0</v>
      </c>
      <c r="AI166" s="124"/>
      <c r="AJ166" s="4"/>
      <c r="AK166" s="104"/>
      <c r="AL166" s="104"/>
      <c r="AM166" s="104"/>
      <c r="AN166" s="104"/>
      <c r="AO166" s="104"/>
      <c r="AP166" s="124">
        <f>BA166*$D166</f>
        <v>1</v>
      </c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24">
        <v>1.0</v>
      </c>
      <c r="BB166" s="104"/>
      <c r="BC166" s="104"/>
      <c r="BD166" s="104"/>
      <c r="BE166" s="104"/>
      <c r="BF166" s="104"/>
      <c r="BG166" s="4"/>
      <c r="BH166" s="124"/>
      <c r="BI166" s="124"/>
      <c r="BJ166" s="124"/>
      <c r="BK166" s="124"/>
      <c r="BL166" s="5"/>
      <c r="BM166" s="202">
        <v>2.8</v>
      </c>
      <c r="BN166" s="126">
        <f t="shared" si="113"/>
        <v>2.8</v>
      </c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</row>
    <row r="167" ht="19.5" customHeight="1">
      <c r="A167" s="118" t="s">
        <v>336</v>
      </c>
      <c r="B167" s="119" t="s">
        <v>24</v>
      </c>
      <c r="C167" s="169">
        <v>1.0</v>
      </c>
      <c r="D167" s="127">
        <f t="shared" si="110"/>
        <v>1</v>
      </c>
      <c r="E167" s="111">
        <v>167.5</v>
      </c>
      <c r="F167" s="111">
        <f t="shared" si="111"/>
        <v>167.5</v>
      </c>
      <c r="G167" s="4"/>
      <c r="H167" s="160"/>
      <c r="I167" s="144">
        <v>1.0</v>
      </c>
      <c r="J167" s="114"/>
      <c r="K167" s="115"/>
      <c r="L167" s="116"/>
      <c r="M167" s="193"/>
      <c r="N167" s="118"/>
      <c r="O167" s="125"/>
      <c r="P167" s="161"/>
      <c r="Q167" s="121"/>
      <c r="R167" s="124"/>
      <c r="S167" s="122"/>
      <c r="T167" s="124"/>
      <c r="U167" s="4"/>
      <c r="V167" s="124"/>
      <c r="W167" s="124"/>
      <c r="X167" s="124"/>
      <c r="Y167" s="124"/>
      <c r="Z167" s="124"/>
      <c r="AA167" s="124">
        <f t="shared" si="133"/>
        <v>1</v>
      </c>
      <c r="AB167" s="124"/>
      <c r="AC167" s="124"/>
      <c r="AD167" s="124"/>
      <c r="AE167" s="124"/>
      <c r="AF167" s="124"/>
      <c r="AG167" s="124"/>
      <c r="AH167" s="124">
        <v>1.0</v>
      </c>
      <c r="AI167" s="124"/>
      <c r="AJ167" s="4"/>
      <c r="AK167" s="104"/>
      <c r="AL167" s="104"/>
      <c r="AM167" s="104"/>
      <c r="AN167" s="104"/>
      <c r="AO167" s="124">
        <f>AZ167*$D167</f>
        <v>1</v>
      </c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24">
        <v>1.0</v>
      </c>
      <c r="BA167" s="104"/>
      <c r="BB167" s="104"/>
      <c r="BC167" s="104"/>
      <c r="BD167" s="104"/>
      <c r="BE167" s="104"/>
      <c r="BF167" s="104"/>
      <c r="BG167" s="4"/>
      <c r="BH167" s="124"/>
      <c r="BI167" s="124"/>
      <c r="BJ167" s="124"/>
      <c r="BK167" s="124"/>
      <c r="BL167" s="5"/>
      <c r="BM167" s="202">
        <v>3.6</v>
      </c>
      <c r="BN167" s="126">
        <f t="shared" si="113"/>
        <v>3.6</v>
      </c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</row>
    <row r="168" ht="19.5" customHeight="1">
      <c r="A168" s="118" t="s">
        <v>337</v>
      </c>
      <c r="B168" s="119" t="s">
        <v>20</v>
      </c>
      <c r="C168" s="119">
        <v>5.0</v>
      </c>
      <c r="D168" s="127">
        <f t="shared" si="110"/>
        <v>2</v>
      </c>
      <c r="E168" s="111">
        <v>25.0</v>
      </c>
      <c r="F168" s="111">
        <f t="shared" si="111"/>
        <v>50</v>
      </c>
      <c r="G168" s="4"/>
      <c r="H168" s="160"/>
      <c r="I168" s="144">
        <v>2.0</v>
      </c>
      <c r="J168" s="114"/>
      <c r="K168" s="115"/>
      <c r="L168" s="116"/>
      <c r="M168" s="193"/>
      <c r="N168" s="118"/>
      <c r="O168" s="125"/>
      <c r="P168" s="161"/>
      <c r="Q168" s="121"/>
      <c r="R168" s="124"/>
      <c r="S168" s="122"/>
      <c r="T168" s="124"/>
      <c r="U168" s="4"/>
      <c r="V168" s="124"/>
      <c r="W168" s="124">
        <f>AD168*$D168</f>
        <v>10</v>
      </c>
      <c r="X168" s="124"/>
      <c r="Y168" s="124"/>
      <c r="Z168" s="124"/>
      <c r="AA168" s="124"/>
      <c r="AB168" s="124"/>
      <c r="AC168" s="124"/>
      <c r="AD168" s="124">
        <v>5.0</v>
      </c>
      <c r="AE168" s="124"/>
      <c r="AF168" s="124"/>
      <c r="AG168" s="124"/>
      <c r="AH168" s="124"/>
      <c r="AI168" s="124"/>
      <c r="AJ168" s="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4"/>
      <c r="BH168" s="124">
        <f t="shared" ref="BH168:BH171" si="135">BJ168*$D168</f>
        <v>20</v>
      </c>
      <c r="BI168" s="124"/>
      <c r="BJ168" s="125">
        <v>10.0</v>
      </c>
      <c r="BK168" s="124"/>
      <c r="BL168" s="5"/>
      <c r="BM168" s="202">
        <v>0.4</v>
      </c>
      <c r="BN168" s="126">
        <f t="shared" si="113"/>
        <v>0.8</v>
      </c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</row>
    <row r="169" ht="19.5" customHeight="1">
      <c r="A169" s="118" t="s">
        <v>338</v>
      </c>
      <c r="B169" s="119" t="s">
        <v>22</v>
      </c>
      <c r="C169" s="169">
        <v>10.0</v>
      </c>
      <c r="D169" s="127">
        <f t="shared" si="110"/>
        <v>0</v>
      </c>
      <c r="E169" s="111">
        <v>185.0</v>
      </c>
      <c r="F169" s="111">
        <f t="shared" si="111"/>
        <v>0</v>
      </c>
      <c r="G169" s="4"/>
      <c r="H169" s="160"/>
      <c r="I169" s="113"/>
      <c r="J169" s="114"/>
      <c r="K169" s="115"/>
      <c r="L169" s="116"/>
      <c r="M169" s="193"/>
      <c r="N169" s="118"/>
      <c r="O169" s="125"/>
      <c r="P169" s="161"/>
      <c r="Q169" s="121"/>
      <c r="R169" s="124"/>
      <c r="S169" s="122"/>
      <c r="T169" s="124"/>
      <c r="U169" s="4"/>
      <c r="V169" s="124"/>
      <c r="W169" s="124"/>
      <c r="X169" s="124"/>
      <c r="Y169" s="124">
        <f>AF169*$D169</f>
        <v>0</v>
      </c>
      <c r="Z169" s="124"/>
      <c r="AA169" s="124"/>
      <c r="AB169" s="124"/>
      <c r="AC169" s="124"/>
      <c r="AD169" s="124"/>
      <c r="AE169" s="124"/>
      <c r="AF169" s="124">
        <v>10.0</v>
      </c>
      <c r="AG169" s="124"/>
      <c r="AH169" s="124"/>
      <c r="AI169" s="124"/>
      <c r="AJ169" s="4"/>
      <c r="AK169" s="104"/>
      <c r="AL169" s="104"/>
      <c r="AM169" s="124">
        <f t="shared" ref="AM169:AN169" si="134">AX169*$D169</f>
        <v>0</v>
      </c>
      <c r="AN169" s="124">
        <f t="shared" si="134"/>
        <v>0</v>
      </c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24">
        <v>1.0</v>
      </c>
      <c r="AY169" s="124">
        <v>4.0</v>
      </c>
      <c r="AZ169" s="104"/>
      <c r="BA169" s="104"/>
      <c r="BB169" s="104"/>
      <c r="BC169" s="104"/>
      <c r="BD169" s="104"/>
      <c r="BE169" s="104"/>
      <c r="BF169" s="104"/>
      <c r="BG169" s="4"/>
      <c r="BH169" s="124">
        <f t="shared" si="135"/>
        <v>0</v>
      </c>
      <c r="BI169" s="124"/>
      <c r="BJ169" s="125">
        <v>15.0</v>
      </c>
      <c r="BK169" s="124"/>
      <c r="BL169" s="5"/>
      <c r="BM169" s="202">
        <v>1.3</v>
      </c>
      <c r="BN169" s="126">
        <f t="shared" si="113"/>
        <v>0</v>
      </c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</row>
    <row r="170" ht="19.5" customHeight="1">
      <c r="A170" s="118" t="s">
        <v>339</v>
      </c>
      <c r="B170" s="119" t="s">
        <v>21</v>
      </c>
      <c r="C170" s="169">
        <v>10.0</v>
      </c>
      <c r="D170" s="127">
        <f t="shared" si="110"/>
        <v>1</v>
      </c>
      <c r="E170" s="111">
        <v>77.5</v>
      </c>
      <c r="F170" s="111">
        <f t="shared" si="111"/>
        <v>77.5</v>
      </c>
      <c r="G170" s="4"/>
      <c r="H170" s="160"/>
      <c r="I170" s="144">
        <v>1.0</v>
      </c>
      <c r="J170" s="114"/>
      <c r="K170" s="115"/>
      <c r="L170" s="116"/>
      <c r="M170" s="193"/>
      <c r="N170" s="118"/>
      <c r="O170" s="125"/>
      <c r="P170" s="161"/>
      <c r="Q170" s="121"/>
      <c r="R170" s="124"/>
      <c r="S170" s="122"/>
      <c r="T170" s="124"/>
      <c r="U170" s="4"/>
      <c r="V170" s="124"/>
      <c r="W170" s="124"/>
      <c r="X170" s="124">
        <f>AE170*$D170</f>
        <v>10</v>
      </c>
      <c r="Y170" s="124"/>
      <c r="Z170" s="124"/>
      <c r="AA170" s="124"/>
      <c r="AB170" s="124"/>
      <c r="AC170" s="124"/>
      <c r="AD170" s="124"/>
      <c r="AE170" s="124">
        <v>10.0</v>
      </c>
      <c r="AF170" s="124"/>
      <c r="AG170" s="124"/>
      <c r="AH170" s="124"/>
      <c r="AI170" s="124"/>
      <c r="AJ170" s="4"/>
      <c r="AK170" s="124">
        <f>AV170*$D170</f>
        <v>4</v>
      </c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24">
        <v>4.0</v>
      </c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4"/>
      <c r="BH170" s="124">
        <f t="shared" si="135"/>
        <v>18</v>
      </c>
      <c r="BI170" s="124"/>
      <c r="BJ170" s="125">
        <v>18.0</v>
      </c>
      <c r="BK170" s="124"/>
      <c r="BL170" s="5"/>
      <c r="BM170" s="202">
        <v>1.2</v>
      </c>
      <c r="BN170" s="126">
        <f t="shared" si="113"/>
        <v>1.2</v>
      </c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</row>
    <row r="171" ht="19.5" customHeight="1">
      <c r="A171" s="118" t="s">
        <v>340</v>
      </c>
      <c r="B171" s="119" t="s">
        <v>20</v>
      </c>
      <c r="C171" s="169">
        <v>10.0</v>
      </c>
      <c r="D171" s="127">
        <f t="shared" si="110"/>
        <v>1</v>
      </c>
      <c r="E171" s="111">
        <v>37.5</v>
      </c>
      <c r="F171" s="111">
        <f t="shared" si="111"/>
        <v>37.5</v>
      </c>
      <c r="G171" s="4"/>
      <c r="H171" s="160"/>
      <c r="I171" s="144">
        <v>1.0</v>
      </c>
      <c r="J171" s="114"/>
      <c r="K171" s="115"/>
      <c r="L171" s="116"/>
      <c r="M171" s="193"/>
      <c r="N171" s="118"/>
      <c r="O171" s="125"/>
      <c r="P171" s="161"/>
      <c r="Q171" s="121"/>
      <c r="R171" s="124"/>
      <c r="S171" s="122"/>
      <c r="T171" s="124"/>
      <c r="U171" s="4"/>
      <c r="V171" s="124"/>
      <c r="W171" s="124">
        <f>AD171*$D171</f>
        <v>10</v>
      </c>
      <c r="X171" s="124"/>
      <c r="Y171" s="124"/>
      <c r="Z171" s="124"/>
      <c r="AA171" s="124"/>
      <c r="AB171" s="124"/>
      <c r="AC171" s="124"/>
      <c r="AD171" s="124">
        <v>10.0</v>
      </c>
      <c r="AE171" s="124"/>
      <c r="AF171" s="124"/>
      <c r="AG171" s="124"/>
      <c r="AH171" s="124"/>
      <c r="AI171" s="124"/>
      <c r="AJ171" s="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4"/>
      <c r="BH171" s="124">
        <f t="shared" si="135"/>
        <v>20</v>
      </c>
      <c r="BI171" s="124"/>
      <c r="BJ171" s="125">
        <v>20.0</v>
      </c>
      <c r="BK171" s="124"/>
      <c r="BL171" s="5"/>
      <c r="BM171" s="202">
        <v>0.35</v>
      </c>
      <c r="BN171" s="126">
        <f t="shared" si="113"/>
        <v>0.35</v>
      </c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</row>
    <row r="172" ht="19.5" customHeight="1">
      <c r="A172" s="30"/>
      <c r="B172" s="30"/>
      <c r="C172" s="30"/>
      <c r="D172" s="30"/>
      <c r="E172" s="30"/>
      <c r="F172" s="133">
        <f>SUM(F145:F171)</f>
        <v>2447.5</v>
      </c>
      <c r="G172" s="30"/>
      <c r="H172" s="134">
        <f t="shared" ref="H172:T172" si="136">SUM(H145:H171)</f>
        <v>0</v>
      </c>
      <c r="I172" s="134">
        <f t="shared" si="136"/>
        <v>20</v>
      </c>
      <c r="J172" s="134">
        <f t="shared" si="136"/>
        <v>0</v>
      </c>
      <c r="K172" s="134">
        <f t="shared" si="136"/>
        <v>0</v>
      </c>
      <c r="L172" s="134">
        <f t="shared" si="136"/>
        <v>0</v>
      </c>
      <c r="M172" s="134">
        <f t="shared" si="136"/>
        <v>0</v>
      </c>
      <c r="N172" s="134">
        <f t="shared" si="136"/>
        <v>0</v>
      </c>
      <c r="O172" s="134">
        <f t="shared" si="136"/>
        <v>0</v>
      </c>
      <c r="P172" s="134">
        <f t="shared" si="136"/>
        <v>0</v>
      </c>
      <c r="Q172" s="134">
        <f t="shared" si="136"/>
        <v>0</v>
      </c>
      <c r="R172" s="134">
        <f t="shared" si="136"/>
        <v>0</v>
      </c>
      <c r="S172" s="134">
        <f t="shared" si="136"/>
        <v>0</v>
      </c>
      <c r="T172" s="134">
        <f t="shared" si="136"/>
        <v>0</v>
      </c>
      <c r="U172" s="30"/>
      <c r="V172" s="124"/>
      <c r="W172" s="134">
        <f t="shared" ref="W172:AA172" si="137">SUM(W145:W171)</f>
        <v>180</v>
      </c>
      <c r="X172" s="134">
        <f t="shared" si="137"/>
        <v>20</v>
      </c>
      <c r="Y172" s="134">
        <f t="shared" si="137"/>
        <v>0</v>
      </c>
      <c r="Z172" s="134">
        <f t="shared" si="137"/>
        <v>16</v>
      </c>
      <c r="AA172" s="134">
        <f t="shared" si="137"/>
        <v>2</v>
      </c>
      <c r="AB172" s="124"/>
      <c r="AC172" s="30"/>
      <c r="AD172" s="30"/>
      <c r="AE172" s="30"/>
      <c r="AF172" s="30"/>
      <c r="AG172" s="30"/>
      <c r="AH172" s="30"/>
      <c r="AI172" s="30"/>
      <c r="AJ172" s="30"/>
      <c r="AK172" s="134">
        <f t="shared" ref="AK172:AT172" si="138">SUM(AK145:AK171)</f>
        <v>20</v>
      </c>
      <c r="AL172" s="134">
        <f t="shared" si="138"/>
        <v>144</v>
      </c>
      <c r="AM172" s="134">
        <f t="shared" si="138"/>
        <v>2</v>
      </c>
      <c r="AN172" s="134">
        <f t="shared" si="138"/>
        <v>11</v>
      </c>
      <c r="AO172" s="134">
        <f t="shared" si="138"/>
        <v>4</v>
      </c>
      <c r="AP172" s="134">
        <f t="shared" si="138"/>
        <v>1</v>
      </c>
      <c r="AQ172" s="134">
        <f t="shared" si="138"/>
        <v>0</v>
      </c>
      <c r="AR172" s="134">
        <f t="shared" si="138"/>
        <v>0</v>
      </c>
      <c r="AS172" s="134">
        <f t="shared" si="138"/>
        <v>0</v>
      </c>
      <c r="AT172" s="134">
        <f t="shared" si="138"/>
        <v>0</v>
      </c>
      <c r="AU172" s="104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30"/>
      <c r="BH172" s="134">
        <f t="shared" ref="BH172:BI172" si="139">SUM(BH145:BH171)</f>
        <v>88</v>
      </c>
      <c r="BI172" s="134">
        <f t="shared" si="139"/>
        <v>0</v>
      </c>
      <c r="BJ172" s="4"/>
      <c r="BK172" s="4"/>
      <c r="BL172" s="5"/>
      <c r="BM172" s="129"/>
      <c r="BN172" s="135">
        <f>SUM(BN145:BN171)</f>
        <v>43.71</v>
      </c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</row>
    <row r="173" ht="19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102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30"/>
      <c r="BH173" s="4"/>
      <c r="BI173" s="4"/>
      <c r="BJ173" s="4"/>
      <c r="BK173" s="4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</row>
    <row r="174" ht="19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102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30"/>
      <c r="BH174" s="4"/>
      <c r="BI174" s="4"/>
      <c r="BJ174" s="4"/>
      <c r="BK174" s="4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</row>
    <row r="175" ht="19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102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30"/>
      <c r="BH175" s="4"/>
      <c r="BI175" s="4"/>
      <c r="BJ175" s="4"/>
      <c r="BK175" s="4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</row>
    <row r="176" ht="19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102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30"/>
      <c r="BH176" s="4"/>
      <c r="BI176" s="4"/>
      <c r="BJ176" s="4"/>
      <c r="BK176" s="4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</row>
    <row r="177" ht="19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102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30"/>
      <c r="BH177" s="4"/>
      <c r="BI177" s="4"/>
      <c r="BJ177" s="4"/>
      <c r="BK177" s="4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</row>
    <row r="178" ht="19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102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30"/>
      <c r="BH178" s="4"/>
      <c r="BI178" s="4"/>
      <c r="BJ178" s="4"/>
      <c r="BK178" s="4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</row>
    <row r="179" ht="19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102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30"/>
      <c r="BH179" s="4"/>
      <c r="BI179" s="4"/>
      <c r="BJ179" s="4"/>
      <c r="BK179" s="4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</row>
    <row r="180" ht="19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102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30"/>
      <c r="BH180" s="4"/>
      <c r="BI180" s="4"/>
      <c r="BJ180" s="4"/>
      <c r="BK180" s="4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</row>
    <row r="181" ht="19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102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30"/>
      <c r="BH181" s="4"/>
      <c r="BI181" s="4"/>
      <c r="BJ181" s="4"/>
      <c r="BK181" s="4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</row>
    <row r="182" ht="19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102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30"/>
      <c r="BH182" s="4"/>
      <c r="BI182" s="4"/>
      <c r="BJ182" s="4"/>
      <c r="BK182" s="4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</row>
    <row r="183" ht="19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102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30"/>
      <c r="BH183" s="4"/>
      <c r="BI183" s="4"/>
      <c r="BJ183" s="4"/>
      <c r="BK183" s="4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</row>
    <row r="184" ht="19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102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30"/>
      <c r="BH184" s="4"/>
      <c r="BI184" s="4"/>
      <c r="BJ184" s="4"/>
      <c r="BK184" s="4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</row>
    <row r="185" ht="19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102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30"/>
      <c r="BH185" s="4"/>
      <c r="BI185" s="4"/>
      <c r="BJ185" s="4"/>
      <c r="BK185" s="4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</row>
    <row r="186" ht="19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102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30"/>
      <c r="BH186" s="4"/>
      <c r="BI186" s="4"/>
      <c r="BJ186" s="4"/>
      <c r="BK186" s="4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</row>
    <row r="187" ht="19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102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30"/>
      <c r="BH187" s="4"/>
      <c r="BI187" s="4"/>
      <c r="BJ187" s="4"/>
      <c r="BK187" s="4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</row>
    <row r="188" ht="19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102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30"/>
      <c r="BH188" s="4"/>
      <c r="BI188" s="4"/>
      <c r="BJ188" s="4"/>
      <c r="BK188" s="4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</row>
    <row r="189" ht="19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102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30"/>
      <c r="BH189" s="4"/>
      <c r="BI189" s="4"/>
      <c r="BJ189" s="4"/>
      <c r="BK189" s="4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</row>
    <row r="190" ht="19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102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30"/>
      <c r="BH190" s="4"/>
      <c r="BI190" s="4"/>
      <c r="BJ190" s="4"/>
      <c r="BK190" s="4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</row>
    <row r="191" ht="19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102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30"/>
      <c r="BH191" s="4"/>
      <c r="BI191" s="4"/>
      <c r="BJ191" s="4"/>
      <c r="BK191" s="4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</row>
    <row r="192" ht="19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102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30"/>
      <c r="BH192" s="4"/>
      <c r="BI192" s="4"/>
      <c r="BJ192" s="4"/>
      <c r="BK192" s="4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</row>
    <row r="193" ht="19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102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30"/>
      <c r="BH193" s="4"/>
      <c r="BI193" s="4"/>
      <c r="BJ193" s="4"/>
      <c r="BK193" s="4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</row>
    <row r="194" ht="19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102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30"/>
      <c r="BH194" s="4"/>
      <c r="BI194" s="4"/>
      <c r="BJ194" s="4"/>
      <c r="BK194" s="4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</row>
    <row r="195" ht="19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102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30"/>
      <c r="BH195" s="4"/>
      <c r="BI195" s="4"/>
      <c r="BJ195" s="4"/>
      <c r="BK195" s="4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</row>
    <row r="196" ht="19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102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30"/>
      <c r="BH196" s="4"/>
      <c r="BI196" s="4"/>
      <c r="BJ196" s="4"/>
      <c r="BK196" s="4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</row>
    <row r="197" ht="19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102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30"/>
      <c r="BH197" s="4"/>
      <c r="BI197" s="4"/>
      <c r="BJ197" s="4"/>
      <c r="BK197" s="4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</row>
    <row r="198" ht="19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102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30"/>
      <c r="BH198" s="4"/>
      <c r="BI198" s="4"/>
      <c r="BJ198" s="4"/>
      <c r="BK198" s="4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</row>
    <row r="199" ht="19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102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30"/>
      <c r="BH199" s="4"/>
      <c r="BI199" s="4"/>
      <c r="BJ199" s="4"/>
      <c r="BK199" s="4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</row>
    <row r="200" ht="19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102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30"/>
      <c r="BH200" s="4"/>
      <c r="BI200" s="4"/>
      <c r="BJ200" s="4"/>
      <c r="BK200" s="4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</row>
    <row r="201" ht="19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102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30"/>
      <c r="BH201" s="4"/>
      <c r="BI201" s="4"/>
      <c r="BJ201" s="4"/>
      <c r="BK201" s="4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</row>
    <row r="202" ht="19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102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30"/>
      <c r="BH202" s="4"/>
      <c r="BI202" s="4"/>
      <c r="BJ202" s="4"/>
      <c r="BK202" s="4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</row>
    <row r="203" ht="19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102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30"/>
      <c r="BH203" s="4"/>
      <c r="BI203" s="4"/>
      <c r="BJ203" s="4"/>
      <c r="BK203" s="4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</row>
    <row r="204" ht="19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102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30"/>
      <c r="BH204" s="4"/>
      <c r="BI204" s="4"/>
      <c r="BJ204" s="4"/>
      <c r="BK204" s="4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</row>
    <row r="205" ht="19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102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30"/>
      <c r="BH205" s="4"/>
      <c r="BI205" s="4"/>
      <c r="BJ205" s="4"/>
      <c r="BK205" s="4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</row>
    <row r="206" ht="19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102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30"/>
      <c r="BH206" s="4"/>
      <c r="BI206" s="4"/>
      <c r="BJ206" s="4"/>
      <c r="BK206" s="4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</row>
    <row r="207" ht="19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102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30"/>
      <c r="BH207" s="4"/>
      <c r="BI207" s="4"/>
      <c r="BJ207" s="4"/>
      <c r="BK207" s="4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</row>
    <row r="208" ht="19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102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30"/>
      <c r="BH208" s="4"/>
      <c r="BI208" s="4"/>
      <c r="BJ208" s="4"/>
      <c r="BK208" s="4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</row>
    <row r="209" ht="19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102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30"/>
      <c r="BH209" s="4"/>
      <c r="BI209" s="4"/>
      <c r="BJ209" s="4"/>
      <c r="BK209" s="4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</row>
    <row r="210" ht="19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102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30"/>
      <c r="BH210" s="4"/>
      <c r="BI210" s="4"/>
      <c r="BJ210" s="4"/>
      <c r="BK210" s="4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</row>
    <row r="211" ht="19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102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30"/>
      <c r="BH211" s="4"/>
      <c r="BI211" s="4"/>
      <c r="BJ211" s="4"/>
      <c r="BK211" s="4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</row>
    <row r="212" ht="19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102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30"/>
      <c r="BH212" s="4"/>
      <c r="BI212" s="4"/>
      <c r="BJ212" s="4"/>
      <c r="BK212" s="4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</row>
    <row r="213" ht="19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102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30"/>
      <c r="BH213" s="4"/>
      <c r="BI213" s="4"/>
      <c r="BJ213" s="4"/>
      <c r="BK213" s="4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</row>
    <row r="214" ht="19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102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30"/>
      <c r="BH214" s="4"/>
      <c r="BI214" s="4"/>
      <c r="BJ214" s="4"/>
      <c r="BK214" s="4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</row>
    <row r="215" ht="19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102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30"/>
      <c r="BH215" s="4"/>
      <c r="BI215" s="4"/>
      <c r="BJ215" s="4"/>
      <c r="BK215" s="4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</row>
    <row r="216" ht="19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102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30"/>
      <c r="BH216" s="4"/>
      <c r="BI216" s="4"/>
      <c r="BJ216" s="4"/>
      <c r="BK216" s="4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</row>
    <row r="217" ht="19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102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30"/>
      <c r="BH217" s="4"/>
      <c r="BI217" s="4"/>
      <c r="BJ217" s="4"/>
      <c r="BK217" s="4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</row>
    <row r="218" ht="19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102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30"/>
      <c r="BH218" s="4"/>
      <c r="BI218" s="4"/>
      <c r="BJ218" s="4"/>
      <c r="BK218" s="4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</row>
    <row r="219" ht="19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102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30"/>
      <c r="BH219" s="4"/>
      <c r="BI219" s="4"/>
      <c r="BJ219" s="4"/>
      <c r="BK219" s="4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</row>
    <row r="220" ht="19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102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30"/>
      <c r="BH220" s="4"/>
      <c r="BI220" s="4"/>
      <c r="BJ220" s="4"/>
      <c r="BK220" s="4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</row>
    <row r="221" ht="19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102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30"/>
      <c r="BH221" s="4"/>
      <c r="BI221" s="4"/>
      <c r="BJ221" s="4"/>
      <c r="BK221" s="4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</row>
    <row r="222" ht="19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102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30"/>
      <c r="BH222" s="4"/>
      <c r="BI222" s="4"/>
      <c r="BJ222" s="4"/>
      <c r="BK222" s="4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</row>
    <row r="223" ht="19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102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30"/>
      <c r="BH223" s="4"/>
      <c r="BI223" s="4"/>
      <c r="BJ223" s="4"/>
      <c r="BK223" s="4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</row>
    <row r="224" ht="19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102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30"/>
      <c r="BH224" s="4"/>
      <c r="BI224" s="4"/>
      <c r="BJ224" s="4"/>
      <c r="BK224" s="4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</row>
    <row r="225" ht="19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102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30"/>
      <c r="BH225" s="4"/>
      <c r="BI225" s="4"/>
      <c r="BJ225" s="4"/>
      <c r="BK225" s="4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</row>
    <row r="226" ht="19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102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30"/>
      <c r="BH226" s="4"/>
      <c r="BI226" s="4"/>
      <c r="BJ226" s="4"/>
      <c r="BK226" s="4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</row>
    <row r="227" ht="19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102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30"/>
      <c r="BH227" s="4"/>
      <c r="BI227" s="4"/>
      <c r="BJ227" s="4"/>
      <c r="BK227" s="4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</row>
    <row r="228" ht="19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102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30"/>
      <c r="BH228" s="4"/>
      <c r="BI228" s="4"/>
      <c r="BJ228" s="4"/>
      <c r="BK228" s="4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</row>
    <row r="229" ht="19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102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30"/>
      <c r="BH229" s="4"/>
      <c r="BI229" s="4"/>
      <c r="BJ229" s="4"/>
      <c r="BK229" s="4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</row>
    <row r="230" ht="19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102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30"/>
      <c r="BH230" s="4"/>
      <c r="BI230" s="4"/>
      <c r="BJ230" s="4"/>
      <c r="BK230" s="4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</row>
    <row r="231" ht="19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102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30"/>
      <c r="BH231" s="4"/>
      <c r="BI231" s="4"/>
      <c r="BJ231" s="4"/>
      <c r="BK231" s="4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</row>
    <row r="232" ht="19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102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30"/>
      <c r="BH232" s="4"/>
      <c r="BI232" s="4"/>
      <c r="BJ232" s="4"/>
      <c r="BK232" s="4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</row>
    <row r="233" ht="19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102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30"/>
      <c r="BH233" s="4"/>
      <c r="BI233" s="4"/>
      <c r="BJ233" s="4"/>
      <c r="BK233" s="4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</row>
    <row r="234" ht="19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102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30"/>
      <c r="BH234" s="4"/>
      <c r="BI234" s="4"/>
      <c r="BJ234" s="4"/>
      <c r="BK234" s="4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</row>
    <row r="235" ht="19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102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30"/>
      <c r="BH235" s="4"/>
      <c r="BI235" s="4"/>
      <c r="BJ235" s="4"/>
      <c r="BK235" s="4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</row>
    <row r="236" ht="19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102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30"/>
      <c r="BH236" s="4"/>
      <c r="BI236" s="4"/>
      <c r="BJ236" s="4"/>
      <c r="BK236" s="4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</row>
    <row r="237" ht="19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102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30"/>
      <c r="BH237" s="4"/>
      <c r="BI237" s="4"/>
      <c r="BJ237" s="4"/>
      <c r="BK237" s="4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</row>
    <row r="238" ht="19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102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30"/>
      <c r="BH238" s="4"/>
      <c r="BI238" s="4"/>
      <c r="BJ238" s="4"/>
      <c r="BK238" s="4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</row>
    <row r="239" ht="19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102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30"/>
      <c r="BH239" s="4"/>
      <c r="BI239" s="4"/>
      <c r="BJ239" s="4"/>
      <c r="BK239" s="4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</row>
    <row r="240" ht="19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102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30"/>
      <c r="BH240" s="4"/>
      <c r="BI240" s="4"/>
      <c r="BJ240" s="4"/>
      <c r="BK240" s="4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</row>
    <row r="241" ht="19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102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30"/>
      <c r="BH241" s="4"/>
      <c r="BI241" s="4"/>
      <c r="BJ241" s="4"/>
      <c r="BK241" s="4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</row>
    <row r="242" ht="19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102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30"/>
      <c r="BH242" s="4"/>
      <c r="BI242" s="4"/>
      <c r="BJ242" s="4"/>
      <c r="BK242" s="4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</row>
    <row r="243" ht="19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102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30"/>
      <c r="BH243" s="4"/>
      <c r="BI243" s="4"/>
      <c r="BJ243" s="4"/>
      <c r="BK243" s="4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</row>
    <row r="244" ht="19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102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30"/>
      <c r="BH244" s="4"/>
      <c r="BI244" s="4"/>
      <c r="BJ244" s="4"/>
      <c r="BK244" s="4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</row>
    <row r="245" ht="19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102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30"/>
      <c r="BH245" s="4"/>
      <c r="BI245" s="4"/>
      <c r="BJ245" s="4"/>
      <c r="BK245" s="4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</row>
    <row r="246" ht="19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102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30"/>
      <c r="BH246" s="4"/>
      <c r="BI246" s="4"/>
      <c r="BJ246" s="4"/>
      <c r="BK246" s="4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</row>
    <row r="247" ht="19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102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30"/>
      <c r="BH247" s="4"/>
      <c r="BI247" s="4"/>
      <c r="BJ247" s="4"/>
      <c r="BK247" s="4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</row>
    <row r="248" ht="19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102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30"/>
      <c r="BH248" s="4"/>
      <c r="BI248" s="4"/>
      <c r="BJ248" s="4"/>
      <c r="BK248" s="4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</row>
    <row r="249" ht="19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102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30"/>
      <c r="BH249" s="4"/>
      <c r="BI249" s="4"/>
      <c r="BJ249" s="4"/>
      <c r="BK249" s="4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</row>
    <row r="250" ht="19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102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30"/>
      <c r="BH250" s="4"/>
      <c r="BI250" s="4"/>
      <c r="BJ250" s="4"/>
      <c r="BK250" s="4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</row>
    <row r="251" ht="19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102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30"/>
      <c r="BH251" s="4"/>
      <c r="BI251" s="4"/>
      <c r="BJ251" s="4"/>
      <c r="BK251" s="4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</row>
    <row r="252" ht="19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102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30"/>
      <c r="BH252" s="4"/>
      <c r="BI252" s="4"/>
      <c r="BJ252" s="4"/>
      <c r="BK252" s="4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</row>
    <row r="253" ht="19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102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30"/>
      <c r="BH253" s="4"/>
      <c r="BI253" s="4"/>
      <c r="BJ253" s="4"/>
      <c r="BK253" s="4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</row>
    <row r="254" ht="19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102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30"/>
      <c r="BH254" s="4"/>
      <c r="BI254" s="4"/>
      <c r="BJ254" s="4"/>
      <c r="BK254" s="4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</row>
    <row r="255" ht="19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102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30"/>
      <c r="BH255" s="4"/>
      <c r="BI255" s="4"/>
      <c r="BJ255" s="4"/>
      <c r="BK255" s="4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</row>
    <row r="256" ht="19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102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30"/>
      <c r="BH256" s="4"/>
      <c r="BI256" s="4"/>
      <c r="BJ256" s="4"/>
      <c r="BK256" s="4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</row>
    <row r="257" ht="19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102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30"/>
      <c r="BH257" s="4"/>
      <c r="BI257" s="4"/>
      <c r="BJ257" s="4"/>
      <c r="BK257" s="4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</row>
    <row r="258" ht="19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102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30"/>
      <c r="BH258" s="4"/>
      <c r="BI258" s="4"/>
      <c r="BJ258" s="4"/>
      <c r="BK258" s="4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</row>
    <row r="259" ht="19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102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30"/>
      <c r="BH259" s="4"/>
      <c r="BI259" s="4"/>
      <c r="BJ259" s="4"/>
      <c r="BK259" s="4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</row>
    <row r="260" ht="19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102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30"/>
      <c r="BH260" s="4"/>
      <c r="BI260" s="4"/>
      <c r="BJ260" s="4"/>
      <c r="BK260" s="4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</row>
    <row r="261" ht="19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102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30"/>
      <c r="BH261" s="4"/>
      <c r="BI261" s="4"/>
      <c r="BJ261" s="4"/>
      <c r="BK261" s="4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</row>
    <row r="262" ht="19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102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30"/>
      <c r="BH262" s="4"/>
      <c r="BI262" s="4"/>
      <c r="BJ262" s="4"/>
      <c r="BK262" s="4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</row>
    <row r="263" ht="19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102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30"/>
      <c r="BH263" s="4"/>
      <c r="BI263" s="4"/>
      <c r="BJ263" s="4"/>
      <c r="BK263" s="4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</row>
    <row r="264" ht="19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102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30"/>
      <c r="BH264" s="4"/>
      <c r="BI264" s="4"/>
      <c r="BJ264" s="4"/>
      <c r="BK264" s="4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</row>
    <row r="265" ht="19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102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30"/>
      <c r="BH265" s="4"/>
      <c r="BI265" s="4"/>
      <c r="BJ265" s="4"/>
      <c r="BK265" s="4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</row>
    <row r="266" ht="19.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102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30"/>
      <c r="BH266" s="4"/>
      <c r="BI266" s="4"/>
      <c r="BJ266" s="4"/>
      <c r="BK266" s="4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</row>
    <row r="267" ht="19.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102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30"/>
      <c r="BH267" s="4"/>
      <c r="BI267" s="4"/>
      <c r="BJ267" s="4"/>
      <c r="BK267" s="4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</row>
    <row r="268" ht="19.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102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30"/>
      <c r="BH268" s="4"/>
      <c r="BI268" s="4"/>
      <c r="BJ268" s="4"/>
      <c r="BK268" s="4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</row>
    <row r="269" ht="19.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102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30"/>
      <c r="BH269" s="4"/>
      <c r="BI269" s="4"/>
      <c r="BJ269" s="4"/>
      <c r="BK269" s="4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</row>
    <row r="270" ht="19.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102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30"/>
      <c r="BH270" s="4"/>
      <c r="BI270" s="4"/>
      <c r="BJ270" s="4"/>
      <c r="BK270" s="4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</row>
    <row r="271" ht="19.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102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30"/>
      <c r="BH271" s="4"/>
      <c r="BI271" s="4"/>
      <c r="BJ271" s="4"/>
      <c r="BK271" s="4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</row>
    <row r="272" ht="19.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102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30"/>
      <c r="BH272" s="4"/>
      <c r="BI272" s="4"/>
      <c r="BJ272" s="4"/>
      <c r="BK272" s="4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</row>
    <row r="273" ht="19.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102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30"/>
      <c r="BH273" s="4"/>
      <c r="BI273" s="4"/>
      <c r="BJ273" s="4"/>
      <c r="BK273" s="4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</row>
    <row r="274" ht="19.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102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30"/>
      <c r="BH274" s="4"/>
      <c r="BI274" s="4"/>
      <c r="BJ274" s="4"/>
      <c r="BK274" s="4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</row>
    <row r="275" ht="19.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102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30"/>
      <c r="BH275" s="4"/>
      <c r="BI275" s="4"/>
      <c r="BJ275" s="4"/>
      <c r="BK275" s="4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</row>
    <row r="276" ht="19.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102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30"/>
      <c r="BH276" s="4"/>
      <c r="BI276" s="4"/>
      <c r="BJ276" s="4"/>
      <c r="BK276" s="4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</row>
    <row r="277" ht="19.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102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30"/>
      <c r="BH277" s="4"/>
      <c r="BI277" s="4"/>
      <c r="BJ277" s="4"/>
      <c r="BK277" s="4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</row>
    <row r="278" ht="19.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102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30"/>
      <c r="BH278" s="4"/>
      <c r="BI278" s="4"/>
      <c r="BJ278" s="4"/>
      <c r="BK278" s="4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</row>
    <row r="279" ht="19.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102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30"/>
      <c r="BH279" s="4"/>
      <c r="BI279" s="4"/>
      <c r="BJ279" s="4"/>
      <c r="BK279" s="4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</row>
    <row r="280" ht="19.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102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30"/>
      <c r="BH280" s="4"/>
      <c r="BI280" s="4"/>
      <c r="BJ280" s="4"/>
      <c r="BK280" s="4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</row>
    <row r="281" ht="19.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102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30"/>
      <c r="BH281" s="4"/>
      <c r="BI281" s="4"/>
      <c r="BJ281" s="4"/>
      <c r="BK281" s="4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</row>
    <row r="282" ht="19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102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30"/>
      <c r="BH282" s="4"/>
      <c r="BI282" s="4"/>
      <c r="BJ282" s="4"/>
      <c r="BK282" s="4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</row>
    <row r="283" ht="19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102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30"/>
      <c r="BH283" s="4"/>
      <c r="BI283" s="4"/>
      <c r="BJ283" s="4"/>
      <c r="BK283" s="4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</row>
    <row r="284" ht="19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102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30"/>
      <c r="BH284" s="4"/>
      <c r="BI284" s="4"/>
      <c r="BJ284" s="4"/>
      <c r="BK284" s="4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</row>
    <row r="285" ht="19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102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30"/>
      <c r="BH285" s="4"/>
      <c r="BI285" s="4"/>
      <c r="BJ285" s="4"/>
      <c r="BK285" s="4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</row>
    <row r="286" ht="19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102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30"/>
      <c r="BH286" s="4"/>
      <c r="BI286" s="4"/>
      <c r="BJ286" s="4"/>
      <c r="BK286" s="4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</row>
    <row r="287" ht="19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102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30"/>
      <c r="BH287" s="4"/>
      <c r="BI287" s="4"/>
      <c r="BJ287" s="4"/>
      <c r="BK287" s="4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</row>
    <row r="288" ht="19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102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30"/>
      <c r="BH288" s="4"/>
      <c r="BI288" s="4"/>
      <c r="BJ288" s="4"/>
      <c r="BK288" s="4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</row>
    <row r="289" ht="19.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102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30"/>
      <c r="BH289" s="4"/>
      <c r="BI289" s="4"/>
      <c r="BJ289" s="4"/>
      <c r="BK289" s="4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</row>
    <row r="290" ht="19.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102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30"/>
      <c r="BH290" s="4"/>
      <c r="BI290" s="4"/>
      <c r="BJ290" s="4"/>
      <c r="BK290" s="4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</row>
    <row r="291" ht="19.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102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30"/>
      <c r="BH291" s="4"/>
      <c r="BI291" s="4"/>
      <c r="BJ291" s="4"/>
      <c r="BK291" s="4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</row>
    <row r="292" ht="19.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102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30"/>
      <c r="BH292" s="4"/>
      <c r="BI292" s="4"/>
      <c r="BJ292" s="4"/>
      <c r="BK292" s="4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</row>
    <row r="293" ht="19.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102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30"/>
      <c r="BH293" s="4"/>
      <c r="BI293" s="4"/>
      <c r="BJ293" s="4"/>
      <c r="BK293" s="4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</row>
    <row r="294" ht="19.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102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30"/>
      <c r="BH294" s="4"/>
      <c r="BI294" s="4"/>
      <c r="BJ294" s="4"/>
      <c r="BK294" s="4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</row>
    <row r="295" ht="19.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102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30"/>
      <c r="BH295" s="4"/>
      <c r="BI295" s="4"/>
      <c r="BJ295" s="4"/>
      <c r="BK295" s="4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</row>
    <row r="296" ht="19.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102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30"/>
      <c r="BH296" s="4"/>
      <c r="BI296" s="4"/>
      <c r="BJ296" s="4"/>
      <c r="BK296" s="4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</row>
    <row r="297" ht="19.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102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30"/>
      <c r="BH297" s="4"/>
      <c r="BI297" s="4"/>
      <c r="BJ297" s="4"/>
      <c r="BK297" s="4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</row>
    <row r="298" ht="19.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102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30"/>
      <c r="BH298" s="4"/>
      <c r="BI298" s="4"/>
      <c r="BJ298" s="4"/>
      <c r="BK298" s="4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</row>
    <row r="299" ht="19.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102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30"/>
      <c r="BH299" s="4"/>
      <c r="BI299" s="4"/>
      <c r="BJ299" s="4"/>
      <c r="BK299" s="4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</row>
    <row r="300" ht="19.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102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30"/>
      <c r="BH300" s="4"/>
      <c r="BI300" s="4"/>
      <c r="BJ300" s="4"/>
      <c r="BK300" s="4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</row>
    <row r="301" ht="19.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102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30"/>
      <c r="BH301" s="4"/>
      <c r="BI301" s="4"/>
      <c r="BJ301" s="4"/>
      <c r="BK301" s="4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</row>
    <row r="302" ht="19.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102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30"/>
      <c r="BH302" s="4"/>
      <c r="BI302" s="4"/>
      <c r="BJ302" s="4"/>
      <c r="BK302" s="4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</row>
    <row r="303" ht="19.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102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30"/>
      <c r="BH303" s="4"/>
      <c r="BI303" s="4"/>
      <c r="BJ303" s="4"/>
      <c r="BK303" s="4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</row>
    <row r="304" ht="19.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102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30"/>
      <c r="BH304" s="4"/>
      <c r="BI304" s="4"/>
      <c r="BJ304" s="4"/>
      <c r="BK304" s="4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</row>
    <row r="305" ht="19.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102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30"/>
      <c r="BH305" s="4"/>
      <c r="BI305" s="4"/>
      <c r="BJ305" s="4"/>
      <c r="BK305" s="4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</row>
    <row r="306" ht="19.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102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30"/>
      <c r="BH306" s="4"/>
      <c r="BI306" s="4"/>
      <c r="BJ306" s="4"/>
      <c r="BK306" s="4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</row>
    <row r="307" ht="19.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102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30"/>
      <c r="BH307" s="4"/>
      <c r="BI307" s="4"/>
      <c r="BJ307" s="4"/>
      <c r="BK307" s="4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</row>
    <row r="308" ht="19.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102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30"/>
      <c r="BH308" s="4"/>
      <c r="BI308" s="4"/>
      <c r="BJ308" s="4"/>
      <c r="BK308" s="4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</row>
    <row r="309" ht="19.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102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30"/>
      <c r="BH309" s="4"/>
      <c r="BI309" s="4"/>
      <c r="BJ309" s="4"/>
      <c r="BK309" s="4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</row>
    <row r="310" ht="19.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102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30"/>
      <c r="BH310" s="4"/>
      <c r="BI310" s="4"/>
      <c r="BJ310" s="4"/>
      <c r="BK310" s="4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</row>
    <row r="311" ht="19.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102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30"/>
      <c r="BH311" s="4"/>
      <c r="BI311" s="4"/>
      <c r="BJ311" s="4"/>
      <c r="BK311" s="4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</row>
    <row r="312" ht="19.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102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30"/>
      <c r="BH312" s="4"/>
      <c r="BI312" s="4"/>
      <c r="BJ312" s="4"/>
      <c r="BK312" s="4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</row>
    <row r="313" ht="19.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102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30"/>
      <c r="BH313" s="4"/>
      <c r="BI313" s="4"/>
      <c r="BJ313" s="4"/>
      <c r="BK313" s="4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</row>
    <row r="314" ht="19.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102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30"/>
      <c r="BH314" s="4"/>
      <c r="BI314" s="4"/>
      <c r="BJ314" s="4"/>
      <c r="BK314" s="4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</row>
    <row r="315" ht="19.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102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30"/>
      <c r="BH315" s="4"/>
      <c r="BI315" s="4"/>
      <c r="BJ315" s="4"/>
      <c r="BK315" s="4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</row>
    <row r="316" ht="19.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102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30"/>
      <c r="BH316" s="4"/>
      <c r="BI316" s="4"/>
      <c r="BJ316" s="4"/>
      <c r="BK316" s="4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</row>
    <row r="317" ht="19.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102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30"/>
      <c r="BH317" s="4"/>
      <c r="BI317" s="4"/>
      <c r="BJ317" s="4"/>
      <c r="BK317" s="4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</row>
    <row r="318" ht="19.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102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30"/>
      <c r="BH318" s="4"/>
      <c r="BI318" s="4"/>
      <c r="BJ318" s="4"/>
      <c r="BK318" s="4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</row>
    <row r="319" ht="19.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102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30"/>
      <c r="BH319" s="4"/>
      <c r="BI319" s="4"/>
      <c r="BJ319" s="4"/>
      <c r="BK319" s="4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</row>
    <row r="320" ht="19.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102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30"/>
      <c r="BH320" s="4"/>
      <c r="BI320" s="4"/>
      <c r="BJ320" s="4"/>
      <c r="BK320" s="4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</row>
    <row r="321" ht="19.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102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30"/>
      <c r="BH321" s="4"/>
      <c r="BI321" s="4"/>
      <c r="BJ321" s="4"/>
      <c r="BK321" s="4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</row>
    <row r="322" ht="19.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102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30"/>
      <c r="BH322" s="4"/>
      <c r="BI322" s="4"/>
      <c r="BJ322" s="4"/>
      <c r="BK322" s="4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</row>
    <row r="323" ht="19.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102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30"/>
      <c r="BH323" s="4"/>
      <c r="BI323" s="4"/>
      <c r="BJ323" s="4"/>
      <c r="BK323" s="4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</row>
    <row r="324" ht="19.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102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30"/>
      <c r="BH324" s="4"/>
      <c r="BI324" s="4"/>
      <c r="BJ324" s="4"/>
      <c r="BK324" s="4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</row>
    <row r="325" ht="19.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102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30"/>
      <c r="BH325" s="4"/>
      <c r="BI325" s="4"/>
      <c r="BJ325" s="4"/>
      <c r="BK325" s="4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</row>
    <row r="326" ht="19.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102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30"/>
      <c r="BH326" s="4"/>
      <c r="BI326" s="4"/>
      <c r="BJ326" s="4"/>
      <c r="BK326" s="4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</row>
    <row r="327" ht="19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102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30"/>
      <c r="BH327" s="4"/>
      <c r="BI327" s="4"/>
      <c r="BJ327" s="4"/>
      <c r="BK327" s="4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</row>
    <row r="328" ht="19.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102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30"/>
      <c r="BH328" s="4"/>
      <c r="BI328" s="4"/>
      <c r="BJ328" s="4"/>
      <c r="BK328" s="4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</row>
    <row r="329" ht="19.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102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30"/>
      <c r="BH329" s="4"/>
      <c r="BI329" s="4"/>
      <c r="BJ329" s="4"/>
      <c r="BK329" s="4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</row>
    <row r="330" ht="19.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102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30"/>
      <c r="BH330" s="4"/>
      <c r="BI330" s="4"/>
      <c r="BJ330" s="4"/>
      <c r="BK330" s="4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</row>
    <row r="331" ht="19.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102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30"/>
      <c r="BH331" s="4"/>
      <c r="BI331" s="4"/>
      <c r="BJ331" s="4"/>
      <c r="BK331" s="4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</row>
    <row r="332" ht="19.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102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30"/>
      <c r="BH332" s="4"/>
      <c r="BI332" s="4"/>
      <c r="BJ332" s="4"/>
      <c r="BK332" s="4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</row>
    <row r="333" ht="19.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102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30"/>
      <c r="BH333" s="4"/>
      <c r="BI333" s="4"/>
      <c r="BJ333" s="4"/>
      <c r="BK333" s="4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</row>
    <row r="334" ht="19.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102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30"/>
      <c r="BH334" s="4"/>
      <c r="BI334" s="4"/>
      <c r="BJ334" s="4"/>
      <c r="BK334" s="4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</row>
    <row r="335" ht="19.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102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30"/>
      <c r="BH335" s="4"/>
      <c r="BI335" s="4"/>
      <c r="BJ335" s="4"/>
      <c r="BK335" s="4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</row>
    <row r="336" ht="19.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102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30"/>
      <c r="BH336" s="4"/>
      <c r="BI336" s="4"/>
      <c r="BJ336" s="4"/>
      <c r="BK336" s="4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</row>
    <row r="337" ht="19.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102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30"/>
      <c r="BH337" s="4"/>
      <c r="BI337" s="4"/>
      <c r="BJ337" s="4"/>
      <c r="BK337" s="4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</row>
    <row r="338" ht="19.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102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30"/>
      <c r="BH338" s="4"/>
      <c r="BI338" s="4"/>
      <c r="BJ338" s="4"/>
      <c r="BK338" s="4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</row>
    <row r="339" ht="19.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102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30"/>
      <c r="BH339" s="4"/>
      <c r="BI339" s="4"/>
      <c r="BJ339" s="4"/>
      <c r="BK339" s="4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</row>
    <row r="340" ht="19.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102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30"/>
      <c r="BH340" s="4"/>
      <c r="BI340" s="4"/>
      <c r="BJ340" s="4"/>
      <c r="BK340" s="4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</row>
    <row r="341" ht="19.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102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30"/>
      <c r="BH341" s="4"/>
      <c r="BI341" s="4"/>
      <c r="BJ341" s="4"/>
      <c r="BK341" s="4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</row>
    <row r="342" ht="19.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102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30"/>
      <c r="BH342" s="4"/>
      <c r="BI342" s="4"/>
      <c r="BJ342" s="4"/>
      <c r="BK342" s="4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</row>
    <row r="343" ht="19.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102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30"/>
      <c r="BH343" s="4"/>
      <c r="BI343" s="4"/>
      <c r="BJ343" s="4"/>
      <c r="BK343" s="4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</row>
    <row r="344" ht="19.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102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30"/>
      <c r="BH344" s="4"/>
      <c r="BI344" s="4"/>
      <c r="BJ344" s="4"/>
      <c r="BK344" s="4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</row>
    <row r="345" ht="19.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102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30"/>
      <c r="BH345" s="4"/>
      <c r="BI345" s="4"/>
      <c r="BJ345" s="4"/>
      <c r="BK345" s="4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</row>
    <row r="346" ht="19.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102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30"/>
      <c r="BH346" s="4"/>
      <c r="BI346" s="4"/>
      <c r="BJ346" s="4"/>
      <c r="BK346" s="4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</row>
    <row r="347" ht="19.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102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30"/>
      <c r="BH347" s="4"/>
      <c r="BI347" s="4"/>
      <c r="BJ347" s="4"/>
      <c r="BK347" s="4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</row>
    <row r="348" ht="19.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102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30"/>
      <c r="BH348" s="4"/>
      <c r="BI348" s="4"/>
      <c r="BJ348" s="4"/>
      <c r="BK348" s="4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</row>
    <row r="349" ht="19.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102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30"/>
      <c r="BH349" s="4"/>
      <c r="BI349" s="4"/>
      <c r="BJ349" s="4"/>
      <c r="BK349" s="4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</row>
    <row r="350" ht="19.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102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30"/>
      <c r="BH350" s="4"/>
      <c r="BI350" s="4"/>
      <c r="BJ350" s="4"/>
      <c r="BK350" s="4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</row>
    <row r="351" ht="19.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102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30"/>
      <c r="BH351" s="4"/>
      <c r="BI351" s="4"/>
      <c r="BJ351" s="4"/>
      <c r="BK351" s="4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</row>
    <row r="352" ht="19.5" customHeight="1">
      <c r="A352" s="5"/>
      <c r="B352" s="5"/>
      <c r="C352" s="5"/>
      <c r="D352" s="5"/>
      <c r="E352" s="5"/>
      <c r="F352" s="5"/>
      <c r="G352" s="4"/>
      <c r="H352" s="5"/>
      <c r="I352" s="5"/>
      <c r="J352" s="5"/>
      <c r="K352" s="5"/>
      <c r="L352" s="5"/>
      <c r="M352" s="5"/>
      <c r="N352" s="26"/>
      <c r="O352" s="5"/>
      <c r="P352" s="5"/>
      <c r="Q352" s="5"/>
      <c r="R352" s="5"/>
      <c r="S352" s="5"/>
      <c r="T352" s="5"/>
      <c r="U352" s="4"/>
      <c r="V352" s="5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4"/>
      <c r="BH352" s="4"/>
      <c r="BI352" s="4"/>
      <c r="BJ352" s="4"/>
      <c r="BK352" s="4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</row>
    <row r="353" ht="19.5" customHeight="1">
      <c r="A353" s="5"/>
      <c r="B353" s="5"/>
      <c r="C353" s="5"/>
      <c r="D353" s="5"/>
      <c r="E353" s="5"/>
      <c r="F353" s="5"/>
      <c r="G353" s="4"/>
      <c r="H353" s="5"/>
      <c r="I353" s="5"/>
      <c r="J353" s="5"/>
      <c r="K353" s="5"/>
      <c r="L353" s="5"/>
      <c r="M353" s="5"/>
      <c r="N353" s="26"/>
      <c r="O353" s="5"/>
      <c r="P353" s="5"/>
      <c r="Q353" s="5"/>
      <c r="R353" s="5"/>
      <c r="S353" s="5"/>
      <c r="T353" s="5"/>
      <c r="U353" s="4"/>
      <c r="V353" s="5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4"/>
      <c r="BH353" s="4"/>
      <c r="BI353" s="4"/>
      <c r="BJ353" s="4"/>
      <c r="BK353" s="4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</row>
    <row r="354" ht="19.5" customHeight="1">
      <c r="A354" s="5"/>
      <c r="B354" s="5"/>
      <c r="C354" s="5"/>
      <c r="D354" s="5"/>
      <c r="E354" s="5"/>
      <c r="F354" s="5"/>
      <c r="G354" s="4"/>
      <c r="H354" s="5"/>
      <c r="I354" s="5"/>
      <c r="J354" s="5"/>
      <c r="K354" s="5"/>
      <c r="L354" s="5"/>
      <c r="M354" s="5"/>
      <c r="N354" s="26"/>
      <c r="O354" s="5"/>
      <c r="P354" s="5"/>
      <c r="Q354" s="5"/>
      <c r="R354" s="5"/>
      <c r="S354" s="5"/>
      <c r="T354" s="5"/>
      <c r="U354" s="4"/>
      <c r="V354" s="5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4"/>
      <c r="BH354" s="4"/>
      <c r="BI354" s="4"/>
      <c r="BJ354" s="4"/>
      <c r="BK354" s="4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</row>
    <row r="355" ht="19.5" customHeight="1">
      <c r="A355" s="5"/>
      <c r="B355" s="5"/>
      <c r="C355" s="5"/>
      <c r="D355" s="5"/>
      <c r="E355" s="5"/>
      <c r="F355" s="5"/>
      <c r="G355" s="4"/>
      <c r="H355" s="5"/>
      <c r="I355" s="5"/>
      <c r="J355" s="5"/>
      <c r="K355" s="5"/>
      <c r="L355" s="5"/>
      <c r="M355" s="5"/>
      <c r="N355" s="26"/>
      <c r="O355" s="5"/>
      <c r="P355" s="5"/>
      <c r="Q355" s="5"/>
      <c r="R355" s="5"/>
      <c r="S355" s="5"/>
      <c r="T355" s="5"/>
      <c r="U355" s="4"/>
      <c r="V355" s="5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4"/>
      <c r="BH355" s="4"/>
      <c r="BI355" s="4"/>
      <c r="BJ355" s="4"/>
      <c r="BK355" s="4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</row>
    <row r="356" ht="19.5" customHeight="1">
      <c r="A356" s="5"/>
      <c r="B356" s="5"/>
      <c r="C356" s="5"/>
      <c r="D356" s="5"/>
      <c r="E356" s="5"/>
      <c r="F356" s="5"/>
      <c r="G356" s="4"/>
      <c r="H356" s="5"/>
      <c r="I356" s="5"/>
      <c r="J356" s="5"/>
      <c r="K356" s="5"/>
      <c r="L356" s="5"/>
      <c r="M356" s="5"/>
      <c r="N356" s="26"/>
      <c r="O356" s="5"/>
      <c r="P356" s="5"/>
      <c r="Q356" s="5"/>
      <c r="R356" s="5"/>
      <c r="S356" s="5"/>
      <c r="T356" s="5"/>
      <c r="U356" s="4"/>
      <c r="V356" s="5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4"/>
      <c r="BH356" s="4"/>
      <c r="BI356" s="4"/>
      <c r="BJ356" s="4"/>
      <c r="BK356" s="4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</row>
    <row r="357" ht="19.5" customHeight="1">
      <c r="A357" s="5"/>
      <c r="B357" s="5"/>
      <c r="C357" s="5"/>
      <c r="D357" s="5"/>
      <c r="E357" s="5"/>
      <c r="F357" s="5"/>
      <c r="G357" s="4"/>
      <c r="H357" s="5"/>
      <c r="I357" s="5"/>
      <c r="J357" s="5"/>
      <c r="K357" s="5"/>
      <c r="L357" s="5"/>
      <c r="M357" s="5"/>
      <c r="N357" s="26"/>
      <c r="O357" s="5"/>
      <c r="P357" s="5"/>
      <c r="Q357" s="5"/>
      <c r="R357" s="5"/>
      <c r="S357" s="5"/>
      <c r="T357" s="5"/>
      <c r="U357" s="4"/>
      <c r="V357" s="5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4"/>
      <c r="BH357" s="4"/>
      <c r="BI357" s="4"/>
      <c r="BJ357" s="4"/>
      <c r="BK357" s="4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</row>
    <row r="358" ht="19.5" customHeight="1">
      <c r="A358" s="5"/>
      <c r="B358" s="5"/>
      <c r="C358" s="5"/>
      <c r="D358" s="5"/>
      <c r="E358" s="5"/>
      <c r="F358" s="5"/>
      <c r="G358" s="4"/>
      <c r="H358" s="5"/>
      <c r="I358" s="5"/>
      <c r="J358" s="5"/>
      <c r="K358" s="5"/>
      <c r="L358" s="5"/>
      <c r="M358" s="5"/>
      <c r="N358" s="26"/>
      <c r="O358" s="5"/>
      <c r="P358" s="5"/>
      <c r="Q358" s="5"/>
      <c r="R358" s="5"/>
      <c r="S358" s="5"/>
      <c r="T358" s="5"/>
      <c r="U358" s="4"/>
      <c r="V358" s="5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4"/>
      <c r="BH358" s="4"/>
      <c r="BI358" s="4"/>
      <c r="BJ358" s="4"/>
      <c r="BK358" s="4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</row>
    <row r="359" ht="19.5" customHeight="1">
      <c r="A359" s="5"/>
      <c r="B359" s="5"/>
      <c r="C359" s="5"/>
      <c r="D359" s="5"/>
      <c r="E359" s="5"/>
      <c r="F359" s="5"/>
      <c r="G359" s="4"/>
      <c r="H359" s="5"/>
      <c r="I359" s="5"/>
      <c r="J359" s="5"/>
      <c r="K359" s="5"/>
      <c r="L359" s="5"/>
      <c r="M359" s="5"/>
      <c r="N359" s="26"/>
      <c r="O359" s="5"/>
      <c r="P359" s="5"/>
      <c r="Q359" s="5"/>
      <c r="R359" s="5"/>
      <c r="S359" s="5"/>
      <c r="T359" s="5"/>
      <c r="U359" s="4"/>
      <c r="V359" s="5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4"/>
      <c r="BH359" s="4"/>
      <c r="BI359" s="4"/>
      <c r="BJ359" s="4"/>
      <c r="BK359" s="4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</row>
    <row r="360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4"/>
      <c r="BI360" s="4"/>
      <c r="BJ360" s="4"/>
      <c r="BK360" s="4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</row>
    <row r="361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4"/>
      <c r="BI361" s="4"/>
      <c r="BJ361" s="4"/>
      <c r="BK361" s="4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</row>
    <row r="362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4"/>
      <c r="BI362" s="4"/>
      <c r="BJ362" s="4"/>
      <c r="BK362" s="4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</row>
    <row r="363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4"/>
      <c r="BI363" s="4"/>
      <c r="BJ363" s="4"/>
      <c r="BK363" s="4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</row>
    <row r="364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4"/>
      <c r="BI364" s="4"/>
      <c r="BJ364" s="4"/>
      <c r="BK364" s="4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</row>
    <row r="365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4"/>
      <c r="BI365" s="4"/>
      <c r="BJ365" s="4"/>
      <c r="BK365" s="4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</row>
    <row r="366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4"/>
      <c r="BI366" s="4"/>
      <c r="BJ366" s="4"/>
      <c r="BK366" s="4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</row>
    <row r="367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4"/>
      <c r="BI367" s="4"/>
      <c r="BJ367" s="4"/>
      <c r="BK367" s="4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</row>
    <row r="368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4"/>
      <c r="BI368" s="4"/>
      <c r="BJ368" s="4"/>
      <c r="BK368" s="4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</row>
    <row r="369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4"/>
      <c r="BI369" s="4"/>
      <c r="BJ369" s="4"/>
      <c r="BK369" s="4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</row>
    <row r="370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4"/>
      <c r="BI370" s="4"/>
      <c r="BJ370" s="4"/>
      <c r="BK370" s="4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</row>
    <row r="371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4"/>
      <c r="BI371" s="4"/>
      <c r="BJ371" s="4"/>
      <c r="BK371" s="4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</row>
    <row r="372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4"/>
      <c r="BI372" s="4"/>
      <c r="BJ372" s="4"/>
      <c r="BK372" s="4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</row>
  </sheetData>
  <mergeCells count="9">
    <mergeCell ref="BH10:BI10"/>
    <mergeCell ref="BM10:BN10"/>
    <mergeCell ref="H1:L1"/>
    <mergeCell ref="V1:Z1"/>
    <mergeCell ref="A5:A6"/>
    <mergeCell ref="H6:L6"/>
    <mergeCell ref="V6:Z6"/>
    <mergeCell ref="V10:AB10"/>
    <mergeCell ref="AK10:AU10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4.43" defaultRowHeight="15.0"/>
  <cols>
    <col customWidth="1" min="1" max="1" width="46.0"/>
    <col customWidth="1" min="2" max="2" width="30.57"/>
    <col customWidth="1" min="3" max="3" width="18.86"/>
    <col customWidth="1" min="4" max="4" width="16.43"/>
    <col customWidth="1" min="5" max="5" width="22.57"/>
    <col customWidth="1" min="6" max="6" width="17.14"/>
    <col customWidth="1" min="7" max="7" width="4.43"/>
    <col customWidth="1" min="8" max="21" width="11.43"/>
    <col customWidth="1" min="22" max="26" width="8.71"/>
    <col customWidth="1" min="27" max="27" width="9.43"/>
    <col customWidth="1" min="28" max="28" width="8.0"/>
    <col customWidth="1" hidden="1" min="29" max="29" width="5.0"/>
    <col customWidth="1" hidden="1" min="30" max="30" width="3.43"/>
    <col customWidth="1" hidden="1" min="31" max="31" width="3.57"/>
    <col customWidth="1" hidden="1" min="32" max="32" width="3.14"/>
    <col customWidth="1" hidden="1" min="33" max="33" width="0.14"/>
    <col customWidth="1" hidden="1" min="34" max="34" width="6.43"/>
    <col customWidth="1" hidden="1" min="35" max="35" width="8.14"/>
    <col customWidth="1" min="36" max="36" width="4.43"/>
    <col customWidth="1" min="37" max="48" width="8.71"/>
    <col customWidth="1" min="49" max="49" width="10.29"/>
    <col customWidth="1" hidden="1" min="50" max="51" width="0.14"/>
    <col customWidth="1" hidden="1" min="52" max="54" width="8.86"/>
    <col customWidth="1" hidden="1" min="55" max="55" width="0.14"/>
    <col customWidth="1" hidden="1" min="56" max="56" width="8.86"/>
    <col customWidth="1" hidden="1" min="57" max="59" width="10.0"/>
    <col customWidth="1" hidden="1" min="60" max="60" width="0.14"/>
    <col customWidth="1" hidden="1" min="61" max="62" width="10.0"/>
    <col customWidth="1" min="63" max="63" width="4.43"/>
    <col customWidth="1" min="64" max="64" width="8.71"/>
    <col customWidth="1" min="65" max="65" width="8.86"/>
    <col customWidth="1" hidden="1" min="66" max="67" width="8.86"/>
    <col customWidth="1" min="68" max="68" width="4.43"/>
    <col customWidth="1" min="69" max="69" width="5.71"/>
    <col customWidth="1" min="70" max="70" width="13.14"/>
    <col customWidth="1" min="71" max="71" width="10.71"/>
  </cols>
  <sheetData>
    <row r="1" ht="19.5" customHeight="1">
      <c r="A1" s="5"/>
      <c r="B1" s="5"/>
      <c r="C1" s="54" t="s">
        <v>45</v>
      </c>
      <c r="D1" s="67"/>
      <c r="E1" s="5"/>
      <c r="F1" s="4"/>
      <c r="G1" s="5"/>
      <c r="H1" s="45" t="s">
        <v>341</v>
      </c>
      <c r="I1" s="45"/>
      <c r="J1" s="45"/>
      <c r="K1" s="45"/>
      <c r="L1" s="207"/>
      <c r="M1" s="5"/>
      <c r="N1" s="5"/>
      <c r="O1" s="5"/>
      <c r="P1" s="5"/>
      <c r="Q1" s="5"/>
      <c r="R1" s="5"/>
      <c r="S1" s="5"/>
      <c r="T1" s="4"/>
      <c r="U1" s="5"/>
      <c r="V1" s="208" t="s">
        <v>47</v>
      </c>
      <c r="W1" s="209"/>
      <c r="X1" s="209"/>
      <c r="Y1" s="209"/>
      <c r="Z1" s="209"/>
      <c r="AA1" s="210">
        <f>BR75</f>
        <v>0</v>
      </c>
      <c r="AB1" s="5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5"/>
      <c r="BL1" s="5"/>
      <c r="BM1" s="5"/>
      <c r="BN1" s="5"/>
      <c r="BO1" s="5"/>
      <c r="BP1" s="5"/>
      <c r="BQ1" s="5"/>
      <c r="BR1" s="5"/>
      <c r="BS1" s="5"/>
    </row>
    <row r="2">
      <c r="A2" s="62" t="s">
        <v>48</v>
      </c>
      <c r="B2" s="62"/>
      <c r="C2" s="63">
        <f>F75</f>
        <v>0</v>
      </c>
      <c r="D2" s="67"/>
      <c r="E2" s="5"/>
      <c r="F2" s="4"/>
      <c r="G2" s="5"/>
      <c r="H2" s="34" t="s">
        <v>19</v>
      </c>
      <c r="I2" s="34" t="s">
        <v>20</v>
      </c>
      <c r="J2" s="34" t="s">
        <v>21</v>
      </c>
      <c r="K2" s="34" t="s">
        <v>22</v>
      </c>
      <c r="L2" s="34" t="s">
        <v>23</v>
      </c>
      <c r="M2" s="34" t="s">
        <v>24</v>
      </c>
      <c r="N2" s="34" t="s">
        <v>25</v>
      </c>
      <c r="O2" s="76" t="s">
        <v>27</v>
      </c>
      <c r="P2" s="5"/>
      <c r="Q2" s="5"/>
      <c r="R2" s="5"/>
      <c r="S2" s="5"/>
      <c r="T2" s="4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5"/>
      <c r="BL2" s="5"/>
      <c r="BM2" s="5"/>
      <c r="BN2" s="5"/>
      <c r="BO2" s="5"/>
      <c r="BP2" s="5"/>
      <c r="BQ2" s="5"/>
      <c r="BR2" s="5"/>
      <c r="BS2" s="5"/>
    </row>
    <row r="3" ht="19.5" customHeight="1">
      <c r="A3" s="66"/>
      <c r="B3" s="66"/>
      <c r="C3" s="66"/>
      <c r="D3" s="66"/>
      <c r="E3" s="67"/>
      <c r="F3" s="5"/>
      <c r="G3" s="4"/>
      <c r="H3" s="104"/>
      <c r="I3" s="211">
        <f t="shared" ref="I3:L3" si="1">W75</f>
        <v>0</v>
      </c>
      <c r="J3" s="211">
        <f t="shared" si="1"/>
        <v>0</v>
      </c>
      <c r="K3" s="211">
        <f t="shared" si="1"/>
        <v>0</v>
      </c>
      <c r="L3" s="211">
        <f t="shared" si="1"/>
        <v>0</v>
      </c>
      <c r="M3" s="104"/>
      <c r="N3" s="104"/>
      <c r="O3" s="68">
        <f>SUM(H3:N3)</f>
        <v>0</v>
      </c>
      <c r="P3" s="5"/>
      <c r="Q3" s="5"/>
      <c r="R3" s="5"/>
      <c r="S3" s="5"/>
      <c r="T3" s="5"/>
      <c r="U3" s="4"/>
      <c r="V3" s="5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4"/>
      <c r="BL3" s="5"/>
      <c r="BM3" s="5"/>
      <c r="BN3" s="5"/>
      <c r="BO3" s="5"/>
      <c r="BP3" s="5"/>
      <c r="BQ3" s="5"/>
      <c r="BR3" s="5"/>
      <c r="BS3" s="5"/>
    </row>
    <row r="4" ht="19.5" customHeight="1">
      <c r="A4" s="66"/>
      <c r="B4" s="66"/>
      <c r="C4" s="66"/>
      <c r="D4" s="66"/>
      <c r="E4" s="67"/>
      <c r="F4" s="5"/>
      <c r="G4" s="4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4"/>
      <c r="BL4" s="5"/>
      <c r="BM4" s="5"/>
      <c r="BN4" s="5"/>
      <c r="BO4" s="5"/>
      <c r="BP4" s="5"/>
      <c r="BQ4" s="5"/>
      <c r="BR4" s="5"/>
      <c r="BS4" s="5"/>
    </row>
    <row r="5" ht="19.5" customHeight="1">
      <c r="A5" s="72" t="s">
        <v>342</v>
      </c>
      <c r="B5" s="66"/>
      <c r="C5" s="66"/>
      <c r="D5" s="183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4"/>
      <c r="BL5" s="5"/>
      <c r="BM5" s="5"/>
      <c r="BN5" s="5"/>
      <c r="BO5" s="5"/>
      <c r="BP5" s="5"/>
      <c r="BQ5" s="5"/>
      <c r="BR5" s="5"/>
      <c r="BS5" s="5"/>
    </row>
    <row r="6" ht="19.5" customHeight="1">
      <c r="A6" s="73"/>
      <c r="B6" s="66"/>
      <c r="C6" s="66"/>
      <c r="D6" s="66"/>
      <c r="E6" s="67"/>
      <c r="F6" s="5"/>
      <c r="G6" s="4"/>
      <c r="H6" s="55" t="s">
        <v>183</v>
      </c>
      <c r="I6" s="56"/>
      <c r="J6" s="56"/>
      <c r="K6" s="56"/>
      <c r="L6" s="56"/>
      <c r="M6" s="5"/>
      <c r="N6" s="5"/>
      <c r="O6" s="5"/>
      <c r="P6" s="5"/>
      <c r="Q6" s="5"/>
      <c r="R6" s="4"/>
      <c r="S6" s="4"/>
      <c r="T6" s="4"/>
      <c r="U6" s="4"/>
      <c r="V6" s="212" t="s">
        <v>184</v>
      </c>
      <c r="W6" s="212"/>
      <c r="X6" s="212"/>
      <c r="Y6" s="212"/>
      <c r="Z6" s="212"/>
      <c r="AA6" s="5"/>
      <c r="AB6" s="33"/>
      <c r="AC6" s="4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4"/>
      <c r="BL6" s="5"/>
      <c r="BM6" s="5"/>
      <c r="BN6" s="5"/>
      <c r="BO6" s="5"/>
      <c r="BP6" s="5"/>
      <c r="BQ6" s="5"/>
      <c r="BR6" s="5"/>
      <c r="BS6" s="5"/>
    </row>
    <row r="7" ht="19.5" customHeight="1">
      <c r="A7" s="66"/>
      <c r="B7" s="66"/>
      <c r="C7" s="66"/>
      <c r="D7" s="66"/>
      <c r="E7" s="67"/>
      <c r="F7" s="5"/>
      <c r="G7" s="5"/>
      <c r="H7" s="75" t="s">
        <v>30</v>
      </c>
      <c r="I7" s="76" t="s">
        <v>31</v>
      </c>
      <c r="J7" s="76" t="s">
        <v>32</v>
      </c>
      <c r="K7" s="76" t="s">
        <v>33</v>
      </c>
      <c r="L7" s="76" t="s">
        <v>34</v>
      </c>
      <c r="M7" s="76" t="s">
        <v>35</v>
      </c>
      <c r="N7" s="76" t="s">
        <v>36</v>
      </c>
      <c r="O7" s="76" t="s">
        <v>37</v>
      </c>
      <c r="P7" s="76" t="s">
        <v>38</v>
      </c>
      <c r="Q7" s="76" t="s">
        <v>39</v>
      </c>
      <c r="R7" s="76" t="s">
        <v>52</v>
      </c>
      <c r="S7" s="76" t="s">
        <v>27</v>
      </c>
      <c r="T7" s="5"/>
      <c r="U7" s="5"/>
      <c r="V7" s="213" t="s">
        <v>32</v>
      </c>
      <c r="W7" s="78" t="s">
        <v>33</v>
      </c>
      <c r="X7" s="49" t="s">
        <v>27</v>
      </c>
      <c r="Y7" s="52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ht="19.5" customHeight="1">
      <c r="A8" s="66"/>
      <c r="B8" s="66"/>
      <c r="C8" s="66"/>
      <c r="D8" s="66"/>
      <c r="E8" s="67"/>
      <c r="F8" s="67"/>
      <c r="G8" s="5"/>
      <c r="H8" s="50">
        <f t="shared" ref="H8:J8" si="2">AK31+AK$81+AK$130+AK$116+AK$69+AK138</f>
        <v>0</v>
      </c>
      <c r="I8" s="50">
        <f t="shared" si="2"/>
        <v>0</v>
      </c>
      <c r="J8" s="50">
        <f t="shared" si="2"/>
        <v>0</v>
      </c>
      <c r="K8" s="50">
        <f>AO31+AO$81+AO$130+AO$116+AO$69+AO138</f>
        <v>0</v>
      </c>
      <c r="L8" s="50">
        <f t="shared" ref="L8:O8" si="3">AQ31+AQ$81+AQ$130+AQ$116+AQ$69+AQ138</f>
        <v>0</v>
      </c>
      <c r="M8" s="50">
        <f t="shared" si="3"/>
        <v>0</v>
      </c>
      <c r="N8" s="50">
        <f t="shared" si="3"/>
        <v>0</v>
      </c>
      <c r="O8" s="50">
        <f t="shared" si="3"/>
        <v>0</v>
      </c>
      <c r="P8" s="50">
        <f t="shared" ref="P8:R8" si="4">AW31+AW$81+AW$130+AW$116+AW$69+AW138</f>
        <v>0</v>
      </c>
      <c r="Q8" s="50">
        <f t="shared" si="4"/>
        <v>0</v>
      </c>
      <c r="R8" s="50">
        <f t="shared" si="4"/>
        <v>0</v>
      </c>
      <c r="S8" s="187">
        <f>SUM(H8:R8)</f>
        <v>0</v>
      </c>
      <c r="T8" s="5"/>
      <c r="U8" s="5"/>
      <c r="V8" s="214" t="str">
        <f t="shared" ref="V8:W8" si="5">BL75</f>
        <v/>
      </c>
      <c r="W8" s="214">
        <f t="shared" si="5"/>
        <v>0</v>
      </c>
      <c r="X8" s="68">
        <f>SUM(V8:W8)</f>
        <v>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ht="12.0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6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4"/>
      <c r="BL9" s="5"/>
      <c r="BM9" s="5"/>
      <c r="BN9" s="5"/>
      <c r="BO9" s="5"/>
      <c r="BP9" s="5"/>
      <c r="BQ9" s="5"/>
      <c r="BR9" s="5"/>
      <c r="BS9" s="5"/>
    </row>
    <row r="10" ht="117.75" customHeight="1">
      <c r="A10" s="80"/>
      <c r="B10" s="81" t="s">
        <v>343</v>
      </c>
      <c r="C10" s="82" t="s">
        <v>54</v>
      </c>
      <c r="D10" s="82" t="s">
        <v>55</v>
      </c>
      <c r="E10" s="82" t="s">
        <v>56</v>
      </c>
      <c r="F10" s="82" t="s">
        <v>57</v>
      </c>
      <c r="G10" s="4"/>
      <c r="H10" s="83" t="s">
        <v>344</v>
      </c>
      <c r="I10" s="84" t="s">
        <v>345</v>
      </c>
      <c r="J10" s="85" t="s">
        <v>346</v>
      </c>
      <c r="K10" s="86" t="s">
        <v>347</v>
      </c>
      <c r="L10" s="87" t="s">
        <v>348</v>
      </c>
      <c r="M10" s="215" t="s">
        <v>349</v>
      </c>
      <c r="N10" s="216" t="s">
        <v>350</v>
      </c>
      <c r="O10" s="90" t="s">
        <v>351</v>
      </c>
      <c r="P10" s="91" t="s">
        <v>352</v>
      </c>
      <c r="Q10" s="104"/>
      <c r="R10" s="104"/>
      <c r="S10" s="104"/>
      <c r="T10" s="104"/>
      <c r="U10" s="4"/>
      <c r="V10" s="95" t="s">
        <v>71</v>
      </c>
      <c r="W10" s="96"/>
      <c r="X10" s="96"/>
      <c r="Y10" s="96"/>
      <c r="Z10" s="96"/>
      <c r="AA10" s="96"/>
      <c r="AB10" s="97"/>
      <c r="AC10" s="98"/>
      <c r="AD10" s="4"/>
      <c r="AE10" s="4"/>
      <c r="AF10" s="4"/>
      <c r="AG10" s="4"/>
      <c r="AH10" s="4"/>
      <c r="AI10" s="4"/>
      <c r="AJ10" s="4"/>
      <c r="AK10" s="95" t="s">
        <v>72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7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4"/>
      <c r="BL10" s="99" t="s">
        <v>73</v>
      </c>
      <c r="BM10" s="97"/>
      <c r="BN10" s="5"/>
      <c r="BO10" s="5"/>
      <c r="BP10" s="5"/>
      <c r="BQ10" s="99" t="s">
        <v>74</v>
      </c>
      <c r="BR10" s="97"/>
      <c r="BS10" s="5"/>
    </row>
    <row r="11" ht="19.5" customHeight="1">
      <c r="A11" s="100" t="s">
        <v>353</v>
      </c>
      <c r="B11" s="5"/>
      <c r="C11" s="30"/>
      <c r="D11" s="30"/>
      <c r="E11" s="101"/>
      <c r="F11" s="101"/>
      <c r="G11" s="67"/>
      <c r="H11" s="30"/>
      <c r="I11" s="30"/>
      <c r="J11" s="30"/>
      <c r="K11" s="30"/>
      <c r="L11" s="30"/>
      <c r="M11" s="30"/>
      <c r="N11" s="196"/>
      <c r="O11" s="196"/>
      <c r="P11" s="196"/>
      <c r="Q11" s="30"/>
      <c r="R11" s="30"/>
      <c r="S11" s="30"/>
      <c r="T11" s="30"/>
      <c r="U11" s="67"/>
      <c r="V11" s="103" t="s">
        <v>19</v>
      </c>
      <c r="W11" s="103" t="s">
        <v>20</v>
      </c>
      <c r="X11" s="103" t="s">
        <v>21</v>
      </c>
      <c r="Y11" s="103" t="s">
        <v>22</v>
      </c>
      <c r="Z11" s="103" t="s">
        <v>23</v>
      </c>
      <c r="AA11" s="103" t="s">
        <v>24</v>
      </c>
      <c r="AB11" s="103" t="s">
        <v>25</v>
      </c>
      <c r="AC11" s="104" t="s">
        <v>19</v>
      </c>
      <c r="AD11" s="104" t="s">
        <v>20</v>
      </c>
      <c r="AE11" s="104" t="s">
        <v>21</v>
      </c>
      <c r="AF11" s="104" t="s">
        <v>22</v>
      </c>
      <c r="AG11" s="104" t="s">
        <v>23</v>
      </c>
      <c r="AH11" s="104" t="s">
        <v>24</v>
      </c>
      <c r="AI11" s="104" t="s">
        <v>25</v>
      </c>
      <c r="AJ11" s="67"/>
      <c r="AK11" s="103" t="s">
        <v>30</v>
      </c>
      <c r="AL11" s="197" t="s">
        <v>31</v>
      </c>
      <c r="AM11" s="197" t="s">
        <v>32</v>
      </c>
      <c r="AN11" s="197" t="s">
        <v>354</v>
      </c>
      <c r="AO11" s="197" t="s">
        <v>33</v>
      </c>
      <c r="AP11" s="197" t="s">
        <v>355</v>
      </c>
      <c r="AQ11" s="197" t="s">
        <v>34</v>
      </c>
      <c r="AR11" s="197" t="s">
        <v>35</v>
      </c>
      <c r="AS11" s="197" t="s">
        <v>36</v>
      </c>
      <c r="AT11" s="197" t="s">
        <v>37</v>
      </c>
      <c r="AU11" s="197" t="s">
        <v>38</v>
      </c>
      <c r="AV11" s="197" t="s">
        <v>39</v>
      </c>
      <c r="AW11" s="197" t="s">
        <v>52</v>
      </c>
      <c r="AX11" s="104" t="s">
        <v>30</v>
      </c>
      <c r="AY11" s="104" t="s">
        <v>31</v>
      </c>
      <c r="AZ11" s="104" t="s">
        <v>32</v>
      </c>
      <c r="BA11" s="104" t="s">
        <v>354</v>
      </c>
      <c r="BB11" s="104" t="s">
        <v>33</v>
      </c>
      <c r="BC11" s="104" t="s">
        <v>355</v>
      </c>
      <c r="BD11" s="104" t="s">
        <v>34</v>
      </c>
      <c r="BE11" s="104" t="s">
        <v>35</v>
      </c>
      <c r="BF11" s="104" t="s">
        <v>36</v>
      </c>
      <c r="BG11" s="104" t="s">
        <v>37</v>
      </c>
      <c r="BH11" s="104" t="s">
        <v>38</v>
      </c>
      <c r="BI11" s="104" t="s">
        <v>39</v>
      </c>
      <c r="BJ11" s="104" t="s">
        <v>52</v>
      </c>
      <c r="BK11" s="67"/>
      <c r="BL11" s="105" t="s">
        <v>32</v>
      </c>
      <c r="BM11" s="105" t="s">
        <v>33</v>
      </c>
      <c r="BN11" s="136" t="s">
        <v>32</v>
      </c>
      <c r="BO11" s="136" t="s">
        <v>33</v>
      </c>
      <c r="BP11" s="5"/>
      <c r="BQ11" s="105" t="s">
        <v>76</v>
      </c>
      <c r="BR11" s="105" t="s">
        <v>77</v>
      </c>
      <c r="BS11" s="5"/>
    </row>
    <row r="12" ht="19.5" customHeight="1">
      <c r="A12" s="168" t="s">
        <v>356</v>
      </c>
      <c r="B12" s="109" t="s">
        <v>357</v>
      </c>
      <c r="C12" s="109">
        <v>5.0</v>
      </c>
      <c r="D12" s="127">
        <f t="shared" ref="D12:D74" si="6">SUM(H12:T12)</f>
        <v>0</v>
      </c>
      <c r="E12" s="128">
        <v>185.0</v>
      </c>
      <c r="F12" s="111">
        <f t="shared" ref="F12:F51" si="7">D12*E12*(100-$D$2)/100</f>
        <v>0</v>
      </c>
      <c r="G12" s="4"/>
      <c r="H12" s="112"/>
      <c r="I12" s="113"/>
      <c r="J12" s="114"/>
      <c r="K12" s="115"/>
      <c r="L12" s="87"/>
      <c r="M12" s="217"/>
      <c r="N12" s="171"/>
      <c r="O12" s="172"/>
      <c r="P12" s="161"/>
      <c r="Q12" s="104"/>
      <c r="R12" s="104"/>
      <c r="S12" s="104"/>
      <c r="T12" s="104"/>
      <c r="U12" s="4"/>
      <c r="V12" s="124"/>
      <c r="W12" s="124">
        <f t="shared" ref="W12:W14" si="8">AD12*$D12</f>
        <v>0</v>
      </c>
      <c r="X12" s="218"/>
      <c r="Y12" s="218"/>
      <c r="Z12" s="218"/>
      <c r="AA12" s="218"/>
      <c r="AB12" s="218"/>
      <c r="AC12" s="124"/>
      <c r="AD12" s="124">
        <v>5.0</v>
      </c>
      <c r="AE12" s="104"/>
      <c r="AF12" s="104"/>
      <c r="AG12" s="104"/>
      <c r="AH12" s="104"/>
      <c r="AI12" s="124"/>
      <c r="AJ12" s="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4"/>
      <c r="BL12" s="129"/>
      <c r="BM12" s="129">
        <f t="shared" ref="BM12:BM74" si="9">BO12*D12</f>
        <v>0</v>
      </c>
      <c r="BN12" s="129"/>
      <c r="BO12" s="129">
        <v>15.0</v>
      </c>
      <c r="BP12" s="5"/>
      <c r="BQ12" s="126">
        <v>1.5</v>
      </c>
      <c r="BR12" s="126">
        <f t="shared" ref="BR12:BR74" si="10">BQ12*D12</f>
        <v>0</v>
      </c>
      <c r="BS12" s="5"/>
    </row>
    <row r="13" ht="19.5" customHeight="1">
      <c r="A13" s="168" t="s">
        <v>358</v>
      </c>
      <c r="B13" s="109" t="s">
        <v>357</v>
      </c>
      <c r="C13" s="109">
        <v>5.0</v>
      </c>
      <c r="D13" s="127">
        <f t="shared" si="6"/>
        <v>0</v>
      </c>
      <c r="E13" s="128">
        <v>185.0</v>
      </c>
      <c r="F13" s="111">
        <f t="shared" si="7"/>
        <v>0</v>
      </c>
      <c r="G13" s="4"/>
      <c r="H13" s="112"/>
      <c r="I13" s="113"/>
      <c r="J13" s="114"/>
      <c r="K13" s="115"/>
      <c r="L13" s="87"/>
      <c r="M13" s="217"/>
      <c r="N13" s="171"/>
      <c r="O13" s="172"/>
      <c r="P13" s="161"/>
      <c r="Q13" s="104"/>
      <c r="R13" s="104"/>
      <c r="S13" s="104"/>
      <c r="T13" s="104"/>
      <c r="U13" s="4"/>
      <c r="V13" s="124"/>
      <c r="W13" s="124">
        <f t="shared" si="8"/>
        <v>0</v>
      </c>
      <c r="X13" s="218"/>
      <c r="Y13" s="218"/>
      <c r="Z13" s="218"/>
      <c r="AA13" s="218"/>
      <c r="AB13" s="218"/>
      <c r="AC13" s="124"/>
      <c r="AD13" s="124">
        <v>5.0</v>
      </c>
      <c r="AE13" s="104"/>
      <c r="AF13" s="104"/>
      <c r="AG13" s="104"/>
      <c r="AH13" s="104"/>
      <c r="AI13" s="124"/>
      <c r="AJ13" s="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4"/>
      <c r="BL13" s="129"/>
      <c r="BM13" s="129">
        <f t="shared" si="9"/>
        <v>0</v>
      </c>
      <c r="BN13" s="129"/>
      <c r="BO13" s="129">
        <v>15.0</v>
      </c>
      <c r="BP13" s="5"/>
      <c r="BQ13" s="126">
        <v>1.5</v>
      </c>
      <c r="BR13" s="126">
        <f t="shared" si="10"/>
        <v>0</v>
      </c>
      <c r="BS13" s="5"/>
    </row>
    <row r="14" ht="19.5" customHeight="1">
      <c r="A14" s="168" t="s">
        <v>359</v>
      </c>
      <c r="B14" s="109" t="s">
        <v>360</v>
      </c>
      <c r="C14" s="109">
        <v>1.0</v>
      </c>
      <c r="D14" s="127">
        <f t="shared" si="6"/>
        <v>0</v>
      </c>
      <c r="E14" s="128">
        <v>80.0</v>
      </c>
      <c r="F14" s="111">
        <f t="shared" si="7"/>
        <v>0</v>
      </c>
      <c r="G14" s="4"/>
      <c r="H14" s="112"/>
      <c r="I14" s="113"/>
      <c r="J14" s="114"/>
      <c r="K14" s="115"/>
      <c r="L14" s="87"/>
      <c r="M14" s="217"/>
      <c r="N14" s="171"/>
      <c r="O14" s="172"/>
      <c r="P14" s="161"/>
      <c r="Q14" s="104"/>
      <c r="R14" s="104"/>
      <c r="S14" s="104"/>
      <c r="T14" s="104"/>
      <c r="U14" s="4"/>
      <c r="V14" s="124"/>
      <c r="W14" s="124">
        <f t="shared" si="8"/>
        <v>0</v>
      </c>
      <c r="X14" s="218"/>
      <c r="Y14" s="218"/>
      <c r="Z14" s="218"/>
      <c r="AA14" s="218"/>
      <c r="AB14" s="218"/>
      <c r="AC14" s="124"/>
      <c r="AD14" s="124">
        <v>1.0</v>
      </c>
      <c r="AE14" s="104"/>
      <c r="AF14" s="104"/>
      <c r="AG14" s="104"/>
      <c r="AH14" s="104"/>
      <c r="AI14" s="124"/>
      <c r="AJ14" s="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4"/>
      <c r="BL14" s="129"/>
      <c r="BM14" s="129">
        <f t="shared" si="9"/>
        <v>0</v>
      </c>
      <c r="BN14" s="129"/>
      <c r="BO14" s="129">
        <v>6.0</v>
      </c>
      <c r="BP14" s="5"/>
      <c r="BQ14" s="126">
        <v>1.9</v>
      </c>
      <c r="BR14" s="126">
        <f t="shared" si="10"/>
        <v>0</v>
      </c>
      <c r="BS14" s="219"/>
    </row>
    <row r="15" ht="19.5" customHeight="1">
      <c r="A15" s="168" t="s">
        <v>361</v>
      </c>
      <c r="B15" s="220" t="s">
        <v>362</v>
      </c>
      <c r="C15" s="109">
        <v>1.0</v>
      </c>
      <c r="D15" s="127">
        <f t="shared" si="6"/>
        <v>0</v>
      </c>
      <c r="E15" s="128">
        <v>170.0</v>
      </c>
      <c r="F15" s="111">
        <f t="shared" si="7"/>
        <v>0</v>
      </c>
      <c r="G15" s="4"/>
      <c r="H15" s="112"/>
      <c r="I15" s="113"/>
      <c r="J15" s="114"/>
      <c r="K15" s="115"/>
      <c r="L15" s="87"/>
      <c r="M15" s="217"/>
      <c r="N15" s="171"/>
      <c r="O15" s="172"/>
      <c r="P15" s="161"/>
      <c r="Q15" s="104"/>
      <c r="R15" s="104"/>
      <c r="S15" s="104"/>
      <c r="T15" s="104"/>
      <c r="U15" s="4"/>
      <c r="V15" s="124"/>
      <c r="W15" s="124"/>
      <c r="X15" s="124">
        <f t="shared" ref="X15:X17" si="11">AE15*$D15</f>
        <v>0</v>
      </c>
      <c r="Y15" s="218"/>
      <c r="Z15" s="218"/>
      <c r="AA15" s="218"/>
      <c r="AB15" s="218"/>
      <c r="AC15" s="124"/>
      <c r="AD15" s="124"/>
      <c r="AE15" s="124">
        <v>1.0</v>
      </c>
      <c r="AF15" s="104"/>
      <c r="AG15" s="104"/>
      <c r="AH15" s="104"/>
      <c r="AI15" s="124"/>
      <c r="AJ15" s="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4"/>
      <c r="BL15" s="129"/>
      <c r="BM15" s="129">
        <f t="shared" si="9"/>
        <v>0</v>
      </c>
      <c r="BN15" s="129"/>
      <c r="BO15" s="129">
        <v>7.0</v>
      </c>
      <c r="BP15" s="5"/>
      <c r="BQ15" s="126">
        <v>5.0</v>
      </c>
      <c r="BR15" s="126">
        <f t="shared" si="10"/>
        <v>0</v>
      </c>
      <c r="BS15" s="219"/>
    </row>
    <row r="16" ht="19.5" customHeight="1">
      <c r="A16" s="168" t="s">
        <v>363</v>
      </c>
      <c r="B16" s="220" t="s">
        <v>364</v>
      </c>
      <c r="C16" s="109">
        <v>2.0</v>
      </c>
      <c r="D16" s="127">
        <f t="shared" si="6"/>
        <v>0</v>
      </c>
      <c r="E16" s="128">
        <v>142.5</v>
      </c>
      <c r="F16" s="111">
        <f t="shared" si="7"/>
        <v>0</v>
      </c>
      <c r="G16" s="4"/>
      <c r="H16" s="112"/>
      <c r="I16" s="113"/>
      <c r="J16" s="114"/>
      <c r="K16" s="115"/>
      <c r="L16" s="87"/>
      <c r="M16" s="217"/>
      <c r="N16" s="171"/>
      <c r="O16" s="172"/>
      <c r="P16" s="161"/>
      <c r="Q16" s="104"/>
      <c r="R16" s="104"/>
      <c r="S16" s="104"/>
      <c r="T16" s="104"/>
      <c r="U16" s="4"/>
      <c r="V16" s="124"/>
      <c r="W16" s="124"/>
      <c r="X16" s="124">
        <f t="shared" si="11"/>
        <v>0</v>
      </c>
      <c r="Y16" s="218"/>
      <c r="Z16" s="218"/>
      <c r="AA16" s="218"/>
      <c r="AB16" s="218"/>
      <c r="AC16" s="124"/>
      <c r="AD16" s="124"/>
      <c r="AE16" s="124">
        <v>2.0</v>
      </c>
      <c r="AF16" s="104"/>
      <c r="AG16" s="104"/>
      <c r="AH16" s="104"/>
      <c r="AI16" s="124"/>
      <c r="AJ16" s="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4"/>
      <c r="BL16" s="129"/>
      <c r="BM16" s="129">
        <f t="shared" si="9"/>
        <v>0</v>
      </c>
      <c r="BN16" s="129"/>
      <c r="BO16" s="129">
        <v>6.0</v>
      </c>
      <c r="BP16" s="5"/>
      <c r="BQ16" s="126">
        <v>1.5</v>
      </c>
      <c r="BR16" s="126">
        <f t="shared" si="10"/>
        <v>0</v>
      </c>
      <c r="BS16" s="219"/>
    </row>
    <row r="17" ht="19.5" customHeight="1">
      <c r="A17" s="168" t="s">
        <v>365</v>
      </c>
      <c r="B17" s="220" t="s">
        <v>366</v>
      </c>
      <c r="C17" s="109">
        <v>2.0</v>
      </c>
      <c r="D17" s="127">
        <f t="shared" si="6"/>
        <v>0</v>
      </c>
      <c r="E17" s="128">
        <v>160.0</v>
      </c>
      <c r="F17" s="111">
        <f t="shared" si="7"/>
        <v>0</v>
      </c>
      <c r="G17" s="4"/>
      <c r="H17" s="112"/>
      <c r="I17" s="113"/>
      <c r="J17" s="114"/>
      <c r="K17" s="115"/>
      <c r="L17" s="87"/>
      <c r="M17" s="217"/>
      <c r="N17" s="171"/>
      <c r="O17" s="172"/>
      <c r="P17" s="161"/>
      <c r="Q17" s="104"/>
      <c r="R17" s="104"/>
      <c r="S17" s="104"/>
      <c r="T17" s="104"/>
      <c r="U17" s="4"/>
      <c r="V17" s="124"/>
      <c r="W17" s="124"/>
      <c r="X17" s="124">
        <f t="shared" si="11"/>
        <v>0</v>
      </c>
      <c r="Y17" s="218"/>
      <c r="Z17" s="218"/>
      <c r="AA17" s="218"/>
      <c r="AB17" s="218"/>
      <c r="AC17" s="124"/>
      <c r="AD17" s="124"/>
      <c r="AE17" s="124">
        <v>2.0</v>
      </c>
      <c r="AF17" s="104"/>
      <c r="AG17" s="104"/>
      <c r="AH17" s="104"/>
      <c r="AI17" s="124"/>
      <c r="AJ17" s="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4"/>
      <c r="BL17" s="129"/>
      <c r="BM17" s="129">
        <f t="shared" si="9"/>
        <v>0</v>
      </c>
      <c r="BN17" s="129"/>
      <c r="BO17" s="129">
        <v>6.0</v>
      </c>
      <c r="BP17" s="5"/>
      <c r="BQ17" s="126">
        <v>2.0</v>
      </c>
      <c r="BR17" s="126">
        <f t="shared" si="10"/>
        <v>0</v>
      </c>
      <c r="BS17" s="219"/>
    </row>
    <row r="18" ht="19.5" customHeight="1">
      <c r="A18" s="168" t="s">
        <v>367</v>
      </c>
      <c r="B18" s="220" t="s">
        <v>368</v>
      </c>
      <c r="C18" s="109">
        <v>1.0</v>
      </c>
      <c r="D18" s="127">
        <f t="shared" si="6"/>
        <v>0</v>
      </c>
      <c r="E18" s="128">
        <v>155.0</v>
      </c>
      <c r="F18" s="111">
        <f t="shared" si="7"/>
        <v>0</v>
      </c>
      <c r="G18" s="4"/>
      <c r="H18" s="112"/>
      <c r="I18" s="113"/>
      <c r="J18" s="114"/>
      <c r="K18" s="115"/>
      <c r="L18" s="87"/>
      <c r="M18" s="217"/>
      <c r="N18" s="171"/>
      <c r="O18" s="172"/>
      <c r="P18" s="161"/>
      <c r="Q18" s="104"/>
      <c r="R18" s="104"/>
      <c r="S18" s="104"/>
      <c r="T18" s="104"/>
      <c r="U18" s="4"/>
      <c r="V18" s="124"/>
      <c r="W18" s="124"/>
      <c r="X18" s="124"/>
      <c r="Y18" s="124">
        <f t="shared" ref="Y18:Y21" si="12">AF18*$D18</f>
        <v>0</v>
      </c>
      <c r="Z18" s="218"/>
      <c r="AA18" s="218"/>
      <c r="AB18" s="218"/>
      <c r="AC18" s="124"/>
      <c r="AD18" s="124"/>
      <c r="AE18" s="124"/>
      <c r="AF18" s="124">
        <v>1.0</v>
      </c>
      <c r="AG18" s="104"/>
      <c r="AH18" s="104"/>
      <c r="AI18" s="124"/>
      <c r="AJ18" s="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4"/>
      <c r="BL18" s="129"/>
      <c r="BM18" s="129">
        <f t="shared" si="9"/>
        <v>0</v>
      </c>
      <c r="BN18" s="129"/>
      <c r="BO18" s="129">
        <v>5.0</v>
      </c>
      <c r="BP18" s="5"/>
      <c r="BQ18" s="126">
        <v>4.2</v>
      </c>
      <c r="BR18" s="126">
        <f t="shared" si="10"/>
        <v>0</v>
      </c>
      <c r="BS18" s="219"/>
    </row>
    <row r="19" ht="19.5" customHeight="1">
      <c r="A19" s="168" t="s">
        <v>369</v>
      </c>
      <c r="B19" s="220" t="s">
        <v>368</v>
      </c>
      <c r="C19" s="109">
        <v>1.0</v>
      </c>
      <c r="D19" s="127">
        <f t="shared" si="6"/>
        <v>0</v>
      </c>
      <c r="E19" s="128">
        <v>142.5</v>
      </c>
      <c r="F19" s="111">
        <f t="shared" si="7"/>
        <v>0</v>
      </c>
      <c r="G19" s="4"/>
      <c r="H19" s="112"/>
      <c r="I19" s="113"/>
      <c r="J19" s="114"/>
      <c r="K19" s="115"/>
      <c r="L19" s="87"/>
      <c r="M19" s="217"/>
      <c r="N19" s="171"/>
      <c r="O19" s="172"/>
      <c r="P19" s="161"/>
      <c r="Q19" s="104"/>
      <c r="R19" s="104"/>
      <c r="S19" s="104"/>
      <c r="T19" s="104"/>
      <c r="U19" s="4"/>
      <c r="V19" s="124"/>
      <c r="W19" s="124"/>
      <c r="X19" s="124"/>
      <c r="Y19" s="124">
        <f t="shared" si="12"/>
        <v>0</v>
      </c>
      <c r="Z19" s="218"/>
      <c r="AA19" s="218"/>
      <c r="AB19" s="218"/>
      <c r="AC19" s="124"/>
      <c r="AD19" s="124"/>
      <c r="AE19" s="124"/>
      <c r="AF19" s="124">
        <v>1.0</v>
      </c>
      <c r="AG19" s="104"/>
      <c r="AH19" s="104"/>
      <c r="AI19" s="124"/>
      <c r="AJ19" s="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4"/>
      <c r="BL19" s="129"/>
      <c r="BM19" s="129">
        <f t="shared" si="9"/>
        <v>0</v>
      </c>
      <c r="BN19" s="129"/>
      <c r="BO19" s="129">
        <v>5.0</v>
      </c>
      <c r="BP19" s="5"/>
      <c r="BQ19" s="126">
        <v>3.8</v>
      </c>
      <c r="BR19" s="126">
        <f t="shared" si="10"/>
        <v>0</v>
      </c>
      <c r="BS19" s="219"/>
    </row>
    <row r="20" ht="19.5" customHeight="1">
      <c r="A20" s="168" t="s">
        <v>370</v>
      </c>
      <c r="B20" s="220" t="s">
        <v>368</v>
      </c>
      <c r="C20" s="109">
        <v>1.0</v>
      </c>
      <c r="D20" s="127">
        <f t="shared" si="6"/>
        <v>0</v>
      </c>
      <c r="E20" s="128">
        <v>135.0</v>
      </c>
      <c r="F20" s="111">
        <f t="shared" si="7"/>
        <v>0</v>
      </c>
      <c r="G20" s="4"/>
      <c r="H20" s="112"/>
      <c r="I20" s="113"/>
      <c r="J20" s="114"/>
      <c r="K20" s="115"/>
      <c r="L20" s="87"/>
      <c r="M20" s="217"/>
      <c r="N20" s="171"/>
      <c r="O20" s="172"/>
      <c r="P20" s="161"/>
      <c r="Q20" s="104"/>
      <c r="R20" s="104"/>
      <c r="S20" s="104"/>
      <c r="T20" s="104"/>
      <c r="U20" s="4"/>
      <c r="V20" s="124"/>
      <c r="W20" s="124"/>
      <c r="X20" s="124"/>
      <c r="Y20" s="124">
        <f t="shared" si="12"/>
        <v>0</v>
      </c>
      <c r="Z20" s="218"/>
      <c r="AA20" s="218"/>
      <c r="AB20" s="218"/>
      <c r="AC20" s="124"/>
      <c r="AD20" s="124"/>
      <c r="AE20" s="124"/>
      <c r="AF20" s="124">
        <v>1.0</v>
      </c>
      <c r="AG20" s="104"/>
      <c r="AH20" s="104"/>
      <c r="AI20" s="124"/>
      <c r="AJ20" s="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4"/>
      <c r="BL20" s="129"/>
      <c r="BM20" s="129">
        <f t="shared" si="9"/>
        <v>0</v>
      </c>
      <c r="BN20" s="129"/>
      <c r="BO20" s="129">
        <v>7.0</v>
      </c>
      <c r="BP20" s="5"/>
      <c r="BQ20" s="126">
        <v>3.0</v>
      </c>
      <c r="BR20" s="126">
        <f t="shared" si="10"/>
        <v>0</v>
      </c>
      <c r="BS20" s="219"/>
    </row>
    <row r="21" ht="19.5" customHeight="1">
      <c r="A21" s="168" t="s">
        <v>371</v>
      </c>
      <c r="B21" s="220" t="s">
        <v>372</v>
      </c>
      <c r="C21" s="109">
        <v>1.0</v>
      </c>
      <c r="D21" s="127">
        <f t="shared" si="6"/>
        <v>0</v>
      </c>
      <c r="E21" s="128">
        <v>257.5</v>
      </c>
      <c r="F21" s="111">
        <f t="shared" si="7"/>
        <v>0</v>
      </c>
      <c r="G21" s="4"/>
      <c r="H21" s="112"/>
      <c r="I21" s="113"/>
      <c r="J21" s="114"/>
      <c r="K21" s="115"/>
      <c r="L21" s="87"/>
      <c r="M21" s="217"/>
      <c r="N21" s="171"/>
      <c r="O21" s="172"/>
      <c r="P21" s="161"/>
      <c r="Q21" s="104"/>
      <c r="R21" s="104"/>
      <c r="S21" s="104"/>
      <c r="T21" s="104"/>
      <c r="U21" s="4"/>
      <c r="V21" s="124"/>
      <c r="W21" s="124"/>
      <c r="X21" s="124"/>
      <c r="Y21" s="124">
        <f t="shared" si="12"/>
        <v>0</v>
      </c>
      <c r="Z21" s="218"/>
      <c r="AA21" s="218"/>
      <c r="AB21" s="218"/>
      <c r="AC21" s="124"/>
      <c r="AD21" s="124"/>
      <c r="AE21" s="124"/>
      <c r="AF21" s="124">
        <v>1.0</v>
      </c>
      <c r="AG21" s="104"/>
      <c r="AH21" s="104"/>
      <c r="AI21" s="124"/>
      <c r="AJ21" s="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4"/>
      <c r="BL21" s="129"/>
      <c r="BM21" s="129">
        <f t="shared" si="9"/>
        <v>0</v>
      </c>
      <c r="BN21" s="129"/>
      <c r="BO21" s="129">
        <v>10.0</v>
      </c>
      <c r="BP21" s="5"/>
      <c r="BQ21" s="126">
        <v>7.7</v>
      </c>
      <c r="BR21" s="126">
        <f t="shared" si="10"/>
        <v>0</v>
      </c>
      <c r="BS21" s="221"/>
    </row>
    <row r="22" ht="19.5" customHeight="1">
      <c r="A22" s="168" t="s">
        <v>373</v>
      </c>
      <c r="B22" s="220" t="s">
        <v>374</v>
      </c>
      <c r="C22" s="109">
        <v>1.0</v>
      </c>
      <c r="D22" s="127">
        <f t="shared" si="6"/>
        <v>0</v>
      </c>
      <c r="E22" s="128">
        <v>290.0</v>
      </c>
      <c r="F22" s="111">
        <f t="shared" si="7"/>
        <v>0</v>
      </c>
      <c r="G22" s="4"/>
      <c r="H22" s="112"/>
      <c r="I22" s="113"/>
      <c r="J22" s="114"/>
      <c r="K22" s="115"/>
      <c r="L22" s="87"/>
      <c r="M22" s="217"/>
      <c r="N22" s="171"/>
      <c r="O22" s="172"/>
      <c r="P22" s="161"/>
      <c r="Q22" s="104"/>
      <c r="R22" s="104"/>
      <c r="S22" s="104"/>
      <c r="T22" s="104"/>
      <c r="U22" s="4"/>
      <c r="V22" s="124"/>
      <c r="W22" s="124"/>
      <c r="X22" s="124"/>
      <c r="Y22" s="124"/>
      <c r="Z22" s="124">
        <f>AG22*$D22</f>
        <v>0</v>
      </c>
      <c r="AA22" s="218"/>
      <c r="AB22" s="218"/>
      <c r="AC22" s="124"/>
      <c r="AD22" s="124"/>
      <c r="AE22" s="124"/>
      <c r="AF22" s="124"/>
      <c r="AG22" s="124">
        <v>1.0</v>
      </c>
      <c r="AH22" s="104"/>
      <c r="AI22" s="124"/>
      <c r="AJ22" s="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4"/>
      <c r="BL22" s="129"/>
      <c r="BM22" s="129">
        <f t="shared" si="9"/>
        <v>0</v>
      </c>
      <c r="BN22" s="129"/>
      <c r="BO22" s="129">
        <v>13.0</v>
      </c>
      <c r="BP22" s="5"/>
      <c r="BQ22" s="126">
        <v>8.2</v>
      </c>
      <c r="BR22" s="126">
        <f t="shared" si="10"/>
        <v>0</v>
      </c>
      <c r="BS22" s="221"/>
    </row>
    <row r="23" ht="19.5" customHeight="1">
      <c r="A23" s="168" t="s">
        <v>375</v>
      </c>
      <c r="B23" s="109" t="s">
        <v>376</v>
      </c>
      <c r="C23" s="109">
        <v>1.0</v>
      </c>
      <c r="D23" s="127">
        <f t="shared" si="6"/>
        <v>0</v>
      </c>
      <c r="E23" s="128">
        <v>40.0</v>
      </c>
      <c r="F23" s="111">
        <f t="shared" si="7"/>
        <v>0</v>
      </c>
      <c r="G23" s="4"/>
      <c r="H23" s="112"/>
      <c r="I23" s="113"/>
      <c r="J23" s="114"/>
      <c r="K23" s="115"/>
      <c r="L23" s="87"/>
      <c r="M23" s="217"/>
      <c r="N23" s="171"/>
      <c r="O23" s="172"/>
      <c r="P23" s="161"/>
      <c r="Q23" s="104"/>
      <c r="R23" s="104"/>
      <c r="S23" s="104"/>
      <c r="T23" s="104"/>
      <c r="U23" s="4"/>
      <c r="V23" s="124"/>
      <c r="W23" s="124">
        <f t="shared" ref="W23:W38" si="13">AD23*$D23</f>
        <v>0</v>
      </c>
      <c r="X23" s="124"/>
      <c r="Y23" s="218"/>
      <c r="Z23" s="218"/>
      <c r="AA23" s="218"/>
      <c r="AB23" s="218"/>
      <c r="AC23" s="124"/>
      <c r="AD23" s="124">
        <v>1.0</v>
      </c>
      <c r="AE23" s="104"/>
      <c r="AF23" s="104"/>
      <c r="AG23" s="104"/>
      <c r="AH23" s="104"/>
      <c r="AI23" s="124"/>
      <c r="AJ23" s="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4"/>
      <c r="BL23" s="129"/>
      <c r="BM23" s="129">
        <f t="shared" si="9"/>
        <v>0</v>
      </c>
      <c r="BN23" s="129"/>
      <c r="BO23" s="129">
        <v>3.0</v>
      </c>
      <c r="BP23" s="5"/>
      <c r="BQ23" s="126">
        <v>0.7</v>
      </c>
      <c r="BR23" s="126">
        <f t="shared" si="10"/>
        <v>0</v>
      </c>
      <c r="BS23" s="221"/>
    </row>
    <row r="24" ht="19.5" customHeight="1">
      <c r="A24" s="168" t="s">
        <v>377</v>
      </c>
      <c r="B24" s="109" t="s">
        <v>378</v>
      </c>
      <c r="C24" s="109">
        <v>1.0</v>
      </c>
      <c r="D24" s="127">
        <f t="shared" si="6"/>
        <v>0</v>
      </c>
      <c r="E24" s="128">
        <v>60.0</v>
      </c>
      <c r="F24" s="111">
        <f t="shared" si="7"/>
        <v>0</v>
      </c>
      <c r="G24" s="4"/>
      <c r="H24" s="112"/>
      <c r="I24" s="113"/>
      <c r="J24" s="114"/>
      <c r="K24" s="115"/>
      <c r="L24" s="87"/>
      <c r="M24" s="217"/>
      <c r="N24" s="171"/>
      <c r="O24" s="172"/>
      <c r="P24" s="161"/>
      <c r="Q24" s="104"/>
      <c r="R24" s="104"/>
      <c r="S24" s="104"/>
      <c r="T24" s="104"/>
      <c r="U24" s="4"/>
      <c r="V24" s="124"/>
      <c r="W24" s="124">
        <f t="shared" si="13"/>
        <v>0</v>
      </c>
      <c r="X24" s="124"/>
      <c r="Y24" s="218"/>
      <c r="Z24" s="218"/>
      <c r="AA24" s="218"/>
      <c r="AB24" s="218"/>
      <c r="AC24" s="124"/>
      <c r="AD24" s="124">
        <v>1.0</v>
      </c>
      <c r="AE24" s="104"/>
      <c r="AF24" s="104"/>
      <c r="AG24" s="104"/>
      <c r="AH24" s="104"/>
      <c r="AI24" s="124"/>
      <c r="AJ24" s="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4"/>
      <c r="BL24" s="129"/>
      <c r="BM24" s="129">
        <f t="shared" si="9"/>
        <v>0</v>
      </c>
      <c r="BN24" s="129"/>
      <c r="BO24" s="129">
        <v>2.0</v>
      </c>
      <c r="BP24" s="5"/>
      <c r="BQ24" s="126">
        <v>0.8</v>
      </c>
      <c r="BR24" s="126">
        <f t="shared" si="10"/>
        <v>0</v>
      </c>
      <c r="BS24" s="5"/>
    </row>
    <row r="25" ht="19.5" customHeight="1">
      <c r="A25" s="168" t="s">
        <v>379</v>
      </c>
      <c r="B25" s="109" t="s">
        <v>376</v>
      </c>
      <c r="C25" s="109">
        <v>1.0</v>
      </c>
      <c r="D25" s="127">
        <f t="shared" si="6"/>
        <v>0</v>
      </c>
      <c r="E25" s="128">
        <v>42.5</v>
      </c>
      <c r="F25" s="111">
        <f t="shared" si="7"/>
        <v>0</v>
      </c>
      <c r="G25" s="4"/>
      <c r="H25" s="112"/>
      <c r="I25" s="113"/>
      <c r="J25" s="114"/>
      <c r="K25" s="115"/>
      <c r="L25" s="87"/>
      <c r="M25" s="217"/>
      <c r="N25" s="171"/>
      <c r="O25" s="172"/>
      <c r="P25" s="161"/>
      <c r="Q25" s="104"/>
      <c r="R25" s="104"/>
      <c r="S25" s="104"/>
      <c r="T25" s="104"/>
      <c r="U25" s="4"/>
      <c r="V25" s="124"/>
      <c r="W25" s="124">
        <f t="shared" si="13"/>
        <v>0</v>
      </c>
      <c r="X25" s="124"/>
      <c r="Y25" s="218"/>
      <c r="Z25" s="218"/>
      <c r="AA25" s="218"/>
      <c r="AB25" s="218"/>
      <c r="AC25" s="124"/>
      <c r="AD25" s="124">
        <v>1.0</v>
      </c>
      <c r="AE25" s="104"/>
      <c r="AF25" s="104"/>
      <c r="AG25" s="104"/>
      <c r="AH25" s="104"/>
      <c r="AI25" s="124"/>
      <c r="AJ25" s="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4"/>
      <c r="BL25" s="129"/>
      <c r="BM25" s="129">
        <f t="shared" si="9"/>
        <v>0</v>
      </c>
      <c r="BN25" s="129"/>
      <c r="BO25" s="129">
        <v>2.0</v>
      </c>
      <c r="BP25" s="5"/>
      <c r="BQ25" s="126">
        <v>0.75</v>
      </c>
      <c r="BR25" s="126">
        <f t="shared" si="10"/>
        <v>0</v>
      </c>
      <c r="BS25" s="5"/>
    </row>
    <row r="26" ht="19.5" customHeight="1">
      <c r="A26" s="168" t="s">
        <v>380</v>
      </c>
      <c r="B26" s="109" t="s">
        <v>381</v>
      </c>
      <c r="C26" s="109">
        <v>1.0</v>
      </c>
      <c r="D26" s="127">
        <f t="shared" si="6"/>
        <v>0</v>
      </c>
      <c r="E26" s="128">
        <v>42.5</v>
      </c>
      <c r="F26" s="111">
        <f t="shared" si="7"/>
        <v>0</v>
      </c>
      <c r="G26" s="4"/>
      <c r="H26" s="112"/>
      <c r="I26" s="113"/>
      <c r="J26" s="114"/>
      <c r="K26" s="115"/>
      <c r="L26" s="87"/>
      <c r="M26" s="217"/>
      <c r="N26" s="171"/>
      <c r="O26" s="172"/>
      <c r="P26" s="161"/>
      <c r="Q26" s="104"/>
      <c r="R26" s="104"/>
      <c r="S26" s="104"/>
      <c r="T26" s="104"/>
      <c r="U26" s="4"/>
      <c r="V26" s="124"/>
      <c r="W26" s="124">
        <f t="shared" si="13"/>
        <v>0</v>
      </c>
      <c r="X26" s="124"/>
      <c r="Y26" s="218"/>
      <c r="Z26" s="218"/>
      <c r="AA26" s="218"/>
      <c r="AB26" s="218"/>
      <c r="AC26" s="124"/>
      <c r="AD26" s="124">
        <v>1.0</v>
      </c>
      <c r="AE26" s="104"/>
      <c r="AF26" s="104"/>
      <c r="AG26" s="104"/>
      <c r="AH26" s="104"/>
      <c r="AI26" s="124"/>
      <c r="AJ26" s="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4"/>
      <c r="BL26" s="129"/>
      <c r="BM26" s="129">
        <f t="shared" si="9"/>
        <v>0</v>
      </c>
      <c r="BN26" s="129"/>
      <c r="BO26" s="129">
        <v>2.0</v>
      </c>
      <c r="BP26" s="5"/>
      <c r="BQ26" s="126">
        <v>0.85</v>
      </c>
      <c r="BR26" s="126">
        <f t="shared" si="10"/>
        <v>0</v>
      </c>
      <c r="BS26" s="5"/>
    </row>
    <row r="27" ht="19.5" customHeight="1">
      <c r="A27" s="168" t="s">
        <v>382</v>
      </c>
      <c r="B27" s="109" t="s">
        <v>383</v>
      </c>
      <c r="C27" s="109">
        <v>1.0</v>
      </c>
      <c r="D27" s="127">
        <f t="shared" si="6"/>
        <v>0</v>
      </c>
      <c r="E27" s="128">
        <v>62.5</v>
      </c>
      <c r="F27" s="111">
        <f t="shared" si="7"/>
        <v>0</v>
      </c>
      <c r="G27" s="4"/>
      <c r="H27" s="112"/>
      <c r="I27" s="113"/>
      <c r="J27" s="114"/>
      <c r="K27" s="115"/>
      <c r="L27" s="87"/>
      <c r="M27" s="217"/>
      <c r="N27" s="171"/>
      <c r="O27" s="172"/>
      <c r="P27" s="161"/>
      <c r="Q27" s="104"/>
      <c r="R27" s="104"/>
      <c r="S27" s="104"/>
      <c r="T27" s="104"/>
      <c r="U27" s="4"/>
      <c r="V27" s="124"/>
      <c r="W27" s="124">
        <f t="shared" si="13"/>
        <v>0</v>
      </c>
      <c r="X27" s="124"/>
      <c r="Y27" s="218"/>
      <c r="Z27" s="218"/>
      <c r="AA27" s="218"/>
      <c r="AB27" s="218"/>
      <c r="AC27" s="124"/>
      <c r="AD27" s="124">
        <v>1.0</v>
      </c>
      <c r="AE27" s="104"/>
      <c r="AF27" s="104"/>
      <c r="AG27" s="104"/>
      <c r="AH27" s="104"/>
      <c r="AI27" s="124"/>
      <c r="AJ27" s="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4"/>
      <c r="BL27" s="129"/>
      <c r="BM27" s="129">
        <f t="shared" si="9"/>
        <v>0</v>
      </c>
      <c r="BN27" s="129"/>
      <c r="BO27" s="129">
        <v>2.0</v>
      </c>
      <c r="BP27" s="5"/>
      <c r="BQ27" s="126">
        <v>1.0</v>
      </c>
      <c r="BR27" s="126">
        <f t="shared" si="10"/>
        <v>0</v>
      </c>
      <c r="BS27" s="5"/>
    </row>
    <row r="28" ht="19.5" customHeight="1">
      <c r="A28" s="168" t="s">
        <v>384</v>
      </c>
      <c r="B28" s="109" t="s">
        <v>385</v>
      </c>
      <c r="C28" s="109">
        <v>1.0</v>
      </c>
      <c r="D28" s="127">
        <f t="shared" si="6"/>
        <v>0</v>
      </c>
      <c r="E28" s="128">
        <v>47.5</v>
      </c>
      <c r="F28" s="111">
        <f t="shared" si="7"/>
        <v>0</v>
      </c>
      <c r="G28" s="4"/>
      <c r="H28" s="112"/>
      <c r="I28" s="113"/>
      <c r="J28" s="114"/>
      <c r="K28" s="115"/>
      <c r="L28" s="87"/>
      <c r="M28" s="217"/>
      <c r="N28" s="171"/>
      <c r="O28" s="172"/>
      <c r="P28" s="161"/>
      <c r="Q28" s="104"/>
      <c r="R28" s="104"/>
      <c r="S28" s="104"/>
      <c r="T28" s="104"/>
      <c r="U28" s="4"/>
      <c r="V28" s="124"/>
      <c r="W28" s="124">
        <f t="shared" si="13"/>
        <v>0</v>
      </c>
      <c r="X28" s="124"/>
      <c r="Y28" s="218"/>
      <c r="Z28" s="218"/>
      <c r="AA28" s="218"/>
      <c r="AB28" s="218"/>
      <c r="AC28" s="124"/>
      <c r="AD28" s="124">
        <v>1.0</v>
      </c>
      <c r="AE28" s="104"/>
      <c r="AF28" s="104"/>
      <c r="AG28" s="104"/>
      <c r="AH28" s="104"/>
      <c r="AI28" s="124"/>
      <c r="AJ28" s="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4"/>
      <c r="BL28" s="129"/>
      <c r="BM28" s="129">
        <f t="shared" si="9"/>
        <v>0</v>
      </c>
      <c r="BN28" s="129"/>
      <c r="BO28" s="129">
        <v>3.0</v>
      </c>
      <c r="BP28" s="5"/>
      <c r="BQ28" s="126">
        <v>1.0</v>
      </c>
      <c r="BR28" s="126">
        <f t="shared" si="10"/>
        <v>0</v>
      </c>
      <c r="BS28" s="5"/>
    </row>
    <row r="29" ht="19.5" customHeight="1">
      <c r="A29" s="168" t="s">
        <v>386</v>
      </c>
      <c r="B29" s="109" t="s">
        <v>385</v>
      </c>
      <c r="C29" s="109">
        <v>1.0</v>
      </c>
      <c r="D29" s="127">
        <f t="shared" si="6"/>
        <v>0</v>
      </c>
      <c r="E29" s="128">
        <v>67.5</v>
      </c>
      <c r="F29" s="111">
        <f t="shared" si="7"/>
        <v>0</v>
      </c>
      <c r="G29" s="4"/>
      <c r="H29" s="112"/>
      <c r="I29" s="113"/>
      <c r="J29" s="114"/>
      <c r="K29" s="115"/>
      <c r="L29" s="87"/>
      <c r="M29" s="217"/>
      <c r="N29" s="171"/>
      <c r="O29" s="172"/>
      <c r="P29" s="161"/>
      <c r="Q29" s="104"/>
      <c r="R29" s="104"/>
      <c r="S29" s="104"/>
      <c r="T29" s="104"/>
      <c r="U29" s="4"/>
      <c r="V29" s="124"/>
      <c r="W29" s="124">
        <f t="shared" si="13"/>
        <v>0</v>
      </c>
      <c r="X29" s="124"/>
      <c r="Y29" s="218"/>
      <c r="Z29" s="218"/>
      <c r="AA29" s="218"/>
      <c r="AB29" s="218"/>
      <c r="AC29" s="124"/>
      <c r="AD29" s="124">
        <v>1.0</v>
      </c>
      <c r="AE29" s="104"/>
      <c r="AF29" s="104"/>
      <c r="AG29" s="104"/>
      <c r="AH29" s="104"/>
      <c r="AI29" s="124"/>
      <c r="AJ29" s="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4"/>
      <c r="BL29" s="129"/>
      <c r="BM29" s="129">
        <f t="shared" si="9"/>
        <v>0</v>
      </c>
      <c r="BN29" s="129"/>
      <c r="BO29" s="129">
        <v>3.0</v>
      </c>
      <c r="BP29" s="5"/>
      <c r="BQ29" s="126">
        <v>1.1</v>
      </c>
      <c r="BR29" s="126">
        <f t="shared" si="10"/>
        <v>0</v>
      </c>
      <c r="BS29" s="5"/>
    </row>
    <row r="30" ht="19.5" customHeight="1">
      <c r="A30" s="168" t="s">
        <v>387</v>
      </c>
      <c r="B30" s="109" t="s">
        <v>388</v>
      </c>
      <c r="C30" s="109">
        <v>1.0</v>
      </c>
      <c r="D30" s="127">
        <f t="shared" si="6"/>
        <v>0</v>
      </c>
      <c r="E30" s="128">
        <v>55.0</v>
      </c>
      <c r="F30" s="111">
        <f t="shared" si="7"/>
        <v>0</v>
      </c>
      <c r="G30" s="4"/>
      <c r="H30" s="112"/>
      <c r="I30" s="113"/>
      <c r="J30" s="114"/>
      <c r="K30" s="115"/>
      <c r="L30" s="87"/>
      <c r="M30" s="217"/>
      <c r="N30" s="171"/>
      <c r="O30" s="172"/>
      <c r="P30" s="161"/>
      <c r="Q30" s="104"/>
      <c r="R30" s="104"/>
      <c r="S30" s="104"/>
      <c r="T30" s="104"/>
      <c r="U30" s="4"/>
      <c r="V30" s="124"/>
      <c r="W30" s="124">
        <f t="shared" si="13"/>
        <v>0</v>
      </c>
      <c r="X30" s="124"/>
      <c r="Y30" s="218"/>
      <c r="Z30" s="218"/>
      <c r="AA30" s="218"/>
      <c r="AB30" s="218"/>
      <c r="AC30" s="124"/>
      <c r="AD30" s="124">
        <v>1.0</v>
      </c>
      <c r="AE30" s="104"/>
      <c r="AF30" s="104"/>
      <c r="AG30" s="104"/>
      <c r="AH30" s="104"/>
      <c r="AI30" s="124"/>
      <c r="AJ30" s="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4"/>
      <c r="BL30" s="129"/>
      <c r="BM30" s="129">
        <f t="shared" si="9"/>
        <v>0</v>
      </c>
      <c r="BN30" s="129"/>
      <c r="BO30" s="129">
        <v>3.0</v>
      </c>
      <c r="BP30" s="5"/>
      <c r="BQ30" s="126">
        <v>1.75</v>
      </c>
      <c r="BR30" s="126">
        <f t="shared" si="10"/>
        <v>0</v>
      </c>
      <c r="BS30" s="5"/>
    </row>
    <row r="31" ht="19.5" customHeight="1">
      <c r="A31" s="168" t="s">
        <v>389</v>
      </c>
      <c r="B31" s="109" t="s">
        <v>388</v>
      </c>
      <c r="C31" s="109">
        <v>1.0</v>
      </c>
      <c r="D31" s="127">
        <f t="shared" si="6"/>
        <v>0</v>
      </c>
      <c r="E31" s="128">
        <v>77.5</v>
      </c>
      <c r="F31" s="111">
        <f t="shared" si="7"/>
        <v>0</v>
      </c>
      <c r="G31" s="4"/>
      <c r="H31" s="112"/>
      <c r="I31" s="113"/>
      <c r="J31" s="114"/>
      <c r="K31" s="115"/>
      <c r="L31" s="87"/>
      <c r="M31" s="217"/>
      <c r="N31" s="171"/>
      <c r="O31" s="172"/>
      <c r="P31" s="161"/>
      <c r="Q31" s="104"/>
      <c r="R31" s="104"/>
      <c r="S31" s="104"/>
      <c r="T31" s="104"/>
      <c r="U31" s="4"/>
      <c r="V31" s="124"/>
      <c r="W31" s="124">
        <f t="shared" si="13"/>
        <v>0</v>
      </c>
      <c r="X31" s="124"/>
      <c r="Y31" s="218"/>
      <c r="Z31" s="218"/>
      <c r="AA31" s="218"/>
      <c r="AB31" s="218"/>
      <c r="AC31" s="124"/>
      <c r="AD31" s="124">
        <v>1.0</v>
      </c>
      <c r="AE31" s="104"/>
      <c r="AF31" s="104"/>
      <c r="AG31" s="104"/>
      <c r="AH31" s="104"/>
      <c r="AI31" s="124"/>
      <c r="AJ31" s="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4"/>
      <c r="BL31" s="129"/>
      <c r="BM31" s="129">
        <f t="shared" si="9"/>
        <v>0</v>
      </c>
      <c r="BN31" s="129"/>
      <c r="BO31" s="129">
        <v>3.0</v>
      </c>
      <c r="BP31" s="5"/>
      <c r="BQ31" s="126">
        <v>1.9</v>
      </c>
      <c r="BR31" s="126">
        <f t="shared" si="10"/>
        <v>0</v>
      </c>
      <c r="BS31" s="5"/>
    </row>
    <row r="32" ht="19.5" customHeight="1">
      <c r="A32" s="168" t="s">
        <v>390</v>
      </c>
      <c r="B32" s="109" t="s">
        <v>388</v>
      </c>
      <c r="C32" s="109">
        <v>1.0</v>
      </c>
      <c r="D32" s="127">
        <f t="shared" si="6"/>
        <v>0</v>
      </c>
      <c r="E32" s="128">
        <v>50.0</v>
      </c>
      <c r="F32" s="111">
        <f t="shared" si="7"/>
        <v>0</v>
      </c>
      <c r="G32" s="4"/>
      <c r="H32" s="112"/>
      <c r="I32" s="113"/>
      <c r="J32" s="114"/>
      <c r="K32" s="115"/>
      <c r="L32" s="87"/>
      <c r="M32" s="217"/>
      <c r="N32" s="171"/>
      <c r="O32" s="172"/>
      <c r="P32" s="161"/>
      <c r="Q32" s="104"/>
      <c r="R32" s="104"/>
      <c r="S32" s="104"/>
      <c r="T32" s="104"/>
      <c r="U32" s="4"/>
      <c r="V32" s="124"/>
      <c r="W32" s="124">
        <f t="shared" si="13"/>
        <v>0</v>
      </c>
      <c r="X32" s="124"/>
      <c r="Y32" s="218"/>
      <c r="Z32" s="218"/>
      <c r="AA32" s="218"/>
      <c r="AB32" s="218"/>
      <c r="AC32" s="124"/>
      <c r="AD32" s="124">
        <v>1.0</v>
      </c>
      <c r="AE32" s="104"/>
      <c r="AF32" s="104"/>
      <c r="AG32" s="104"/>
      <c r="AH32" s="104"/>
      <c r="AI32" s="124"/>
      <c r="AJ32" s="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4"/>
      <c r="BL32" s="129"/>
      <c r="BM32" s="129">
        <f t="shared" si="9"/>
        <v>0</v>
      </c>
      <c r="BN32" s="129"/>
      <c r="BO32" s="129">
        <v>3.0</v>
      </c>
      <c r="BP32" s="5"/>
      <c r="BQ32" s="126">
        <v>1.05</v>
      </c>
      <c r="BR32" s="126">
        <f t="shared" si="10"/>
        <v>0</v>
      </c>
      <c r="BS32" s="5"/>
    </row>
    <row r="33" ht="19.5" customHeight="1">
      <c r="A33" s="168" t="s">
        <v>391</v>
      </c>
      <c r="B33" s="109" t="s">
        <v>388</v>
      </c>
      <c r="C33" s="109">
        <v>1.0</v>
      </c>
      <c r="D33" s="127">
        <f t="shared" si="6"/>
        <v>0</v>
      </c>
      <c r="E33" s="128">
        <v>72.5</v>
      </c>
      <c r="F33" s="111">
        <f t="shared" si="7"/>
        <v>0</v>
      </c>
      <c r="G33" s="4"/>
      <c r="H33" s="112"/>
      <c r="I33" s="113"/>
      <c r="J33" s="114"/>
      <c r="K33" s="115"/>
      <c r="L33" s="87"/>
      <c r="M33" s="217"/>
      <c r="N33" s="171"/>
      <c r="O33" s="172"/>
      <c r="P33" s="161"/>
      <c r="Q33" s="104"/>
      <c r="R33" s="104"/>
      <c r="S33" s="104"/>
      <c r="T33" s="104"/>
      <c r="U33" s="4"/>
      <c r="V33" s="124"/>
      <c r="W33" s="124">
        <f t="shared" si="13"/>
        <v>0</v>
      </c>
      <c r="X33" s="124"/>
      <c r="Y33" s="218"/>
      <c r="Z33" s="218"/>
      <c r="AA33" s="218"/>
      <c r="AB33" s="218"/>
      <c r="AC33" s="124"/>
      <c r="AD33" s="124">
        <v>1.0</v>
      </c>
      <c r="AE33" s="104"/>
      <c r="AF33" s="104"/>
      <c r="AG33" s="104"/>
      <c r="AH33" s="104"/>
      <c r="AI33" s="124"/>
      <c r="AJ33" s="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4"/>
      <c r="BL33" s="129"/>
      <c r="BM33" s="129">
        <f t="shared" si="9"/>
        <v>0</v>
      </c>
      <c r="BN33" s="129"/>
      <c r="BO33" s="129">
        <v>3.0</v>
      </c>
      <c r="BP33" s="5"/>
      <c r="BQ33" s="126">
        <v>1.2</v>
      </c>
      <c r="BR33" s="126">
        <f t="shared" si="10"/>
        <v>0</v>
      </c>
      <c r="BS33" s="5"/>
    </row>
    <row r="34" ht="19.5" customHeight="1">
      <c r="A34" s="168" t="s">
        <v>392</v>
      </c>
      <c r="B34" s="109" t="s">
        <v>393</v>
      </c>
      <c r="C34" s="109">
        <v>1.0</v>
      </c>
      <c r="D34" s="127">
        <f t="shared" si="6"/>
        <v>0</v>
      </c>
      <c r="E34" s="128">
        <v>55.0</v>
      </c>
      <c r="F34" s="111">
        <f t="shared" si="7"/>
        <v>0</v>
      </c>
      <c r="G34" s="4"/>
      <c r="H34" s="112"/>
      <c r="I34" s="113"/>
      <c r="J34" s="114"/>
      <c r="K34" s="115"/>
      <c r="L34" s="87"/>
      <c r="M34" s="217"/>
      <c r="N34" s="171"/>
      <c r="O34" s="172"/>
      <c r="P34" s="161"/>
      <c r="Q34" s="104"/>
      <c r="R34" s="104"/>
      <c r="S34" s="104"/>
      <c r="T34" s="104"/>
      <c r="U34" s="4"/>
      <c r="V34" s="124"/>
      <c r="W34" s="124">
        <f t="shared" si="13"/>
        <v>0</v>
      </c>
      <c r="X34" s="124"/>
      <c r="Y34" s="218"/>
      <c r="Z34" s="218"/>
      <c r="AA34" s="218"/>
      <c r="AB34" s="218"/>
      <c r="AC34" s="124"/>
      <c r="AD34" s="124">
        <v>1.0</v>
      </c>
      <c r="AE34" s="104"/>
      <c r="AF34" s="104"/>
      <c r="AG34" s="104"/>
      <c r="AH34" s="104"/>
      <c r="AI34" s="124"/>
      <c r="AJ34" s="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4"/>
      <c r="BL34" s="129"/>
      <c r="BM34" s="129">
        <f t="shared" si="9"/>
        <v>0</v>
      </c>
      <c r="BN34" s="129"/>
      <c r="BO34" s="129">
        <v>3.0</v>
      </c>
      <c r="BP34" s="5"/>
      <c r="BQ34" s="126">
        <v>1.1</v>
      </c>
      <c r="BR34" s="126">
        <f t="shared" si="10"/>
        <v>0</v>
      </c>
      <c r="BS34" s="5"/>
    </row>
    <row r="35" ht="19.5" customHeight="1">
      <c r="A35" s="168" t="s">
        <v>394</v>
      </c>
      <c r="B35" s="109" t="s">
        <v>395</v>
      </c>
      <c r="C35" s="109">
        <v>1.0</v>
      </c>
      <c r="D35" s="127">
        <f t="shared" si="6"/>
        <v>0</v>
      </c>
      <c r="E35" s="111">
        <v>42.5</v>
      </c>
      <c r="F35" s="111">
        <f t="shared" si="7"/>
        <v>0</v>
      </c>
      <c r="G35" s="4"/>
      <c r="H35" s="112"/>
      <c r="I35" s="113"/>
      <c r="J35" s="114"/>
      <c r="K35" s="115"/>
      <c r="L35" s="87"/>
      <c r="M35" s="217"/>
      <c r="N35" s="171"/>
      <c r="O35" s="172"/>
      <c r="P35" s="161"/>
      <c r="Q35" s="104"/>
      <c r="R35" s="104"/>
      <c r="S35" s="104"/>
      <c r="T35" s="104"/>
      <c r="U35" s="4"/>
      <c r="V35" s="124"/>
      <c r="W35" s="124">
        <f t="shared" si="13"/>
        <v>0</v>
      </c>
      <c r="X35" s="124"/>
      <c r="Y35" s="218"/>
      <c r="Z35" s="218"/>
      <c r="AA35" s="218"/>
      <c r="AB35" s="218"/>
      <c r="AC35" s="124"/>
      <c r="AD35" s="124">
        <v>1.0</v>
      </c>
      <c r="AE35" s="104"/>
      <c r="AF35" s="104"/>
      <c r="AG35" s="104"/>
      <c r="AH35" s="104"/>
      <c r="AI35" s="124"/>
      <c r="AJ35" s="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4"/>
      <c r="BL35" s="129"/>
      <c r="BM35" s="129">
        <f t="shared" si="9"/>
        <v>0</v>
      </c>
      <c r="BN35" s="129"/>
      <c r="BO35" s="129">
        <v>3.0</v>
      </c>
      <c r="BP35" s="5"/>
      <c r="BQ35" s="126">
        <v>0.85</v>
      </c>
      <c r="BR35" s="126">
        <f t="shared" si="10"/>
        <v>0</v>
      </c>
      <c r="BS35" s="5"/>
    </row>
    <row r="36" ht="19.5" customHeight="1">
      <c r="A36" s="168" t="s">
        <v>396</v>
      </c>
      <c r="B36" s="109" t="s">
        <v>395</v>
      </c>
      <c r="C36" s="109">
        <v>1.0</v>
      </c>
      <c r="D36" s="127">
        <f t="shared" si="6"/>
        <v>0</v>
      </c>
      <c r="E36" s="111">
        <v>42.5</v>
      </c>
      <c r="F36" s="111">
        <f t="shared" si="7"/>
        <v>0</v>
      </c>
      <c r="G36" s="4"/>
      <c r="H36" s="112"/>
      <c r="I36" s="113"/>
      <c r="J36" s="114"/>
      <c r="K36" s="115"/>
      <c r="L36" s="87"/>
      <c r="M36" s="217"/>
      <c r="N36" s="171"/>
      <c r="O36" s="172"/>
      <c r="P36" s="161"/>
      <c r="Q36" s="104"/>
      <c r="R36" s="104"/>
      <c r="S36" s="104"/>
      <c r="T36" s="104"/>
      <c r="U36" s="4"/>
      <c r="V36" s="124"/>
      <c r="W36" s="124">
        <f t="shared" si="13"/>
        <v>0</v>
      </c>
      <c r="X36" s="124"/>
      <c r="Y36" s="218"/>
      <c r="Z36" s="218"/>
      <c r="AA36" s="218"/>
      <c r="AB36" s="218"/>
      <c r="AC36" s="124"/>
      <c r="AD36" s="124">
        <v>1.0</v>
      </c>
      <c r="AE36" s="104"/>
      <c r="AF36" s="104"/>
      <c r="AG36" s="104"/>
      <c r="AH36" s="104"/>
      <c r="AI36" s="124"/>
      <c r="AJ36" s="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4"/>
      <c r="BL36" s="129"/>
      <c r="BM36" s="129">
        <f t="shared" si="9"/>
        <v>0</v>
      </c>
      <c r="BN36" s="129"/>
      <c r="BO36" s="129">
        <v>3.0</v>
      </c>
      <c r="BP36" s="5"/>
      <c r="BQ36" s="126">
        <v>0.95</v>
      </c>
      <c r="BR36" s="126">
        <f t="shared" si="10"/>
        <v>0</v>
      </c>
      <c r="BS36" s="5"/>
    </row>
    <row r="37" ht="19.5" customHeight="1">
      <c r="A37" s="168" t="s">
        <v>397</v>
      </c>
      <c r="B37" s="109" t="s">
        <v>398</v>
      </c>
      <c r="C37" s="109">
        <v>1.0</v>
      </c>
      <c r="D37" s="127">
        <f t="shared" si="6"/>
        <v>0</v>
      </c>
      <c r="E37" s="111">
        <v>57.5</v>
      </c>
      <c r="F37" s="111">
        <f t="shared" si="7"/>
        <v>0</v>
      </c>
      <c r="G37" s="4"/>
      <c r="H37" s="112"/>
      <c r="I37" s="113"/>
      <c r="J37" s="114"/>
      <c r="K37" s="115"/>
      <c r="L37" s="87"/>
      <c r="M37" s="217"/>
      <c r="N37" s="171"/>
      <c r="O37" s="172"/>
      <c r="P37" s="161"/>
      <c r="Q37" s="104"/>
      <c r="R37" s="104"/>
      <c r="S37" s="104"/>
      <c r="T37" s="104"/>
      <c r="U37" s="4"/>
      <c r="V37" s="124"/>
      <c r="W37" s="124">
        <f t="shared" si="13"/>
        <v>0</v>
      </c>
      <c r="X37" s="124"/>
      <c r="Y37" s="218"/>
      <c r="Z37" s="218"/>
      <c r="AA37" s="218"/>
      <c r="AB37" s="218"/>
      <c r="AC37" s="124"/>
      <c r="AD37" s="124">
        <v>1.0</v>
      </c>
      <c r="AE37" s="104"/>
      <c r="AF37" s="104"/>
      <c r="AG37" s="104"/>
      <c r="AH37" s="104"/>
      <c r="AI37" s="124"/>
      <c r="AJ37" s="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4"/>
      <c r="BL37" s="129"/>
      <c r="BM37" s="129">
        <f t="shared" si="9"/>
        <v>0</v>
      </c>
      <c r="BN37" s="129"/>
      <c r="BO37" s="129">
        <v>4.0</v>
      </c>
      <c r="BP37" s="5"/>
      <c r="BQ37" s="126">
        <v>1.7</v>
      </c>
      <c r="BR37" s="126">
        <f t="shared" si="10"/>
        <v>0</v>
      </c>
      <c r="BS37" s="5"/>
    </row>
    <row r="38" ht="19.5" customHeight="1">
      <c r="A38" s="168" t="s">
        <v>399</v>
      </c>
      <c r="B38" s="109" t="s">
        <v>400</v>
      </c>
      <c r="C38" s="109">
        <v>1.0</v>
      </c>
      <c r="D38" s="127">
        <f t="shared" si="6"/>
        <v>0</v>
      </c>
      <c r="E38" s="111">
        <v>67.5</v>
      </c>
      <c r="F38" s="111">
        <f t="shared" si="7"/>
        <v>0</v>
      </c>
      <c r="G38" s="4"/>
      <c r="H38" s="112"/>
      <c r="I38" s="113"/>
      <c r="J38" s="114"/>
      <c r="K38" s="115"/>
      <c r="L38" s="87"/>
      <c r="M38" s="217"/>
      <c r="N38" s="171"/>
      <c r="O38" s="172"/>
      <c r="P38" s="161"/>
      <c r="Q38" s="104"/>
      <c r="R38" s="104"/>
      <c r="S38" s="104"/>
      <c r="T38" s="104"/>
      <c r="U38" s="4"/>
      <c r="V38" s="124"/>
      <c r="W38" s="124">
        <f t="shared" si="13"/>
        <v>0</v>
      </c>
      <c r="X38" s="124"/>
      <c r="Y38" s="218"/>
      <c r="Z38" s="218"/>
      <c r="AA38" s="218"/>
      <c r="AB38" s="218"/>
      <c r="AC38" s="124"/>
      <c r="AD38" s="124">
        <v>1.0</v>
      </c>
      <c r="AE38" s="104"/>
      <c r="AF38" s="104"/>
      <c r="AG38" s="104"/>
      <c r="AH38" s="104"/>
      <c r="AI38" s="124"/>
      <c r="AJ38" s="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4"/>
      <c r="BL38" s="129"/>
      <c r="BM38" s="129">
        <f t="shared" si="9"/>
        <v>0</v>
      </c>
      <c r="BN38" s="129"/>
      <c r="BO38" s="129">
        <v>5.0</v>
      </c>
      <c r="BP38" s="5"/>
      <c r="BQ38" s="126">
        <v>2.15</v>
      </c>
      <c r="BR38" s="126">
        <f t="shared" si="10"/>
        <v>0</v>
      </c>
      <c r="BS38" s="5"/>
    </row>
    <row r="39" ht="19.5" customHeight="1">
      <c r="A39" s="168" t="s">
        <v>401</v>
      </c>
      <c r="B39" s="109" t="s">
        <v>402</v>
      </c>
      <c r="C39" s="109">
        <v>1.0</v>
      </c>
      <c r="D39" s="127">
        <f t="shared" si="6"/>
        <v>0</v>
      </c>
      <c r="E39" s="128">
        <v>85.0</v>
      </c>
      <c r="F39" s="111">
        <f t="shared" si="7"/>
        <v>0</v>
      </c>
      <c r="G39" s="4"/>
      <c r="H39" s="112"/>
      <c r="I39" s="113"/>
      <c r="J39" s="114"/>
      <c r="K39" s="115"/>
      <c r="L39" s="87"/>
      <c r="M39" s="217"/>
      <c r="N39" s="171"/>
      <c r="O39" s="172"/>
      <c r="P39" s="161"/>
      <c r="Q39" s="104"/>
      <c r="R39" s="104"/>
      <c r="S39" s="104"/>
      <c r="T39" s="104"/>
      <c r="U39" s="4"/>
      <c r="V39" s="124"/>
      <c r="W39" s="124"/>
      <c r="X39" s="124">
        <f t="shared" ref="X39:X55" si="14">AE39*$D39</f>
        <v>0</v>
      </c>
      <c r="Y39" s="218"/>
      <c r="Z39" s="218"/>
      <c r="AA39" s="218"/>
      <c r="AB39" s="218"/>
      <c r="AC39" s="124"/>
      <c r="AD39" s="124"/>
      <c r="AE39" s="124">
        <v>1.0</v>
      </c>
      <c r="AF39" s="104"/>
      <c r="AG39" s="104"/>
      <c r="AH39" s="104"/>
      <c r="AI39" s="124"/>
      <c r="AJ39" s="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4"/>
      <c r="BL39" s="129"/>
      <c r="BM39" s="129">
        <f t="shared" si="9"/>
        <v>0</v>
      </c>
      <c r="BN39" s="129"/>
      <c r="BO39" s="129">
        <v>3.0</v>
      </c>
      <c r="BP39" s="5"/>
      <c r="BQ39" s="126">
        <v>2.3</v>
      </c>
      <c r="BR39" s="126">
        <f t="shared" si="10"/>
        <v>0</v>
      </c>
      <c r="BS39" s="5"/>
    </row>
    <row r="40" ht="19.5" customHeight="1">
      <c r="A40" s="168" t="s">
        <v>403</v>
      </c>
      <c r="B40" s="109" t="s">
        <v>402</v>
      </c>
      <c r="C40" s="109">
        <v>1.0</v>
      </c>
      <c r="D40" s="127">
        <f t="shared" si="6"/>
        <v>0</v>
      </c>
      <c r="E40" s="128">
        <v>107.5</v>
      </c>
      <c r="F40" s="111">
        <f t="shared" si="7"/>
        <v>0</v>
      </c>
      <c r="G40" s="4"/>
      <c r="H40" s="112"/>
      <c r="I40" s="113"/>
      <c r="J40" s="114"/>
      <c r="K40" s="115"/>
      <c r="L40" s="87"/>
      <c r="M40" s="217"/>
      <c r="N40" s="171"/>
      <c r="O40" s="172"/>
      <c r="P40" s="161"/>
      <c r="Q40" s="104"/>
      <c r="R40" s="104"/>
      <c r="S40" s="104"/>
      <c r="T40" s="104"/>
      <c r="U40" s="4"/>
      <c r="V40" s="124"/>
      <c r="W40" s="124"/>
      <c r="X40" s="124">
        <f t="shared" si="14"/>
        <v>0</v>
      </c>
      <c r="Y40" s="218"/>
      <c r="Z40" s="218"/>
      <c r="AA40" s="218"/>
      <c r="AB40" s="218"/>
      <c r="AC40" s="124"/>
      <c r="AD40" s="124"/>
      <c r="AE40" s="124">
        <v>1.0</v>
      </c>
      <c r="AF40" s="104"/>
      <c r="AG40" s="104"/>
      <c r="AH40" s="104"/>
      <c r="AI40" s="124"/>
      <c r="AJ40" s="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4"/>
      <c r="BL40" s="129"/>
      <c r="BM40" s="129">
        <f t="shared" si="9"/>
        <v>0</v>
      </c>
      <c r="BN40" s="129"/>
      <c r="BO40" s="129">
        <v>3.0</v>
      </c>
      <c r="BP40" s="5"/>
      <c r="BQ40" s="126">
        <v>2.4</v>
      </c>
      <c r="BR40" s="126">
        <f t="shared" si="10"/>
        <v>0</v>
      </c>
      <c r="BS40" s="5"/>
    </row>
    <row r="41" ht="19.5" customHeight="1">
      <c r="A41" s="168" t="s">
        <v>404</v>
      </c>
      <c r="B41" s="109" t="s">
        <v>405</v>
      </c>
      <c r="C41" s="109">
        <v>1.0</v>
      </c>
      <c r="D41" s="127">
        <f t="shared" si="6"/>
        <v>0</v>
      </c>
      <c r="E41" s="128">
        <v>125.0</v>
      </c>
      <c r="F41" s="111">
        <f t="shared" si="7"/>
        <v>0</v>
      </c>
      <c r="G41" s="4"/>
      <c r="H41" s="112"/>
      <c r="I41" s="113"/>
      <c r="J41" s="114"/>
      <c r="K41" s="115"/>
      <c r="L41" s="87"/>
      <c r="M41" s="217"/>
      <c r="N41" s="171"/>
      <c r="O41" s="172"/>
      <c r="P41" s="161"/>
      <c r="Q41" s="104"/>
      <c r="R41" s="104"/>
      <c r="S41" s="104"/>
      <c r="T41" s="104"/>
      <c r="U41" s="4"/>
      <c r="V41" s="124"/>
      <c r="W41" s="124"/>
      <c r="X41" s="124">
        <f t="shared" si="14"/>
        <v>0</v>
      </c>
      <c r="Y41" s="218"/>
      <c r="Z41" s="218"/>
      <c r="AA41" s="218"/>
      <c r="AB41" s="218"/>
      <c r="AC41" s="124"/>
      <c r="AD41" s="124"/>
      <c r="AE41" s="124">
        <v>1.0</v>
      </c>
      <c r="AF41" s="104"/>
      <c r="AG41" s="104"/>
      <c r="AH41" s="104"/>
      <c r="AI41" s="124"/>
      <c r="AJ41" s="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4"/>
      <c r="BL41" s="129"/>
      <c r="BM41" s="129">
        <f t="shared" si="9"/>
        <v>0</v>
      </c>
      <c r="BN41" s="129"/>
      <c r="BO41" s="129">
        <v>4.0</v>
      </c>
      <c r="BP41" s="5"/>
      <c r="BQ41" s="126">
        <v>4.15</v>
      </c>
      <c r="BR41" s="126">
        <f t="shared" si="10"/>
        <v>0</v>
      </c>
      <c r="BS41" s="5"/>
    </row>
    <row r="42" ht="19.5" customHeight="1">
      <c r="A42" s="168" t="s">
        <v>406</v>
      </c>
      <c r="B42" s="109" t="s">
        <v>405</v>
      </c>
      <c r="C42" s="109">
        <v>1.0</v>
      </c>
      <c r="D42" s="127">
        <f t="shared" si="6"/>
        <v>0</v>
      </c>
      <c r="E42" s="128">
        <v>145.0</v>
      </c>
      <c r="F42" s="111">
        <f t="shared" si="7"/>
        <v>0</v>
      </c>
      <c r="G42" s="4"/>
      <c r="H42" s="112"/>
      <c r="I42" s="113"/>
      <c r="J42" s="114"/>
      <c r="K42" s="115"/>
      <c r="L42" s="87"/>
      <c r="M42" s="217"/>
      <c r="N42" s="171"/>
      <c r="O42" s="172"/>
      <c r="P42" s="161"/>
      <c r="Q42" s="104"/>
      <c r="R42" s="104"/>
      <c r="S42" s="104"/>
      <c r="T42" s="104"/>
      <c r="U42" s="4"/>
      <c r="V42" s="124"/>
      <c r="W42" s="124"/>
      <c r="X42" s="124">
        <f t="shared" si="14"/>
        <v>0</v>
      </c>
      <c r="Y42" s="218"/>
      <c r="Z42" s="218"/>
      <c r="AA42" s="218"/>
      <c r="AB42" s="218"/>
      <c r="AC42" s="124"/>
      <c r="AD42" s="124"/>
      <c r="AE42" s="124">
        <v>1.0</v>
      </c>
      <c r="AF42" s="104"/>
      <c r="AG42" s="104"/>
      <c r="AH42" s="104"/>
      <c r="AI42" s="124"/>
      <c r="AJ42" s="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4"/>
      <c r="BL42" s="129"/>
      <c r="BM42" s="129">
        <f t="shared" si="9"/>
        <v>0</v>
      </c>
      <c r="BN42" s="129"/>
      <c r="BO42" s="129">
        <v>4.0</v>
      </c>
      <c r="BP42" s="5"/>
      <c r="BQ42" s="126">
        <v>4.3</v>
      </c>
      <c r="BR42" s="126">
        <f t="shared" si="10"/>
        <v>0</v>
      </c>
      <c r="BS42" s="5"/>
    </row>
    <row r="43" ht="19.5" customHeight="1">
      <c r="A43" s="168" t="s">
        <v>407</v>
      </c>
      <c r="B43" s="109" t="s">
        <v>402</v>
      </c>
      <c r="C43" s="109">
        <v>1.0</v>
      </c>
      <c r="D43" s="127">
        <f t="shared" si="6"/>
        <v>0</v>
      </c>
      <c r="E43" s="128">
        <v>107.5</v>
      </c>
      <c r="F43" s="111">
        <f t="shared" si="7"/>
        <v>0</v>
      </c>
      <c r="G43" s="4"/>
      <c r="H43" s="112"/>
      <c r="I43" s="113"/>
      <c r="J43" s="114"/>
      <c r="K43" s="115"/>
      <c r="L43" s="87"/>
      <c r="M43" s="217"/>
      <c r="N43" s="171"/>
      <c r="O43" s="172"/>
      <c r="P43" s="161"/>
      <c r="Q43" s="104"/>
      <c r="R43" s="104"/>
      <c r="S43" s="104"/>
      <c r="T43" s="104"/>
      <c r="U43" s="4"/>
      <c r="V43" s="124"/>
      <c r="W43" s="124"/>
      <c r="X43" s="124">
        <f t="shared" si="14"/>
        <v>0</v>
      </c>
      <c r="Y43" s="218"/>
      <c r="Z43" s="218"/>
      <c r="AA43" s="218"/>
      <c r="AB43" s="218"/>
      <c r="AC43" s="124"/>
      <c r="AD43" s="124"/>
      <c r="AE43" s="124">
        <v>1.0</v>
      </c>
      <c r="AF43" s="104"/>
      <c r="AG43" s="104"/>
      <c r="AH43" s="104"/>
      <c r="AI43" s="124"/>
      <c r="AJ43" s="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4"/>
      <c r="BL43" s="129"/>
      <c r="BM43" s="129">
        <f t="shared" si="9"/>
        <v>0</v>
      </c>
      <c r="BN43" s="129"/>
      <c r="BO43" s="129">
        <v>4.0</v>
      </c>
      <c r="BP43" s="5"/>
      <c r="BQ43" s="126">
        <v>3.45</v>
      </c>
      <c r="BR43" s="126">
        <f t="shared" si="10"/>
        <v>0</v>
      </c>
      <c r="BS43" s="5"/>
    </row>
    <row r="44" ht="19.5" customHeight="1">
      <c r="A44" s="168" t="s">
        <v>408</v>
      </c>
      <c r="B44" s="109" t="s">
        <v>402</v>
      </c>
      <c r="C44" s="109">
        <v>1.0</v>
      </c>
      <c r="D44" s="127">
        <f t="shared" si="6"/>
        <v>0</v>
      </c>
      <c r="E44" s="128">
        <v>127.5</v>
      </c>
      <c r="F44" s="111">
        <f t="shared" si="7"/>
        <v>0</v>
      </c>
      <c r="G44" s="4"/>
      <c r="H44" s="112"/>
      <c r="I44" s="113"/>
      <c r="J44" s="114"/>
      <c r="K44" s="115"/>
      <c r="L44" s="87"/>
      <c r="M44" s="217"/>
      <c r="N44" s="171"/>
      <c r="O44" s="172"/>
      <c r="P44" s="161"/>
      <c r="Q44" s="104"/>
      <c r="R44" s="104"/>
      <c r="S44" s="104"/>
      <c r="T44" s="104"/>
      <c r="U44" s="4"/>
      <c r="V44" s="124"/>
      <c r="W44" s="124"/>
      <c r="X44" s="124">
        <f t="shared" si="14"/>
        <v>0</v>
      </c>
      <c r="Y44" s="218"/>
      <c r="Z44" s="218"/>
      <c r="AA44" s="218"/>
      <c r="AB44" s="218"/>
      <c r="AC44" s="124"/>
      <c r="AD44" s="124"/>
      <c r="AE44" s="124">
        <v>1.0</v>
      </c>
      <c r="AF44" s="104"/>
      <c r="AG44" s="104"/>
      <c r="AH44" s="104"/>
      <c r="AI44" s="124"/>
      <c r="AJ44" s="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4"/>
      <c r="BL44" s="129"/>
      <c r="BM44" s="129">
        <f t="shared" si="9"/>
        <v>0</v>
      </c>
      <c r="BN44" s="129"/>
      <c r="BO44" s="129">
        <v>4.0</v>
      </c>
      <c r="BP44" s="5"/>
      <c r="BQ44" s="126">
        <v>3.6</v>
      </c>
      <c r="BR44" s="126">
        <f t="shared" si="10"/>
        <v>0</v>
      </c>
      <c r="BS44" s="5"/>
    </row>
    <row r="45" ht="19.5" customHeight="1">
      <c r="A45" s="168" t="s">
        <v>409</v>
      </c>
      <c r="B45" s="109" t="s">
        <v>410</v>
      </c>
      <c r="C45" s="109">
        <v>1.0</v>
      </c>
      <c r="D45" s="127">
        <f t="shared" si="6"/>
        <v>0</v>
      </c>
      <c r="E45" s="128">
        <v>115.0</v>
      </c>
      <c r="F45" s="111">
        <f t="shared" si="7"/>
        <v>0</v>
      </c>
      <c r="G45" s="4"/>
      <c r="H45" s="112"/>
      <c r="I45" s="113"/>
      <c r="J45" s="114"/>
      <c r="K45" s="115"/>
      <c r="L45" s="87"/>
      <c r="M45" s="217"/>
      <c r="N45" s="171"/>
      <c r="O45" s="172"/>
      <c r="P45" s="161"/>
      <c r="Q45" s="104"/>
      <c r="R45" s="104"/>
      <c r="S45" s="104"/>
      <c r="T45" s="104"/>
      <c r="U45" s="4"/>
      <c r="V45" s="124"/>
      <c r="W45" s="124"/>
      <c r="X45" s="124">
        <f t="shared" si="14"/>
        <v>0</v>
      </c>
      <c r="Y45" s="218"/>
      <c r="Z45" s="218"/>
      <c r="AA45" s="218"/>
      <c r="AB45" s="218"/>
      <c r="AC45" s="124"/>
      <c r="AD45" s="124"/>
      <c r="AE45" s="124">
        <v>1.0</v>
      </c>
      <c r="AF45" s="104"/>
      <c r="AG45" s="104"/>
      <c r="AH45" s="104"/>
      <c r="AI45" s="124"/>
      <c r="AJ45" s="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4"/>
      <c r="BL45" s="129"/>
      <c r="BM45" s="129">
        <f t="shared" si="9"/>
        <v>0</v>
      </c>
      <c r="BN45" s="129"/>
      <c r="BO45" s="129">
        <v>3.0</v>
      </c>
      <c r="BP45" s="5"/>
      <c r="BQ45" s="126">
        <v>3.6</v>
      </c>
      <c r="BR45" s="126">
        <f t="shared" si="10"/>
        <v>0</v>
      </c>
      <c r="BS45" s="5"/>
    </row>
    <row r="46" ht="19.5" customHeight="1">
      <c r="A46" s="168" t="s">
        <v>411</v>
      </c>
      <c r="B46" s="109" t="s">
        <v>412</v>
      </c>
      <c r="C46" s="109">
        <v>1.0</v>
      </c>
      <c r="D46" s="127">
        <f t="shared" si="6"/>
        <v>0</v>
      </c>
      <c r="E46" s="128">
        <v>130.0</v>
      </c>
      <c r="F46" s="111">
        <f t="shared" si="7"/>
        <v>0</v>
      </c>
      <c r="G46" s="4"/>
      <c r="H46" s="112"/>
      <c r="I46" s="113"/>
      <c r="J46" s="114"/>
      <c r="K46" s="115"/>
      <c r="L46" s="87"/>
      <c r="M46" s="217"/>
      <c r="N46" s="171"/>
      <c r="O46" s="172"/>
      <c r="P46" s="161"/>
      <c r="Q46" s="104"/>
      <c r="R46" s="104"/>
      <c r="S46" s="104"/>
      <c r="T46" s="104"/>
      <c r="U46" s="4"/>
      <c r="V46" s="124"/>
      <c r="W46" s="124"/>
      <c r="X46" s="124">
        <f t="shared" si="14"/>
        <v>0</v>
      </c>
      <c r="Y46" s="218"/>
      <c r="Z46" s="218"/>
      <c r="AA46" s="218"/>
      <c r="AB46" s="218"/>
      <c r="AC46" s="124"/>
      <c r="AD46" s="124"/>
      <c r="AE46" s="124">
        <v>1.0</v>
      </c>
      <c r="AF46" s="104"/>
      <c r="AG46" s="104"/>
      <c r="AH46" s="104"/>
      <c r="AI46" s="124"/>
      <c r="AJ46" s="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4"/>
      <c r="BL46" s="129"/>
      <c r="BM46" s="129">
        <f t="shared" si="9"/>
        <v>0</v>
      </c>
      <c r="BN46" s="129"/>
      <c r="BO46" s="129">
        <v>3.0</v>
      </c>
      <c r="BP46" s="5"/>
      <c r="BQ46" s="126">
        <v>4.35</v>
      </c>
      <c r="BR46" s="126">
        <f t="shared" si="10"/>
        <v>0</v>
      </c>
      <c r="BS46" s="5"/>
    </row>
    <row r="47" ht="19.5" customHeight="1">
      <c r="A47" s="168" t="s">
        <v>413</v>
      </c>
      <c r="B47" s="109" t="s">
        <v>414</v>
      </c>
      <c r="C47" s="109">
        <v>1.0</v>
      </c>
      <c r="D47" s="127">
        <f t="shared" si="6"/>
        <v>0</v>
      </c>
      <c r="E47" s="111">
        <v>80.0</v>
      </c>
      <c r="F47" s="111">
        <f t="shared" si="7"/>
        <v>0</v>
      </c>
      <c r="G47" s="4"/>
      <c r="H47" s="112"/>
      <c r="I47" s="113"/>
      <c r="J47" s="114"/>
      <c r="K47" s="115"/>
      <c r="L47" s="87"/>
      <c r="M47" s="217"/>
      <c r="N47" s="171"/>
      <c r="O47" s="172"/>
      <c r="P47" s="161"/>
      <c r="Q47" s="104"/>
      <c r="R47" s="104"/>
      <c r="S47" s="104"/>
      <c r="T47" s="104"/>
      <c r="U47" s="4"/>
      <c r="V47" s="124"/>
      <c r="W47" s="124"/>
      <c r="X47" s="124">
        <f t="shared" si="14"/>
        <v>0</v>
      </c>
      <c r="Y47" s="218"/>
      <c r="Z47" s="218"/>
      <c r="AA47" s="218"/>
      <c r="AB47" s="218"/>
      <c r="AC47" s="124"/>
      <c r="AD47" s="124"/>
      <c r="AE47" s="124">
        <v>1.0</v>
      </c>
      <c r="AF47" s="104"/>
      <c r="AG47" s="104"/>
      <c r="AH47" s="104"/>
      <c r="AI47" s="124"/>
      <c r="AJ47" s="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4"/>
      <c r="BL47" s="129"/>
      <c r="BM47" s="129">
        <f t="shared" si="9"/>
        <v>0</v>
      </c>
      <c r="BN47" s="129"/>
      <c r="BO47" s="129">
        <v>5.0</v>
      </c>
      <c r="BP47" s="5"/>
      <c r="BQ47" s="126">
        <v>2.7</v>
      </c>
      <c r="BR47" s="126">
        <f t="shared" si="10"/>
        <v>0</v>
      </c>
      <c r="BS47" s="5"/>
    </row>
    <row r="48" ht="19.5" customHeight="1">
      <c r="A48" s="168" t="s">
        <v>415</v>
      </c>
      <c r="B48" s="109" t="s">
        <v>416</v>
      </c>
      <c r="C48" s="109">
        <v>1.0</v>
      </c>
      <c r="D48" s="127">
        <f t="shared" si="6"/>
        <v>0</v>
      </c>
      <c r="E48" s="111">
        <v>85.0</v>
      </c>
      <c r="F48" s="111">
        <f t="shared" si="7"/>
        <v>0</v>
      </c>
      <c r="G48" s="4"/>
      <c r="H48" s="112"/>
      <c r="I48" s="113"/>
      <c r="J48" s="114"/>
      <c r="K48" s="115"/>
      <c r="L48" s="87"/>
      <c r="M48" s="217"/>
      <c r="N48" s="171"/>
      <c r="O48" s="172"/>
      <c r="P48" s="161"/>
      <c r="Q48" s="104"/>
      <c r="R48" s="104"/>
      <c r="S48" s="104"/>
      <c r="T48" s="104"/>
      <c r="U48" s="4"/>
      <c r="V48" s="124"/>
      <c r="W48" s="124"/>
      <c r="X48" s="124">
        <f t="shared" si="14"/>
        <v>0</v>
      </c>
      <c r="Y48" s="218"/>
      <c r="Z48" s="218"/>
      <c r="AA48" s="218"/>
      <c r="AB48" s="218"/>
      <c r="AC48" s="124"/>
      <c r="AD48" s="124"/>
      <c r="AE48" s="124">
        <v>1.0</v>
      </c>
      <c r="AF48" s="104"/>
      <c r="AG48" s="104"/>
      <c r="AH48" s="104"/>
      <c r="AI48" s="124"/>
      <c r="AJ48" s="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4"/>
      <c r="BL48" s="129"/>
      <c r="BM48" s="129">
        <f t="shared" si="9"/>
        <v>0</v>
      </c>
      <c r="BN48" s="129"/>
      <c r="BO48" s="129">
        <v>5.0</v>
      </c>
      <c r="BP48" s="5"/>
      <c r="BQ48" s="126">
        <v>2.9</v>
      </c>
      <c r="BR48" s="126">
        <f t="shared" si="10"/>
        <v>0</v>
      </c>
      <c r="BS48" s="5"/>
    </row>
    <row r="49" ht="19.5" customHeight="1">
      <c r="A49" s="168" t="s">
        <v>417</v>
      </c>
      <c r="B49" s="109" t="s">
        <v>418</v>
      </c>
      <c r="C49" s="109">
        <v>1.0</v>
      </c>
      <c r="D49" s="127">
        <f t="shared" si="6"/>
        <v>0</v>
      </c>
      <c r="E49" s="111">
        <v>132.5</v>
      </c>
      <c r="F49" s="111">
        <f t="shared" si="7"/>
        <v>0</v>
      </c>
      <c r="G49" s="4"/>
      <c r="H49" s="112"/>
      <c r="I49" s="113"/>
      <c r="J49" s="114"/>
      <c r="K49" s="115"/>
      <c r="L49" s="87"/>
      <c r="M49" s="217"/>
      <c r="N49" s="171"/>
      <c r="O49" s="172"/>
      <c r="P49" s="161"/>
      <c r="Q49" s="104"/>
      <c r="R49" s="104"/>
      <c r="S49" s="104"/>
      <c r="T49" s="104"/>
      <c r="U49" s="4"/>
      <c r="V49" s="124"/>
      <c r="W49" s="124"/>
      <c r="X49" s="124">
        <f t="shared" si="14"/>
        <v>0</v>
      </c>
      <c r="Y49" s="218"/>
      <c r="Z49" s="218"/>
      <c r="AA49" s="218"/>
      <c r="AB49" s="218"/>
      <c r="AC49" s="124"/>
      <c r="AD49" s="124"/>
      <c r="AE49" s="124">
        <v>1.0</v>
      </c>
      <c r="AF49" s="104"/>
      <c r="AG49" s="104"/>
      <c r="AH49" s="104"/>
      <c r="AI49" s="124"/>
      <c r="AJ49" s="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4"/>
      <c r="BL49" s="129"/>
      <c r="BM49" s="129">
        <f t="shared" si="9"/>
        <v>0</v>
      </c>
      <c r="BN49" s="129"/>
      <c r="BO49" s="129">
        <v>8.0</v>
      </c>
      <c r="BP49" s="5"/>
      <c r="BQ49" s="126">
        <v>4.5</v>
      </c>
      <c r="BR49" s="126">
        <f t="shared" si="10"/>
        <v>0</v>
      </c>
      <c r="BS49" s="5"/>
    </row>
    <row r="50" ht="19.5" customHeight="1">
      <c r="A50" s="168" t="s">
        <v>419</v>
      </c>
      <c r="B50" s="109" t="s">
        <v>420</v>
      </c>
      <c r="C50" s="109">
        <v>1.0</v>
      </c>
      <c r="D50" s="127">
        <f t="shared" si="6"/>
        <v>0</v>
      </c>
      <c r="E50" s="111">
        <v>115.0</v>
      </c>
      <c r="F50" s="111">
        <f t="shared" si="7"/>
        <v>0</v>
      </c>
      <c r="G50" s="4"/>
      <c r="H50" s="112"/>
      <c r="I50" s="113"/>
      <c r="J50" s="114"/>
      <c r="K50" s="115"/>
      <c r="L50" s="87"/>
      <c r="M50" s="217"/>
      <c r="N50" s="171"/>
      <c r="O50" s="172"/>
      <c r="P50" s="161"/>
      <c r="Q50" s="104"/>
      <c r="R50" s="104"/>
      <c r="S50" s="104"/>
      <c r="T50" s="104"/>
      <c r="U50" s="4"/>
      <c r="V50" s="124"/>
      <c r="W50" s="124"/>
      <c r="X50" s="124">
        <f t="shared" si="14"/>
        <v>0</v>
      </c>
      <c r="Y50" s="218"/>
      <c r="Z50" s="218"/>
      <c r="AA50" s="218"/>
      <c r="AB50" s="218"/>
      <c r="AC50" s="124"/>
      <c r="AD50" s="124"/>
      <c r="AE50" s="124">
        <v>1.0</v>
      </c>
      <c r="AF50" s="104"/>
      <c r="AG50" s="104"/>
      <c r="AH50" s="104"/>
      <c r="AI50" s="124"/>
      <c r="AJ50" s="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4"/>
      <c r="BL50" s="129"/>
      <c r="BM50" s="129">
        <f t="shared" si="9"/>
        <v>0</v>
      </c>
      <c r="BN50" s="129"/>
      <c r="BO50" s="129">
        <v>6.0</v>
      </c>
      <c r="BP50" s="5"/>
      <c r="BQ50" s="126">
        <v>3.95</v>
      </c>
      <c r="BR50" s="126">
        <f t="shared" si="10"/>
        <v>0</v>
      </c>
      <c r="BS50" s="5"/>
    </row>
    <row r="51" ht="19.5" customHeight="1">
      <c r="A51" s="168" t="s">
        <v>421</v>
      </c>
      <c r="B51" s="109" t="s">
        <v>422</v>
      </c>
      <c r="C51" s="109">
        <v>1.0</v>
      </c>
      <c r="D51" s="127">
        <f t="shared" si="6"/>
        <v>0</v>
      </c>
      <c r="E51" s="111">
        <v>110.0</v>
      </c>
      <c r="F51" s="111">
        <f t="shared" si="7"/>
        <v>0</v>
      </c>
      <c r="G51" s="4"/>
      <c r="H51" s="112"/>
      <c r="I51" s="113"/>
      <c r="J51" s="114"/>
      <c r="K51" s="115"/>
      <c r="L51" s="87"/>
      <c r="M51" s="217"/>
      <c r="N51" s="171"/>
      <c r="O51" s="172"/>
      <c r="P51" s="161"/>
      <c r="Q51" s="104"/>
      <c r="R51" s="104"/>
      <c r="S51" s="104"/>
      <c r="T51" s="104"/>
      <c r="U51" s="4"/>
      <c r="V51" s="124"/>
      <c r="W51" s="124"/>
      <c r="X51" s="124">
        <f t="shared" si="14"/>
        <v>0</v>
      </c>
      <c r="Y51" s="218"/>
      <c r="Z51" s="218"/>
      <c r="AA51" s="218"/>
      <c r="AB51" s="218"/>
      <c r="AC51" s="124"/>
      <c r="AD51" s="124"/>
      <c r="AE51" s="124">
        <v>1.0</v>
      </c>
      <c r="AF51" s="104"/>
      <c r="AG51" s="104"/>
      <c r="AH51" s="104"/>
      <c r="AI51" s="124"/>
      <c r="AJ51" s="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4"/>
      <c r="BL51" s="129"/>
      <c r="BM51" s="129">
        <f t="shared" si="9"/>
        <v>0</v>
      </c>
      <c r="BN51" s="129"/>
      <c r="BO51" s="129">
        <v>5.0</v>
      </c>
      <c r="BP51" s="5"/>
      <c r="BQ51" s="126">
        <v>3.4</v>
      </c>
      <c r="BR51" s="126">
        <f t="shared" si="10"/>
        <v>0</v>
      </c>
      <c r="BS51" s="5"/>
    </row>
    <row r="52" ht="19.5" customHeight="1">
      <c r="A52" s="168" t="s">
        <v>423</v>
      </c>
      <c r="B52" s="109" t="s">
        <v>424</v>
      </c>
      <c r="C52" s="109">
        <v>1.0</v>
      </c>
      <c r="D52" s="127">
        <f t="shared" si="6"/>
        <v>0</v>
      </c>
      <c r="E52" s="222" t="s">
        <v>425</v>
      </c>
      <c r="F52" s="111"/>
      <c r="G52" s="4"/>
      <c r="H52" s="112"/>
      <c r="I52" s="113"/>
      <c r="J52" s="114"/>
      <c r="K52" s="115"/>
      <c r="L52" s="87"/>
      <c r="M52" s="217"/>
      <c r="N52" s="171"/>
      <c r="O52" s="172"/>
      <c r="P52" s="161"/>
      <c r="Q52" s="104"/>
      <c r="R52" s="104"/>
      <c r="S52" s="104"/>
      <c r="T52" s="104"/>
      <c r="U52" s="4"/>
      <c r="V52" s="124"/>
      <c r="W52" s="124"/>
      <c r="X52" s="124">
        <f t="shared" si="14"/>
        <v>0</v>
      </c>
      <c r="Y52" s="218"/>
      <c r="Z52" s="218"/>
      <c r="AA52" s="218"/>
      <c r="AB52" s="218"/>
      <c r="AC52" s="124"/>
      <c r="AD52" s="124"/>
      <c r="AE52" s="124">
        <v>1.0</v>
      </c>
      <c r="AF52" s="104"/>
      <c r="AG52" s="104"/>
      <c r="AH52" s="104"/>
      <c r="AI52" s="124"/>
      <c r="AJ52" s="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4"/>
      <c r="BL52" s="129"/>
      <c r="BM52" s="129">
        <f t="shared" si="9"/>
        <v>0</v>
      </c>
      <c r="BN52" s="129"/>
      <c r="BO52" s="129">
        <v>6.0</v>
      </c>
      <c r="BP52" s="5"/>
      <c r="BQ52" s="126">
        <v>5.5</v>
      </c>
      <c r="BR52" s="126">
        <f t="shared" si="10"/>
        <v>0</v>
      </c>
      <c r="BS52" s="5"/>
    </row>
    <row r="53" ht="19.5" customHeight="1">
      <c r="A53" s="168" t="s">
        <v>426</v>
      </c>
      <c r="B53" s="109" t="s">
        <v>427</v>
      </c>
      <c r="C53" s="109">
        <v>1.0</v>
      </c>
      <c r="D53" s="127">
        <f t="shared" si="6"/>
        <v>0</v>
      </c>
      <c r="E53" s="222" t="s">
        <v>425</v>
      </c>
      <c r="F53" s="111"/>
      <c r="G53" s="4"/>
      <c r="H53" s="112"/>
      <c r="I53" s="113"/>
      <c r="J53" s="114"/>
      <c r="K53" s="115"/>
      <c r="L53" s="87"/>
      <c r="M53" s="217"/>
      <c r="N53" s="171"/>
      <c r="O53" s="172"/>
      <c r="P53" s="161"/>
      <c r="Q53" s="104"/>
      <c r="R53" s="104"/>
      <c r="S53" s="104"/>
      <c r="T53" s="104"/>
      <c r="U53" s="4"/>
      <c r="V53" s="124"/>
      <c r="W53" s="124"/>
      <c r="X53" s="124">
        <f t="shared" si="14"/>
        <v>0</v>
      </c>
      <c r="Y53" s="218"/>
      <c r="Z53" s="218"/>
      <c r="AA53" s="218"/>
      <c r="AB53" s="218"/>
      <c r="AC53" s="124"/>
      <c r="AD53" s="124"/>
      <c r="AE53" s="124">
        <v>1.0</v>
      </c>
      <c r="AF53" s="104"/>
      <c r="AG53" s="104"/>
      <c r="AH53" s="104"/>
      <c r="AI53" s="124"/>
      <c r="AJ53" s="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4"/>
      <c r="BL53" s="129"/>
      <c r="BM53" s="129">
        <f t="shared" si="9"/>
        <v>0</v>
      </c>
      <c r="BN53" s="129"/>
      <c r="BO53" s="129">
        <v>8.0</v>
      </c>
      <c r="BP53" s="5"/>
      <c r="BQ53" s="126">
        <v>3.9</v>
      </c>
      <c r="BR53" s="126">
        <f t="shared" si="10"/>
        <v>0</v>
      </c>
      <c r="BS53" s="5"/>
    </row>
    <row r="54" ht="19.5" customHeight="1">
      <c r="A54" s="168" t="s">
        <v>428</v>
      </c>
      <c r="B54" s="109" t="s">
        <v>429</v>
      </c>
      <c r="C54" s="109">
        <v>1.0</v>
      </c>
      <c r="D54" s="127">
        <f t="shared" si="6"/>
        <v>0</v>
      </c>
      <c r="E54" s="222" t="s">
        <v>425</v>
      </c>
      <c r="F54" s="111"/>
      <c r="G54" s="4"/>
      <c r="H54" s="112"/>
      <c r="I54" s="113"/>
      <c r="J54" s="114"/>
      <c r="K54" s="115"/>
      <c r="L54" s="87"/>
      <c r="M54" s="217"/>
      <c r="N54" s="171"/>
      <c r="O54" s="172"/>
      <c r="P54" s="161"/>
      <c r="Q54" s="104"/>
      <c r="R54" s="104"/>
      <c r="S54" s="104"/>
      <c r="T54" s="104"/>
      <c r="U54" s="4"/>
      <c r="V54" s="124"/>
      <c r="W54" s="124"/>
      <c r="X54" s="124">
        <f t="shared" si="14"/>
        <v>0</v>
      </c>
      <c r="Y54" s="218"/>
      <c r="Z54" s="218"/>
      <c r="AA54" s="218"/>
      <c r="AB54" s="218"/>
      <c r="AC54" s="124"/>
      <c r="AD54" s="124"/>
      <c r="AE54" s="124">
        <v>1.0</v>
      </c>
      <c r="AF54" s="104"/>
      <c r="AG54" s="104"/>
      <c r="AH54" s="104"/>
      <c r="AI54" s="124"/>
      <c r="AJ54" s="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4"/>
      <c r="BL54" s="129"/>
      <c r="BM54" s="129">
        <f t="shared" si="9"/>
        <v>0</v>
      </c>
      <c r="BN54" s="129"/>
      <c r="BO54" s="129">
        <v>8.0</v>
      </c>
      <c r="BP54" s="5"/>
      <c r="BQ54" s="126">
        <v>4.8</v>
      </c>
      <c r="BR54" s="126">
        <f t="shared" si="10"/>
        <v>0</v>
      </c>
      <c r="BS54" s="5"/>
    </row>
    <row r="55" ht="19.5" customHeight="1">
      <c r="A55" s="168" t="s">
        <v>430</v>
      </c>
      <c r="B55" s="109" t="s">
        <v>431</v>
      </c>
      <c r="C55" s="109">
        <v>1.0</v>
      </c>
      <c r="D55" s="127">
        <f t="shared" si="6"/>
        <v>0</v>
      </c>
      <c r="E55" s="222" t="s">
        <v>425</v>
      </c>
      <c r="F55" s="111"/>
      <c r="G55" s="4"/>
      <c r="H55" s="112"/>
      <c r="I55" s="113"/>
      <c r="J55" s="114"/>
      <c r="K55" s="115"/>
      <c r="L55" s="87"/>
      <c r="M55" s="217"/>
      <c r="N55" s="171"/>
      <c r="O55" s="172"/>
      <c r="P55" s="161"/>
      <c r="Q55" s="104"/>
      <c r="R55" s="104"/>
      <c r="S55" s="104"/>
      <c r="T55" s="104"/>
      <c r="U55" s="4"/>
      <c r="V55" s="124"/>
      <c r="W55" s="124"/>
      <c r="X55" s="124">
        <f t="shared" si="14"/>
        <v>0</v>
      </c>
      <c r="Y55" s="218"/>
      <c r="Z55" s="218"/>
      <c r="AA55" s="218"/>
      <c r="AB55" s="218"/>
      <c r="AC55" s="124"/>
      <c r="AD55" s="124"/>
      <c r="AE55" s="124">
        <v>1.0</v>
      </c>
      <c r="AF55" s="104"/>
      <c r="AG55" s="104"/>
      <c r="AH55" s="104"/>
      <c r="AI55" s="124"/>
      <c r="AJ55" s="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4"/>
      <c r="BL55" s="129"/>
      <c r="BM55" s="129">
        <f t="shared" si="9"/>
        <v>0</v>
      </c>
      <c r="BN55" s="129"/>
      <c r="BO55" s="129">
        <v>6.0</v>
      </c>
      <c r="BP55" s="5"/>
      <c r="BQ55" s="126">
        <v>3.2</v>
      </c>
      <c r="BR55" s="126">
        <f t="shared" si="10"/>
        <v>0</v>
      </c>
      <c r="BS55" s="5"/>
    </row>
    <row r="56" ht="19.5" customHeight="1">
      <c r="A56" s="168" t="s">
        <v>432</v>
      </c>
      <c r="B56" s="109" t="s">
        <v>433</v>
      </c>
      <c r="C56" s="109">
        <v>1.0</v>
      </c>
      <c r="D56" s="127">
        <f t="shared" si="6"/>
        <v>0</v>
      </c>
      <c r="E56" s="128">
        <v>95.0</v>
      </c>
      <c r="F56" s="111">
        <f t="shared" ref="F56:F61" si="15">D56*E56*(100-$D$2)/100</f>
        <v>0</v>
      </c>
      <c r="G56" s="4"/>
      <c r="H56" s="112"/>
      <c r="I56" s="113"/>
      <c r="J56" s="114"/>
      <c r="K56" s="115"/>
      <c r="L56" s="87"/>
      <c r="M56" s="217"/>
      <c r="N56" s="171"/>
      <c r="O56" s="172"/>
      <c r="P56" s="161"/>
      <c r="Q56" s="104"/>
      <c r="R56" s="104"/>
      <c r="S56" s="104"/>
      <c r="T56" s="104"/>
      <c r="U56" s="4"/>
      <c r="V56" s="124"/>
      <c r="W56" s="124"/>
      <c r="X56" s="124"/>
      <c r="Y56" s="124">
        <f t="shared" ref="Y56:Y66" si="16">AF56*$D56</f>
        <v>0</v>
      </c>
      <c r="Z56" s="218"/>
      <c r="AA56" s="218"/>
      <c r="AB56" s="218"/>
      <c r="AC56" s="124"/>
      <c r="AD56" s="124"/>
      <c r="AE56" s="124"/>
      <c r="AF56" s="124">
        <v>1.0</v>
      </c>
      <c r="AG56" s="104"/>
      <c r="AH56" s="104"/>
      <c r="AI56" s="124"/>
      <c r="AJ56" s="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4"/>
      <c r="BL56" s="129"/>
      <c r="BM56" s="129">
        <f t="shared" si="9"/>
        <v>0</v>
      </c>
      <c r="BN56" s="129"/>
      <c r="BO56" s="129">
        <v>4.0</v>
      </c>
      <c r="BP56" s="5"/>
      <c r="BQ56" s="126">
        <v>3.4</v>
      </c>
      <c r="BR56" s="126">
        <f t="shared" si="10"/>
        <v>0</v>
      </c>
      <c r="BS56" s="5"/>
    </row>
    <row r="57" ht="19.5" customHeight="1">
      <c r="A57" s="168" t="s">
        <v>434</v>
      </c>
      <c r="B57" s="109" t="s">
        <v>435</v>
      </c>
      <c r="C57" s="109">
        <v>1.0</v>
      </c>
      <c r="D57" s="127">
        <f t="shared" si="6"/>
        <v>0</v>
      </c>
      <c r="E57" s="128">
        <v>130.0</v>
      </c>
      <c r="F57" s="111">
        <f t="shared" si="15"/>
        <v>0</v>
      </c>
      <c r="G57" s="4"/>
      <c r="H57" s="112"/>
      <c r="I57" s="113"/>
      <c r="J57" s="114"/>
      <c r="K57" s="115"/>
      <c r="L57" s="87"/>
      <c r="M57" s="217"/>
      <c r="N57" s="171"/>
      <c r="O57" s="172"/>
      <c r="P57" s="161"/>
      <c r="Q57" s="104"/>
      <c r="R57" s="104"/>
      <c r="S57" s="104"/>
      <c r="T57" s="104"/>
      <c r="U57" s="4"/>
      <c r="V57" s="124"/>
      <c r="W57" s="124"/>
      <c r="X57" s="124"/>
      <c r="Y57" s="124">
        <f t="shared" si="16"/>
        <v>0</v>
      </c>
      <c r="Z57" s="218"/>
      <c r="AA57" s="218"/>
      <c r="AB57" s="218"/>
      <c r="AC57" s="124"/>
      <c r="AD57" s="124"/>
      <c r="AE57" s="124"/>
      <c r="AF57" s="124">
        <v>1.0</v>
      </c>
      <c r="AG57" s="104"/>
      <c r="AH57" s="104"/>
      <c r="AI57" s="124"/>
      <c r="AJ57" s="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4"/>
      <c r="BL57" s="129"/>
      <c r="BM57" s="129">
        <f t="shared" si="9"/>
        <v>0</v>
      </c>
      <c r="BN57" s="129"/>
      <c r="BO57" s="129">
        <v>4.0</v>
      </c>
      <c r="BP57" s="5"/>
      <c r="BQ57" s="126">
        <v>4.95</v>
      </c>
      <c r="BR57" s="126">
        <f t="shared" si="10"/>
        <v>0</v>
      </c>
      <c r="BS57" s="5"/>
    </row>
    <row r="58" ht="19.5" customHeight="1">
      <c r="A58" s="168" t="s">
        <v>436</v>
      </c>
      <c r="B58" s="109" t="s">
        <v>437</v>
      </c>
      <c r="C58" s="109">
        <v>1.0</v>
      </c>
      <c r="D58" s="127">
        <f t="shared" si="6"/>
        <v>0</v>
      </c>
      <c r="E58" s="128">
        <v>102.5</v>
      </c>
      <c r="F58" s="111">
        <f t="shared" si="15"/>
        <v>0</v>
      </c>
      <c r="G58" s="4"/>
      <c r="H58" s="112"/>
      <c r="I58" s="113"/>
      <c r="J58" s="114"/>
      <c r="K58" s="115"/>
      <c r="L58" s="87"/>
      <c r="M58" s="217"/>
      <c r="N58" s="171"/>
      <c r="O58" s="172"/>
      <c r="P58" s="161"/>
      <c r="Q58" s="104"/>
      <c r="R58" s="104"/>
      <c r="S58" s="104"/>
      <c r="T58" s="104"/>
      <c r="U58" s="4"/>
      <c r="V58" s="124"/>
      <c r="W58" s="124"/>
      <c r="X58" s="124"/>
      <c r="Y58" s="124">
        <f t="shared" si="16"/>
        <v>0</v>
      </c>
      <c r="Z58" s="218"/>
      <c r="AA58" s="218"/>
      <c r="AB58" s="218"/>
      <c r="AC58" s="124"/>
      <c r="AD58" s="124"/>
      <c r="AE58" s="124"/>
      <c r="AF58" s="124">
        <v>1.0</v>
      </c>
      <c r="AG58" s="104"/>
      <c r="AH58" s="104"/>
      <c r="AI58" s="124"/>
      <c r="AJ58" s="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4"/>
      <c r="BL58" s="129"/>
      <c r="BM58" s="129">
        <f t="shared" si="9"/>
        <v>0</v>
      </c>
      <c r="BN58" s="129"/>
      <c r="BO58" s="129">
        <v>4.0</v>
      </c>
      <c r="BP58" s="5"/>
      <c r="BQ58" s="126">
        <v>4.0</v>
      </c>
      <c r="BR58" s="126">
        <f t="shared" si="10"/>
        <v>0</v>
      </c>
      <c r="BS58" s="5"/>
    </row>
    <row r="59" ht="19.5" customHeight="1">
      <c r="A59" s="168" t="s">
        <v>438</v>
      </c>
      <c r="B59" s="109" t="s">
        <v>439</v>
      </c>
      <c r="C59" s="109">
        <v>1.0</v>
      </c>
      <c r="D59" s="127">
        <f t="shared" si="6"/>
        <v>0</v>
      </c>
      <c r="E59" s="128">
        <v>140.0</v>
      </c>
      <c r="F59" s="111">
        <f t="shared" si="15"/>
        <v>0</v>
      </c>
      <c r="G59" s="4"/>
      <c r="H59" s="112"/>
      <c r="I59" s="113"/>
      <c r="J59" s="114"/>
      <c r="K59" s="115"/>
      <c r="L59" s="87"/>
      <c r="M59" s="217"/>
      <c r="N59" s="223"/>
      <c r="O59" s="172"/>
      <c r="P59" s="161"/>
      <c r="Q59" s="104"/>
      <c r="R59" s="104"/>
      <c r="S59" s="104"/>
      <c r="T59" s="104"/>
      <c r="U59" s="4"/>
      <c r="V59" s="124"/>
      <c r="W59" s="124"/>
      <c r="X59" s="124"/>
      <c r="Y59" s="124">
        <f t="shared" si="16"/>
        <v>0</v>
      </c>
      <c r="Z59" s="218"/>
      <c r="AA59" s="218"/>
      <c r="AB59" s="218"/>
      <c r="AC59" s="124"/>
      <c r="AD59" s="124"/>
      <c r="AE59" s="124"/>
      <c r="AF59" s="124">
        <v>1.0</v>
      </c>
      <c r="AG59" s="104"/>
      <c r="AH59" s="104"/>
      <c r="AI59" s="124"/>
      <c r="AJ59" s="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4"/>
      <c r="BL59" s="129"/>
      <c r="BM59" s="129">
        <f t="shared" si="9"/>
        <v>0</v>
      </c>
      <c r="BN59" s="129"/>
      <c r="BO59" s="129">
        <v>4.0</v>
      </c>
      <c r="BP59" s="5"/>
      <c r="BQ59" s="126">
        <v>5.15</v>
      </c>
      <c r="BR59" s="126">
        <f t="shared" si="10"/>
        <v>0</v>
      </c>
      <c r="BS59" s="5"/>
    </row>
    <row r="60" ht="19.5" customHeight="1">
      <c r="A60" s="168" t="s">
        <v>440</v>
      </c>
      <c r="B60" s="109" t="s">
        <v>441</v>
      </c>
      <c r="C60" s="109">
        <v>1.0</v>
      </c>
      <c r="D60" s="127">
        <f t="shared" si="6"/>
        <v>0</v>
      </c>
      <c r="E60" s="128">
        <v>200.0</v>
      </c>
      <c r="F60" s="111">
        <f t="shared" si="15"/>
        <v>0</v>
      </c>
      <c r="G60" s="4"/>
      <c r="H60" s="112"/>
      <c r="I60" s="113"/>
      <c r="J60" s="114"/>
      <c r="K60" s="115"/>
      <c r="L60" s="87"/>
      <c r="M60" s="217"/>
      <c r="N60" s="223"/>
      <c r="O60" s="172"/>
      <c r="P60" s="161"/>
      <c r="Q60" s="104"/>
      <c r="R60" s="104"/>
      <c r="S60" s="104"/>
      <c r="T60" s="104"/>
      <c r="U60" s="4"/>
      <c r="V60" s="124"/>
      <c r="W60" s="124"/>
      <c r="X60" s="124"/>
      <c r="Y60" s="124">
        <f t="shared" si="16"/>
        <v>0</v>
      </c>
      <c r="Z60" s="218"/>
      <c r="AA60" s="218"/>
      <c r="AB60" s="218"/>
      <c r="AC60" s="124"/>
      <c r="AD60" s="124"/>
      <c r="AE60" s="124"/>
      <c r="AF60" s="124">
        <v>1.0</v>
      </c>
      <c r="AG60" s="104"/>
      <c r="AH60" s="104"/>
      <c r="AI60" s="124"/>
      <c r="AJ60" s="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4"/>
      <c r="BL60" s="129"/>
      <c r="BM60" s="129">
        <f t="shared" si="9"/>
        <v>0</v>
      </c>
      <c r="BN60" s="129"/>
      <c r="BO60" s="129">
        <v>4.0</v>
      </c>
      <c r="BP60" s="5"/>
      <c r="BQ60" s="126">
        <v>6.0</v>
      </c>
      <c r="BR60" s="126">
        <f t="shared" si="10"/>
        <v>0</v>
      </c>
      <c r="BS60" s="5"/>
    </row>
    <row r="61" ht="19.5" customHeight="1">
      <c r="A61" s="168" t="s">
        <v>442</v>
      </c>
      <c r="B61" s="109" t="s">
        <v>443</v>
      </c>
      <c r="C61" s="109">
        <v>1.0</v>
      </c>
      <c r="D61" s="127">
        <f t="shared" si="6"/>
        <v>0</v>
      </c>
      <c r="E61" s="111">
        <v>217.5</v>
      </c>
      <c r="F61" s="111">
        <f t="shared" si="15"/>
        <v>0</v>
      </c>
      <c r="G61" s="4"/>
      <c r="H61" s="112"/>
      <c r="I61" s="113"/>
      <c r="J61" s="114"/>
      <c r="K61" s="115"/>
      <c r="L61" s="87"/>
      <c r="M61" s="217"/>
      <c r="N61" s="223"/>
      <c r="O61" s="172"/>
      <c r="P61" s="161"/>
      <c r="Q61" s="104"/>
      <c r="R61" s="104"/>
      <c r="S61" s="104"/>
      <c r="T61" s="104"/>
      <c r="U61" s="4"/>
      <c r="V61" s="124"/>
      <c r="W61" s="124"/>
      <c r="X61" s="124"/>
      <c r="Y61" s="124">
        <f t="shared" si="16"/>
        <v>0</v>
      </c>
      <c r="Z61" s="218"/>
      <c r="AA61" s="218"/>
      <c r="AB61" s="218"/>
      <c r="AC61" s="124"/>
      <c r="AD61" s="124"/>
      <c r="AE61" s="124"/>
      <c r="AF61" s="124">
        <v>1.0</v>
      </c>
      <c r="AG61" s="104"/>
      <c r="AH61" s="104"/>
      <c r="AI61" s="124"/>
      <c r="AJ61" s="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4"/>
      <c r="BL61" s="129"/>
      <c r="BM61" s="129">
        <f t="shared" si="9"/>
        <v>0</v>
      </c>
      <c r="BN61" s="129"/>
      <c r="BO61" s="129">
        <v>6.0</v>
      </c>
      <c r="BP61" s="5"/>
      <c r="BQ61" s="126">
        <v>9.25</v>
      </c>
      <c r="BR61" s="126">
        <f t="shared" si="10"/>
        <v>0</v>
      </c>
      <c r="BS61" s="5"/>
    </row>
    <row r="62" ht="19.5" customHeight="1">
      <c r="A62" s="168" t="s">
        <v>444</v>
      </c>
      <c r="B62" s="109" t="s">
        <v>445</v>
      </c>
      <c r="C62" s="109">
        <v>1.0</v>
      </c>
      <c r="D62" s="127">
        <f t="shared" si="6"/>
        <v>0</v>
      </c>
      <c r="E62" s="222" t="s">
        <v>425</v>
      </c>
      <c r="F62" s="111"/>
      <c r="G62" s="4"/>
      <c r="H62" s="112"/>
      <c r="I62" s="113"/>
      <c r="J62" s="114"/>
      <c r="K62" s="115"/>
      <c r="L62" s="87"/>
      <c r="M62" s="217"/>
      <c r="N62" s="223"/>
      <c r="O62" s="172"/>
      <c r="P62" s="161"/>
      <c r="Q62" s="104"/>
      <c r="R62" s="104"/>
      <c r="S62" s="104"/>
      <c r="T62" s="104"/>
      <c r="U62" s="4"/>
      <c r="V62" s="124"/>
      <c r="W62" s="124"/>
      <c r="X62" s="124"/>
      <c r="Y62" s="124">
        <f t="shared" si="16"/>
        <v>0</v>
      </c>
      <c r="Z62" s="218"/>
      <c r="AA62" s="218"/>
      <c r="AB62" s="218"/>
      <c r="AC62" s="124"/>
      <c r="AD62" s="124"/>
      <c r="AE62" s="124"/>
      <c r="AF62" s="124">
        <v>1.0</v>
      </c>
      <c r="AG62" s="104"/>
      <c r="AH62" s="104"/>
      <c r="AI62" s="124"/>
      <c r="AJ62" s="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4"/>
      <c r="BL62" s="129"/>
      <c r="BM62" s="129">
        <f t="shared" si="9"/>
        <v>0</v>
      </c>
      <c r="BN62" s="129"/>
      <c r="BO62" s="129">
        <v>12.0</v>
      </c>
      <c r="BP62" s="5"/>
      <c r="BQ62" s="126">
        <v>9.1</v>
      </c>
      <c r="BR62" s="126">
        <f t="shared" si="10"/>
        <v>0</v>
      </c>
      <c r="BS62" s="5"/>
    </row>
    <row r="63" ht="19.5" customHeight="1">
      <c r="A63" s="168" t="s">
        <v>446</v>
      </c>
      <c r="B63" s="109" t="s">
        <v>447</v>
      </c>
      <c r="C63" s="109">
        <v>1.0</v>
      </c>
      <c r="D63" s="127">
        <f t="shared" si="6"/>
        <v>0</v>
      </c>
      <c r="E63" s="222" t="s">
        <v>425</v>
      </c>
      <c r="F63" s="111"/>
      <c r="G63" s="4"/>
      <c r="H63" s="112"/>
      <c r="I63" s="113"/>
      <c r="J63" s="114"/>
      <c r="K63" s="115"/>
      <c r="L63" s="87"/>
      <c r="M63" s="217"/>
      <c r="N63" s="223"/>
      <c r="O63" s="172"/>
      <c r="P63" s="161"/>
      <c r="Q63" s="104"/>
      <c r="R63" s="104"/>
      <c r="S63" s="104"/>
      <c r="T63" s="104"/>
      <c r="U63" s="4"/>
      <c r="V63" s="124"/>
      <c r="W63" s="124"/>
      <c r="X63" s="124"/>
      <c r="Y63" s="124">
        <f t="shared" si="16"/>
        <v>0</v>
      </c>
      <c r="Z63" s="218"/>
      <c r="AA63" s="218"/>
      <c r="AB63" s="218"/>
      <c r="AC63" s="124"/>
      <c r="AD63" s="124"/>
      <c r="AE63" s="124"/>
      <c r="AF63" s="124">
        <v>1.0</v>
      </c>
      <c r="AG63" s="104"/>
      <c r="AH63" s="104"/>
      <c r="AI63" s="124"/>
      <c r="AJ63" s="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4"/>
      <c r="BL63" s="129"/>
      <c r="BM63" s="129">
        <f t="shared" si="9"/>
        <v>0</v>
      </c>
      <c r="BN63" s="129"/>
      <c r="BO63" s="129">
        <v>12.0</v>
      </c>
      <c r="BP63" s="5"/>
      <c r="BQ63" s="126">
        <v>14.0</v>
      </c>
      <c r="BR63" s="126">
        <f t="shared" si="10"/>
        <v>0</v>
      </c>
      <c r="BS63" s="5"/>
    </row>
    <row r="64" ht="19.5" customHeight="1">
      <c r="A64" s="168" t="s">
        <v>448</v>
      </c>
      <c r="B64" s="109" t="s">
        <v>449</v>
      </c>
      <c r="C64" s="109">
        <v>1.0</v>
      </c>
      <c r="D64" s="127">
        <f t="shared" si="6"/>
        <v>0</v>
      </c>
      <c r="E64" s="222" t="s">
        <v>425</v>
      </c>
      <c r="F64" s="111"/>
      <c r="G64" s="4"/>
      <c r="H64" s="112"/>
      <c r="I64" s="113"/>
      <c r="J64" s="114"/>
      <c r="K64" s="115"/>
      <c r="L64" s="87"/>
      <c r="M64" s="217"/>
      <c r="N64" s="223"/>
      <c r="O64" s="172"/>
      <c r="P64" s="161"/>
      <c r="Q64" s="104"/>
      <c r="R64" s="104"/>
      <c r="S64" s="104"/>
      <c r="T64" s="104"/>
      <c r="U64" s="4"/>
      <c r="V64" s="124"/>
      <c r="W64" s="124"/>
      <c r="X64" s="124"/>
      <c r="Y64" s="124">
        <f t="shared" si="16"/>
        <v>0</v>
      </c>
      <c r="Z64" s="218"/>
      <c r="AA64" s="218"/>
      <c r="AB64" s="218"/>
      <c r="AC64" s="124"/>
      <c r="AD64" s="124"/>
      <c r="AE64" s="124"/>
      <c r="AF64" s="124">
        <v>1.0</v>
      </c>
      <c r="AG64" s="104"/>
      <c r="AH64" s="104"/>
      <c r="AI64" s="124"/>
      <c r="AJ64" s="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4"/>
      <c r="BL64" s="129"/>
      <c r="BM64" s="129">
        <f t="shared" si="9"/>
        <v>0</v>
      </c>
      <c r="BN64" s="129"/>
      <c r="BO64" s="129">
        <v>12.0</v>
      </c>
      <c r="BP64" s="5"/>
      <c r="BQ64" s="126">
        <v>11.5</v>
      </c>
      <c r="BR64" s="126">
        <f t="shared" si="10"/>
        <v>0</v>
      </c>
      <c r="BS64" s="5"/>
    </row>
    <row r="65" ht="19.5" customHeight="1">
      <c r="A65" s="168" t="s">
        <v>450</v>
      </c>
      <c r="B65" s="109" t="s">
        <v>451</v>
      </c>
      <c r="C65" s="109">
        <v>1.0</v>
      </c>
      <c r="D65" s="127">
        <f t="shared" si="6"/>
        <v>0</v>
      </c>
      <c r="E65" s="111">
        <v>192.5</v>
      </c>
      <c r="F65" s="111">
        <f t="shared" ref="F65:F74" si="17">D65*E65*(100-$D$2)/100</f>
        <v>0</v>
      </c>
      <c r="G65" s="4"/>
      <c r="H65" s="112"/>
      <c r="I65" s="113"/>
      <c r="J65" s="114"/>
      <c r="K65" s="115"/>
      <c r="L65" s="87"/>
      <c r="M65" s="217"/>
      <c r="N65" s="223"/>
      <c r="O65" s="172"/>
      <c r="P65" s="161"/>
      <c r="Q65" s="104"/>
      <c r="R65" s="104"/>
      <c r="S65" s="104"/>
      <c r="T65" s="104"/>
      <c r="U65" s="4"/>
      <c r="V65" s="124"/>
      <c r="W65" s="124"/>
      <c r="X65" s="124"/>
      <c r="Y65" s="124">
        <f t="shared" si="16"/>
        <v>0</v>
      </c>
      <c r="Z65" s="218"/>
      <c r="AA65" s="218"/>
      <c r="AB65" s="218"/>
      <c r="AC65" s="124"/>
      <c r="AD65" s="124"/>
      <c r="AE65" s="124"/>
      <c r="AF65" s="124">
        <v>1.0</v>
      </c>
      <c r="AG65" s="104"/>
      <c r="AH65" s="104"/>
      <c r="AI65" s="124"/>
      <c r="AJ65" s="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4"/>
      <c r="BL65" s="129"/>
      <c r="BM65" s="129">
        <f t="shared" si="9"/>
        <v>0</v>
      </c>
      <c r="BN65" s="129"/>
      <c r="BO65" s="129">
        <v>9.0</v>
      </c>
      <c r="BP65" s="5"/>
      <c r="BQ65" s="126">
        <v>6.6</v>
      </c>
      <c r="BR65" s="126">
        <f t="shared" si="10"/>
        <v>0</v>
      </c>
      <c r="BS65" s="5"/>
    </row>
    <row r="66" ht="19.5" customHeight="1">
      <c r="A66" s="168" t="s">
        <v>452</v>
      </c>
      <c r="B66" s="109" t="s">
        <v>433</v>
      </c>
      <c r="C66" s="109">
        <v>1.0</v>
      </c>
      <c r="D66" s="127">
        <f t="shared" si="6"/>
        <v>0</v>
      </c>
      <c r="E66" s="111">
        <v>85.0</v>
      </c>
      <c r="F66" s="111">
        <f t="shared" si="17"/>
        <v>0</v>
      </c>
      <c r="G66" s="4"/>
      <c r="H66" s="112"/>
      <c r="I66" s="113"/>
      <c r="J66" s="114"/>
      <c r="K66" s="115"/>
      <c r="L66" s="87"/>
      <c r="M66" s="217"/>
      <c r="N66" s="223"/>
      <c r="O66" s="172"/>
      <c r="P66" s="161"/>
      <c r="Q66" s="104"/>
      <c r="R66" s="104"/>
      <c r="S66" s="104"/>
      <c r="T66" s="104"/>
      <c r="U66" s="4"/>
      <c r="V66" s="124"/>
      <c r="W66" s="124"/>
      <c r="X66" s="124"/>
      <c r="Y66" s="124">
        <f t="shared" si="16"/>
        <v>0</v>
      </c>
      <c r="Z66" s="218"/>
      <c r="AA66" s="218"/>
      <c r="AB66" s="218"/>
      <c r="AC66" s="124"/>
      <c r="AD66" s="124"/>
      <c r="AE66" s="124"/>
      <c r="AF66" s="124">
        <v>1.0</v>
      </c>
      <c r="AG66" s="104"/>
      <c r="AH66" s="104"/>
      <c r="AI66" s="124"/>
      <c r="AJ66" s="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4"/>
      <c r="BL66" s="129"/>
      <c r="BM66" s="129">
        <f t="shared" si="9"/>
        <v>0</v>
      </c>
      <c r="BN66" s="129"/>
      <c r="BO66" s="129">
        <v>6.0</v>
      </c>
      <c r="BP66" s="5"/>
      <c r="BQ66" s="126">
        <v>2.5</v>
      </c>
      <c r="BR66" s="126">
        <f t="shared" si="10"/>
        <v>0</v>
      </c>
      <c r="BS66" s="5"/>
    </row>
    <row r="67" ht="19.5" customHeight="1">
      <c r="A67" s="168" t="s">
        <v>453</v>
      </c>
      <c r="B67" s="109" t="s">
        <v>454</v>
      </c>
      <c r="C67" s="109">
        <v>1.0</v>
      </c>
      <c r="D67" s="127">
        <f t="shared" si="6"/>
        <v>0</v>
      </c>
      <c r="E67" s="111">
        <v>390.0</v>
      </c>
      <c r="F67" s="111">
        <f t="shared" si="17"/>
        <v>0</v>
      </c>
      <c r="G67" s="4"/>
      <c r="H67" s="112"/>
      <c r="I67" s="113"/>
      <c r="J67" s="114"/>
      <c r="K67" s="115"/>
      <c r="L67" s="87"/>
      <c r="M67" s="217"/>
      <c r="N67" s="223"/>
      <c r="O67" s="172"/>
      <c r="P67" s="161"/>
      <c r="Q67" s="104"/>
      <c r="R67" s="104"/>
      <c r="S67" s="104"/>
      <c r="T67" s="104"/>
      <c r="U67" s="4"/>
      <c r="V67" s="124"/>
      <c r="W67" s="124"/>
      <c r="X67" s="124"/>
      <c r="Y67" s="124"/>
      <c r="Z67" s="124">
        <f t="shared" ref="Z67:Z68" si="18">AG67*$D67</f>
        <v>0</v>
      </c>
      <c r="AA67" s="218"/>
      <c r="AB67" s="218"/>
      <c r="AC67" s="124"/>
      <c r="AD67" s="124"/>
      <c r="AE67" s="124"/>
      <c r="AF67" s="124"/>
      <c r="AG67" s="124">
        <v>1.0</v>
      </c>
      <c r="AH67" s="104"/>
      <c r="AI67" s="124"/>
      <c r="AJ67" s="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4"/>
      <c r="BL67" s="129"/>
      <c r="BM67" s="129">
        <f t="shared" si="9"/>
        <v>0</v>
      </c>
      <c r="BN67" s="129"/>
      <c r="BO67" s="129">
        <v>12.0</v>
      </c>
      <c r="BP67" s="5"/>
      <c r="BQ67" s="126">
        <v>13.7</v>
      </c>
      <c r="BR67" s="126">
        <f t="shared" si="10"/>
        <v>0</v>
      </c>
      <c r="BS67" s="5"/>
    </row>
    <row r="68" ht="19.5" customHeight="1">
      <c r="A68" s="168" t="s">
        <v>455</v>
      </c>
      <c r="B68" s="109" t="s">
        <v>456</v>
      </c>
      <c r="C68" s="109">
        <v>1.0</v>
      </c>
      <c r="D68" s="127">
        <f t="shared" si="6"/>
        <v>0</v>
      </c>
      <c r="E68" s="111">
        <v>405.0</v>
      </c>
      <c r="F68" s="111">
        <f t="shared" si="17"/>
        <v>0</v>
      </c>
      <c r="G68" s="4"/>
      <c r="H68" s="112"/>
      <c r="I68" s="113"/>
      <c r="J68" s="114"/>
      <c r="K68" s="115"/>
      <c r="L68" s="87"/>
      <c r="M68" s="217"/>
      <c r="N68" s="223"/>
      <c r="O68" s="172"/>
      <c r="P68" s="161"/>
      <c r="Q68" s="104"/>
      <c r="R68" s="104"/>
      <c r="S68" s="104"/>
      <c r="T68" s="104"/>
      <c r="U68" s="4"/>
      <c r="V68" s="124"/>
      <c r="W68" s="124"/>
      <c r="X68" s="124"/>
      <c r="Y68" s="124"/>
      <c r="Z68" s="124">
        <f t="shared" si="18"/>
        <v>0</v>
      </c>
      <c r="AA68" s="218"/>
      <c r="AB68" s="218"/>
      <c r="AC68" s="124"/>
      <c r="AD68" s="124"/>
      <c r="AE68" s="124"/>
      <c r="AF68" s="124"/>
      <c r="AG68" s="124">
        <v>1.0</v>
      </c>
      <c r="AH68" s="104"/>
      <c r="AI68" s="124"/>
      <c r="AJ68" s="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4"/>
      <c r="BL68" s="129"/>
      <c r="BM68" s="129">
        <f t="shared" si="9"/>
        <v>0</v>
      </c>
      <c r="BN68" s="129"/>
      <c r="BO68" s="129">
        <v>14.0</v>
      </c>
      <c r="BP68" s="5"/>
      <c r="BQ68" s="126">
        <v>15.1</v>
      </c>
      <c r="BR68" s="126">
        <f t="shared" si="10"/>
        <v>0</v>
      </c>
      <c r="BS68" s="5"/>
    </row>
    <row r="69" ht="19.5" customHeight="1">
      <c r="A69" s="168" t="s">
        <v>457</v>
      </c>
      <c r="B69" s="109" t="s">
        <v>458</v>
      </c>
      <c r="C69" s="138">
        <v>2.0</v>
      </c>
      <c r="D69" s="127">
        <f t="shared" si="6"/>
        <v>0</v>
      </c>
      <c r="E69" s="128">
        <v>100.0</v>
      </c>
      <c r="F69" s="111">
        <f t="shared" si="17"/>
        <v>0</v>
      </c>
      <c r="G69" s="4"/>
      <c r="H69" s="112"/>
      <c r="I69" s="113"/>
      <c r="J69" s="114"/>
      <c r="K69" s="115"/>
      <c r="L69" s="87"/>
      <c r="M69" s="217"/>
      <c r="N69" s="177"/>
      <c r="O69" s="172"/>
      <c r="P69" s="161"/>
      <c r="Q69" s="104"/>
      <c r="R69" s="104"/>
      <c r="S69" s="104"/>
      <c r="T69" s="104"/>
      <c r="U69" s="4"/>
      <c r="V69" s="124"/>
      <c r="W69" s="124">
        <f>AD69*$D69</f>
        <v>0</v>
      </c>
      <c r="X69" s="124"/>
      <c r="Y69" s="124"/>
      <c r="Z69" s="124"/>
      <c r="AA69" s="218"/>
      <c r="AB69" s="218"/>
      <c r="AC69" s="124"/>
      <c r="AD69" s="124">
        <v>2.0</v>
      </c>
      <c r="AE69" s="124"/>
      <c r="AF69" s="104"/>
      <c r="AG69" s="104"/>
      <c r="AH69" s="104"/>
      <c r="AI69" s="124"/>
      <c r="AJ69" s="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4"/>
      <c r="BL69" s="129"/>
      <c r="BM69" s="129">
        <f t="shared" si="9"/>
        <v>0</v>
      </c>
      <c r="BN69" s="129"/>
      <c r="BO69" s="129">
        <v>5.0</v>
      </c>
      <c r="BP69" s="5"/>
      <c r="BQ69" s="126">
        <v>1.65</v>
      </c>
      <c r="BR69" s="126">
        <f t="shared" si="10"/>
        <v>0</v>
      </c>
      <c r="BS69" s="5"/>
    </row>
    <row r="70" ht="19.5" customHeight="1">
      <c r="A70" s="168" t="s">
        <v>459</v>
      </c>
      <c r="B70" s="138" t="s">
        <v>460</v>
      </c>
      <c r="C70" s="138">
        <v>2.0</v>
      </c>
      <c r="D70" s="127">
        <f t="shared" si="6"/>
        <v>0</v>
      </c>
      <c r="E70" s="128">
        <v>127.5</v>
      </c>
      <c r="F70" s="111">
        <f t="shared" si="17"/>
        <v>0</v>
      </c>
      <c r="G70" s="4"/>
      <c r="H70" s="112"/>
      <c r="I70" s="113"/>
      <c r="J70" s="114"/>
      <c r="K70" s="115"/>
      <c r="L70" s="87"/>
      <c r="M70" s="217"/>
      <c r="N70" s="171"/>
      <c r="O70" s="172"/>
      <c r="P70" s="161"/>
      <c r="Q70" s="104"/>
      <c r="R70" s="104"/>
      <c r="S70" s="104"/>
      <c r="T70" s="104"/>
      <c r="U70" s="4"/>
      <c r="V70" s="124"/>
      <c r="W70" s="124"/>
      <c r="X70" s="124">
        <f t="shared" ref="X70:X71" si="19">AE70*$D70</f>
        <v>0</v>
      </c>
      <c r="Y70" s="124"/>
      <c r="Z70" s="124"/>
      <c r="AA70" s="218"/>
      <c r="AB70" s="218"/>
      <c r="AC70" s="124"/>
      <c r="AD70" s="124"/>
      <c r="AE70" s="124">
        <v>2.0</v>
      </c>
      <c r="AF70" s="104"/>
      <c r="AG70" s="104"/>
      <c r="AH70" s="104"/>
      <c r="AI70" s="124"/>
      <c r="AJ70" s="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4"/>
      <c r="BL70" s="129"/>
      <c r="BM70" s="129">
        <f t="shared" si="9"/>
        <v>0</v>
      </c>
      <c r="BN70" s="129"/>
      <c r="BO70" s="129">
        <v>6.0</v>
      </c>
      <c r="BP70" s="5"/>
      <c r="BQ70" s="126">
        <v>3.4</v>
      </c>
      <c r="BR70" s="126">
        <f t="shared" si="10"/>
        <v>0</v>
      </c>
      <c r="BS70" s="5"/>
    </row>
    <row r="71" ht="19.5" customHeight="1">
      <c r="A71" s="168" t="s">
        <v>461</v>
      </c>
      <c r="B71" s="138" t="s">
        <v>462</v>
      </c>
      <c r="C71" s="138">
        <v>2.0</v>
      </c>
      <c r="D71" s="127">
        <f t="shared" si="6"/>
        <v>0</v>
      </c>
      <c r="E71" s="128">
        <v>150.0</v>
      </c>
      <c r="F71" s="111">
        <f t="shared" si="17"/>
        <v>0</v>
      </c>
      <c r="G71" s="4"/>
      <c r="H71" s="112"/>
      <c r="I71" s="113"/>
      <c r="J71" s="114"/>
      <c r="K71" s="115"/>
      <c r="L71" s="87"/>
      <c r="M71" s="217"/>
      <c r="N71" s="171"/>
      <c r="O71" s="172"/>
      <c r="P71" s="161"/>
      <c r="Q71" s="104"/>
      <c r="R71" s="104"/>
      <c r="S71" s="104"/>
      <c r="T71" s="104"/>
      <c r="U71" s="4"/>
      <c r="V71" s="124"/>
      <c r="W71" s="124"/>
      <c r="X71" s="124">
        <f t="shared" si="19"/>
        <v>0</v>
      </c>
      <c r="Y71" s="124"/>
      <c r="Z71" s="124"/>
      <c r="AA71" s="218"/>
      <c r="AB71" s="218"/>
      <c r="AC71" s="124"/>
      <c r="AD71" s="124"/>
      <c r="AE71" s="124">
        <v>2.0</v>
      </c>
      <c r="AF71" s="104"/>
      <c r="AG71" s="104"/>
      <c r="AH71" s="104"/>
      <c r="AI71" s="124"/>
      <c r="AJ71" s="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4"/>
      <c r="BL71" s="129"/>
      <c r="BM71" s="129">
        <f t="shared" si="9"/>
        <v>0</v>
      </c>
      <c r="BN71" s="129"/>
      <c r="BO71" s="129">
        <v>10.0</v>
      </c>
      <c r="BP71" s="5"/>
      <c r="BQ71" s="126">
        <v>4.0</v>
      </c>
      <c r="BR71" s="126">
        <f t="shared" si="10"/>
        <v>0</v>
      </c>
      <c r="BS71" s="5"/>
    </row>
    <row r="72" ht="19.5" customHeight="1">
      <c r="A72" s="168" t="s">
        <v>463</v>
      </c>
      <c r="B72" s="138" t="s">
        <v>464</v>
      </c>
      <c r="C72" s="109">
        <v>2.0</v>
      </c>
      <c r="D72" s="127">
        <f t="shared" si="6"/>
        <v>0</v>
      </c>
      <c r="E72" s="128">
        <v>247.5</v>
      </c>
      <c r="F72" s="111">
        <f t="shared" si="17"/>
        <v>0</v>
      </c>
      <c r="G72" s="4"/>
      <c r="H72" s="112"/>
      <c r="I72" s="113"/>
      <c r="J72" s="114"/>
      <c r="K72" s="115"/>
      <c r="L72" s="87"/>
      <c r="M72" s="217"/>
      <c r="N72" s="171"/>
      <c r="O72" s="172"/>
      <c r="P72" s="161"/>
      <c r="Q72" s="104"/>
      <c r="R72" s="104"/>
      <c r="S72" s="104"/>
      <c r="T72" s="104"/>
      <c r="U72" s="4"/>
      <c r="V72" s="124"/>
      <c r="W72" s="124"/>
      <c r="X72" s="124"/>
      <c r="Y72" s="124">
        <f t="shared" ref="Y72:Y74" si="20">AF72*$D72</f>
        <v>0</v>
      </c>
      <c r="Z72" s="124"/>
      <c r="AA72" s="218"/>
      <c r="AB72" s="218"/>
      <c r="AC72" s="124"/>
      <c r="AD72" s="124"/>
      <c r="AE72" s="124"/>
      <c r="AF72" s="124">
        <v>2.0</v>
      </c>
      <c r="AG72" s="104"/>
      <c r="AH72" s="104"/>
      <c r="AI72" s="124"/>
      <c r="AJ72" s="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4"/>
      <c r="BL72" s="129"/>
      <c r="BM72" s="129">
        <f t="shared" si="9"/>
        <v>0</v>
      </c>
      <c r="BN72" s="129"/>
      <c r="BO72" s="129">
        <v>8.0</v>
      </c>
      <c r="BP72" s="5"/>
      <c r="BQ72" s="126">
        <v>9.6</v>
      </c>
      <c r="BR72" s="126">
        <f t="shared" si="10"/>
        <v>0</v>
      </c>
      <c r="BS72" s="5"/>
    </row>
    <row r="73" ht="19.5" customHeight="1">
      <c r="A73" s="154" t="s">
        <v>465</v>
      </c>
      <c r="B73" s="109" t="s">
        <v>466</v>
      </c>
      <c r="C73" s="109">
        <v>2.0</v>
      </c>
      <c r="D73" s="127">
        <f t="shared" si="6"/>
        <v>0</v>
      </c>
      <c r="E73" s="111">
        <v>247.5</v>
      </c>
      <c r="F73" s="111">
        <f t="shared" si="17"/>
        <v>0</v>
      </c>
      <c r="G73" s="4"/>
      <c r="H73" s="112"/>
      <c r="I73" s="113"/>
      <c r="J73" s="114"/>
      <c r="K73" s="115"/>
      <c r="L73" s="87"/>
      <c r="M73" s="217"/>
      <c r="N73" s="171"/>
      <c r="O73" s="172"/>
      <c r="P73" s="161"/>
      <c r="Q73" s="104"/>
      <c r="R73" s="104"/>
      <c r="S73" s="104"/>
      <c r="T73" s="104"/>
      <c r="U73" s="4"/>
      <c r="V73" s="124"/>
      <c r="W73" s="124"/>
      <c r="X73" s="124"/>
      <c r="Y73" s="124">
        <f t="shared" si="20"/>
        <v>0</v>
      </c>
      <c r="Z73" s="124"/>
      <c r="AA73" s="218"/>
      <c r="AB73" s="218"/>
      <c r="AC73" s="124"/>
      <c r="AD73" s="124"/>
      <c r="AE73" s="124"/>
      <c r="AF73" s="124">
        <v>2.0</v>
      </c>
      <c r="AG73" s="104"/>
      <c r="AH73" s="104"/>
      <c r="AI73" s="124"/>
      <c r="AJ73" s="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4"/>
      <c r="BL73" s="129"/>
      <c r="BM73" s="129">
        <f t="shared" si="9"/>
        <v>0</v>
      </c>
      <c r="BN73" s="129"/>
      <c r="BO73" s="129">
        <v>10.0</v>
      </c>
      <c r="BP73" s="5"/>
      <c r="BQ73" s="126">
        <v>7.85</v>
      </c>
      <c r="BR73" s="126">
        <f t="shared" si="10"/>
        <v>0</v>
      </c>
      <c r="BS73" s="5"/>
    </row>
    <row r="74" ht="19.5" customHeight="1">
      <c r="A74" s="154" t="s">
        <v>467</v>
      </c>
      <c r="B74" s="109" t="s">
        <v>468</v>
      </c>
      <c r="C74" s="109">
        <v>2.0</v>
      </c>
      <c r="D74" s="110">
        <f t="shared" si="6"/>
        <v>0</v>
      </c>
      <c r="E74" s="111">
        <v>260.0</v>
      </c>
      <c r="F74" s="111">
        <f t="shared" si="17"/>
        <v>0</v>
      </c>
      <c r="G74" s="4"/>
      <c r="H74" s="112"/>
      <c r="I74" s="113"/>
      <c r="J74" s="114"/>
      <c r="K74" s="115"/>
      <c r="L74" s="87"/>
      <c r="M74" s="217"/>
      <c r="N74" s="171"/>
      <c r="O74" s="172"/>
      <c r="P74" s="161"/>
      <c r="Q74" s="104"/>
      <c r="R74" s="104"/>
      <c r="S74" s="104"/>
      <c r="T74" s="104"/>
      <c r="U74" s="4"/>
      <c r="V74" s="124"/>
      <c r="W74" s="124"/>
      <c r="X74" s="124"/>
      <c r="Y74" s="124">
        <f t="shared" si="20"/>
        <v>0</v>
      </c>
      <c r="Z74" s="124"/>
      <c r="AA74" s="218"/>
      <c r="AB74" s="218"/>
      <c r="AC74" s="124"/>
      <c r="AD74" s="124"/>
      <c r="AE74" s="124"/>
      <c r="AF74" s="124">
        <v>2.0</v>
      </c>
      <c r="AG74" s="104"/>
      <c r="AH74" s="104"/>
      <c r="AI74" s="124"/>
      <c r="AJ74" s="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4"/>
      <c r="BL74" s="129"/>
      <c r="BM74" s="129">
        <f t="shared" si="9"/>
        <v>0</v>
      </c>
      <c r="BN74" s="129"/>
      <c r="BO74" s="129">
        <v>12.0</v>
      </c>
      <c r="BP74" s="5"/>
      <c r="BQ74" s="126">
        <v>8.2</v>
      </c>
      <c r="BR74" s="126">
        <f t="shared" si="10"/>
        <v>0</v>
      </c>
      <c r="BS74" s="5"/>
    </row>
    <row r="75" ht="19.5" customHeight="1">
      <c r="A75" s="5"/>
      <c r="B75" s="5"/>
      <c r="C75" s="5"/>
      <c r="D75" s="5"/>
      <c r="E75" s="5"/>
      <c r="F75" s="195">
        <f>SUM(F12:F74)</f>
        <v>0</v>
      </c>
      <c r="G75" s="67"/>
      <c r="H75" s="156">
        <f t="shared" ref="H75:P75" si="21">SUM(H12:H74)</f>
        <v>0</v>
      </c>
      <c r="I75" s="156">
        <f t="shared" si="21"/>
        <v>0</v>
      </c>
      <c r="J75" s="156">
        <f t="shared" si="21"/>
        <v>0</v>
      </c>
      <c r="K75" s="156">
        <f t="shared" si="21"/>
        <v>0</v>
      </c>
      <c r="L75" s="156">
        <f t="shared" si="21"/>
        <v>0</v>
      </c>
      <c r="M75" s="156">
        <f t="shared" si="21"/>
        <v>0</v>
      </c>
      <c r="N75" s="156">
        <f t="shared" si="21"/>
        <v>0</v>
      </c>
      <c r="O75" s="156">
        <f t="shared" si="21"/>
        <v>0</v>
      </c>
      <c r="P75" s="156">
        <f t="shared" si="21"/>
        <v>0</v>
      </c>
      <c r="Q75" s="104"/>
      <c r="R75" s="104"/>
      <c r="S75" s="104"/>
      <c r="T75" s="104"/>
      <c r="U75" s="67"/>
      <c r="V75" s="136"/>
      <c r="W75" s="214">
        <f t="shared" ref="W75:Z75" si="22">SUM(W12:W74)</f>
        <v>0</v>
      </c>
      <c r="X75" s="214">
        <f t="shared" si="22"/>
        <v>0</v>
      </c>
      <c r="Y75" s="214">
        <f t="shared" si="22"/>
        <v>0</v>
      </c>
      <c r="Z75" s="214">
        <f t="shared" si="22"/>
        <v>0</v>
      </c>
      <c r="AA75" s="136"/>
      <c r="AB75" s="136"/>
      <c r="AC75" s="104"/>
      <c r="AD75" s="104"/>
      <c r="AE75" s="104"/>
      <c r="AF75" s="104"/>
      <c r="AG75" s="104"/>
      <c r="AH75" s="104"/>
      <c r="AI75" s="104"/>
      <c r="AJ75" s="67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67"/>
      <c r="BL75" s="129"/>
      <c r="BM75" s="156">
        <f>SUM(BM12:BM74)</f>
        <v>0</v>
      </c>
      <c r="BN75" s="129"/>
      <c r="BO75" s="129"/>
      <c r="BP75" s="5"/>
      <c r="BQ75" s="129"/>
      <c r="BR75" s="224">
        <f>SUM(BR12:BR74)</f>
        <v>0</v>
      </c>
      <c r="BS75" s="5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5:A6"/>
    <mergeCell ref="H6:L6"/>
    <mergeCell ref="V10:AB10"/>
    <mergeCell ref="AK10:AW10"/>
    <mergeCell ref="BL10:BM10"/>
    <mergeCell ref="BQ10:BR10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7.43"/>
    <col customWidth="1" min="2" max="2" width="28.0"/>
    <col customWidth="1" min="3" max="3" width="16.0"/>
    <col customWidth="1" min="4" max="4" width="15.14"/>
    <col customWidth="1" min="5" max="5" width="22.57"/>
    <col customWidth="1" min="6" max="6" width="13.71"/>
    <col customWidth="1" min="7" max="7" width="4.43"/>
    <col customWidth="1" min="8" max="21" width="11.43"/>
    <col customWidth="1" min="22" max="27" width="8.71"/>
    <col customWidth="1" min="28" max="29" width="8.14"/>
    <col customWidth="1" min="30" max="30" width="5.0"/>
    <col customWidth="1" min="31" max="31" width="3.43"/>
    <col customWidth="1" min="32" max="32" width="3.57"/>
    <col customWidth="1" min="33" max="33" width="3.14"/>
    <col customWidth="1" min="34" max="34" width="4.86"/>
    <col customWidth="1" min="35" max="35" width="6.43"/>
    <col customWidth="1" min="36" max="37" width="8.14"/>
    <col customWidth="1" min="38" max="38" width="4.43"/>
    <col customWidth="1" min="39" max="48" width="8.71"/>
    <col customWidth="1" min="49" max="50" width="10.0"/>
    <col customWidth="1" min="51" max="51" width="9.86"/>
    <col customWidth="1" hidden="1" min="52" max="55" width="8.86"/>
    <col customWidth="1" hidden="1" min="56" max="56" width="0.29"/>
    <col customWidth="1" hidden="1" min="57" max="58" width="8.86"/>
    <col customWidth="1" hidden="1" min="59" max="61" width="10.0"/>
    <col customWidth="1" hidden="1" min="62" max="62" width="0.14"/>
    <col customWidth="1" hidden="1" min="63" max="63" width="10.0"/>
    <col customWidth="1" hidden="1" min="64" max="64" width="0.14"/>
    <col customWidth="1" min="65" max="65" width="4.43"/>
    <col customWidth="1" min="66" max="66" width="8.71"/>
    <col customWidth="1" min="67" max="69" width="8.86"/>
    <col customWidth="1" min="70" max="70" width="4.43"/>
    <col customWidth="1" min="71" max="71" width="5.71"/>
    <col customWidth="1" min="72" max="72" width="13.14"/>
  </cols>
  <sheetData>
    <row r="1" ht="19.5" customHeight="1">
      <c r="A1" s="5"/>
      <c r="B1" s="5"/>
      <c r="C1" s="54" t="s">
        <v>45</v>
      </c>
      <c r="D1" s="5"/>
      <c r="E1" s="5"/>
      <c r="F1" s="4"/>
      <c r="G1" s="5"/>
      <c r="H1" s="45" t="s">
        <v>46</v>
      </c>
      <c r="I1" s="45"/>
      <c r="J1" s="45"/>
      <c r="K1" s="45"/>
      <c r="L1" s="207"/>
      <c r="M1" s="5"/>
      <c r="N1" s="5"/>
      <c r="O1" s="5"/>
      <c r="P1" s="5"/>
      <c r="Q1" s="5"/>
      <c r="R1" s="5"/>
      <c r="S1" s="5"/>
      <c r="T1" s="4"/>
      <c r="U1" s="5"/>
      <c r="V1" s="208" t="s">
        <v>47</v>
      </c>
      <c r="W1" s="209"/>
      <c r="X1" s="209"/>
      <c r="Y1" s="209"/>
      <c r="Z1" s="209"/>
      <c r="AA1" s="210">
        <f>BT31+BT56+BT93</f>
        <v>0</v>
      </c>
      <c r="AB1" s="5"/>
      <c r="AC1" s="5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5"/>
      <c r="BN1" s="5"/>
      <c r="BO1" s="5"/>
      <c r="BP1" s="5"/>
      <c r="BQ1" s="5"/>
      <c r="BR1" s="5"/>
      <c r="BS1" s="5"/>
      <c r="BT1" s="5"/>
    </row>
    <row r="2">
      <c r="A2" s="62" t="s">
        <v>48</v>
      </c>
      <c r="B2" s="62"/>
      <c r="C2" s="225">
        <f>F31+F56+F93</f>
        <v>0</v>
      </c>
      <c r="D2" s="5"/>
      <c r="E2" s="5"/>
      <c r="F2" s="4"/>
      <c r="G2" s="5"/>
      <c r="H2" s="34" t="s">
        <v>19</v>
      </c>
      <c r="I2" s="34" t="s">
        <v>20</v>
      </c>
      <c r="J2" s="34" t="s">
        <v>21</v>
      </c>
      <c r="K2" s="34" t="s">
        <v>22</v>
      </c>
      <c r="L2" s="34" t="s">
        <v>23</v>
      </c>
      <c r="M2" s="34" t="s">
        <v>24</v>
      </c>
      <c r="N2" s="34" t="s">
        <v>25</v>
      </c>
      <c r="O2" s="34" t="s">
        <v>26</v>
      </c>
      <c r="P2" s="76" t="s">
        <v>27</v>
      </c>
      <c r="Q2" s="5"/>
      <c r="R2" s="5"/>
      <c r="S2" s="5"/>
      <c r="T2" s="4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5"/>
      <c r="BN2" s="5"/>
      <c r="BO2" s="5"/>
      <c r="BP2" s="5"/>
      <c r="BQ2" s="5"/>
      <c r="BR2" s="5"/>
      <c r="BS2" s="5"/>
      <c r="BT2" s="5"/>
    </row>
    <row r="3" ht="19.5" customHeight="1">
      <c r="A3" s="66"/>
      <c r="B3" s="66"/>
      <c r="C3" s="226">
        <f>F31+F56</f>
        <v>0</v>
      </c>
      <c r="D3" s="5"/>
      <c r="E3" s="67"/>
      <c r="F3" s="5"/>
      <c r="G3" s="4"/>
      <c r="H3" s="211">
        <f t="shared" ref="H3:O3" si="1">V31+V56+V93</f>
        <v>0</v>
      </c>
      <c r="I3" s="211">
        <f t="shared" si="1"/>
        <v>0</v>
      </c>
      <c r="J3" s="211">
        <f t="shared" si="1"/>
        <v>0</v>
      </c>
      <c r="K3" s="211">
        <f t="shared" si="1"/>
        <v>0</v>
      </c>
      <c r="L3" s="211">
        <f t="shared" si="1"/>
        <v>0</v>
      </c>
      <c r="M3" s="211">
        <f t="shared" si="1"/>
        <v>0</v>
      </c>
      <c r="N3" s="211">
        <f t="shared" si="1"/>
        <v>0</v>
      </c>
      <c r="O3" s="211">
        <f t="shared" si="1"/>
        <v>0</v>
      </c>
      <c r="P3" s="68">
        <f>SUM(H3:N3)</f>
        <v>0</v>
      </c>
      <c r="Q3" s="5"/>
      <c r="R3" s="5"/>
      <c r="S3" s="5"/>
      <c r="T3" s="5"/>
      <c r="U3" s="4"/>
      <c r="V3" s="5"/>
      <c r="W3" s="5"/>
      <c r="X3" s="4"/>
      <c r="Y3" s="4"/>
      <c r="Z3" s="4"/>
      <c r="AA3" s="4"/>
      <c r="AB3" s="4"/>
      <c r="AC3" s="4"/>
      <c r="AD3" s="52"/>
      <c r="AE3" s="4"/>
      <c r="AF3" s="4"/>
      <c r="AG3" s="4"/>
      <c r="AH3" s="4"/>
      <c r="AI3" s="4"/>
      <c r="AJ3" s="4"/>
      <c r="AK3" s="4"/>
      <c r="AL3" s="4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4"/>
      <c r="BN3" s="5"/>
      <c r="BO3" s="5"/>
      <c r="BP3" s="5"/>
      <c r="BQ3" s="5"/>
      <c r="BR3" s="5"/>
      <c r="BS3" s="5"/>
      <c r="BT3" s="5"/>
    </row>
    <row r="4" ht="19.5" customHeight="1">
      <c r="A4" s="66"/>
      <c r="B4" s="227" t="s">
        <v>469</v>
      </c>
      <c r="C4" s="226">
        <f>F93</f>
        <v>0</v>
      </c>
      <c r="D4" s="5"/>
      <c r="F4" s="5"/>
      <c r="G4" s="4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4"/>
      <c r="BN4" s="5"/>
      <c r="BO4" s="5"/>
      <c r="BP4" s="5"/>
      <c r="BQ4" s="5"/>
      <c r="BR4" s="5"/>
      <c r="BS4" s="5"/>
      <c r="BT4" s="5"/>
    </row>
    <row r="5" ht="19.5" customHeight="1">
      <c r="A5" s="72" t="s">
        <v>470</v>
      </c>
      <c r="B5" s="66"/>
      <c r="C5" s="66"/>
      <c r="D5" s="183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4"/>
      <c r="BN5" s="5"/>
      <c r="BO5" s="5"/>
      <c r="BP5" s="5"/>
      <c r="BQ5" s="5"/>
      <c r="BR5" s="5"/>
      <c r="BS5" s="5"/>
      <c r="BT5" s="5"/>
    </row>
    <row r="6" ht="19.5" customHeight="1">
      <c r="A6" s="73"/>
      <c r="B6" s="66"/>
      <c r="C6" s="66"/>
      <c r="D6" s="66"/>
      <c r="E6" s="67"/>
      <c r="F6" s="5"/>
      <c r="G6" s="4"/>
      <c r="H6" s="55" t="s">
        <v>183</v>
      </c>
      <c r="I6" s="56"/>
      <c r="J6" s="56"/>
      <c r="K6" s="56"/>
      <c r="L6" s="56"/>
      <c r="M6" s="5"/>
      <c r="N6" s="5"/>
      <c r="O6" s="5"/>
      <c r="P6" s="5"/>
      <c r="Q6" s="5"/>
      <c r="R6" s="4"/>
      <c r="S6" s="4"/>
      <c r="T6" s="4"/>
      <c r="U6" s="4"/>
      <c r="V6" s="212" t="s">
        <v>184</v>
      </c>
      <c r="W6" s="212"/>
      <c r="X6" s="212"/>
      <c r="Y6" s="212"/>
      <c r="Z6" s="212"/>
      <c r="AA6" s="5"/>
      <c r="AB6" s="33"/>
      <c r="AC6" s="33"/>
      <c r="AD6" s="5"/>
      <c r="AE6" s="4"/>
      <c r="AF6" s="4"/>
      <c r="AG6" s="4"/>
      <c r="AH6" s="4"/>
      <c r="AI6" s="4"/>
      <c r="AJ6" s="4"/>
      <c r="AK6" s="4"/>
      <c r="AL6" s="4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4"/>
      <c r="BN6" s="5"/>
      <c r="BO6" s="5"/>
      <c r="BP6" s="5"/>
      <c r="BQ6" s="5"/>
      <c r="BR6" s="5"/>
      <c r="BS6" s="5"/>
      <c r="BT6" s="5"/>
    </row>
    <row r="7" ht="19.5" customHeight="1">
      <c r="A7" s="66"/>
      <c r="B7" s="66"/>
      <c r="C7" s="66"/>
      <c r="D7" s="66"/>
      <c r="E7" s="67"/>
      <c r="F7" s="5"/>
      <c r="G7" s="5"/>
      <c r="H7" s="75" t="s">
        <v>30</v>
      </c>
      <c r="I7" s="76" t="s">
        <v>31</v>
      </c>
      <c r="J7" s="76" t="s">
        <v>32</v>
      </c>
      <c r="K7" s="76" t="s">
        <v>33</v>
      </c>
      <c r="L7" s="76" t="s">
        <v>34</v>
      </c>
      <c r="M7" s="76" t="s">
        <v>35</v>
      </c>
      <c r="N7" s="76" t="s">
        <v>36</v>
      </c>
      <c r="O7" s="76" t="s">
        <v>37</v>
      </c>
      <c r="P7" s="76" t="s">
        <v>38</v>
      </c>
      <c r="Q7" s="76" t="s">
        <v>39</v>
      </c>
      <c r="R7" s="76" t="s">
        <v>52</v>
      </c>
      <c r="S7" s="76" t="s">
        <v>27</v>
      </c>
      <c r="T7" s="5"/>
      <c r="U7" s="5"/>
      <c r="V7" s="213" t="s">
        <v>32</v>
      </c>
      <c r="W7" s="78" t="s">
        <v>33</v>
      </c>
      <c r="X7" s="49" t="s">
        <v>27</v>
      </c>
      <c r="Y7" s="52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ht="19.5" customHeight="1">
      <c r="A8" s="66"/>
      <c r="B8" s="66"/>
      <c r="C8" s="66"/>
      <c r="D8" s="66"/>
      <c r="E8" s="67"/>
      <c r="F8" s="67"/>
      <c r="G8" s="5"/>
      <c r="H8" s="50">
        <f t="shared" ref="H8:R8" si="2">AM31+AM56+AM93</f>
        <v>0</v>
      </c>
      <c r="I8" s="50">
        <f t="shared" si="2"/>
        <v>0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0</v>
      </c>
      <c r="S8" s="187">
        <f>SUM(H8:R8)</f>
        <v>0</v>
      </c>
      <c r="T8" s="5"/>
      <c r="U8" s="5"/>
      <c r="V8" s="214">
        <f t="shared" ref="V8:W8" si="3">BN31+BN56+BN93</f>
        <v>0</v>
      </c>
      <c r="W8" s="214">
        <f t="shared" si="3"/>
        <v>0</v>
      </c>
      <c r="X8" s="68">
        <f>SUM(V8:W8)</f>
        <v>0</v>
      </c>
      <c r="Y8" s="4"/>
      <c r="Z8" s="4"/>
      <c r="AA8" s="4"/>
      <c r="AB8" s="4"/>
      <c r="AC8" s="4"/>
      <c r="AD8" s="4"/>
      <c r="AE8" s="4"/>
      <c r="AF8" s="4"/>
      <c r="AG8" s="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ht="12.0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6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4"/>
      <c r="BN9" s="5"/>
      <c r="BO9" s="5"/>
      <c r="BP9" s="5"/>
      <c r="BQ9" s="5"/>
      <c r="BR9" s="5"/>
      <c r="BS9" s="5"/>
      <c r="BT9" s="5"/>
    </row>
    <row r="10" ht="117.75" customHeight="1">
      <c r="A10" s="80"/>
      <c r="B10" s="81" t="s">
        <v>343</v>
      </c>
      <c r="C10" s="82" t="s">
        <v>54</v>
      </c>
      <c r="D10" s="82" t="s">
        <v>55</v>
      </c>
      <c r="E10" s="82" t="s">
        <v>56</v>
      </c>
      <c r="F10" s="82" t="s">
        <v>57</v>
      </c>
      <c r="G10" s="4"/>
      <c r="H10" s="83" t="s">
        <v>471</v>
      </c>
      <c r="I10" s="84" t="s">
        <v>472</v>
      </c>
      <c r="J10" s="85" t="s">
        <v>473</v>
      </c>
      <c r="K10" s="228" t="s">
        <v>347</v>
      </c>
      <c r="L10" s="87" t="s">
        <v>474</v>
      </c>
      <c r="M10" s="88" t="s">
        <v>475</v>
      </c>
      <c r="N10" s="89" t="s">
        <v>476</v>
      </c>
      <c r="O10" s="90" t="s">
        <v>65</v>
      </c>
      <c r="P10" s="104"/>
      <c r="Q10" s="92" t="s">
        <v>477</v>
      </c>
      <c r="R10" s="104"/>
      <c r="S10" s="104"/>
      <c r="T10" s="94" t="s">
        <v>478</v>
      </c>
      <c r="U10" s="4"/>
      <c r="V10" s="229" t="s">
        <v>71</v>
      </c>
      <c r="W10" s="230"/>
      <c r="X10" s="230"/>
      <c r="Y10" s="230"/>
      <c r="Z10" s="230"/>
      <c r="AA10" s="230"/>
      <c r="AB10" s="230"/>
      <c r="AC10" s="230"/>
      <c r="AD10" s="98"/>
      <c r="AE10" s="4"/>
      <c r="AF10" s="4"/>
      <c r="AG10" s="4"/>
      <c r="AH10" s="4"/>
      <c r="AI10" s="4"/>
      <c r="AJ10" s="4"/>
      <c r="AK10" s="4"/>
      <c r="AL10" s="4"/>
      <c r="AM10" s="95" t="s">
        <v>72</v>
      </c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7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4"/>
      <c r="BN10" s="99" t="s">
        <v>73</v>
      </c>
      <c r="BO10" s="97"/>
      <c r="BP10" s="5"/>
      <c r="BQ10" s="5"/>
      <c r="BR10" s="5"/>
      <c r="BS10" s="99" t="s">
        <v>74</v>
      </c>
      <c r="BT10" s="97"/>
    </row>
    <row r="11" ht="19.5" customHeight="1">
      <c r="A11" s="100" t="s">
        <v>479</v>
      </c>
      <c r="B11" s="30"/>
      <c r="C11" s="30"/>
      <c r="D11" s="30"/>
      <c r="E11" s="101"/>
      <c r="F11" s="101"/>
      <c r="G11" s="67"/>
      <c r="H11" s="30"/>
      <c r="I11" s="30"/>
      <c r="J11" s="30"/>
      <c r="K11" s="30"/>
      <c r="L11" s="30"/>
      <c r="M11" s="30"/>
      <c r="N11" s="196"/>
      <c r="O11" s="196"/>
      <c r="P11" s="30"/>
      <c r="Q11" s="30"/>
      <c r="R11" s="30"/>
      <c r="S11" s="30"/>
      <c r="T11" s="30"/>
      <c r="U11" s="67"/>
      <c r="V11" s="103" t="s">
        <v>19</v>
      </c>
      <c r="W11" s="103" t="s">
        <v>20</v>
      </c>
      <c r="X11" s="103" t="s">
        <v>21</v>
      </c>
      <c r="Y11" s="103" t="s">
        <v>22</v>
      </c>
      <c r="Z11" s="103" t="s">
        <v>23</v>
      </c>
      <c r="AA11" s="103" t="s">
        <v>24</v>
      </c>
      <c r="AB11" s="103" t="s">
        <v>25</v>
      </c>
      <c r="AC11" s="103" t="s">
        <v>26</v>
      </c>
      <c r="AD11" s="104" t="s">
        <v>19</v>
      </c>
      <c r="AE11" s="104" t="s">
        <v>20</v>
      </c>
      <c r="AF11" s="104" t="s">
        <v>21</v>
      </c>
      <c r="AG11" s="104" t="s">
        <v>22</v>
      </c>
      <c r="AH11" s="104" t="s">
        <v>23</v>
      </c>
      <c r="AI11" s="104" t="s">
        <v>24</v>
      </c>
      <c r="AJ11" s="104" t="s">
        <v>25</v>
      </c>
      <c r="AK11" s="104" t="s">
        <v>26</v>
      </c>
      <c r="AL11" s="67"/>
      <c r="AM11" s="103" t="s">
        <v>30</v>
      </c>
      <c r="AN11" s="197" t="s">
        <v>31</v>
      </c>
      <c r="AO11" s="197" t="s">
        <v>32</v>
      </c>
      <c r="AP11" s="197" t="s">
        <v>354</v>
      </c>
      <c r="AQ11" s="197" t="s">
        <v>33</v>
      </c>
      <c r="AR11" s="197" t="s">
        <v>355</v>
      </c>
      <c r="AS11" s="197" t="s">
        <v>34</v>
      </c>
      <c r="AT11" s="197" t="s">
        <v>35</v>
      </c>
      <c r="AU11" s="197" t="s">
        <v>36</v>
      </c>
      <c r="AV11" s="197" t="s">
        <v>37</v>
      </c>
      <c r="AW11" s="197" t="s">
        <v>38</v>
      </c>
      <c r="AX11" s="197" t="s">
        <v>39</v>
      </c>
      <c r="AY11" s="197" t="s">
        <v>52</v>
      </c>
      <c r="AZ11" s="104" t="s">
        <v>30</v>
      </c>
      <c r="BA11" s="104" t="s">
        <v>31</v>
      </c>
      <c r="BB11" s="104" t="s">
        <v>32</v>
      </c>
      <c r="BC11" s="104" t="s">
        <v>354</v>
      </c>
      <c r="BD11" s="104" t="s">
        <v>33</v>
      </c>
      <c r="BE11" s="104" t="s">
        <v>355</v>
      </c>
      <c r="BF11" s="104" t="s">
        <v>34</v>
      </c>
      <c r="BG11" s="104" t="s">
        <v>35</v>
      </c>
      <c r="BH11" s="104" t="s">
        <v>36</v>
      </c>
      <c r="BI11" s="104" t="s">
        <v>37</v>
      </c>
      <c r="BJ11" s="104" t="s">
        <v>38</v>
      </c>
      <c r="BK11" s="104" t="s">
        <v>39</v>
      </c>
      <c r="BL11" s="104" t="s">
        <v>52</v>
      </c>
      <c r="BM11" s="67"/>
      <c r="BN11" s="105" t="s">
        <v>32</v>
      </c>
      <c r="BO11" s="105" t="s">
        <v>33</v>
      </c>
      <c r="BP11" s="136" t="s">
        <v>32</v>
      </c>
      <c r="BQ11" s="136" t="s">
        <v>33</v>
      </c>
      <c r="BR11" s="5"/>
      <c r="BS11" s="105" t="s">
        <v>76</v>
      </c>
      <c r="BT11" s="105" t="s">
        <v>77</v>
      </c>
    </row>
    <row r="12" ht="19.5" customHeight="1">
      <c r="A12" s="168" t="s">
        <v>480</v>
      </c>
      <c r="B12" s="138" t="s">
        <v>481</v>
      </c>
      <c r="C12" s="138">
        <v>1.0</v>
      </c>
      <c r="D12" s="127">
        <f t="shared" ref="D12:D30" si="4">SUM(H12:T12)</f>
        <v>0</v>
      </c>
      <c r="E12" s="128">
        <v>205.0</v>
      </c>
      <c r="F12" s="111">
        <f t="shared" ref="F12:F30" si="5">D12*E12*(100-$D$3)/100</f>
        <v>0</v>
      </c>
      <c r="G12" s="4"/>
      <c r="H12" s="112"/>
      <c r="I12" s="113"/>
      <c r="J12" s="114"/>
      <c r="K12" s="231"/>
      <c r="L12" s="116"/>
      <c r="M12" s="217"/>
      <c r="N12" s="177"/>
      <c r="O12" s="109"/>
      <c r="P12" s="104"/>
      <c r="Q12" s="121"/>
      <c r="R12" s="104"/>
      <c r="S12" s="104"/>
      <c r="T12" s="123"/>
      <c r="U12" s="4"/>
      <c r="V12" s="124"/>
      <c r="W12" s="124"/>
      <c r="X12" s="124"/>
      <c r="Y12" s="124"/>
      <c r="Z12" s="124"/>
      <c r="AA12" s="124"/>
      <c r="AB12" s="124">
        <f t="shared" ref="AB12:AB17" si="6">AJ12*$D12</f>
        <v>0</v>
      </c>
      <c r="AC12" s="124"/>
      <c r="AD12" s="124"/>
      <c r="AE12" s="124"/>
      <c r="AF12" s="124"/>
      <c r="AG12" s="124"/>
      <c r="AH12" s="124"/>
      <c r="AI12" s="124"/>
      <c r="AJ12" s="124">
        <v>1.0</v>
      </c>
      <c r="AK12" s="124"/>
      <c r="AL12" s="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4"/>
      <c r="BN12" s="129"/>
      <c r="BO12" s="129">
        <f t="shared" ref="BO12:BO17" si="7">BQ12*D12</f>
        <v>0</v>
      </c>
      <c r="BP12" s="129"/>
      <c r="BQ12" s="129">
        <v>7.0</v>
      </c>
      <c r="BR12" s="5"/>
      <c r="BS12" s="126">
        <v>2.35</v>
      </c>
      <c r="BT12" s="126">
        <f t="shared" ref="BT12:BT30" si="8">BS12*D12</f>
        <v>0</v>
      </c>
    </row>
    <row r="13" ht="19.5" customHeight="1">
      <c r="A13" s="168" t="s">
        <v>482</v>
      </c>
      <c r="B13" s="138" t="s">
        <v>483</v>
      </c>
      <c r="C13" s="138">
        <v>1.0</v>
      </c>
      <c r="D13" s="127">
        <f t="shared" si="4"/>
        <v>0</v>
      </c>
      <c r="E13" s="128">
        <v>205.0</v>
      </c>
      <c r="F13" s="111">
        <f t="shared" si="5"/>
        <v>0</v>
      </c>
      <c r="G13" s="4"/>
      <c r="H13" s="112"/>
      <c r="I13" s="113"/>
      <c r="J13" s="114"/>
      <c r="K13" s="231"/>
      <c r="L13" s="116"/>
      <c r="M13" s="217"/>
      <c r="N13" s="171"/>
      <c r="O13" s="109"/>
      <c r="P13" s="104"/>
      <c r="Q13" s="121"/>
      <c r="R13" s="104"/>
      <c r="S13" s="104"/>
      <c r="T13" s="123"/>
      <c r="U13" s="4"/>
      <c r="V13" s="124"/>
      <c r="W13" s="124"/>
      <c r="X13" s="124"/>
      <c r="Y13" s="124"/>
      <c r="Z13" s="124"/>
      <c r="AA13" s="124"/>
      <c r="AB13" s="124">
        <f t="shared" si="6"/>
        <v>0</v>
      </c>
      <c r="AC13" s="124"/>
      <c r="AD13" s="124"/>
      <c r="AE13" s="124"/>
      <c r="AF13" s="124"/>
      <c r="AG13" s="124"/>
      <c r="AH13" s="124"/>
      <c r="AI13" s="124"/>
      <c r="AJ13" s="124">
        <v>1.0</v>
      </c>
      <c r="AK13" s="124"/>
      <c r="AL13" s="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4"/>
      <c r="BN13" s="129"/>
      <c r="BO13" s="129">
        <f t="shared" si="7"/>
        <v>0</v>
      </c>
      <c r="BP13" s="129"/>
      <c r="BQ13" s="129">
        <v>7.0</v>
      </c>
      <c r="BR13" s="5"/>
      <c r="BS13" s="126">
        <v>2.5</v>
      </c>
      <c r="BT13" s="126">
        <f t="shared" si="8"/>
        <v>0</v>
      </c>
    </row>
    <row r="14" ht="19.5" customHeight="1">
      <c r="A14" s="168" t="s">
        <v>484</v>
      </c>
      <c r="B14" s="109" t="s">
        <v>485</v>
      </c>
      <c r="C14" s="109">
        <v>1.0</v>
      </c>
      <c r="D14" s="127">
        <f t="shared" si="4"/>
        <v>0</v>
      </c>
      <c r="E14" s="128">
        <v>205.0</v>
      </c>
      <c r="F14" s="111">
        <f t="shared" si="5"/>
        <v>0</v>
      </c>
      <c r="G14" s="4"/>
      <c r="H14" s="112"/>
      <c r="I14" s="113"/>
      <c r="J14" s="114"/>
      <c r="K14" s="231"/>
      <c r="L14" s="116"/>
      <c r="M14" s="217"/>
      <c r="N14" s="171"/>
      <c r="O14" s="109"/>
      <c r="P14" s="104"/>
      <c r="Q14" s="121"/>
      <c r="R14" s="104"/>
      <c r="S14" s="104"/>
      <c r="T14" s="123"/>
      <c r="U14" s="4"/>
      <c r="V14" s="124"/>
      <c r="W14" s="124"/>
      <c r="X14" s="124"/>
      <c r="Y14" s="124"/>
      <c r="Z14" s="124"/>
      <c r="AA14" s="124"/>
      <c r="AB14" s="124">
        <f t="shared" si="6"/>
        <v>0</v>
      </c>
      <c r="AC14" s="124"/>
      <c r="AD14" s="124"/>
      <c r="AE14" s="124"/>
      <c r="AF14" s="124"/>
      <c r="AG14" s="124"/>
      <c r="AH14" s="124"/>
      <c r="AI14" s="124"/>
      <c r="AJ14" s="124">
        <v>1.0</v>
      </c>
      <c r="AK14" s="124"/>
      <c r="AL14" s="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4"/>
      <c r="BN14" s="129"/>
      <c r="BO14" s="129">
        <f t="shared" si="7"/>
        <v>0</v>
      </c>
      <c r="BP14" s="129"/>
      <c r="BQ14" s="129">
        <v>7.0</v>
      </c>
      <c r="BR14" s="5"/>
      <c r="BS14" s="126">
        <v>2.6</v>
      </c>
      <c r="BT14" s="126">
        <f t="shared" si="8"/>
        <v>0</v>
      </c>
    </row>
    <row r="15" ht="19.5" customHeight="1">
      <c r="A15" s="168" t="s">
        <v>486</v>
      </c>
      <c r="B15" s="138" t="s">
        <v>487</v>
      </c>
      <c r="C15" s="138">
        <v>1.0</v>
      </c>
      <c r="D15" s="127">
        <f t="shared" si="4"/>
        <v>0</v>
      </c>
      <c r="E15" s="128">
        <v>205.0</v>
      </c>
      <c r="F15" s="111">
        <f t="shared" si="5"/>
        <v>0</v>
      </c>
      <c r="G15" s="4"/>
      <c r="H15" s="112"/>
      <c r="I15" s="113"/>
      <c r="J15" s="114"/>
      <c r="K15" s="231"/>
      <c r="L15" s="116"/>
      <c r="M15" s="217"/>
      <c r="N15" s="171"/>
      <c r="O15" s="109"/>
      <c r="P15" s="104"/>
      <c r="Q15" s="121"/>
      <c r="R15" s="104"/>
      <c r="S15" s="104"/>
      <c r="T15" s="123"/>
      <c r="U15" s="4"/>
      <c r="V15" s="124"/>
      <c r="W15" s="124"/>
      <c r="X15" s="124"/>
      <c r="Y15" s="124"/>
      <c r="Z15" s="124"/>
      <c r="AA15" s="124"/>
      <c r="AB15" s="124">
        <f t="shared" si="6"/>
        <v>0</v>
      </c>
      <c r="AC15" s="124"/>
      <c r="AD15" s="124"/>
      <c r="AE15" s="124"/>
      <c r="AF15" s="124"/>
      <c r="AG15" s="124"/>
      <c r="AH15" s="124"/>
      <c r="AI15" s="124"/>
      <c r="AJ15" s="124">
        <v>1.0</v>
      </c>
      <c r="AK15" s="124"/>
      <c r="AL15" s="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4"/>
      <c r="BN15" s="129"/>
      <c r="BO15" s="129">
        <f t="shared" si="7"/>
        <v>0</v>
      </c>
      <c r="BP15" s="129"/>
      <c r="BQ15" s="129">
        <v>7.0</v>
      </c>
      <c r="BR15" s="5"/>
      <c r="BS15" s="126">
        <v>2.3</v>
      </c>
      <c r="BT15" s="126">
        <f t="shared" si="8"/>
        <v>0</v>
      </c>
    </row>
    <row r="16" ht="19.5" customHeight="1">
      <c r="A16" s="168" t="s">
        <v>488</v>
      </c>
      <c r="B16" s="109" t="s">
        <v>489</v>
      </c>
      <c r="C16" s="109">
        <v>1.0</v>
      </c>
      <c r="D16" s="127">
        <f t="shared" si="4"/>
        <v>0</v>
      </c>
      <c r="E16" s="128">
        <v>205.0</v>
      </c>
      <c r="F16" s="111">
        <f t="shared" si="5"/>
        <v>0</v>
      </c>
      <c r="G16" s="4"/>
      <c r="H16" s="112"/>
      <c r="I16" s="113"/>
      <c r="J16" s="114"/>
      <c r="K16" s="231"/>
      <c r="L16" s="116"/>
      <c r="M16" s="217"/>
      <c r="N16" s="171"/>
      <c r="O16" s="109"/>
      <c r="P16" s="104"/>
      <c r="Q16" s="121"/>
      <c r="R16" s="104"/>
      <c r="S16" s="104"/>
      <c r="T16" s="123"/>
      <c r="U16" s="4"/>
      <c r="V16" s="124"/>
      <c r="W16" s="124"/>
      <c r="X16" s="124"/>
      <c r="Y16" s="124"/>
      <c r="Z16" s="124"/>
      <c r="AA16" s="124"/>
      <c r="AB16" s="124">
        <f t="shared" si="6"/>
        <v>0</v>
      </c>
      <c r="AC16" s="124"/>
      <c r="AD16" s="124"/>
      <c r="AE16" s="124"/>
      <c r="AF16" s="124"/>
      <c r="AG16" s="124"/>
      <c r="AH16" s="124"/>
      <c r="AI16" s="124"/>
      <c r="AJ16" s="124">
        <v>1.0</v>
      </c>
      <c r="AK16" s="124"/>
      <c r="AL16" s="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4"/>
      <c r="BN16" s="129"/>
      <c r="BO16" s="129">
        <f t="shared" si="7"/>
        <v>0</v>
      </c>
      <c r="BP16" s="129"/>
      <c r="BQ16" s="129">
        <v>7.0</v>
      </c>
      <c r="BR16" s="5"/>
      <c r="BS16" s="126">
        <v>2.35</v>
      </c>
      <c r="BT16" s="126">
        <f t="shared" si="8"/>
        <v>0</v>
      </c>
    </row>
    <row r="17" ht="19.5" customHeight="1">
      <c r="A17" s="198" t="s">
        <v>490</v>
      </c>
      <c r="B17" s="109"/>
      <c r="C17" s="109">
        <v>5.0</v>
      </c>
      <c r="D17" s="127">
        <f t="shared" si="4"/>
        <v>0</v>
      </c>
      <c r="E17" s="111">
        <v>975.0</v>
      </c>
      <c r="F17" s="111">
        <f t="shared" si="5"/>
        <v>0</v>
      </c>
      <c r="G17" s="4"/>
      <c r="H17" s="112"/>
      <c r="I17" s="113"/>
      <c r="J17" s="114"/>
      <c r="K17" s="231"/>
      <c r="L17" s="116"/>
      <c r="M17" s="217"/>
      <c r="N17" s="171"/>
      <c r="O17" s="109"/>
      <c r="P17" s="104"/>
      <c r="Q17" s="121"/>
      <c r="R17" s="104"/>
      <c r="S17" s="104"/>
      <c r="T17" s="123"/>
      <c r="U17" s="4"/>
      <c r="V17" s="124"/>
      <c r="W17" s="124"/>
      <c r="X17" s="124"/>
      <c r="Y17" s="124"/>
      <c r="Z17" s="124"/>
      <c r="AA17" s="124"/>
      <c r="AB17" s="124">
        <f t="shared" si="6"/>
        <v>0</v>
      </c>
      <c r="AC17" s="124"/>
      <c r="AD17" s="124"/>
      <c r="AE17" s="124"/>
      <c r="AF17" s="124"/>
      <c r="AG17" s="124"/>
      <c r="AH17" s="124"/>
      <c r="AI17" s="124"/>
      <c r="AJ17" s="124">
        <v>5.0</v>
      </c>
      <c r="AK17" s="124"/>
      <c r="AL17" s="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4"/>
      <c r="BN17" s="129"/>
      <c r="BO17" s="129">
        <f t="shared" si="7"/>
        <v>0</v>
      </c>
      <c r="BP17" s="129"/>
      <c r="BQ17" s="129">
        <v>35.0</v>
      </c>
      <c r="BR17" s="5"/>
      <c r="BS17" s="126">
        <v>12.2</v>
      </c>
      <c r="BT17" s="126">
        <f t="shared" si="8"/>
        <v>0</v>
      </c>
    </row>
    <row r="18" ht="19.5" customHeight="1">
      <c r="A18" s="168" t="s">
        <v>491</v>
      </c>
      <c r="B18" s="138" t="s">
        <v>492</v>
      </c>
      <c r="C18" s="109">
        <v>1.0</v>
      </c>
      <c r="D18" s="127">
        <f t="shared" si="4"/>
        <v>0</v>
      </c>
      <c r="E18" s="128">
        <v>165.0</v>
      </c>
      <c r="F18" s="111">
        <f t="shared" si="5"/>
        <v>0</v>
      </c>
      <c r="G18" s="4"/>
      <c r="H18" s="112"/>
      <c r="I18" s="113"/>
      <c r="J18" s="114"/>
      <c r="K18" s="231"/>
      <c r="L18" s="116"/>
      <c r="M18" s="217"/>
      <c r="N18" s="171"/>
      <c r="O18" s="109"/>
      <c r="P18" s="104"/>
      <c r="Q18" s="121"/>
      <c r="R18" s="104"/>
      <c r="S18" s="104"/>
      <c r="T18" s="123"/>
      <c r="U18" s="4"/>
      <c r="V18" s="124"/>
      <c r="W18" s="124"/>
      <c r="X18" s="124"/>
      <c r="Y18" s="124"/>
      <c r="Z18" s="124"/>
      <c r="AA18" s="124">
        <f t="shared" ref="AA18:AA23" si="9">AI18*$D18</f>
        <v>0</v>
      </c>
      <c r="AB18" s="124"/>
      <c r="AC18" s="124"/>
      <c r="AD18" s="124"/>
      <c r="AE18" s="124"/>
      <c r="AF18" s="124"/>
      <c r="AG18" s="124"/>
      <c r="AH18" s="124"/>
      <c r="AI18" s="124">
        <v>1.0</v>
      </c>
      <c r="AJ18" s="124"/>
      <c r="AK18" s="124"/>
      <c r="AL18" s="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4"/>
      <c r="BN18" s="129">
        <f t="shared" ref="BN18:BN23" si="10">BP18*D18</f>
        <v>0</v>
      </c>
      <c r="BO18" s="129"/>
      <c r="BP18" s="129">
        <v>5.0</v>
      </c>
      <c r="BQ18" s="129"/>
      <c r="BR18" s="5"/>
      <c r="BS18" s="126">
        <v>1.1</v>
      </c>
      <c r="BT18" s="126">
        <f t="shared" si="8"/>
        <v>0</v>
      </c>
    </row>
    <row r="19" ht="19.5" customHeight="1">
      <c r="A19" s="168" t="s">
        <v>493</v>
      </c>
      <c r="B19" s="138" t="s">
        <v>494</v>
      </c>
      <c r="C19" s="109">
        <v>1.0</v>
      </c>
      <c r="D19" s="127">
        <f t="shared" si="4"/>
        <v>0</v>
      </c>
      <c r="E19" s="128">
        <v>165.0</v>
      </c>
      <c r="F19" s="111">
        <f t="shared" si="5"/>
        <v>0</v>
      </c>
      <c r="G19" s="4"/>
      <c r="H19" s="112"/>
      <c r="I19" s="113"/>
      <c r="J19" s="114"/>
      <c r="K19" s="231"/>
      <c r="L19" s="116"/>
      <c r="M19" s="217"/>
      <c r="N19" s="171"/>
      <c r="O19" s="109"/>
      <c r="P19" s="104"/>
      <c r="Q19" s="121"/>
      <c r="R19" s="104"/>
      <c r="S19" s="104"/>
      <c r="T19" s="123"/>
      <c r="U19" s="4"/>
      <c r="V19" s="124"/>
      <c r="W19" s="124"/>
      <c r="X19" s="124"/>
      <c r="Y19" s="124"/>
      <c r="Z19" s="124"/>
      <c r="AA19" s="124">
        <f t="shared" si="9"/>
        <v>0</v>
      </c>
      <c r="AB19" s="124"/>
      <c r="AC19" s="124"/>
      <c r="AD19" s="124"/>
      <c r="AE19" s="124"/>
      <c r="AF19" s="124"/>
      <c r="AG19" s="124"/>
      <c r="AH19" s="124"/>
      <c r="AI19" s="124">
        <v>1.0</v>
      </c>
      <c r="AJ19" s="124"/>
      <c r="AK19" s="124"/>
      <c r="AL19" s="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4"/>
      <c r="BN19" s="129">
        <f t="shared" si="10"/>
        <v>0</v>
      </c>
      <c r="BO19" s="129"/>
      <c r="BP19" s="129">
        <v>5.0</v>
      </c>
      <c r="BQ19" s="129"/>
      <c r="BR19" s="5"/>
      <c r="BS19" s="126">
        <v>1.3</v>
      </c>
      <c r="BT19" s="126">
        <f t="shared" si="8"/>
        <v>0</v>
      </c>
    </row>
    <row r="20" ht="19.5" customHeight="1">
      <c r="A20" s="168" t="s">
        <v>495</v>
      </c>
      <c r="B20" s="138" t="s">
        <v>496</v>
      </c>
      <c r="C20" s="109">
        <v>1.0</v>
      </c>
      <c r="D20" s="127">
        <f t="shared" si="4"/>
        <v>0</v>
      </c>
      <c r="E20" s="128">
        <v>165.0</v>
      </c>
      <c r="F20" s="111">
        <f t="shared" si="5"/>
        <v>0</v>
      </c>
      <c r="G20" s="4"/>
      <c r="H20" s="112"/>
      <c r="I20" s="113"/>
      <c r="J20" s="114"/>
      <c r="K20" s="231"/>
      <c r="L20" s="116"/>
      <c r="M20" s="217"/>
      <c r="N20" s="171"/>
      <c r="O20" s="109"/>
      <c r="P20" s="104"/>
      <c r="Q20" s="121"/>
      <c r="R20" s="104"/>
      <c r="S20" s="104"/>
      <c r="T20" s="123"/>
      <c r="U20" s="4"/>
      <c r="V20" s="124"/>
      <c r="W20" s="124"/>
      <c r="X20" s="124"/>
      <c r="Y20" s="124"/>
      <c r="Z20" s="124"/>
      <c r="AA20" s="124">
        <f t="shared" si="9"/>
        <v>0</v>
      </c>
      <c r="AB20" s="124"/>
      <c r="AC20" s="124"/>
      <c r="AD20" s="124"/>
      <c r="AE20" s="124"/>
      <c r="AF20" s="124"/>
      <c r="AG20" s="124"/>
      <c r="AH20" s="124"/>
      <c r="AI20" s="124">
        <v>1.0</v>
      </c>
      <c r="AJ20" s="124"/>
      <c r="AK20" s="124"/>
      <c r="AL20" s="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4"/>
      <c r="BN20" s="129">
        <f t="shared" si="10"/>
        <v>0</v>
      </c>
      <c r="BO20" s="129"/>
      <c r="BP20" s="129">
        <v>5.0</v>
      </c>
      <c r="BQ20" s="129"/>
      <c r="BR20" s="5"/>
      <c r="BS20" s="126">
        <v>1.2</v>
      </c>
      <c r="BT20" s="126">
        <f t="shared" si="8"/>
        <v>0</v>
      </c>
    </row>
    <row r="21" ht="19.5" customHeight="1">
      <c r="A21" s="168" t="s">
        <v>497</v>
      </c>
      <c r="B21" s="138" t="s">
        <v>498</v>
      </c>
      <c r="C21" s="109">
        <v>1.0</v>
      </c>
      <c r="D21" s="127">
        <f t="shared" si="4"/>
        <v>0</v>
      </c>
      <c r="E21" s="128">
        <v>175.0</v>
      </c>
      <c r="F21" s="111">
        <f t="shared" si="5"/>
        <v>0</v>
      </c>
      <c r="G21" s="4"/>
      <c r="H21" s="112"/>
      <c r="I21" s="113"/>
      <c r="J21" s="114"/>
      <c r="K21" s="231"/>
      <c r="L21" s="116"/>
      <c r="M21" s="217"/>
      <c r="N21" s="171"/>
      <c r="O21" s="109"/>
      <c r="P21" s="104"/>
      <c r="Q21" s="121"/>
      <c r="R21" s="104"/>
      <c r="S21" s="104"/>
      <c r="T21" s="123"/>
      <c r="U21" s="4"/>
      <c r="V21" s="124"/>
      <c r="W21" s="124"/>
      <c r="X21" s="124"/>
      <c r="Y21" s="124"/>
      <c r="Z21" s="124"/>
      <c r="AA21" s="124">
        <f t="shared" si="9"/>
        <v>0</v>
      </c>
      <c r="AB21" s="124"/>
      <c r="AC21" s="124"/>
      <c r="AD21" s="124"/>
      <c r="AE21" s="124"/>
      <c r="AF21" s="124"/>
      <c r="AG21" s="124"/>
      <c r="AH21" s="124"/>
      <c r="AI21" s="124">
        <v>1.0</v>
      </c>
      <c r="AJ21" s="124"/>
      <c r="AK21" s="124"/>
      <c r="AL21" s="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4"/>
      <c r="BN21" s="129">
        <f t="shared" si="10"/>
        <v>0</v>
      </c>
      <c r="BO21" s="129"/>
      <c r="BP21" s="129">
        <v>6.0</v>
      </c>
      <c r="BQ21" s="129"/>
      <c r="BR21" s="5"/>
      <c r="BS21" s="126">
        <v>1.3</v>
      </c>
      <c r="BT21" s="126">
        <f t="shared" si="8"/>
        <v>0</v>
      </c>
    </row>
    <row r="22" ht="19.5" customHeight="1">
      <c r="A22" s="168" t="s">
        <v>499</v>
      </c>
      <c r="B22" s="138" t="s">
        <v>500</v>
      </c>
      <c r="C22" s="109">
        <v>1.0</v>
      </c>
      <c r="D22" s="127">
        <f t="shared" si="4"/>
        <v>0</v>
      </c>
      <c r="E22" s="128">
        <v>170.0</v>
      </c>
      <c r="F22" s="111">
        <f t="shared" si="5"/>
        <v>0</v>
      </c>
      <c r="G22" s="4"/>
      <c r="H22" s="112"/>
      <c r="I22" s="113"/>
      <c r="J22" s="114"/>
      <c r="K22" s="231"/>
      <c r="L22" s="116"/>
      <c r="M22" s="217"/>
      <c r="N22" s="171"/>
      <c r="O22" s="109"/>
      <c r="P22" s="104"/>
      <c r="Q22" s="121"/>
      <c r="R22" s="104"/>
      <c r="S22" s="104"/>
      <c r="T22" s="123"/>
      <c r="U22" s="4"/>
      <c r="V22" s="124"/>
      <c r="W22" s="124"/>
      <c r="X22" s="124"/>
      <c r="Y22" s="124"/>
      <c r="Z22" s="124"/>
      <c r="AA22" s="124">
        <f t="shared" si="9"/>
        <v>0</v>
      </c>
      <c r="AB22" s="124"/>
      <c r="AC22" s="124"/>
      <c r="AD22" s="124"/>
      <c r="AE22" s="124"/>
      <c r="AF22" s="124"/>
      <c r="AG22" s="124"/>
      <c r="AH22" s="124"/>
      <c r="AI22" s="124">
        <v>1.0</v>
      </c>
      <c r="AJ22" s="124"/>
      <c r="AK22" s="124"/>
      <c r="AL22" s="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4"/>
      <c r="BN22" s="129">
        <f t="shared" si="10"/>
        <v>0</v>
      </c>
      <c r="BO22" s="129"/>
      <c r="BP22" s="129">
        <v>5.0</v>
      </c>
      <c r="BQ22" s="129"/>
      <c r="BR22" s="5"/>
      <c r="BS22" s="126">
        <v>1.4</v>
      </c>
      <c r="BT22" s="126">
        <f t="shared" si="8"/>
        <v>0</v>
      </c>
    </row>
    <row r="23" ht="19.5" customHeight="1">
      <c r="A23" s="200" t="s">
        <v>501</v>
      </c>
      <c r="B23" s="109"/>
      <c r="C23" s="109">
        <v>5.0</v>
      </c>
      <c r="D23" s="127">
        <f t="shared" si="4"/>
        <v>0</v>
      </c>
      <c r="E23" s="128">
        <v>795.0</v>
      </c>
      <c r="F23" s="111">
        <f t="shared" si="5"/>
        <v>0</v>
      </c>
      <c r="G23" s="4"/>
      <c r="H23" s="112"/>
      <c r="I23" s="113"/>
      <c r="J23" s="114"/>
      <c r="K23" s="231"/>
      <c r="L23" s="116"/>
      <c r="M23" s="217"/>
      <c r="N23" s="171"/>
      <c r="O23" s="109"/>
      <c r="P23" s="104"/>
      <c r="Q23" s="121"/>
      <c r="R23" s="104"/>
      <c r="S23" s="104"/>
      <c r="T23" s="123"/>
      <c r="U23" s="4"/>
      <c r="V23" s="124"/>
      <c r="W23" s="124"/>
      <c r="X23" s="124"/>
      <c r="Y23" s="124"/>
      <c r="Z23" s="124"/>
      <c r="AA23" s="124">
        <f t="shared" si="9"/>
        <v>0</v>
      </c>
      <c r="AB23" s="124"/>
      <c r="AC23" s="124"/>
      <c r="AD23" s="124"/>
      <c r="AE23" s="124"/>
      <c r="AF23" s="124"/>
      <c r="AG23" s="124"/>
      <c r="AH23" s="124"/>
      <c r="AI23" s="124">
        <v>5.0</v>
      </c>
      <c r="AJ23" s="124"/>
      <c r="AK23" s="124"/>
      <c r="AL23" s="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4"/>
      <c r="BN23" s="129">
        <f t="shared" si="10"/>
        <v>0</v>
      </c>
      <c r="BO23" s="129"/>
      <c r="BP23" s="129">
        <v>26.0</v>
      </c>
      <c r="BQ23" s="129"/>
      <c r="BR23" s="5"/>
      <c r="BS23" s="126">
        <v>6.3</v>
      </c>
      <c r="BT23" s="126">
        <f t="shared" si="8"/>
        <v>0</v>
      </c>
    </row>
    <row r="24" ht="19.5" customHeight="1">
      <c r="A24" s="168" t="s">
        <v>502</v>
      </c>
      <c r="B24" s="119" t="s">
        <v>503</v>
      </c>
      <c r="C24" s="109">
        <v>1.0</v>
      </c>
      <c r="D24" s="127">
        <f t="shared" si="4"/>
        <v>0</v>
      </c>
      <c r="E24" s="111">
        <v>245.0</v>
      </c>
      <c r="F24" s="111">
        <f t="shared" si="5"/>
        <v>0</v>
      </c>
      <c r="G24" s="4"/>
      <c r="H24" s="112"/>
      <c r="I24" s="113"/>
      <c r="J24" s="114"/>
      <c r="K24" s="231"/>
      <c r="L24" s="116"/>
      <c r="M24" s="217"/>
      <c r="N24" s="171"/>
      <c r="O24" s="109"/>
      <c r="P24" s="104"/>
      <c r="Q24" s="121"/>
      <c r="R24" s="104"/>
      <c r="S24" s="104"/>
      <c r="T24" s="123"/>
      <c r="U24" s="4"/>
      <c r="V24" s="124"/>
      <c r="W24" s="124"/>
      <c r="X24" s="124"/>
      <c r="Y24" s="124"/>
      <c r="Z24" s="124"/>
      <c r="AA24" s="124"/>
      <c r="AB24" s="124">
        <f t="shared" ref="AB24:AB30" si="11">AJ24*$D24</f>
        <v>0</v>
      </c>
      <c r="AC24" s="124"/>
      <c r="AD24" s="124"/>
      <c r="AE24" s="124"/>
      <c r="AF24" s="124"/>
      <c r="AG24" s="124"/>
      <c r="AH24" s="124"/>
      <c r="AI24" s="124"/>
      <c r="AJ24" s="124">
        <v>1.0</v>
      </c>
      <c r="AK24" s="124"/>
      <c r="AL24" s="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4"/>
      <c r="BN24" s="129"/>
      <c r="BO24" s="129">
        <f>BQ24*D24</f>
        <v>0</v>
      </c>
      <c r="BP24" s="129"/>
      <c r="BQ24" s="129">
        <v>7.0</v>
      </c>
      <c r="BR24" s="5"/>
      <c r="BS24" s="126">
        <v>4.6</v>
      </c>
      <c r="BT24" s="126">
        <f t="shared" si="8"/>
        <v>0</v>
      </c>
    </row>
    <row r="25" ht="19.5" customHeight="1">
      <c r="A25" s="232" t="s">
        <v>504</v>
      </c>
      <c r="B25" s="119"/>
      <c r="C25" s="109">
        <v>1.0</v>
      </c>
      <c r="D25" s="127">
        <f t="shared" si="4"/>
        <v>0</v>
      </c>
      <c r="E25" s="111">
        <v>205.0</v>
      </c>
      <c r="F25" s="111">
        <f t="shared" si="5"/>
        <v>0</v>
      </c>
      <c r="G25" s="4"/>
      <c r="H25" s="112"/>
      <c r="I25" s="113"/>
      <c r="J25" s="114"/>
      <c r="K25" s="231"/>
      <c r="L25" s="116"/>
      <c r="M25" s="217"/>
      <c r="N25" s="171"/>
      <c r="O25" s="109"/>
      <c r="P25" s="104"/>
      <c r="Q25" s="121"/>
      <c r="R25" s="104"/>
      <c r="S25" s="104"/>
      <c r="T25" s="123"/>
      <c r="U25" s="4"/>
      <c r="V25" s="124"/>
      <c r="W25" s="124"/>
      <c r="X25" s="124"/>
      <c r="Y25" s="124"/>
      <c r="Z25" s="124"/>
      <c r="AA25" s="124"/>
      <c r="AB25" s="124">
        <f t="shared" si="11"/>
        <v>0</v>
      </c>
      <c r="AC25" s="124"/>
      <c r="AD25" s="124"/>
      <c r="AE25" s="124"/>
      <c r="AF25" s="124"/>
      <c r="AG25" s="124"/>
      <c r="AH25" s="124"/>
      <c r="AI25" s="124"/>
      <c r="AJ25" s="124">
        <v>1.0</v>
      </c>
      <c r="AK25" s="124"/>
      <c r="AL25" s="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4"/>
      <c r="BN25" s="129">
        <f t="shared" ref="BN25:BN29" si="12">BP25*D25</f>
        <v>0</v>
      </c>
      <c r="BO25" s="129"/>
      <c r="BP25" s="129">
        <v>8.0</v>
      </c>
      <c r="BQ25" s="129"/>
      <c r="BR25" s="5"/>
      <c r="BS25" s="126">
        <v>2.3</v>
      </c>
      <c r="BT25" s="126">
        <f t="shared" si="8"/>
        <v>0</v>
      </c>
    </row>
    <row r="26" ht="19.5" customHeight="1">
      <c r="A26" s="232" t="s">
        <v>505</v>
      </c>
      <c r="B26" s="119"/>
      <c r="C26" s="109">
        <v>1.0</v>
      </c>
      <c r="D26" s="127">
        <f t="shared" si="4"/>
        <v>0</v>
      </c>
      <c r="E26" s="111">
        <v>205.0</v>
      </c>
      <c r="F26" s="111">
        <f t="shared" si="5"/>
        <v>0</v>
      </c>
      <c r="G26" s="4"/>
      <c r="H26" s="112"/>
      <c r="I26" s="113"/>
      <c r="J26" s="114"/>
      <c r="K26" s="231"/>
      <c r="L26" s="116"/>
      <c r="M26" s="217"/>
      <c r="N26" s="171"/>
      <c r="O26" s="109"/>
      <c r="P26" s="104"/>
      <c r="Q26" s="121"/>
      <c r="R26" s="104"/>
      <c r="S26" s="104"/>
      <c r="T26" s="123"/>
      <c r="U26" s="4"/>
      <c r="V26" s="124"/>
      <c r="W26" s="124"/>
      <c r="X26" s="124"/>
      <c r="Y26" s="124"/>
      <c r="Z26" s="124"/>
      <c r="AA26" s="124"/>
      <c r="AB26" s="124">
        <f t="shared" si="11"/>
        <v>0</v>
      </c>
      <c r="AC26" s="124"/>
      <c r="AD26" s="124"/>
      <c r="AE26" s="124"/>
      <c r="AF26" s="124"/>
      <c r="AG26" s="124"/>
      <c r="AH26" s="124"/>
      <c r="AI26" s="124"/>
      <c r="AJ26" s="124">
        <v>1.0</v>
      </c>
      <c r="AK26" s="124"/>
      <c r="AL26" s="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4"/>
      <c r="BN26" s="129">
        <f t="shared" si="12"/>
        <v>0</v>
      </c>
      <c r="BO26" s="129"/>
      <c r="BP26" s="129">
        <v>6.0</v>
      </c>
      <c r="BQ26" s="129"/>
      <c r="BR26" s="5"/>
      <c r="BS26" s="126">
        <v>1.8</v>
      </c>
      <c r="BT26" s="126">
        <f t="shared" si="8"/>
        <v>0</v>
      </c>
    </row>
    <row r="27" ht="19.5" customHeight="1">
      <c r="A27" s="232" t="s">
        <v>506</v>
      </c>
      <c r="B27" s="119"/>
      <c r="C27" s="109">
        <v>1.0</v>
      </c>
      <c r="D27" s="127">
        <f t="shared" si="4"/>
        <v>0</v>
      </c>
      <c r="E27" s="111">
        <v>205.0</v>
      </c>
      <c r="F27" s="111">
        <f t="shared" si="5"/>
        <v>0</v>
      </c>
      <c r="G27" s="4"/>
      <c r="H27" s="112"/>
      <c r="I27" s="113"/>
      <c r="J27" s="114"/>
      <c r="K27" s="231"/>
      <c r="L27" s="116"/>
      <c r="M27" s="217"/>
      <c r="N27" s="171"/>
      <c r="O27" s="109"/>
      <c r="P27" s="104"/>
      <c r="Q27" s="121"/>
      <c r="R27" s="104"/>
      <c r="S27" s="104"/>
      <c r="T27" s="123"/>
      <c r="U27" s="4"/>
      <c r="V27" s="124"/>
      <c r="W27" s="124"/>
      <c r="X27" s="124"/>
      <c r="Y27" s="124"/>
      <c r="Z27" s="124"/>
      <c r="AA27" s="124"/>
      <c r="AB27" s="124">
        <f t="shared" si="11"/>
        <v>0</v>
      </c>
      <c r="AC27" s="124"/>
      <c r="AD27" s="124"/>
      <c r="AE27" s="124"/>
      <c r="AF27" s="124"/>
      <c r="AG27" s="124"/>
      <c r="AH27" s="124"/>
      <c r="AI27" s="124"/>
      <c r="AJ27" s="124">
        <v>1.0</v>
      </c>
      <c r="AK27" s="124"/>
      <c r="AL27" s="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4"/>
      <c r="BN27" s="129">
        <f t="shared" si="12"/>
        <v>0</v>
      </c>
      <c r="BO27" s="129"/>
      <c r="BP27" s="129">
        <v>6.0</v>
      </c>
      <c r="BQ27" s="129"/>
      <c r="BR27" s="5"/>
      <c r="BS27" s="126">
        <v>2.0</v>
      </c>
      <c r="BT27" s="126">
        <f t="shared" si="8"/>
        <v>0</v>
      </c>
    </row>
    <row r="28" ht="19.5" customHeight="1">
      <c r="A28" s="232" t="s">
        <v>507</v>
      </c>
      <c r="B28" s="119"/>
      <c r="C28" s="109">
        <v>1.0</v>
      </c>
      <c r="D28" s="127">
        <f t="shared" si="4"/>
        <v>0</v>
      </c>
      <c r="E28" s="111">
        <v>205.0</v>
      </c>
      <c r="F28" s="111">
        <f t="shared" si="5"/>
        <v>0</v>
      </c>
      <c r="G28" s="4"/>
      <c r="H28" s="112"/>
      <c r="I28" s="113"/>
      <c r="J28" s="114"/>
      <c r="K28" s="231"/>
      <c r="L28" s="116"/>
      <c r="M28" s="217"/>
      <c r="N28" s="171"/>
      <c r="O28" s="109"/>
      <c r="P28" s="104"/>
      <c r="Q28" s="121"/>
      <c r="R28" s="104"/>
      <c r="S28" s="104"/>
      <c r="T28" s="123"/>
      <c r="U28" s="4"/>
      <c r="V28" s="124"/>
      <c r="W28" s="124"/>
      <c r="X28" s="124"/>
      <c r="Y28" s="124"/>
      <c r="Z28" s="124"/>
      <c r="AA28" s="124"/>
      <c r="AB28" s="124">
        <f t="shared" si="11"/>
        <v>0</v>
      </c>
      <c r="AC28" s="124"/>
      <c r="AD28" s="124"/>
      <c r="AE28" s="124"/>
      <c r="AF28" s="124"/>
      <c r="AG28" s="124"/>
      <c r="AH28" s="124"/>
      <c r="AI28" s="124"/>
      <c r="AJ28" s="124">
        <v>1.0</v>
      </c>
      <c r="AK28" s="124"/>
      <c r="AL28" s="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4"/>
      <c r="BN28" s="129">
        <f t="shared" si="12"/>
        <v>0</v>
      </c>
      <c r="BO28" s="129"/>
      <c r="BP28" s="129">
        <v>6.0</v>
      </c>
      <c r="BQ28" s="129"/>
      <c r="BR28" s="5"/>
      <c r="BS28" s="126">
        <v>1.6</v>
      </c>
      <c r="BT28" s="126">
        <f t="shared" si="8"/>
        <v>0</v>
      </c>
    </row>
    <row r="29" ht="19.5" customHeight="1">
      <c r="A29" s="200" t="s">
        <v>508</v>
      </c>
      <c r="B29" s="109"/>
      <c r="C29" s="109">
        <v>5.0</v>
      </c>
      <c r="D29" s="127">
        <f t="shared" si="4"/>
        <v>0</v>
      </c>
      <c r="E29" s="111">
        <v>1012.5</v>
      </c>
      <c r="F29" s="111">
        <f t="shared" si="5"/>
        <v>0</v>
      </c>
      <c r="G29" s="4"/>
      <c r="H29" s="112"/>
      <c r="I29" s="113"/>
      <c r="J29" s="114"/>
      <c r="K29" s="231"/>
      <c r="L29" s="116"/>
      <c r="M29" s="217"/>
      <c r="N29" s="171"/>
      <c r="O29" s="109"/>
      <c r="P29" s="104"/>
      <c r="Q29" s="121"/>
      <c r="R29" s="104"/>
      <c r="S29" s="104"/>
      <c r="T29" s="123"/>
      <c r="U29" s="4"/>
      <c r="V29" s="124"/>
      <c r="W29" s="124"/>
      <c r="X29" s="124"/>
      <c r="Y29" s="124"/>
      <c r="Z29" s="124"/>
      <c r="AA29" s="124"/>
      <c r="AB29" s="124">
        <f t="shared" si="11"/>
        <v>0</v>
      </c>
      <c r="AC29" s="124"/>
      <c r="AD29" s="124"/>
      <c r="AE29" s="124"/>
      <c r="AF29" s="124"/>
      <c r="AG29" s="124"/>
      <c r="AH29" s="124"/>
      <c r="AI29" s="124"/>
      <c r="AJ29" s="124">
        <v>5.0</v>
      </c>
      <c r="AK29" s="124"/>
      <c r="AL29" s="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4"/>
      <c r="BN29" s="129">
        <f t="shared" si="12"/>
        <v>0</v>
      </c>
      <c r="BO29" s="129"/>
      <c r="BP29" s="129">
        <v>26.0</v>
      </c>
      <c r="BQ29" s="129">
        <v>7.0</v>
      </c>
      <c r="BR29" s="5"/>
      <c r="BS29" s="233">
        <v>12.3</v>
      </c>
      <c r="BT29" s="126">
        <f t="shared" si="8"/>
        <v>0</v>
      </c>
    </row>
    <row r="30" ht="19.5" customHeight="1">
      <c r="A30" s="234" t="s">
        <v>509</v>
      </c>
      <c r="B30" s="109" t="s">
        <v>510</v>
      </c>
      <c r="C30" s="109">
        <v>1.0</v>
      </c>
      <c r="D30" s="127">
        <f t="shared" si="4"/>
        <v>0</v>
      </c>
      <c r="E30" s="111">
        <v>270.0</v>
      </c>
      <c r="F30" s="111">
        <f t="shared" si="5"/>
        <v>0</v>
      </c>
      <c r="G30" s="4"/>
      <c r="H30" s="112"/>
      <c r="I30" s="113"/>
      <c r="J30" s="114"/>
      <c r="K30" s="231"/>
      <c r="L30" s="116"/>
      <c r="M30" s="217"/>
      <c r="N30" s="171"/>
      <c r="O30" s="109"/>
      <c r="P30" s="104"/>
      <c r="Q30" s="121"/>
      <c r="R30" s="104"/>
      <c r="S30" s="104"/>
      <c r="T30" s="123"/>
      <c r="U30" s="4"/>
      <c r="V30" s="124"/>
      <c r="W30" s="124"/>
      <c r="X30" s="124"/>
      <c r="Y30" s="124"/>
      <c r="Z30" s="124"/>
      <c r="AA30" s="124"/>
      <c r="AB30" s="124">
        <f t="shared" si="11"/>
        <v>0</v>
      </c>
      <c r="AC30" s="124"/>
      <c r="AD30" s="124"/>
      <c r="AE30" s="124"/>
      <c r="AF30" s="124"/>
      <c r="AG30" s="124"/>
      <c r="AH30" s="124"/>
      <c r="AI30" s="124"/>
      <c r="AJ30" s="124">
        <v>1.0</v>
      </c>
      <c r="AK30" s="124"/>
      <c r="AL30" s="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4"/>
      <c r="BN30" s="129"/>
      <c r="BO30" s="129">
        <f>BQ30*D30</f>
        <v>0</v>
      </c>
      <c r="BP30" s="129"/>
      <c r="BQ30" s="129">
        <v>10.0</v>
      </c>
      <c r="BR30" s="5"/>
      <c r="BS30" s="126">
        <v>5.0</v>
      </c>
      <c r="BT30" s="126">
        <f t="shared" si="8"/>
        <v>0</v>
      </c>
    </row>
    <row r="31" ht="19.5" customHeight="1">
      <c r="A31" s="5"/>
      <c r="B31" s="5"/>
      <c r="C31" s="5"/>
      <c r="D31" s="5"/>
      <c r="E31" s="5"/>
      <c r="F31" s="133">
        <f>SUM(F12:F30)</f>
        <v>0</v>
      </c>
      <c r="G31" s="67"/>
      <c r="H31" s="156">
        <f t="shared" ref="H31:O31" si="13">SUM(H12:H30)</f>
        <v>0</v>
      </c>
      <c r="I31" s="156">
        <f t="shared" si="13"/>
        <v>0</v>
      </c>
      <c r="J31" s="156">
        <f t="shared" si="13"/>
        <v>0</v>
      </c>
      <c r="K31" s="156">
        <f t="shared" si="13"/>
        <v>0</v>
      </c>
      <c r="L31" s="156">
        <f t="shared" si="13"/>
        <v>0</v>
      </c>
      <c r="M31" s="156">
        <f t="shared" si="13"/>
        <v>0</v>
      </c>
      <c r="N31" s="156">
        <f t="shared" si="13"/>
        <v>0</v>
      </c>
      <c r="O31" s="156">
        <f t="shared" si="13"/>
        <v>0</v>
      </c>
      <c r="P31" s="104"/>
      <c r="Q31" s="156">
        <f>SUM(Q12:Q30)</f>
        <v>0</v>
      </c>
      <c r="R31" s="104"/>
      <c r="S31" s="104"/>
      <c r="T31" s="156">
        <f>SUM(T12:T30)</f>
        <v>0</v>
      </c>
      <c r="U31" s="67"/>
      <c r="V31" s="104"/>
      <c r="W31" s="104"/>
      <c r="X31" s="104"/>
      <c r="Y31" s="104"/>
      <c r="Z31" s="104"/>
      <c r="AA31" s="104">
        <f t="shared" ref="AA31:AB31" si="14">SUM(AA12:AA30)</f>
        <v>0</v>
      </c>
      <c r="AB31" s="104">
        <f t="shared" si="14"/>
        <v>0</v>
      </c>
      <c r="AC31" s="124"/>
      <c r="AD31" s="104"/>
      <c r="AE31" s="104"/>
      <c r="AF31" s="104"/>
      <c r="AG31" s="104"/>
      <c r="AH31" s="104"/>
      <c r="AI31" s="104"/>
      <c r="AJ31" s="104"/>
      <c r="AK31" s="104"/>
      <c r="AL31" s="67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67"/>
      <c r="BN31" s="156">
        <f t="shared" ref="BN31:BO31" si="15">SUM(BN12:BN30)</f>
        <v>0</v>
      </c>
      <c r="BO31" s="156">
        <f t="shared" si="15"/>
        <v>0</v>
      </c>
      <c r="BP31" s="129"/>
      <c r="BQ31" s="129"/>
      <c r="BR31" s="5"/>
      <c r="BS31" s="129"/>
      <c r="BT31" s="135">
        <f>SUM(BT12:BT30)</f>
        <v>0</v>
      </c>
    </row>
    <row r="32" ht="19.5" customHeight="1">
      <c r="A32" s="100" t="s">
        <v>511</v>
      </c>
      <c r="B32" s="30"/>
      <c r="C32" s="30"/>
      <c r="D32" s="30"/>
      <c r="E32" s="101"/>
      <c r="F32" s="101"/>
      <c r="G32" s="67"/>
      <c r="H32" s="30"/>
      <c r="I32" s="30"/>
      <c r="J32" s="30"/>
      <c r="K32" s="30"/>
      <c r="L32" s="30"/>
      <c r="M32" s="30"/>
      <c r="N32" s="196"/>
      <c r="O32" s="196"/>
      <c r="P32" s="30"/>
      <c r="Q32" s="30"/>
      <c r="R32" s="30"/>
      <c r="S32" s="30"/>
      <c r="T32" s="30"/>
      <c r="U32" s="67"/>
      <c r="V32" s="103" t="s">
        <v>19</v>
      </c>
      <c r="W32" s="103" t="s">
        <v>20</v>
      </c>
      <c r="X32" s="103" t="s">
        <v>21</v>
      </c>
      <c r="Y32" s="103" t="s">
        <v>22</v>
      </c>
      <c r="Z32" s="103" t="s">
        <v>23</v>
      </c>
      <c r="AA32" s="103" t="s">
        <v>24</v>
      </c>
      <c r="AB32" s="103" t="s">
        <v>25</v>
      </c>
      <c r="AC32" s="103"/>
      <c r="AD32" s="104" t="s">
        <v>19</v>
      </c>
      <c r="AE32" s="104" t="s">
        <v>20</v>
      </c>
      <c r="AF32" s="104" t="s">
        <v>21</v>
      </c>
      <c r="AG32" s="104" t="s">
        <v>22</v>
      </c>
      <c r="AH32" s="104" t="s">
        <v>23</v>
      </c>
      <c r="AI32" s="104" t="s">
        <v>24</v>
      </c>
      <c r="AJ32" s="104" t="s">
        <v>25</v>
      </c>
      <c r="AK32" s="104" t="s">
        <v>26</v>
      </c>
      <c r="AL32" s="67"/>
      <c r="AM32" s="103" t="s">
        <v>30</v>
      </c>
      <c r="AN32" s="197" t="s">
        <v>31</v>
      </c>
      <c r="AO32" s="197" t="s">
        <v>32</v>
      </c>
      <c r="AP32" s="197" t="s">
        <v>354</v>
      </c>
      <c r="AQ32" s="197" t="s">
        <v>33</v>
      </c>
      <c r="AR32" s="197" t="s">
        <v>355</v>
      </c>
      <c r="AS32" s="197" t="s">
        <v>34</v>
      </c>
      <c r="AT32" s="197" t="s">
        <v>35</v>
      </c>
      <c r="AU32" s="197" t="s">
        <v>36</v>
      </c>
      <c r="AV32" s="197" t="s">
        <v>37</v>
      </c>
      <c r="AW32" s="197" t="s">
        <v>38</v>
      </c>
      <c r="AX32" s="197" t="s">
        <v>39</v>
      </c>
      <c r="AY32" s="197" t="s">
        <v>52</v>
      </c>
      <c r="AZ32" s="104" t="s">
        <v>30</v>
      </c>
      <c r="BA32" s="104" t="s">
        <v>31</v>
      </c>
      <c r="BB32" s="104" t="s">
        <v>32</v>
      </c>
      <c r="BC32" s="104" t="s">
        <v>354</v>
      </c>
      <c r="BD32" s="104" t="s">
        <v>33</v>
      </c>
      <c r="BE32" s="104" t="s">
        <v>355</v>
      </c>
      <c r="BF32" s="104" t="s">
        <v>34</v>
      </c>
      <c r="BG32" s="104" t="s">
        <v>35</v>
      </c>
      <c r="BH32" s="104" t="s">
        <v>36</v>
      </c>
      <c r="BI32" s="104" t="s">
        <v>37</v>
      </c>
      <c r="BJ32" s="104" t="s">
        <v>38</v>
      </c>
      <c r="BK32" s="104" t="s">
        <v>39</v>
      </c>
      <c r="BL32" s="104" t="s">
        <v>52</v>
      </c>
      <c r="BM32" s="67"/>
      <c r="BN32" s="105" t="s">
        <v>32</v>
      </c>
      <c r="BO32" s="105" t="s">
        <v>33</v>
      </c>
      <c r="BP32" s="136" t="s">
        <v>32</v>
      </c>
      <c r="BQ32" s="136" t="s">
        <v>33</v>
      </c>
      <c r="BR32" s="5"/>
      <c r="BS32" s="105" t="s">
        <v>76</v>
      </c>
      <c r="BT32" s="105" t="s">
        <v>77</v>
      </c>
    </row>
    <row r="33" ht="19.5" customHeight="1">
      <c r="A33" s="168" t="s">
        <v>512</v>
      </c>
      <c r="B33" s="138" t="s">
        <v>492</v>
      </c>
      <c r="C33" s="138">
        <v>1.0</v>
      </c>
      <c r="D33" s="127">
        <f t="shared" ref="D33:D55" si="16">SUM(H33:T33)</f>
        <v>0</v>
      </c>
      <c r="E33" s="128">
        <v>200.0</v>
      </c>
      <c r="F33" s="111">
        <f t="shared" ref="F33:F55" si="17">D33*E33*(100-$D$3)/100</f>
        <v>0</v>
      </c>
      <c r="G33" s="4"/>
      <c r="H33" s="112"/>
      <c r="I33" s="113"/>
      <c r="J33" s="114"/>
      <c r="K33" s="231"/>
      <c r="L33" s="116"/>
      <c r="M33" s="217"/>
      <c r="N33" s="177"/>
      <c r="O33" s="109"/>
      <c r="P33" s="104"/>
      <c r="Q33" s="121"/>
      <c r="R33" s="104"/>
      <c r="S33" s="104"/>
      <c r="T33" s="123"/>
      <c r="U33" s="4"/>
      <c r="V33" s="124"/>
      <c r="W33" s="124"/>
      <c r="X33" s="124"/>
      <c r="Y33" s="124"/>
      <c r="Z33" s="124"/>
      <c r="AA33" s="124">
        <f t="shared" ref="AA33:AA38" si="18">AI33*$D33</f>
        <v>0</v>
      </c>
      <c r="AB33" s="124"/>
      <c r="AC33" s="124"/>
      <c r="AD33" s="124"/>
      <c r="AE33" s="124"/>
      <c r="AF33" s="124"/>
      <c r="AG33" s="124"/>
      <c r="AH33" s="124"/>
      <c r="AI33" s="124">
        <v>1.0</v>
      </c>
      <c r="AJ33" s="124"/>
      <c r="AK33" s="124"/>
      <c r="AL33" s="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4"/>
      <c r="BN33" s="129">
        <f t="shared" ref="BN33:BN55" si="19">BP33*D33</f>
        <v>0</v>
      </c>
      <c r="BO33" s="129"/>
      <c r="BP33" s="129">
        <v>5.0</v>
      </c>
      <c r="BQ33" s="129"/>
      <c r="BR33" s="5"/>
      <c r="BS33" s="126">
        <v>1.1</v>
      </c>
      <c r="BT33" s="126">
        <f t="shared" ref="BT33:BT55" si="20">BS33*D33</f>
        <v>0</v>
      </c>
    </row>
    <row r="34" ht="19.5" customHeight="1">
      <c r="A34" s="168" t="s">
        <v>513</v>
      </c>
      <c r="B34" s="138" t="s">
        <v>494</v>
      </c>
      <c r="C34" s="138">
        <v>1.0</v>
      </c>
      <c r="D34" s="127">
        <f t="shared" si="16"/>
        <v>0</v>
      </c>
      <c r="E34" s="128">
        <v>200.0</v>
      </c>
      <c r="F34" s="111">
        <f t="shared" si="17"/>
        <v>0</v>
      </c>
      <c r="G34" s="4"/>
      <c r="H34" s="112"/>
      <c r="I34" s="113"/>
      <c r="J34" s="114"/>
      <c r="K34" s="231"/>
      <c r="L34" s="116"/>
      <c r="M34" s="217"/>
      <c r="N34" s="171"/>
      <c r="O34" s="109"/>
      <c r="P34" s="104"/>
      <c r="Q34" s="121"/>
      <c r="R34" s="104"/>
      <c r="S34" s="104"/>
      <c r="T34" s="123"/>
      <c r="U34" s="4"/>
      <c r="V34" s="124"/>
      <c r="W34" s="124"/>
      <c r="X34" s="124"/>
      <c r="Y34" s="124"/>
      <c r="Z34" s="124"/>
      <c r="AA34" s="124">
        <f t="shared" si="18"/>
        <v>0</v>
      </c>
      <c r="AB34" s="124"/>
      <c r="AC34" s="124"/>
      <c r="AD34" s="124"/>
      <c r="AE34" s="124"/>
      <c r="AF34" s="124"/>
      <c r="AG34" s="124"/>
      <c r="AH34" s="124"/>
      <c r="AI34" s="124">
        <v>1.0</v>
      </c>
      <c r="AJ34" s="124"/>
      <c r="AK34" s="124"/>
      <c r="AL34" s="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4"/>
      <c r="BN34" s="129">
        <f t="shared" si="19"/>
        <v>0</v>
      </c>
      <c r="BO34" s="129"/>
      <c r="BP34" s="129">
        <v>5.0</v>
      </c>
      <c r="BQ34" s="129"/>
      <c r="BR34" s="5"/>
      <c r="BS34" s="126">
        <v>1.3</v>
      </c>
      <c r="BT34" s="126">
        <f t="shared" si="20"/>
        <v>0</v>
      </c>
    </row>
    <row r="35" ht="19.5" customHeight="1">
      <c r="A35" s="168" t="s">
        <v>514</v>
      </c>
      <c r="B35" s="138" t="s">
        <v>496</v>
      </c>
      <c r="C35" s="109">
        <v>1.0</v>
      </c>
      <c r="D35" s="127">
        <f t="shared" si="16"/>
        <v>0</v>
      </c>
      <c r="E35" s="128">
        <v>200.0</v>
      </c>
      <c r="F35" s="111">
        <f t="shared" si="17"/>
        <v>0</v>
      </c>
      <c r="G35" s="4"/>
      <c r="H35" s="112"/>
      <c r="I35" s="113"/>
      <c r="J35" s="114"/>
      <c r="K35" s="231"/>
      <c r="L35" s="116"/>
      <c r="M35" s="217"/>
      <c r="N35" s="171"/>
      <c r="O35" s="109"/>
      <c r="P35" s="104"/>
      <c r="Q35" s="121"/>
      <c r="R35" s="104"/>
      <c r="S35" s="104"/>
      <c r="T35" s="123"/>
      <c r="U35" s="4"/>
      <c r="V35" s="124"/>
      <c r="W35" s="124"/>
      <c r="X35" s="124"/>
      <c r="Y35" s="124"/>
      <c r="Z35" s="124"/>
      <c r="AA35" s="124">
        <f t="shared" si="18"/>
        <v>0</v>
      </c>
      <c r="AB35" s="124"/>
      <c r="AC35" s="124"/>
      <c r="AD35" s="124"/>
      <c r="AE35" s="124"/>
      <c r="AF35" s="124"/>
      <c r="AG35" s="124"/>
      <c r="AH35" s="124"/>
      <c r="AI35" s="124">
        <v>1.0</v>
      </c>
      <c r="AJ35" s="124"/>
      <c r="AK35" s="124"/>
      <c r="AL35" s="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4"/>
      <c r="BN35" s="129">
        <f t="shared" si="19"/>
        <v>0</v>
      </c>
      <c r="BO35" s="129"/>
      <c r="BP35" s="129">
        <v>5.0</v>
      </c>
      <c r="BQ35" s="129"/>
      <c r="BR35" s="5"/>
      <c r="BS35" s="126">
        <v>1.2</v>
      </c>
      <c r="BT35" s="126">
        <f t="shared" si="20"/>
        <v>0</v>
      </c>
    </row>
    <row r="36" ht="19.5" customHeight="1">
      <c r="A36" s="168" t="s">
        <v>515</v>
      </c>
      <c r="B36" s="138" t="s">
        <v>498</v>
      </c>
      <c r="C36" s="138">
        <v>1.0</v>
      </c>
      <c r="D36" s="127">
        <f t="shared" si="16"/>
        <v>0</v>
      </c>
      <c r="E36" s="128">
        <v>205.0</v>
      </c>
      <c r="F36" s="111">
        <f t="shared" si="17"/>
        <v>0</v>
      </c>
      <c r="G36" s="4"/>
      <c r="H36" s="112"/>
      <c r="I36" s="113"/>
      <c r="J36" s="114"/>
      <c r="K36" s="231"/>
      <c r="L36" s="116"/>
      <c r="M36" s="217"/>
      <c r="N36" s="171"/>
      <c r="O36" s="109"/>
      <c r="P36" s="104"/>
      <c r="Q36" s="121"/>
      <c r="R36" s="104"/>
      <c r="S36" s="104"/>
      <c r="T36" s="123"/>
      <c r="U36" s="4"/>
      <c r="V36" s="124"/>
      <c r="W36" s="124"/>
      <c r="X36" s="124"/>
      <c r="Y36" s="124"/>
      <c r="Z36" s="124"/>
      <c r="AA36" s="124">
        <f t="shared" si="18"/>
        <v>0</v>
      </c>
      <c r="AB36" s="124"/>
      <c r="AC36" s="124"/>
      <c r="AD36" s="124"/>
      <c r="AE36" s="124"/>
      <c r="AF36" s="124"/>
      <c r="AG36" s="124"/>
      <c r="AH36" s="124"/>
      <c r="AI36" s="124">
        <v>1.0</v>
      </c>
      <c r="AJ36" s="124"/>
      <c r="AK36" s="124"/>
      <c r="AL36" s="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4"/>
      <c r="BN36" s="129">
        <f t="shared" si="19"/>
        <v>0</v>
      </c>
      <c r="BO36" s="129"/>
      <c r="BP36" s="129">
        <v>6.0</v>
      </c>
      <c r="BQ36" s="129"/>
      <c r="BR36" s="5"/>
      <c r="BS36" s="126">
        <v>1.3</v>
      </c>
      <c r="BT36" s="126">
        <f t="shared" si="20"/>
        <v>0</v>
      </c>
    </row>
    <row r="37" ht="19.5" customHeight="1">
      <c r="A37" s="168" t="s">
        <v>516</v>
      </c>
      <c r="B37" s="138" t="s">
        <v>500</v>
      </c>
      <c r="C37" s="109">
        <v>1.0</v>
      </c>
      <c r="D37" s="127">
        <f t="shared" si="16"/>
        <v>0</v>
      </c>
      <c r="E37" s="128">
        <v>200.0</v>
      </c>
      <c r="F37" s="111">
        <f t="shared" si="17"/>
        <v>0</v>
      </c>
      <c r="G37" s="4"/>
      <c r="H37" s="112"/>
      <c r="I37" s="113"/>
      <c r="J37" s="114"/>
      <c r="K37" s="231"/>
      <c r="L37" s="116"/>
      <c r="M37" s="217"/>
      <c r="N37" s="171"/>
      <c r="O37" s="109"/>
      <c r="P37" s="104"/>
      <c r="Q37" s="121"/>
      <c r="R37" s="104"/>
      <c r="S37" s="104"/>
      <c r="T37" s="123"/>
      <c r="U37" s="4"/>
      <c r="V37" s="124"/>
      <c r="W37" s="124"/>
      <c r="X37" s="124"/>
      <c r="Y37" s="124"/>
      <c r="Z37" s="124"/>
      <c r="AA37" s="124">
        <f t="shared" si="18"/>
        <v>0</v>
      </c>
      <c r="AB37" s="124"/>
      <c r="AC37" s="124"/>
      <c r="AD37" s="124"/>
      <c r="AE37" s="124"/>
      <c r="AF37" s="124"/>
      <c r="AG37" s="124"/>
      <c r="AH37" s="124"/>
      <c r="AI37" s="124">
        <v>1.0</v>
      </c>
      <c r="AJ37" s="124"/>
      <c r="AK37" s="124"/>
      <c r="AL37" s="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4"/>
      <c r="BN37" s="129">
        <f t="shared" si="19"/>
        <v>0</v>
      </c>
      <c r="BO37" s="129"/>
      <c r="BP37" s="129">
        <v>5.0</v>
      </c>
      <c r="BQ37" s="129"/>
      <c r="BR37" s="5"/>
      <c r="BS37" s="126">
        <v>1.4</v>
      </c>
      <c r="BT37" s="126">
        <f t="shared" si="20"/>
        <v>0</v>
      </c>
    </row>
    <row r="38" ht="18.75" customHeight="1">
      <c r="A38" s="200" t="s">
        <v>517</v>
      </c>
      <c r="B38" s="109"/>
      <c r="C38" s="109">
        <v>5.0</v>
      </c>
      <c r="D38" s="127">
        <f t="shared" si="16"/>
        <v>0</v>
      </c>
      <c r="E38" s="111">
        <v>955.0</v>
      </c>
      <c r="F38" s="111">
        <f t="shared" si="17"/>
        <v>0</v>
      </c>
      <c r="G38" s="4"/>
      <c r="H38" s="112"/>
      <c r="I38" s="113"/>
      <c r="J38" s="114"/>
      <c r="K38" s="231"/>
      <c r="L38" s="116"/>
      <c r="M38" s="217"/>
      <c r="N38" s="171"/>
      <c r="O38" s="109"/>
      <c r="P38" s="104"/>
      <c r="Q38" s="121"/>
      <c r="R38" s="104"/>
      <c r="S38" s="104"/>
      <c r="T38" s="123"/>
      <c r="U38" s="4"/>
      <c r="V38" s="124"/>
      <c r="W38" s="124"/>
      <c r="X38" s="124"/>
      <c r="Y38" s="124"/>
      <c r="Z38" s="124"/>
      <c r="AA38" s="124">
        <f t="shared" si="18"/>
        <v>0</v>
      </c>
      <c r="AB38" s="124"/>
      <c r="AC38" s="124"/>
      <c r="AD38" s="124"/>
      <c r="AE38" s="124"/>
      <c r="AF38" s="124"/>
      <c r="AG38" s="124"/>
      <c r="AH38" s="124"/>
      <c r="AI38" s="124">
        <v>5.0</v>
      </c>
      <c r="AJ38" s="124"/>
      <c r="AK38" s="124"/>
      <c r="AL38" s="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4"/>
      <c r="BN38" s="129">
        <f t="shared" si="19"/>
        <v>0</v>
      </c>
      <c r="BO38" s="129"/>
      <c r="BP38" s="129">
        <v>26.0</v>
      </c>
      <c r="BQ38" s="129"/>
      <c r="BR38" s="5"/>
      <c r="BS38" s="126">
        <v>6.3</v>
      </c>
      <c r="BT38" s="126">
        <f t="shared" si="20"/>
        <v>0</v>
      </c>
    </row>
    <row r="39" ht="18.75" customHeight="1">
      <c r="A39" s="235" t="s">
        <v>518</v>
      </c>
      <c r="B39" s="138" t="s">
        <v>481</v>
      </c>
      <c r="C39" s="138">
        <v>1.0</v>
      </c>
      <c r="D39" s="127">
        <f t="shared" si="16"/>
        <v>0</v>
      </c>
      <c r="E39" s="111">
        <v>250.0</v>
      </c>
      <c r="F39" s="111">
        <f t="shared" si="17"/>
        <v>0</v>
      </c>
      <c r="G39" s="4"/>
      <c r="H39" s="112"/>
      <c r="I39" s="113"/>
      <c r="J39" s="114"/>
      <c r="K39" s="231"/>
      <c r="L39" s="116"/>
      <c r="M39" s="217"/>
      <c r="N39" s="171"/>
      <c r="O39" s="109"/>
      <c r="P39" s="104"/>
      <c r="Q39" s="121"/>
      <c r="R39" s="104"/>
      <c r="S39" s="104"/>
      <c r="T39" s="123"/>
      <c r="U39" s="4"/>
      <c r="V39" s="124"/>
      <c r="W39" s="124"/>
      <c r="X39" s="124"/>
      <c r="Y39" s="124"/>
      <c r="Z39" s="124"/>
      <c r="AA39" s="124"/>
      <c r="AB39" s="124">
        <f t="shared" ref="AB39:AB46" si="21">AJ39*$D39</f>
        <v>0</v>
      </c>
      <c r="AC39" s="124"/>
      <c r="AD39" s="124"/>
      <c r="AE39" s="124"/>
      <c r="AF39" s="124"/>
      <c r="AG39" s="124"/>
      <c r="AH39" s="124"/>
      <c r="AI39" s="124"/>
      <c r="AJ39" s="124">
        <v>1.0</v>
      </c>
      <c r="AK39" s="124"/>
      <c r="AL39" s="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4"/>
      <c r="BN39" s="129">
        <f t="shared" si="19"/>
        <v>0</v>
      </c>
      <c r="BO39" s="129"/>
      <c r="BP39" s="129">
        <v>7.0</v>
      </c>
      <c r="BQ39" s="129"/>
      <c r="BR39" s="5"/>
      <c r="BS39" s="126">
        <v>2.5</v>
      </c>
      <c r="BT39" s="126">
        <f t="shared" si="20"/>
        <v>0</v>
      </c>
    </row>
    <row r="40" ht="18.75" customHeight="1">
      <c r="A40" s="235" t="s">
        <v>519</v>
      </c>
      <c r="B40" s="138" t="s">
        <v>483</v>
      </c>
      <c r="C40" s="138">
        <v>1.0</v>
      </c>
      <c r="D40" s="127">
        <f t="shared" si="16"/>
        <v>0</v>
      </c>
      <c r="E40" s="111">
        <v>250.0</v>
      </c>
      <c r="F40" s="111">
        <f t="shared" si="17"/>
        <v>0</v>
      </c>
      <c r="G40" s="4"/>
      <c r="H40" s="112"/>
      <c r="I40" s="113"/>
      <c r="J40" s="114"/>
      <c r="K40" s="231"/>
      <c r="L40" s="116"/>
      <c r="M40" s="217"/>
      <c r="N40" s="171"/>
      <c r="O40" s="109"/>
      <c r="P40" s="104"/>
      <c r="Q40" s="121"/>
      <c r="R40" s="104"/>
      <c r="S40" s="104"/>
      <c r="T40" s="123"/>
      <c r="U40" s="4"/>
      <c r="V40" s="124"/>
      <c r="W40" s="124"/>
      <c r="X40" s="124"/>
      <c r="Y40" s="124"/>
      <c r="Z40" s="124"/>
      <c r="AA40" s="124"/>
      <c r="AB40" s="124">
        <f t="shared" si="21"/>
        <v>0</v>
      </c>
      <c r="AC40" s="124"/>
      <c r="AD40" s="124"/>
      <c r="AE40" s="124"/>
      <c r="AF40" s="124"/>
      <c r="AG40" s="124"/>
      <c r="AH40" s="124"/>
      <c r="AI40" s="124"/>
      <c r="AJ40" s="124">
        <v>1.0</v>
      </c>
      <c r="AK40" s="124"/>
      <c r="AL40" s="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4"/>
      <c r="BN40" s="129">
        <f t="shared" si="19"/>
        <v>0</v>
      </c>
      <c r="BO40" s="129"/>
      <c r="BP40" s="129">
        <v>7.0</v>
      </c>
      <c r="BQ40" s="129"/>
      <c r="BR40" s="5"/>
      <c r="BS40" s="126">
        <v>2.6</v>
      </c>
      <c r="BT40" s="126">
        <f t="shared" si="20"/>
        <v>0</v>
      </c>
    </row>
    <row r="41" ht="18.75" customHeight="1">
      <c r="A41" s="235" t="s">
        <v>520</v>
      </c>
      <c r="B41" s="109" t="s">
        <v>485</v>
      </c>
      <c r="C41" s="109">
        <v>1.0</v>
      </c>
      <c r="D41" s="127">
        <f t="shared" si="16"/>
        <v>0</v>
      </c>
      <c r="E41" s="111">
        <v>250.0</v>
      </c>
      <c r="F41" s="111">
        <f t="shared" si="17"/>
        <v>0</v>
      </c>
      <c r="G41" s="4"/>
      <c r="H41" s="112"/>
      <c r="I41" s="113"/>
      <c r="J41" s="114"/>
      <c r="K41" s="231"/>
      <c r="L41" s="116"/>
      <c r="M41" s="217"/>
      <c r="N41" s="171"/>
      <c r="O41" s="109"/>
      <c r="P41" s="104"/>
      <c r="Q41" s="121"/>
      <c r="R41" s="104"/>
      <c r="S41" s="104"/>
      <c r="T41" s="123"/>
      <c r="U41" s="4"/>
      <c r="V41" s="124"/>
      <c r="W41" s="124"/>
      <c r="X41" s="124"/>
      <c r="Y41" s="124"/>
      <c r="Z41" s="124"/>
      <c r="AA41" s="124"/>
      <c r="AB41" s="124">
        <f t="shared" si="21"/>
        <v>0</v>
      </c>
      <c r="AC41" s="124"/>
      <c r="AD41" s="124"/>
      <c r="AE41" s="124"/>
      <c r="AF41" s="124"/>
      <c r="AG41" s="124"/>
      <c r="AH41" s="124"/>
      <c r="AI41" s="124"/>
      <c r="AJ41" s="124">
        <v>1.0</v>
      </c>
      <c r="AK41" s="124"/>
      <c r="AL41" s="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4"/>
      <c r="BN41" s="129">
        <f t="shared" si="19"/>
        <v>0</v>
      </c>
      <c r="BO41" s="129"/>
      <c r="BP41" s="129">
        <v>7.0</v>
      </c>
      <c r="BQ41" s="129"/>
      <c r="BR41" s="5"/>
      <c r="BS41" s="126">
        <v>2.6</v>
      </c>
      <c r="BT41" s="126">
        <f t="shared" si="20"/>
        <v>0</v>
      </c>
    </row>
    <row r="42" ht="18.75" customHeight="1">
      <c r="A42" s="235" t="s">
        <v>521</v>
      </c>
      <c r="B42" s="138" t="s">
        <v>487</v>
      </c>
      <c r="C42" s="138">
        <v>1.0</v>
      </c>
      <c r="D42" s="127">
        <f t="shared" si="16"/>
        <v>0</v>
      </c>
      <c r="E42" s="111">
        <v>250.0</v>
      </c>
      <c r="F42" s="111">
        <f t="shared" si="17"/>
        <v>0</v>
      </c>
      <c r="G42" s="4"/>
      <c r="H42" s="112"/>
      <c r="I42" s="113"/>
      <c r="J42" s="114"/>
      <c r="K42" s="231"/>
      <c r="L42" s="116"/>
      <c r="M42" s="217"/>
      <c r="N42" s="171"/>
      <c r="O42" s="109"/>
      <c r="P42" s="104"/>
      <c r="Q42" s="121"/>
      <c r="R42" s="104"/>
      <c r="S42" s="104"/>
      <c r="T42" s="123"/>
      <c r="U42" s="4"/>
      <c r="V42" s="124"/>
      <c r="W42" s="124"/>
      <c r="X42" s="124"/>
      <c r="Y42" s="124"/>
      <c r="Z42" s="124"/>
      <c r="AA42" s="124"/>
      <c r="AB42" s="124">
        <f t="shared" si="21"/>
        <v>0</v>
      </c>
      <c r="AC42" s="124"/>
      <c r="AD42" s="124"/>
      <c r="AE42" s="124"/>
      <c r="AF42" s="124"/>
      <c r="AG42" s="124"/>
      <c r="AH42" s="124"/>
      <c r="AI42" s="124"/>
      <c r="AJ42" s="124">
        <v>1.0</v>
      </c>
      <c r="AK42" s="124"/>
      <c r="AL42" s="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4"/>
      <c r="BN42" s="129">
        <f t="shared" si="19"/>
        <v>0</v>
      </c>
      <c r="BO42" s="129"/>
      <c r="BP42" s="129">
        <v>7.0</v>
      </c>
      <c r="BQ42" s="129"/>
      <c r="BR42" s="5"/>
      <c r="BS42" s="126">
        <v>2.6</v>
      </c>
      <c r="BT42" s="126">
        <f t="shared" si="20"/>
        <v>0</v>
      </c>
    </row>
    <row r="43" ht="18.75" customHeight="1">
      <c r="A43" s="235" t="s">
        <v>522</v>
      </c>
      <c r="B43" s="109" t="s">
        <v>489</v>
      </c>
      <c r="C43" s="109">
        <v>1.0</v>
      </c>
      <c r="D43" s="127">
        <f t="shared" si="16"/>
        <v>0</v>
      </c>
      <c r="E43" s="111">
        <v>250.0</v>
      </c>
      <c r="F43" s="111">
        <f t="shared" si="17"/>
        <v>0</v>
      </c>
      <c r="G43" s="4"/>
      <c r="H43" s="112"/>
      <c r="I43" s="113"/>
      <c r="J43" s="114"/>
      <c r="K43" s="231"/>
      <c r="L43" s="116"/>
      <c r="M43" s="217"/>
      <c r="N43" s="171"/>
      <c r="O43" s="109"/>
      <c r="P43" s="104"/>
      <c r="Q43" s="121"/>
      <c r="R43" s="104"/>
      <c r="S43" s="104"/>
      <c r="T43" s="123"/>
      <c r="U43" s="4"/>
      <c r="V43" s="124"/>
      <c r="W43" s="124"/>
      <c r="X43" s="124"/>
      <c r="Y43" s="124"/>
      <c r="Z43" s="124"/>
      <c r="AA43" s="124"/>
      <c r="AB43" s="124">
        <f t="shared" si="21"/>
        <v>0</v>
      </c>
      <c r="AC43" s="124"/>
      <c r="AD43" s="124"/>
      <c r="AE43" s="124"/>
      <c r="AF43" s="124"/>
      <c r="AG43" s="124"/>
      <c r="AH43" s="124"/>
      <c r="AI43" s="124"/>
      <c r="AJ43" s="124">
        <v>1.0</v>
      </c>
      <c r="AK43" s="124"/>
      <c r="AL43" s="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4"/>
      <c r="BN43" s="129">
        <f t="shared" si="19"/>
        <v>0</v>
      </c>
      <c r="BO43" s="129"/>
      <c r="BP43" s="129">
        <v>7.0</v>
      </c>
      <c r="BQ43" s="129"/>
      <c r="BR43" s="5"/>
      <c r="BS43" s="126">
        <v>2.6</v>
      </c>
      <c r="BT43" s="126">
        <f t="shared" si="20"/>
        <v>0</v>
      </c>
    </row>
    <row r="44" ht="18.75" customHeight="1">
      <c r="A44" s="236" t="s">
        <v>523</v>
      </c>
      <c r="B44" s="119"/>
      <c r="C44" s="109">
        <v>5.0</v>
      </c>
      <c r="D44" s="127">
        <f t="shared" si="16"/>
        <v>0</v>
      </c>
      <c r="E44" s="111">
        <v>1187.5</v>
      </c>
      <c r="F44" s="111">
        <f t="shared" si="17"/>
        <v>0</v>
      </c>
      <c r="G44" s="4"/>
      <c r="H44" s="112"/>
      <c r="I44" s="113"/>
      <c r="J44" s="114"/>
      <c r="K44" s="231"/>
      <c r="L44" s="116"/>
      <c r="M44" s="217"/>
      <c r="N44" s="171"/>
      <c r="O44" s="109"/>
      <c r="P44" s="104"/>
      <c r="Q44" s="121"/>
      <c r="R44" s="104"/>
      <c r="S44" s="104"/>
      <c r="T44" s="123"/>
      <c r="U44" s="4"/>
      <c r="V44" s="124"/>
      <c r="W44" s="124"/>
      <c r="X44" s="124"/>
      <c r="Y44" s="124"/>
      <c r="Z44" s="124"/>
      <c r="AA44" s="124"/>
      <c r="AB44" s="124">
        <f t="shared" si="21"/>
        <v>0</v>
      </c>
      <c r="AC44" s="124"/>
      <c r="AD44" s="124"/>
      <c r="AE44" s="124"/>
      <c r="AF44" s="124"/>
      <c r="AG44" s="124"/>
      <c r="AH44" s="124"/>
      <c r="AI44" s="124"/>
      <c r="AJ44" s="124">
        <v>5.0</v>
      </c>
      <c r="AK44" s="124"/>
      <c r="AL44" s="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4"/>
      <c r="BN44" s="129">
        <f t="shared" si="19"/>
        <v>0</v>
      </c>
      <c r="BO44" s="129"/>
      <c r="BP44" s="129">
        <v>35.0</v>
      </c>
      <c r="BQ44" s="129"/>
      <c r="BR44" s="5"/>
      <c r="BS44" s="126">
        <v>12.899999999999999</v>
      </c>
      <c r="BT44" s="126">
        <f t="shared" si="20"/>
        <v>0</v>
      </c>
    </row>
    <row r="45" ht="18.75" customHeight="1">
      <c r="A45" s="232" t="s">
        <v>524</v>
      </c>
      <c r="B45" s="119" t="s">
        <v>25</v>
      </c>
      <c r="C45" s="138">
        <v>1.0</v>
      </c>
      <c r="D45" s="127">
        <f t="shared" si="16"/>
        <v>0</v>
      </c>
      <c r="E45" s="111">
        <v>300.0</v>
      </c>
      <c r="F45" s="111">
        <f t="shared" si="17"/>
        <v>0</v>
      </c>
      <c r="G45" s="4"/>
      <c r="H45" s="112"/>
      <c r="I45" s="113"/>
      <c r="J45" s="114"/>
      <c r="K45" s="231"/>
      <c r="L45" s="116"/>
      <c r="M45" s="217"/>
      <c r="N45" s="171"/>
      <c r="O45" s="109"/>
      <c r="P45" s="104"/>
      <c r="Q45" s="121"/>
      <c r="R45" s="104"/>
      <c r="S45" s="104"/>
      <c r="T45" s="123"/>
      <c r="U45" s="4"/>
      <c r="V45" s="124"/>
      <c r="W45" s="124"/>
      <c r="X45" s="124"/>
      <c r="Y45" s="124"/>
      <c r="Z45" s="124"/>
      <c r="AA45" s="124"/>
      <c r="AB45" s="124">
        <f t="shared" si="21"/>
        <v>0</v>
      </c>
      <c r="AC45" s="124"/>
      <c r="AD45" s="124"/>
      <c r="AE45" s="124"/>
      <c r="AF45" s="124"/>
      <c r="AG45" s="124"/>
      <c r="AH45" s="124"/>
      <c r="AI45" s="124"/>
      <c r="AJ45" s="124">
        <v>1.0</v>
      </c>
      <c r="AK45" s="124"/>
      <c r="AL45" s="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4"/>
      <c r="BN45" s="129">
        <f t="shared" si="19"/>
        <v>0</v>
      </c>
      <c r="BO45" s="129"/>
      <c r="BP45" s="129">
        <v>7.0</v>
      </c>
      <c r="BQ45" s="129"/>
      <c r="BR45" s="5"/>
      <c r="BS45" s="126">
        <v>3.25</v>
      </c>
      <c r="BT45" s="126">
        <f t="shared" si="20"/>
        <v>0</v>
      </c>
    </row>
    <row r="46" ht="18.75" customHeight="1">
      <c r="A46" s="232" t="s">
        <v>525</v>
      </c>
      <c r="B46" s="119" t="s">
        <v>25</v>
      </c>
      <c r="C46" s="138">
        <v>1.0</v>
      </c>
      <c r="D46" s="127">
        <f t="shared" si="16"/>
        <v>0</v>
      </c>
      <c r="E46" s="111">
        <v>270.0</v>
      </c>
      <c r="F46" s="111">
        <f t="shared" si="17"/>
        <v>0</v>
      </c>
      <c r="G46" s="4"/>
      <c r="H46" s="112"/>
      <c r="I46" s="113"/>
      <c r="J46" s="114"/>
      <c r="K46" s="231"/>
      <c r="L46" s="116"/>
      <c r="M46" s="217"/>
      <c r="N46" s="171"/>
      <c r="O46" s="109"/>
      <c r="P46" s="104"/>
      <c r="Q46" s="121"/>
      <c r="R46" s="104"/>
      <c r="S46" s="104"/>
      <c r="T46" s="123"/>
      <c r="U46" s="4"/>
      <c r="V46" s="124"/>
      <c r="W46" s="124"/>
      <c r="X46" s="124"/>
      <c r="Y46" s="124"/>
      <c r="Z46" s="124"/>
      <c r="AA46" s="124"/>
      <c r="AB46" s="124">
        <f t="shared" si="21"/>
        <v>0</v>
      </c>
      <c r="AC46" s="124"/>
      <c r="AD46" s="124"/>
      <c r="AE46" s="124"/>
      <c r="AF46" s="124"/>
      <c r="AG46" s="124"/>
      <c r="AH46" s="124"/>
      <c r="AI46" s="124"/>
      <c r="AJ46" s="124">
        <v>1.0</v>
      </c>
      <c r="AK46" s="124"/>
      <c r="AL46" s="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4"/>
      <c r="BN46" s="129">
        <f t="shared" si="19"/>
        <v>0</v>
      </c>
      <c r="BO46" s="129"/>
      <c r="BP46" s="129">
        <v>7.0</v>
      </c>
      <c r="BQ46" s="129"/>
      <c r="BR46" s="5"/>
      <c r="BS46" s="126">
        <v>2.85</v>
      </c>
      <c r="BT46" s="126">
        <f t="shared" si="20"/>
        <v>0</v>
      </c>
    </row>
    <row r="47" ht="18.75" customHeight="1">
      <c r="A47" s="232" t="s">
        <v>526</v>
      </c>
      <c r="B47" s="119" t="s">
        <v>24</v>
      </c>
      <c r="C47" s="138">
        <v>1.0</v>
      </c>
      <c r="D47" s="127">
        <f t="shared" si="16"/>
        <v>0</v>
      </c>
      <c r="E47" s="111">
        <v>265.0</v>
      </c>
      <c r="F47" s="111">
        <f t="shared" si="17"/>
        <v>0</v>
      </c>
      <c r="G47" s="4"/>
      <c r="H47" s="112"/>
      <c r="I47" s="113"/>
      <c r="J47" s="114"/>
      <c r="K47" s="231"/>
      <c r="L47" s="116"/>
      <c r="M47" s="217"/>
      <c r="N47" s="171"/>
      <c r="O47" s="109"/>
      <c r="P47" s="104"/>
      <c r="Q47" s="121"/>
      <c r="R47" s="104"/>
      <c r="S47" s="104"/>
      <c r="T47" s="123"/>
      <c r="U47" s="4"/>
      <c r="V47" s="124"/>
      <c r="W47" s="124"/>
      <c r="X47" s="124"/>
      <c r="Y47" s="124"/>
      <c r="Z47" s="124"/>
      <c r="AA47" s="124">
        <f t="shared" ref="AA47:AA55" si="22">AI47*$D47</f>
        <v>0</v>
      </c>
      <c r="AB47" s="124"/>
      <c r="AC47" s="124"/>
      <c r="AD47" s="124"/>
      <c r="AE47" s="124"/>
      <c r="AF47" s="124"/>
      <c r="AG47" s="124"/>
      <c r="AH47" s="124"/>
      <c r="AI47" s="124">
        <v>1.0</v>
      </c>
      <c r="AJ47" s="124"/>
      <c r="AK47" s="124"/>
      <c r="AL47" s="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4"/>
      <c r="BN47" s="129">
        <f t="shared" si="19"/>
        <v>0</v>
      </c>
      <c r="BO47" s="129"/>
      <c r="BP47" s="129">
        <v>6.0</v>
      </c>
      <c r="BQ47" s="129"/>
      <c r="BR47" s="5"/>
      <c r="BS47" s="126">
        <v>2.45</v>
      </c>
      <c r="BT47" s="126">
        <f t="shared" si="20"/>
        <v>0</v>
      </c>
    </row>
    <row r="48" ht="18.75" customHeight="1">
      <c r="A48" s="232" t="s">
        <v>527</v>
      </c>
      <c r="B48" s="119" t="s">
        <v>24</v>
      </c>
      <c r="C48" s="138">
        <v>1.0</v>
      </c>
      <c r="D48" s="127">
        <f t="shared" si="16"/>
        <v>0</v>
      </c>
      <c r="E48" s="111">
        <v>255.0</v>
      </c>
      <c r="F48" s="111">
        <f t="shared" si="17"/>
        <v>0</v>
      </c>
      <c r="G48" s="4"/>
      <c r="H48" s="112"/>
      <c r="I48" s="113"/>
      <c r="J48" s="114"/>
      <c r="K48" s="231"/>
      <c r="L48" s="116"/>
      <c r="M48" s="217"/>
      <c r="N48" s="171"/>
      <c r="O48" s="109"/>
      <c r="P48" s="104"/>
      <c r="Q48" s="121"/>
      <c r="R48" s="104"/>
      <c r="S48" s="104"/>
      <c r="T48" s="123"/>
      <c r="U48" s="4"/>
      <c r="V48" s="124"/>
      <c r="W48" s="124"/>
      <c r="X48" s="124"/>
      <c r="Y48" s="124"/>
      <c r="Z48" s="124"/>
      <c r="AA48" s="124">
        <f t="shared" si="22"/>
        <v>0</v>
      </c>
      <c r="AB48" s="124"/>
      <c r="AC48" s="124"/>
      <c r="AD48" s="124"/>
      <c r="AE48" s="124"/>
      <c r="AF48" s="124"/>
      <c r="AG48" s="124"/>
      <c r="AH48" s="124"/>
      <c r="AI48" s="124">
        <v>1.0</v>
      </c>
      <c r="AJ48" s="124"/>
      <c r="AK48" s="124"/>
      <c r="AL48" s="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4"/>
      <c r="BN48" s="129">
        <f t="shared" si="19"/>
        <v>0</v>
      </c>
      <c r="BO48" s="129"/>
      <c r="BP48" s="129">
        <v>6.0</v>
      </c>
      <c r="BQ48" s="129"/>
      <c r="BR48" s="5"/>
      <c r="BS48" s="126">
        <v>1.7</v>
      </c>
      <c r="BT48" s="126">
        <f t="shared" si="20"/>
        <v>0</v>
      </c>
    </row>
    <row r="49" ht="18.75" customHeight="1">
      <c r="A49" s="232" t="s">
        <v>528</v>
      </c>
      <c r="B49" s="119"/>
      <c r="C49" s="109">
        <v>4.0</v>
      </c>
      <c r="D49" s="127">
        <f t="shared" si="16"/>
        <v>0</v>
      </c>
      <c r="E49" s="111">
        <v>1035.0</v>
      </c>
      <c r="F49" s="111">
        <f t="shared" si="17"/>
        <v>0</v>
      </c>
      <c r="G49" s="4"/>
      <c r="H49" s="112"/>
      <c r="I49" s="113"/>
      <c r="J49" s="114"/>
      <c r="K49" s="231"/>
      <c r="L49" s="116"/>
      <c r="M49" s="217"/>
      <c r="N49" s="171"/>
      <c r="O49" s="109"/>
      <c r="P49" s="104"/>
      <c r="Q49" s="121"/>
      <c r="R49" s="104"/>
      <c r="S49" s="104"/>
      <c r="T49" s="123"/>
      <c r="U49" s="4"/>
      <c r="V49" s="124"/>
      <c r="W49" s="124"/>
      <c r="X49" s="124"/>
      <c r="Y49" s="124"/>
      <c r="Z49" s="124"/>
      <c r="AA49" s="124">
        <f t="shared" si="22"/>
        <v>0</v>
      </c>
      <c r="AB49" s="124"/>
      <c r="AC49" s="124"/>
      <c r="AD49" s="124"/>
      <c r="AE49" s="124"/>
      <c r="AF49" s="124"/>
      <c r="AG49" s="124"/>
      <c r="AH49" s="124"/>
      <c r="AI49" s="124">
        <v>4.0</v>
      </c>
      <c r="AJ49" s="124"/>
      <c r="AK49" s="124"/>
      <c r="AL49" s="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4"/>
      <c r="BN49" s="129">
        <f t="shared" si="19"/>
        <v>0</v>
      </c>
      <c r="BO49" s="129"/>
      <c r="BP49" s="129">
        <v>26.0</v>
      </c>
      <c r="BQ49" s="129"/>
      <c r="BR49" s="5"/>
      <c r="BS49" s="126">
        <v>10.25</v>
      </c>
      <c r="BT49" s="126">
        <f t="shared" si="20"/>
        <v>0</v>
      </c>
    </row>
    <row r="50" ht="18.75" customHeight="1">
      <c r="A50" s="232" t="s">
        <v>529</v>
      </c>
      <c r="B50" s="119"/>
      <c r="C50" s="138">
        <v>1.0</v>
      </c>
      <c r="D50" s="127">
        <f t="shared" si="16"/>
        <v>0</v>
      </c>
      <c r="E50" s="111">
        <v>235.0</v>
      </c>
      <c r="F50" s="111">
        <f t="shared" si="17"/>
        <v>0</v>
      </c>
      <c r="G50" s="4"/>
      <c r="H50" s="112"/>
      <c r="I50" s="113"/>
      <c r="J50" s="114"/>
      <c r="K50" s="231"/>
      <c r="L50" s="116"/>
      <c r="M50" s="217"/>
      <c r="N50" s="171"/>
      <c r="O50" s="109"/>
      <c r="P50" s="104"/>
      <c r="Q50" s="121"/>
      <c r="R50" s="104"/>
      <c r="S50" s="104"/>
      <c r="T50" s="123"/>
      <c r="U50" s="4"/>
      <c r="V50" s="124"/>
      <c r="W50" s="124"/>
      <c r="X50" s="124"/>
      <c r="Y50" s="124"/>
      <c r="Z50" s="124"/>
      <c r="AA50" s="124">
        <f t="shared" si="22"/>
        <v>0</v>
      </c>
      <c r="AB50" s="124"/>
      <c r="AC50" s="124"/>
      <c r="AD50" s="124"/>
      <c r="AE50" s="124"/>
      <c r="AF50" s="124"/>
      <c r="AG50" s="124"/>
      <c r="AH50" s="124"/>
      <c r="AI50" s="124">
        <v>1.0</v>
      </c>
      <c r="AJ50" s="124"/>
      <c r="AK50" s="124"/>
      <c r="AL50" s="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4"/>
      <c r="BN50" s="129">
        <f t="shared" si="19"/>
        <v>0</v>
      </c>
      <c r="BO50" s="129"/>
      <c r="BP50" s="129">
        <v>6.0</v>
      </c>
      <c r="BQ50" s="129"/>
      <c r="BR50" s="5"/>
      <c r="BS50" s="126">
        <v>1.6</v>
      </c>
      <c r="BT50" s="126">
        <f t="shared" si="20"/>
        <v>0</v>
      </c>
    </row>
    <row r="51" ht="18.75" customHeight="1">
      <c r="A51" s="232" t="s">
        <v>530</v>
      </c>
      <c r="B51" s="119"/>
      <c r="C51" s="138">
        <v>1.0</v>
      </c>
      <c r="D51" s="127">
        <f t="shared" si="16"/>
        <v>0</v>
      </c>
      <c r="E51" s="111">
        <v>235.0</v>
      </c>
      <c r="F51" s="111">
        <f t="shared" si="17"/>
        <v>0</v>
      </c>
      <c r="G51" s="4"/>
      <c r="H51" s="112"/>
      <c r="I51" s="113"/>
      <c r="J51" s="114"/>
      <c r="K51" s="231"/>
      <c r="L51" s="116"/>
      <c r="M51" s="217"/>
      <c r="N51" s="171"/>
      <c r="O51" s="109"/>
      <c r="P51" s="104"/>
      <c r="Q51" s="121"/>
      <c r="R51" s="104"/>
      <c r="S51" s="104"/>
      <c r="T51" s="123"/>
      <c r="U51" s="4"/>
      <c r="V51" s="124"/>
      <c r="W51" s="124"/>
      <c r="X51" s="124"/>
      <c r="Y51" s="124"/>
      <c r="Z51" s="124"/>
      <c r="AA51" s="124">
        <f t="shared" si="22"/>
        <v>0</v>
      </c>
      <c r="AB51" s="124"/>
      <c r="AC51" s="124"/>
      <c r="AD51" s="124"/>
      <c r="AE51" s="124"/>
      <c r="AF51" s="124"/>
      <c r="AG51" s="124"/>
      <c r="AH51" s="124"/>
      <c r="AI51" s="124">
        <v>1.0</v>
      </c>
      <c r="AJ51" s="124"/>
      <c r="AK51" s="124"/>
      <c r="AL51" s="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4"/>
      <c r="BN51" s="129">
        <f t="shared" si="19"/>
        <v>0</v>
      </c>
      <c r="BO51" s="129"/>
      <c r="BP51" s="129">
        <v>5.0</v>
      </c>
      <c r="BQ51" s="129"/>
      <c r="BR51" s="5"/>
      <c r="BS51" s="126">
        <v>1.65</v>
      </c>
      <c r="BT51" s="126">
        <f t="shared" si="20"/>
        <v>0</v>
      </c>
    </row>
    <row r="52" ht="18.75" customHeight="1">
      <c r="A52" s="232" t="s">
        <v>531</v>
      </c>
      <c r="B52" s="119"/>
      <c r="C52" s="138">
        <v>1.0</v>
      </c>
      <c r="D52" s="127">
        <f t="shared" si="16"/>
        <v>0</v>
      </c>
      <c r="E52" s="111">
        <v>245.0</v>
      </c>
      <c r="F52" s="111">
        <f t="shared" si="17"/>
        <v>0</v>
      </c>
      <c r="G52" s="4"/>
      <c r="H52" s="112"/>
      <c r="I52" s="113"/>
      <c r="J52" s="114"/>
      <c r="K52" s="231"/>
      <c r="L52" s="116"/>
      <c r="M52" s="217"/>
      <c r="N52" s="171"/>
      <c r="O52" s="109"/>
      <c r="P52" s="104"/>
      <c r="Q52" s="121"/>
      <c r="R52" s="104"/>
      <c r="S52" s="104"/>
      <c r="T52" s="123"/>
      <c r="U52" s="4"/>
      <c r="V52" s="124"/>
      <c r="W52" s="124"/>
      <c r="X52" s="124"/>
      <c r="Y52" s="124"/>
      <c r="Z52" s="124"/>
      <c r="AA52" s="124">
        <f t="shared" si="22"/>
        <v>0</v>
      </c>
      <c r="AB52" s="124"/>
      <c r="AC52" s="124"/>
      <c r="AD52" s="124"/>
      <c r="AE52" s="124"/>
      <c r="AF52" s="124"/>
      <c r="AG52" s="124"/>
      <c r="AH52" s="124"/>
      <c r="AI52" s="124">
        <v>1.0</v>
      </c>
      <c r="AJ52" s="124"/>
      <c r="AK52" s="124"/>
      <c r="AL52" s="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4"/>
      <c r="BN52" s="129">
        <f t="shared" si="19"/>
        <v>0</v>
      </c>
      <c r="BO52" s="129"/>
      <c r="BP52" s="129">
        <v>6.0</v>
      </c>
      <c r="BQ52" s="129"/>
      <c r="BR52" s="5"/>
      <c r="BS52" s="126">
        <v>1.9</v>
      </c>
      <c r="BT52" s="126">
        <f t="shared" si="20"/>
        <v>0</v>
      </c>
    </row>
    <row r="53" ht="18.75" customHeight="1">
      <c r="A53" s="232" t="s">
        <v>532</v>
      </c>
      <c r="B53" s="119"/>
      <c r="C53" s="138">
        <v>1.0</v>
      </c>
      <c r="D53" s="127">
        <f t="shared" si="16"/>
        <v>0</v>
      </c>
      <c r="E53" s="111">
        <v>280.0</v>
      </c>
      <c r="F53" s="111">
        <f t="shared" si="17"/>
        <v>0</v>
      </c>
      <c r="G53" s="4"/>
      <c r="H53" s="112"/>
      <c r="I53" s="113"/>
      <c r="J53" s="114"/>
      <c r="K53" s="231"/>
      <c r="L53" s="116"/>
      <c r="M53" s="217"/>
      <c r="N53" s="171"/>
      <c r="O53" s="109"/>
      <c r="P53" s="104"/>
      <c r="Q53" s="121"/>
      <c r="R53" s="104"/>
      <c r="S53" s="104"/>
      <c r="T53" s="123"/>
      <c r="U53" s="4"/>
      <c r="V53" s="124"/>
      <c r="W53" s="124"/>
      <c r="X53" s="124"/>
      <c r="Y53" s="124"/>
      <c r="Z53" s="124"/>
      <c r="AA53" s="124">
        <f t="shared" si="22"/>
        <v>0</v>
      </c>
      <c r="AB53" s="124"/>
      <c r="AC53" s="124"/>
      <c r="AD53" s="124"/>
      <c r="AE53" s="124"/>
      <c r="AF53" s="124"/>
      <c r="AG53" s="124"/>
      <c r="AH53" s="124"/>
      <c r="AI53" s="124">
        <v>1.0</v>
      </c>
      <c r="AJ53" s="124"/>
      <c r="AK53" s="124"/>
      <c r="AL53" s="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4"/>
      <c r="BN53" s="129">
        <f t="shared" si="19"/>
        <v>0</v>
      </c>
      <c r="BO53" s="129"/>
      <c r="BP53" s="129">
        <v>6.0</v>
      </c>
      <c r="BQ53" s="129"/>
      <c r="BR53" s="5"/>
      <c r="BS53" s="126">
        <v>2.85</v>
      </c>
      <c r="BT53" s="126">
        <f t="shared" si="20"/>
        <v>0</v>
      </c>
    </row>
    <row r="54" ht="18.75" customHeight="1">
      <c r="A54" s="232" t="s">
        <v>533</v>
      </c>
      <c r="B54" s="119"/>
      <c r="C54" s="138">
        <v>1.0</v>
      </c>
      <c r="D54" s="127">
        <f t="shared" si="16"/>
        <v>0</v>
      </c>
      <c r="E54" s="111">
        <v>290.0</v>
      </c>
      <c r="F54" s="111">
        <f t="shared" si="17"/>
        <v>0</v>
      </c>
      <c r="G54" s="4"/>
      <c r="H54" s="112"/>
      <c r="I54" s="113"/>
      <c r="J54" s="114"/>
      <c r="K54" s="231"/>
      <c r="L54" s="116"/>
      <c r="M54" s="217"/>
      <c r="N54" s="171"/>
      <c r="O54" s="109"/>
      <c r="P54" s="104"/>
      <c r="Q54" s="121"/>
      <c r="R54" s="104"/>
      <c r="S54" s="104"/>
      <c r="T54" s="123"/>
      <c r="U54" s="4"/>
      <c r="V54" s="124"/>
      <c r="W54" s="124"/>
      <c r="X54" s="124"/>
      <c r="Y54" s="124"/>
      <c r="Z54" s="124"/>
      <c r="AA54" s="124">
        <f t="shared" si="22"/>
        <v>0</v>
      </c>
      <c r="AB54" s="124"/>
      <c r="AC54" s="124"/>
      <c r="AD54" s="124"/>
      <c r="AE54" s="124"/>
      <c r="AF54" s="124"/>
      <c r="AG54" s="124"/>
      <c r="AH54" s="124"/>
      <c r="AI54" s="124">
        <v>1.0</v>
      </c>
      <c r="AJ54" s="124"/>
      <c r="AK54" s="124"/>
      <c r="AL54" s="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4"/>
      <c r="BN54" s="129">
        <f t="shared" si="19"/>
        <v>0</v>
      </c>
      <c r="BO54" s="129"/>
      <c r="BP54" s="129">
        <v>7.0</v>
      </c>
      <c r="BQ54" s="129"/>
      <c r="BR54" s="5"/>
      <c r="BS54" s="126">
        <v>3.35</v>
      </c>
      <c r="BT54" s="126">
        <f t="shared" si="20"/>
        <v>0</v>
      </c>
    </row>
    <row r="55" ht="18.75" customHeight="1">
      <c r="A55" s="232" t="s">
        <v>534</v>
      </c>
      <c r="B55" s="119"/>
      <c r="C55" s="109">
        <v>5.0</v>
      </c>
      <c r="D55" s="127">
        <f t="shared" si="16"/>
        <v>0</v>
      </c>
      <c r="E55" s="111">
        <v>1220.0</v>
      </c>
      <c r="F55" s="111">
        <f t="shared" si="17"/>
        <v>0</v>
      </c>
      <c r="G55" s="4"/>
      <c r="H55" s="112"/>
      <c r="I55" s="113"/>
      <c r="J55" s="114"/>
      <c r="K55" s="231"/>
      <c r="L55" s="116"/>
      <c r="M55" s="217"/>
      <c r="N55" s="180"/>
      <c r="O55" s="109"/>
      <c r="P55" s="104"/>
      <c r="Q55" s="121"/>
      <c r="R55" s="104"/>
      <c r="S55" s="104"/>
      <c r="T55" s="123"/>
      <c r="U55" s="4"/>
      <c r="V55" s="124"/>
      <c r="W55" s="124"/>
      <c r="X55" s="124"/>
      <c r="Y55" s="124"/>
      <c r="Z55" s="124"/>
      <c r="AA55" s="124">
        <f t="shared" si="22"/>
        <v>0</v>
      </c>
      <c r="AB55" s="124"/>
      <c r="AC55" s="124"/>
      <c r="AD55" s="124"/>
      <c r="AE55" s="124"/>
      <c r="AF55" s="124"/>
      <c r="AG55" s="124"/>
      <c r="AH55" s="124"/>
      <c r="AI55" s="124">
        <v>5.0</v>
      </c>
      <c r="AJ55" s="124"/>
      <c r="AK55" s="124"/>
      <c r="AL55" s="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4"/>
      <c r="BN55" s="129">
        <f t="shared" si="19"/>
        <v>0</v>
      </c>
      <c r="BO55" s="129"/>
      <c r="BP55" s="129">
        <v>30.0</v>
      </c>
      <c r="BQ55" s="129"/>
      <c r="BR55" s="5"/>
      <c r="BS55" s="126">
        <v>11.35</v>
      </c>
      <c r="BT55" s="126">
        <f t="shared" si="20"/>
        <v>0</v>
      </c>
    </row>
    <row r="56" ht="19.5" customHeight="1">
      <c r="A56" s="5"/>
      <c r="B56" s="5"/>
      <c r="C56" s="5"/>
      <c r="D56" s="5"/>
      <c r="E56" s="5"/>
      <c r="F56" s="133">
        <f>SUM(F33:F55)</f>
        <v>0</v>
      </c>
      <c r="G56" s="67"/>
      <c r="H56" s="156">
        <f t="shared" ref="H56:O56" si="23">SUM(H33:H55)</f>
        <v>0</v>
      </c>
      <c r="I56" s="156">
        <f t="shared" si="23"/>
        <v>0</v>
      </c>
      <c r="J56" s="156">
        <f t="shared" si="23"/>
        <v>0</v>
      </c>
      <c r="K56" s="156">
        <f t="shared" si="23"/>
        <v>0</v>
      </c>
      <c r="L56" s="156">
        <f t="shared" si="23"/>
        <v>0</v>
      </c>
      <c r="M56" s="156">
        <f t="shared" si="23"/>
        <v>0</v>
      </c>
      <c r="N56" s="156">
        <f t="shared" si="23"/>
        <v>0</v>
      </c>
      <c r="O56" s="156">
        <f t="shared" si="23"/>
        <v>0</v>
      </c>
      <c r="P56" s="104"/>
      <c r="Q56" s="156">
        <f>SUM(Q33:Q55)</f>
        <v>0</v>
      </c>
      <c r="R56" s="104"/>
      <c r="S56" s="104"/>
      <c r="T56" s="156">
        <f>SUM(T33:T55)</f>
        <v>0</v>
      </c>
      <c r="U56" s="67"/>
      <c r="V56" s="104"/>
      <c r="W56" s="104"/>
      <c r="X56" s="104"/>
      <c r="Y56" s="104"/>
      <c r="Z56" s="104"/>
      <c r="AA56" s="104">
        <f t="shared" ref="AA56:AB56" si="24">SUM(AA33:AA55)</f>
        <v>0</v>
      </c>
      <c r="AB56" s="104">
        <f t="shared" si="24"/>
        <v>0</v>
      </c>
      <c r="AC56" s="124"/>
      <c r="AD56" s="104"/>
      <c r="AE56" s="104"/>
      <c r="AF56" s="104"/>
      <c r="AG56" s="104"/>
      <c r="AH56" s="104"/>
      <c r="AI56" s="104"/>
      <c r="AJ56" s="104"/>
      <c r="AK56" s="104"/>
      <c r="AL56" s="67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67"/>
      <c r="BN56" s="156">
        <f>SUM(BN33:BN55)</f>
        <v>0</v>
      </c>
      <c r="BO56" s="129"/>
      <c r="BP56" s="129"/>
      <c r="BQ56" s="129"/>
      <c r="BR56" s="5"/>
      <c r="BS56" s="129"/>
      <c r="BT56" s="135">
        <f>SUM(BT33:BT55)</f>
        <v>0</v>
      </c>
    </row>
    <row r="57" ht="19.5" customHeight="1">
      <c r="A57" s="100" t="s">
        <v>535</v>
      </c>
      <c r="B57" s="30"/>
      <c r="C57" s="30"/>
      <c r="D57" s="30"/>
      <c r="E57" s="101"/>
      <c r="F57" s="101"/>
      <c r="G57" s="67"/>
      <c r="H57" s="30"/>
      <c r="I57" s="30"/>
      <c r="J57" s="30"/>
      <c r="K57" s="30"/>
      <c r="L57" s="30"/>
      <c r="M57" s="30"/>
      <c r="N57" s="196"/>
      <c r="O57" s="196"/>
      <c r="P57" s="30"/>
      <c r="Q57" s="30"/>
      <c r="R57" s="30"/>
      <c r="S57" s="30"/>
      <c r="T57" s="30"/>
      <c r="U57" s="67"/>
      <c r="V57" s="103" t="s">
        <v>19</v>
      </c>
      <c r="W57" s="103" t="s">
        <v>20</v>
      </c>
      <c r="X57" s="103" t="s">
        <v>21</v>
      </c>
      <c r="Y57" s="103" t="s">
        <v>22</v>
      </c>
      <c r="Z57" s="103" t="s">
        <v>23</v>
      </c>
      <c r="AA57" s="103" t="s">
        <v>24</v>
      </c>
      <c r="AB57" s="103" t="s">
        <v>25</v>
      </c>
      <c r="AC57" s="103"/>
      <c r="AD57" s="104" t="s">
        <v>19</v>
      </c>
      <c r="AE57" s="104" t="s">
        <v>20</v>
      </c>
      <c r="AF57" s="104" t="s">
        <v>21</v>
      </c>
      <c r="AG57" s="104" t="s">
        <v>22</v>
      </c>
      <c r="AH57" s="104" t="s">
        <v>23</v>
      </c>
      <c r="AI57" s="104" t="s">
        <v>24</v>
      </c>
      <c r="AJ57" s="104" t="s">
        <v>25</v>
      </c>
      <c r="AK57" s="104" t="s">
        <v>26</v>
      </c>
      <c r="AL57" s="67"/>
      <c r="AM57" s="103" t="s">
        <v>30</v>
      </c>
      <c r="AN57" s="197" t="s">
        <v>31</v>
      </c>
      <c r="AO57" s="197" t="s">
        <v>32</v>
      </c>
      <c r="AP57" s="197" t="s">
        <v>354</v>
      </c>
      <c r="AQ57" s="197" t="s">
        <v>33</v>
      </c>
      <c r="AR57" s="197" t="s">
        <v>355</v>
      </c>
      <c r="AS57" s="197" t="s">
        <v>34</v>
      </c>
      <c r="AT57" s="197" t="s">
        <v>35</v>
      </c>
      <c r="AU57" s="197" t="s">
        <v>36</v>
      </c>
      <c r="AV57" s="197" t="s">
        <v>37</v>
      </c>
      <c r="AW57" s="197" t="s">
        <v>38</v>
      </c>
      <c r="AX57" s="197" t="s">
        <v>39</v>
      </c>
      <c r="AY57" s="197" t="s">
        <v>52</v>
      </c>
      <c r="AZ57" s="104" t="s">
        <v>30</v>
      </c>
      <c r="BA57" s="104" t="s">
        <v>31</v>
      </c>
      <c r="BB57" s="104" t="s">
        <v>32</v>
      </c>
      <c r="BC57" s="104" t="s">
        <v>354</v>
      </c>
      <c r="BD57" s="104" t="s">
        <v>33</v>
      </c>
      <c r="BE57" s="104" t="s">
        <v>355</v>
      </c>
      <c r="BF57" s="104" t="s">
        <v>34</v>
      </c>
      <c r="BG57" s="104" t="s">
        <v>35</v>
      </c>
      <c r="BH57" s="104" t="s">
        <v>36</v>
      </c>
      <c r="BI57" s="104" t="s">
        <v>37</v>
      </c>
      <c r="BJ57" s="104" t="s">
        <v>38</v>
      </c>
      <c r="BK57" s="104" t="s">
        <v>39</v>
      </c>
      <c r="BL57" s="104" t="s">
        <v>52</v>
      </c>
      <c r="BM57" s="67"/>
      <c r="BN57" s="105" t="s">
        <v>32</v>
      </c>
      <c r="BO57" s="105" t="s">
        <v>33</v>
      </c>
      <c r="BP57" s="136" t="s">
        <v>32</v>
      </c>
      <c r="BQ57" s="136" t="s">
        <v>33</v>
      </c>
      <c r="BR57" s="5"/>
      <c r="BS57" s="105" t="s">
        <v>76</v>
      </c>
      <c r="BT57" s="105" t="s">
        <v>77</v>
      </c>
    </row>
    <row r="58" ht="19.5" customHeight="1">
      <c r="A58" s="168" t="s">
        <v>536</v>
      </c>
      <c r="B58" s="119" t="s">
        <v>20</v>
      </c>
      <c r="C58" s="109">
        <v>5.0</v>
      </c>
      <c r="D58" s="127">
        <f t="shared" ref="D58:D92" si="25">SUM(H58:T58)</f>
        <v>0</v>
      </c>
      <c r="E58" s="111">
        <v>40.0</v>
      </c>
      <c r="F58" s="111">
        <f t="shared" ref="F58:F92" si="26">D58*E58*(100-$D$4)/100</f>
        <v>0</v>
      </c>
      <c r="G58" s="4"/>
      <c r="H58" s="112"/>
      <c r="I58" s="113"/>
      <c r="J58" s="114"/>
      <c r="K58" s="231"/>
      <c r="L58" s="116"/>
      <c r="M58" s="104"/>
      <c r="N58" s="171"/>
      <c r="O58" s="109"/>
      <c r="P58" s="104"/>
      <c r="Q58" s="121"/>
      <c r="R58" s="104"/>
      <c r="S58" s="104"/>
      <c r="T58" s="104"/>
      <c r="U58" s="4"/>
      <c r="V58" s="124"/>
      <c r="W58" s="124">
        <f>AE58*$D58</f>
        <v>0</v>
      </c>
      <c r="X58" s="124"/>
      <c r="Y58" s="124"/>
      <c r="Z58" s="124"/>
      <c r="AA58" s="124"/>
      <c r="AB58" s="124"/>
      <c r="AC58" s="124"/>
      <c r="AD58" s="124"/>
      <c r="AE58" s="124">
        <v>5.0</v>
      </c>
      <c r="AF58" s="124"/>
      <c r="AG58" s="124"/>
      <c r="AH58" s="124"/>
      <c r="AI58" s="124"/>
      <c r="AJ58" s="124"/>
      <c r="AK58" s="124"/>
      <c r="AL58" s="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4"/>
      <c r="BN58" s="129">
        <f t="shared" ref="BN58:BN61" si="27">BP58*D58</f>
        <v>0</v>
      </c>
      <c r="BO58" s="129"/>
      <c r="BP58" s="129">
        <v>10.0</v>
      </c>
      <c r="BQ58" s="129"/>
      <c r="BR58" s="5"/>
      <c r="BS58" s="126">
        <v>0.3</v>
      </c>
      <c r="BT58" s="126">
        <f t="shared" ref="BT58:BT92" si="28">BS58*D58</f>
        <v>0</v>
      </c>
    </row>
    <row r="59" ht="19.5" customHeight="1">
      <c r="A59" s="168" t="s">
        <v>537</v>
      </c>
      <c r="B59" s="119" t="s">
        <v>21</v>
      </c>
      <c r="C59" s="109">
        <v>5.0</v>
      </c>
      <c r="D59" s="127">
        <f t="shared" si="25"/>
        <v>0</v>
      </c>
      <c r="E59" s="111">
        <v>120.0</v>
      </c>
      <c r="F59" s="111">
        <f t="shared" si="26"/>
        <v>0</v>
      </c>
      <c r="G59" s="4"/>
      <c r="H59" s="112"/>
      <c r="I59" s="113"/>
      <c r="J59" s="114"/>
      <c r="K59" s="231"/>
      <c r="L59" s="116"/>
      <c r="M59" s="104"/>
      <c r="N59" s="171"/>
      <c r="O59" s="109"/>
      <c r="P59" s="104"/>
      <c r="Q59" s="121"/>
      <c r="R59" s="104"/>
      <c r="S59" s="104"/>
      <c r="T59" s="104"/>
      <c r="U59" s="4"/>
      <c r="V59" s="124"/>
      <c r="W59" s="124"/>
      <c r="X59" s="124">
        <f>AF59*$D59</f>
        <v>0</v>
      </c>
      <c r="Y59" s="124"/>
      <c r="Z59" s="124"/>
      <c r="AA59" s="124"/>
      <c r="AB59" s="124"/>
      <c r="AC59" s="124"/>
      <c r="AD59" s="124"/>
      <c r="AE59" s="124"/>
      <c r="AF59" s="124">
        <v>5.0</v>
      </c>
      <c r="AG59" s="124"/>
      <c r="AH59" s="124"/>
      <c r="AI59" s="124"/>
      <c r="AJ59" s="124"/>
      <c r="AK59" s="124"/>
      <c r="AL59" s="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4"/>
      <c r="BN59" s="129">
        <f t="shared" si="27"/>
        <v>0</v>
      </c>
      <c r="BO59" s="129"/>
      <c r="BP59" s="129">
        <v>15.0</v>
      </c>
      <c r="BQ59" s="129"/>
      <c r="BR59" s="5"/>
      <c r="BS59" s="126">
        <v>2.8</v>
      </c>
      <c r="BT59" s="126">
        <f t="shared" si="28"/>
        <v>0</v>
      </c>
    </row>
    <row r="60" ht="19.5" customHeight="1">
      <c r="A60" s="168" t="s">
        <v>538</v>
      </c>
      <c r="B60" s="119" t="s">
        <v>539</v>
      </c>
      <c r="C60" s="109">
        <v>5.0</v>
      </c>
      <c r="D60" s="127">
        <f t="shared" si="25"/>
        <v>0</v>
      </c>
      <c r="E60" s="111">
        <v>510.0</v>
      </c>
      <c r="F60" s="111">
        <f t="shared" si="26"/>
        <v>0</v>
      </c>
      <c r="G60" s="4"/>
      <c r="H60" s="112"/>
      <c r="I60" s="113"/>
      <c r="J60" s="114"/>
      <c r="K60" s="231"/>
      <c r="L60" s="116"/>
      <c r="M60" s="217"/>
      <c r="N60" s="171"/>
      <c r="O60" s="109"/>
      <c r="P60" s="104"/>
      <c r="Q60" s="121"/>
      <c r="R60" s="104"/>
      <c r="S60" s="104"/>
      <c r="T60" s="123"/>
      <c r="U60" s="4"/>
      <c r="V60" s="124"/>
      <c r="W60" s="124"/>
      <c r="X60" s="124"/>
      <c r="Y60" s="124">
        <f>AG60*$D60</f>
        <v>0</v>
      </c>
      <c r="Z60" s="124"/>
      <c r="AA60" s="124"/>
      <c r="AB60" s="124"/>
      <c r="AC60" s="124"/>
      <c r="AD60" s="124"/>
      <c r="AE60" s="124"/>
      <c r="AF60" s="124"/>
      <c r="AG60" s="124">
        <v>5.0</v>
      </c>
      <c r="AH60" s="124"/>
      <c r="AI60" s="124"/>
      <c r="AJ60" s="124"/>
      <c r="AK60" s="124"/>
      <c r="AL60" s="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4"/>
      <c r="BN60" s="129">
        <f t="shared" si="27"/>
        <v>0</v>
      </c>
      <c r="BO60" s="129"/>
      <c r="BP60" s="129">
        <v>15.0</v>
      </c>
      <c r="BQ60" s="129"/>
      <c r="BR60" s="5"/>
      <c r="BS60" s="126">
        <v>2.7</v>
      </c>
      <c r="BT60" s="126">
        <f t="shared" si="28"/>
        <v>0</v>
      </c>
    </row>
    <row r="61" ht="19.5" customHeight="1">
      <c r="A61" s="168" t="s">
        <v>540</v>
      </c>
      <c r="B61" s="119" t="s">
        <v>541</v>
      </c>
      <c r="C61" s="109">
        <v>5.0</v>
      </c>
      <c r="D61" s="127">
        <f t="shared" si="25"/>
        <v>0</v>
      </c>
      <c r="E61" s="111">
        <v>600.0</v>
      </c>
      <c r="F61" s="111">
        <f t="shared" si="26"/>
        <v>0</v>
      </c>
      <c r="G61" s="4"/>
      <c r="H61" s="112"/>
      <c r="I61" s="113"/>
      <c r="J61" s="114"/>
      <c r="K61" s="231"/>
      <c r="L61" s="116"/>
      <c r="M61" s="217"/>
      <c r="N61" s="171"/>
      <c r="O61" s="109"/>
      <c r="P61" s="104"/>
      <c r="Q61" s="121"/>
      <c r="R61" s="104"/>
      <c r="S61" s="104"/>
      <c r="T61" s="123"/>
      <c r="U61" s="4"/>
      <c r="V61" s="124"/>
      <c r="W61" s="124"/>
      <c r="X61" s="124"/>
      <c r="Y61" s="124"/>
      <c r="Z61" s="124">
        <f>AH61*$D61</f>
        <v>0</v>
      </c>
      <c r="AA61" s="124"/>
      <c r="AB61" s="124"/>
      <c r="AC61" s="124"/>
      <c r="AD61" s="124"/>
      <c r="AE61" s="124"/>
      <c r="AF61" s="124"/>
      <c r="AG61" s="124"/>
      <c r="AH61" s="124">
        <v>5.0</v>
      </c>
      <c r="AI61" s="124"/>
      <c r="AJ61" s="124"/>
      <c r="AK61" s="124"/>
      <c r="AL61" s="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4"/>
      <c r="BN61" s="129">
        <f t="shared" si="27"/>
        <v>0</v>
      </c>
      <c r="BO61" s="129"/>
      <c r="BP61" s="129">
        <v>25.0</v>
      </c>
      <c r="BQ61" s="129"/>
      <c r="BR61" s="5"/>
      <c r="BS61" s="126">
        <v>4.6</v>
      </c>
      <c r="BT61" s="126">
        <f t="shared" si="28"/>
        <v>0</v>
      </c>
    </row>
    <row r="62" ht="19.5" customHeight="1">
      <c r="A62" s="168" t="s">
        <v>542</v>
      </c>
      <c r="B62" s="119" t="s">
        <v>543</v>
      </c>
      <c r="C62" s="109">
        <v>1.0</v>
      </c>
      <c r="D62" s="127">
        <f t="shared" si="25"/>
        <v>0</v>
      </c>
      <c r="E62" s="111">
        <v>200.0</v>
      </c>
      <c r="F62" s="111">
        <f t="shared" si="26"/>
        <v>0</v>
      </c>
      <c r="G62" s="4"/>
      <c r="H62" s="112"/>
      <c r="I62" s="113"/>
      <c r="J62" s="114"/>
      <c r="K62" s="231"/>
      <c r="L62" s="116"/>
      <c r="M62" s="217"/>
      <c r="N62" s="171"/>
      <c r="O62" s="109"/>
      <c r="P62" s="104"/>
      <c r="Q62" s="121"/>
      <c r="R62" s="104"/>
      <c r="S62" s="104"/>
      <c r="T62" s="123"/>
      <c r="U62" s="4"/>
      <c r="V62" s="124"/>
      <c r="W62" s="124"/>
      <c r="X62" s="124"/>
      <c r="Y62" s="124"/>
      <c r="Z62" s="124"/>
      <c r="AA62" s="124"/>
      <c r="AB62" s="124">
        <f t="shared" ref="AB62:AB68" si="29">AJ62*$D62</f>
        <v>0</v>
      </c>
      <c r="AC62" s="124"/>
      <c r="AD62" s="124"/>
      <c r="AE62" s="124"/>
      <c r="AF62" s="124"/>
      <c r="AG62" s="124"/>
      <c r="AH62" s="124"/>
      <c r="AI62" s="124"/>
      <c r="AJ62" s="124">
        <v>1.0</v>
      </c>
      <c r="AK62" s="124"/>
      <c r="AL62" s="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4"/>
      <c r="BN62" s="129"/>
      <c r="BO62" s="129">
        <f t="shared" ref="BO62:BO72" si="30">BQ62*D62</f>
        <v>0</v>
      </c>
      <c r="BP62" s="129"/>
      <c r="BQ62" s="129">
        <v>7.0</v>
      </c>
      <c r="BR62" s="5"/>
      <c r="BS62" s="126">
        <v>2.8</v>
      </c>
      <c r="BT62" s="126">
        <f t="shared" si="28"/>
        <v>0</v>
      </c>
    </row>
    <row r="63" ht="19.5" customHeight="1">
      <c r="A63" s="168" t="s">
        <v>544</v>
      </c>
      <c r="B63" s="119" t="s">
        <v>543</v>
      </c>
      <c r="C63" s="109">
        <v>1.0</v>
      </c>
      <c r="D63" s="127">
        <f t="shared" si="25"/>
        <v>0</v>
      </c>
      <c r="E63" s="111">
        <v>210.0</v>
      </c>
      <c r="F63" s="111">
        <f t="shared" si="26"/>
        <v>0</v>
      </c>
      <c r="G63" s="4"/>
      <c r="H63" s="112"/>
      <c r="I63" s="113"/>
      <c r="J63" s="114"/>
      <c r="K63" s="231"/>
      <c r="L63" s="116"/>
      <c r="M63" s="217"/>
      <c r="N63" s="171"/>
      <c r="O63" s="109"/>
      <c r="P63" s="104"/>
      <c r="Q63" s="121"/>
      <c r="R63" s="104"/>
      <c r="S63" s="104"/>
      <c r="T63" s="123"/>
      <c r="U63" s="4"/>
      <c r="V63" s="124"/>
      <c r="W63" s="124"/>
      <c r="X63" s="124"/>
      <c r="Y63" s="124"/>
      <c r="Z63" s="124"/>
      <c r="AA63" s="124"/>
      <c r="AB63" s="124">
        <f t="shared" si="29"/>
        <v>0</v>
      </c>
      <c r="AC63" s="124"/>
      <c r="AD63" s="124"/>
      <c r="AE63" s="124"/>
      <c r="AF63" s="124"/>
      <c r="AG63" s="124"/>
      <c r="AH63" s="124"/>
      <c r="AI63" s="124"/>
      <c r="AJ63" s="124">
        <v>1.0</v>
      </c>
      <c r="AK63" s="124"/>
      <c r="AL63" s="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4"/>
      <c r="BN63" s="129"/>
      <c r="BO63" s="129">
        <f t="shared" si="30"/>
        <v>0</v>
      </c>
      <c r="BP63" s="129"/>
      <c r="BQ63" s="129">
        <v>7.0</v>
      </c>
      <c r="BR63" s="5"/>
      <c r="BS63" s="126">
        <v>2.9</v>
      </c>
      <c r="BT63" s="126">
        <f t="shared" si="28"/>
        <v>0</v>
      </c>
    </row>
    <row r="64" ht="19.5" customHeight="1">
      <c r="A64" s="168" t="s">
        <v>545</v>
      </c>
      <c r="B64" s="119" t="s">
        <v>543</v>
      </c>
      <c r="C64" s="109">
        <v>1.0</v>
      </c>
      <c r="D64" s="127">
        <f t="shared" si="25"/>
        <v>0</v>
      </c>
      <c r="E64" s="111">
        <v>210.0</v>
      </c>
      <c r="F64" s="111">
        <f t="shared" si="26"/>
        <v>0</v>
      </c>
      <c r="G64" s="4"/>
      <c r="H64" s="112"/>
      <c r="I64" s="113"/>
      <c r="J64" s="114"/>
      <c r="K64" s="231"/>
      <c r="L64" s="116"/>
      <c r="M64" s="217"/>
      <c r="N64" s="171"/>
      <c r="O64" s="109"/>
      <c r="P64" s="104"/>
      <c r="Q64" s="121"/>
      <c r="R64" s="104"/>
      <c r="S64" s="104"/>
      <c r="T64" s="123"/>
      <c r="U64" s="4"/>
      <c r="V64" s="124"/>
      <c r="W64" s="124"/>
      <c r="X64" s="124"/>
      <c r="Y64" s="124"/>
      <c r="Z64" s="124"/>
      <c r="AA64" s="124"/>
      <c r="AB64" s="124">
        <f t="shared" si="29"/>
        <v>0</v>
      </c>
      <c r="AC64" s="124"/>
      <c r="AD64" s="124"/>
      <c r="AE64" s="124"/>
      <c r="AF64" s="124"/>
      <c r="AG64" s="124"/>
      <c r="AH64" s="124"/>
      <c r="AI64" s="124"/>
      <c r="AJ64" s="124">
        <v>1.0</v>
      </c>
      <c r="AK64" s="124"/>
      <c r="AL64" s="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4"/>
      <c r="BN64" s="129"/>
      <c r="BO64" s="129">
        <f t="shared" si="30"/>
        <v>0</v>
      </c>
      <c r="BP64" s="129"/>
      <c r="BQ64" s="129">
        <v>7.0</v>
      </c>
      <c r="BR64" s="5"/>
      <c r="BS64" s="126">
        <v>3.1</v>
      </c>
      <c r="BT64" s="126">
        <f t="shared" si="28"/>
        <v>0</v>
      </c>
    </row>
    <row r="65" ht="19.5" customHeight="1">
      <c r="A65" s="168" t="s">
        <v>546</v>
      </c>
      <c r="B65" s="119" t="s">
        <v>543</v>
      </c>
      <c r="C65" s="109">
        <v>1.0</v>
      </c>
      <c r="D65" s="127">
        <f t="shared" si="25"/>
        <v>0</v>
      </c>
      <c r="E65" s="111">
        <v>210.0</v>
      </c>
      <c r="F65" s="111">
        <f t="shared" si="26"/>
        <v>0</v>
      </c>
      <c r="G65" s="4"/>
      <c r="H65" s="112"/>
      <c r="I65" s="113"/>
      <c r="J65" s="114"/>
      <c r="K65" s="231"/>
      <c r="L65" s="116"/>
      <c r="M65" s="217"/>
      <c r="N65" s="171"/>
      <c r="O65" s="109"/>
      <c r="P65" s="104"/>
      <c r="Q65" s="121"/>
      <c r="R65" s="104"/>
      <c r="S65" s="104"/>
      <c r="T65" s="123"/>
      <c r="U65" s="4"/>
      <c r="V65" s="124"/>
      <c r="W65" s="124"/>
      <c r="X65" s="124"/>
      <c r="Y65" s="124"/>
      <c r="Z65" s="124"/>
      <c r="AA65" s="124"/>
      <c r="AB65" s="124">
        <f t="shared" si="29"/>
        <v>0</v>
      </c>
      <c r="AC65" s="124"/>
      <c r="AD65" s="124"/>
      <c r="AE65" s="124"/>
      <c r="AF65" s="124"/>
      <c r="AG65" s="124"/>
      <c r="AH65" s="124"/>
      <c r="AI65" s="124"/>
      <c r="AJ65" s="124">
        <v>1.0</v>
      </c>
      <c r="AK65" s="124"/>
      <c r="AL65" s="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4"/>
      <c r="BN65" s="129"/>
      <c r="BO65" s="129">
        <f t="shared" si="30"/>
        <v>0</v>
      </c>
      <c r="BP65" s="129"/>
      <c r="BQ65" s="129">
        <v>7.0</v>
      </c>
      <c r="BR65" s="5"/>
      <c r="BS65" s="126">
        <v>3.5</v>
      </c>
      <c r="BT65" s="126">
        <f t="shared" si="28"/>
        <v>0</v>
      </c>
    </row>
    <row r="66" ht="19.5" customHeight="1">
      <c r="A66" s="168" t="s">
        <v>547</v>
      </c>
      <c r="B66" s="119" t="s">
        <v>543</v>
      </c>
      <c r="C66" s="109">
        <v>1.0</v>
      </c>
      <c r="D66" s="127">
        <f t="shared" si="25"/>
        <v>0</v>
      </c>
      <c r="E66" s="111">
        <v>210.0</v>
      </c>
      <c r="F66" s="111">
        <f t="shared" si="26"/>
        <v>0</v>
      </c>
      <c r="G66" s="4"/>
      <c r="H66" s="112"/>
      <c r="I66" s="113"/>
      <c r="J66" s="114"/>
      <c r="K66" s="231"/>
      <c r="L66" s="116"/>
      <c r="M66" s="217"/>
      <c r="N66" s="171"/>
      <c r="O66" s="109"/>
      <c r="P66" s="104"/>
      <c r="Q66" s="121"/>
      <c r="R66" s="104"/>
      <c r="S66" s="104"/>
      <c r="T66" s="123"/>
      <c r="U66" s="4"/>
      <c r="V66" s="124"/>
      <c r="W66" s="124"/>
      <c r="X66" s="124"/>
      <c r="Y66" s="124"/>
      <c r="Z66" s="124"/>
      <c r="AA66" s="124"/>
      <c r="AB66" s="124">
        <f t="shared" si="29"/>
        <v>0</v>
      </c>
      <c r="AC66" s="124"/>
      <c r="AD66" s="124"/>
      <c r="AE66" s="124"/>
      <c r="AF66" s="124"/>
      <c r="AG66" s="124"/>
      <c r="AH66" s="124"/>
      <c r="AI66" s="124"/>
      <c r="AJ66" s="124">
        <v>1.0</v>
      </c>
      <c r="AK66" s="124"/>
      <c r="AL66" s="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4"/>
      <c r="BN66" s="129"/>
      <c r="BO66" s="129">
        <f t="shared" si="30"/>
        <v>0</v>
      </c>
      <c r="BP66" s="129"/>
      <c r="BQ66" s="129">
        <v>7.0</v>
      </c>
      <c r="BR66" s="5"/>
      <c r="BS66" s="126">
        <v>3.7</v>
      </c>
      <c r="BT66" s="126">
        <f t="shared" si="28"/>
        <v>0</v>
      </c>
    </row>
    <row r="67" ht="19.5" customHeight="1">
      <c r="A67" s="168" t="s">
        <v>548</v>
      </c>
      <c r="B67" s="119" t="s">
        <v>543</v>
      </c>
      <c r="C67" s="109">
        <v>5.0</v>
      </c>
      <c r="D67" s="127">
        <f t="shared" si="25"/>
        <v>0</v>
      </c>
      <c r="E67" s="111">
        <v>990.0</v>
      </c>
      <c r="F67" s="111">
        <f t="shared" si="26"/>
        <v>0</v>
      </c>
      <c r="G67" s="4"/>
      <c r="H67" s="112"/>
      <c r="I67" s="113"/>
      <c r="J67" s="114"/>
      <c r="K67" s="231"/>
      <c r="L67" s="116"/>
      <c r="M67" s="217"/>
      <c r="N67" s="171"/>
      <c r="O67" s="109"/>
      <c r="P67" s="104"/>
      <c r="Q67" s="121"/>
      <c r="R67" s="104"/>
      <c r="S67" s="104"/>
      <c r="T67" s="123"/>
      <c r="U67" s="4"/>
      <c r="V67" s="124"/>
      <c r="W67" s="124"/>
      <c r="X67" s="124"/>
      <c r="Y67" s="124"/>
      <c r="Z67" s="124"/>
      <c r="AA67" s="124"/>
      <c r="AB67" s="124">
        <f t="shared" si="29"/>
        <v>0</v>
      </c>
      <c r="AC67" s="124"/>
      <c r="AD67" s="124"/>
      <c r="AE67" s="124"/>
      <c r="AF67" s="124"/>
      <c r="AG67" s="124"/>
      <c r="AH67" s="124"/>
      <c r="AI67" s="124"/>
      <c r="AJ67" s="124">
        <v>5.0</v>
      </c>
      <c r="AK67" s="124"/>
      <c r="AL67" s="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4"/>
      <c r="BN67" s="129"/>
      <c r="BO67" s="129">
        <f t="shared" si="30"/>
        <v>0</v>
      </c>
      <c r="BP67" s="129"/>
      <c r="BQ67" s="129">
        <v>35.0</v>
      </c>
      <c r="BR67" s="5"/>
      <c r="BS67" s="126">
        <v>16.0</v>
      </c>
      <c r="BT67" s="126">
        <f t="shared" si="28"/>
        <v>0</v>
      </c>
    </row>
    <row r="68" ht="19.5" customHeight="1">
      <c r="A68" s="168" t="s">
        <v>549</v>
      </c>
      <c r="B68" s="119" t="s">
        <v>550</v>
      </c>
      <c r="C68" s="109">
        <v>25.0</v>
      </c>
      <c r="D68" s="127">
        <f t="shared" si="25"/>
        <v>0</v>
      </c>
      <c r="E68" s="111">
        <v>2200.0</v>
      </c>
      <c r="F68" s="111">
        <f t="shared" si="26"/>
        <v>0</v>
      </c>
      <c r="G68" s="4"/>
      <c r="H68" s="112"/>
      <c r="I68" s="113"/>
      <c r="J68" s="114"/>
      <c r="K68" s="231"/>
      <c r="L68" s="116"/>
      <c r="M68" s="104"/>
      <c r="N68" s="171"/>
      <c r="O68" s="109"/>
      <c r="P68" s="104"/>
      <c r="Q68" s="121"/>
      <c r="R68" s="104"/>
      <c r="S68" s="104"/>
      <c r="T68" s="104"/>
      <c r="U68" s="4"/>
      <c r="V68" s="124"/>
      <c r="W68" s="124">
        <f t="shared" ref="W68:Z68" si="31">AE68*$D68</f>
        <v>0</v>
      </c>
      <c r="X68" s="124">
        <f t="shared" si="31"/>
        <v>0</v>
      </c>
      <c r="Y68" s="124">
        <f t="shared" si="31"/>
        <v>0</v>
      </c>
      <c r="Z68" s="124">
        <f t="shared" si="31"/>
        <v>0</v>
      </c>
      <c r="AA68" s="124"/>
      <c r="AB68" s="124">
        <f t="shared" si="29"/>
        <v>0</v>
      </c>
      <c r="AC68" s="124"/>
      <c r="AD68" s="124"/>
      <c r="AE68" s="124">
        <v>5.0</v>
      </c>
      <c r="AF68" s="124">
        <v>5.0</v>
      </c>
      <c r="AG68" s="124">
        <v>5.0</v>
      </c>
      <c r="AH68" s="124">
        <v>5.0</v>
      </c>
      <c r="AI68" s="124"/>
      <c r="AJ68" s="124">
        <v>5.0</v>
      </c>
      <c r="AK68" s="124"/>
      <c r="AL68" s="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4"/>
      <c r="BN68" s="129">
        <f>BP68*D68</f>
        <v>0</v>
      </c>
      <c r="BO68" s="129">
        <f t="shared" si="30"/>
        <v>0</v>
      </c>
      <c r="BP68" s="129">
        <v>65.0</v>
      </c>
      <c r="BQ68" s="129">
        <v>35.0</v>
      </c>
      <c r="BR68" s="5"/>
      <c r="BS68" s="126">
        <v>26.4</v>
      </c>
      <c r="BT68" s="126">
        <f t="shared" si="28"/>
        <v>0</v>
      </c>
    </row>
    <row r="69" ht="19.5" customHeight="1">
      <c r="A69" s="168" t="s">
        <v>551</v>
      </c>
      <c r="B69" s="119" t="s">
        <v>552</v>
      </c>
      <c r="C69" s="109">
        <v>1.0</v>
      </c>
      <c r="D69" s="127">
        <f t="shared" si="25"/>
        <v>0</v>
      </c>
      <c r="E69" s="111">
        <v>370.0</v>
      </c>
      <c r="F69" s="111">
        <f t="shared" si="26"/>
        <v>0</v>
      </c>
      <c r="G69" s="4"/>
      <c r="H69" s="112"/>
      <c r="I69" s="113"/>
      <c r="J69" s="114"/>
      <c r="K69" s="231"/>
      <c r="L69" s="116"/>
      <c r="M69" s="217"/>
      <c r="N69" s="171"/>
      <c r="O69" s="119"/>
      <c r="P69" s="104"/>
      <c r="Q69" s="121"/>
      <c r="R69" s="104"/>
      <c r="S69" s="104"/>
      <c r="T69" s="123"/>
      <c r="U69" s="4"/>
      <c r="V69" s="124"/>
      <c r="W69" s="124"/>
      <c r="X69" s="124"/>
      <c r="Y69" s="124"/>
      <c r="Z69" s="124"/>
      <c r="AA69" s="124"/>
      <c r="AB69" s="124"/>
      <c r="AC69" s="124">
        <f t="shared" ref="AC69:AC72" si="32">AK69*$D69</f>
        <v>0</v>
      </c>
      <c r="AD69" s="124"/>
      <c r="AE69" s="124"/>
      <c r="AF69" s="124"/>
      <c r="AG69" s="124"/>
      <c r="AH69" s="124"/>
      <c r="AI69" s="124"/>
      <c r="AJ69" s="124"/>
      <c r="AK69" s="124">
        <v>1.0</v>
      </c>
      <c r="AL69" s="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4"/>
      <c r="BN69" s="129"/>
      <c r="BO69" s="129">
        <f t="shared" si="30"/>
        <v>0</v>
      </c>
      <c r="BP69" s="129"/>
      <c r="BQ69" s="129">
        <v>7.0</v>
      </c>
      <c r="BR69" s="5"/>
      <c r="BS69" s="126">
        <v>6.45</v>
      </c>
      <c r="BT69" s="126">
        <f t="shared" si="28"/>
        <v>0</v>
      </c>
    </row>
    <row r="70" ht="19.5" customHeight="1">
      <c r="A70" s="168" t="s">
        <v>553</v>
      </c>
      <c r="B70" s="119" t="s">
        <v>552</v>
      </c>
      <c r="C70" s="109">
        <v>1.0</v>
      </c>
      <c r="D70" s="127">
        <f t="shared" si="25"/>
        <v>0</v>
      </c>
      <c r="E70" s="111">
        <v>380.0</v>
      </c>
      <c r="F70" s="111">
        <f t="shared" si="26"/>
        <v>0</v>
      </c>
      <c r="G70" s="4"/>
      <c r="H70" s="112"/>
      <c r="I70" s="113"/>
      <c r="J70" s="114"/>
      <c r="K70" s="231"/>
      <c r="L70" s="116"/>
      <c r="M70" s="217"/>
      <c r="N70" s="171"/>
      <c r="O70" s="119"/>
      <c r="P70" s="104"/>
      <c r="Q70" s="121"/>
      <c r="R70" s="104"/>
      <c r="S70" s="104"/>
      <c r="T70" s="123"/>
      <c r="U70" s="4"/>
      <c r="V70" s="124"/>
      <c r="W70" s="124"/>
      <c r="X70" s="124"/>
      <c r="Y70" s="124"/>
      <c r="Z70" s="124"/>
      <c r="AA70" s="124"/>
      <c r="AB70" s="124"/>
      <c r="AC70" s="124">
        <f t="shared" si="32"/>
        <v>0</v>
      </c>
      <c r="AD70" s="124"/>
      <c r="AE70" s="124"/>
      <c r="AF70" s="124"/>
      <c r="AG70" s="124"/>
      <c r="AH70" s="124"/>
      <c r="AI70" s="124"/>
      <c r="AJ70" s="124"/>
      <c r="AK70" s="124">
        <v>1.0</v>
      </c>
      <c r="AL70" s="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4"/>
      <c r="BN70" s="129"/>
      <c r="BO70" s="129">
        <f t="shared" si="30"/>
        <v>0</v>
      </c>
      <c r="BP70" s="129"/>
      <c r="BQ70" s="129">
        <v>7.0</v>
      </c>
      <c r="BR70" s="5"/>
      <c r="BS70" s="126">
        <v>10.3</v>
      </c>
      <c r="BT70" s="126">
        <f t="shared" si="28"/>
        <v>0</v>
      </c>
    </row>
    <row r="71" ht="19.5" customHeight="1">
      <c r="A71" s="168" t="s">
        <v>554</v>
      </c>
      <c r="B71" s="119" t="s">
        <v>555</v>
      </c>
      <c r="C71" s="109">
        <v>1.0</v>
      </c>
      <c r="D71" s="127">
        <f t="shared" si="25"/>
        <v>0</v>
      </c>
      <c r="E71" s="111">
        <v>470.0</v>
      </c>
      <c r="F71" s="111">
        <f t="shared" si="26"/>
        <v>0</v>
      </c>
      <c r="G71" s="4"/>
      <c r="H71" s="112"/>
      <c r="I71" s="113"/>
      <c r="J71" s="114"/>
      <c r="K71" s="231"/>
      <c r="L71" s="116"/>
      <c r="M71" s="217"/>
      <c r="N71" s="171"/>
      <c r="O71" s="119"/>
      <c r="P71" s="104"/>
      <c r="Q71" s="121"/>
      <c r="R71" s="104"/>
      <c r="S71" s="104"/>
      <c r="T71" s="123"/>
      <c r="U71" s="4"/>
      <c r="V71" s="124"/>
      <c r="W71" s="124"/>
      <c r="X71" s="124"/>
      <c r="Y71" s="124"/>
      <c r="Z71" s="124"/>
      <c r="AA71" s="124"/>
      <c r="AB71" s="124"/>
      <c r="AC71" s="124">
        <f t="shared" si="32"/>
        <v>0</v>
      </c>
      <c r="AD71" s="124"/>
      <c r="AE71" s="124"/>
      <c r="AF71" s="124"/>
      <c r="AG71" s="124"/>
      <c r="AH71" s="124"/>
      <c r="AI71" s="124"/>
      <c r="AJ71" s="124"/>
      <c r="AK71" s="124">
        <v>1.0</v>
      </c>
      <c r="AL71" s="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4"/>
      <c r="BN71" s="129"/>
      <c r="BO71" s="129">
        <f t="shared" si="30"/>
        <v>0</v>
      </c>
      <c r="BP71" s="129"/>
      <c r="BQ71" s="129">
        <v>9.0</v>
      </c>
      <c r="BR71" s="5"/>
      <c r="BS71" s="126">
        <v>17.2</v>
      </c>
      <c r="BT71" s="126">
        <f t="shared" si="28"/>
        <v>0</v>
      </c>
    </row>
    <row r="72" ht="19.5" customHeight="1">
      <c r="A72" s="168" t="s">
        <v>556</v>
      </c>
      <c r="B72" s="119" t="s">
        <v>555</v>
      </c>
      <c r="C72" s="109">
        <v>1.0</v>
      </c>
      <c r="D72" s="127">
        <f t="shared" si="25"/>
        <v>0</v>
      </c>
      <c r="E72" s="111">
        <v>490.0</v>
      </c>
      <c r="F72" s="111">
        <f t="shared" si="26"/>
        <v>0</v>
      </c>
      <c r="G72" s="4"/>
      <c r="H72" s="112"/>
      <c r="I72" s="113"/>
      <c r="J72" s="114"/>
      <c r="K72" s="231"/>
      <c r="L72" s="116"/>
      <c r="M72" s="217"/>
      <c r="N72" s="171"/>
      <c r="O72" s="119"/>
      <c r="P72" s="104"/>
      <c r="Q72" s="121"/>
      <c r="R72" s="104"/>
      <c r="S72" s="104"/>
      <c r="T72" s="123"/>
      <c r="U72" s="4"/>
      <c r="V72" s="124"/>
      <c r="W72" s="124"/>
      <c r="X72" s="124"/>
      <c r="Y72" s="124"/>
      <c r="Z72" s="124"/>
      <c r="AA72" s="124"/>
      <c r="AB72" s="124"/>
      <c r="AC72" s="124">
        <f t="shared" si="32"/>
        <v>0</v>
      </c>
      <c r="AD72" s="124"/>
      <c r="AE72" s="124"/>
      <c r="AF72" s="124"/>
      <c r="AG72" s="124"/>
      <c r="AH72" s="124"/>
      <c r="AI72" s="124"/>
      <c r="AJ72" s="124"/>
      <c r="AK72" s="124">
        <v>1.0</v>
      </c>
      <c r="AL72" s="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4"/>
      <c r="BN72" s="129"/>
      <c r="BO72" s="129">
        <f t="shared" si="30"/>
        <v>0</v>
      </c>
      <c r="BP72" s="129"/>
      <c r="BQ72" s="129">
        <v>9.0</v>
      </c>
      <c r="BR72" s="5"/>
      <c r="BS72" s="126">
        <v>18.1</v>
      </c>
      <c r="BT72" s="126">
        <f t="shared" si="28"/>
        <v>0</v>
      </c>
    </row>
    <row r="73" ht="19.5" customHeight="1">
      <c r="A73" s="232" t="s">
        <v>557</v>
      </c>
      <c r="B73" s="119" t="s">
        <v>21</v>
      </c>
      <c r="C73" s="109">
        <v>5.0</v>
      </c>
      <c r="D73" s="127">
        <f t="shared" si="25"/>
        <v>0</v>
      </c>
      <c r="E73" s="111">
        <v>50.0</v>
      </c>
      <c r="F73" s="111">
        <f t="shared" si="26"/>
        <v>0</v>
      </c>
      <c r="G73" s="4"/>
      <c r="H73" s="112"/>
      <c r="I73" s="113"/>
      <c r="J73" s="114"/>
      <c r="K73" s="231"/>
      <c r="L73" s="116"/>
      <c r="M73" s="217"/>
      <c r="N73" s="171"/>
      <c r="O73" s="119"/>
      <c r="P73" s="104"/>
      <c r="Q73" s="121"/>
      <c r="R73" s="104"/>
      <c r="S73" s="104"/>
      <c r="T73" s="123"/>
      <c r="U73" s="4"/>
      <c r="V73" s="124"/>
      <c r="W73" s="124"/>
      <c r="X73" s="124">
        <f>AF73*$D73</f>
        <v>0</v>
      </c>
      <c r="Y73" s="124"/>
      <c r="Z73" s="124"/>
      <c r="AA73" s="124"/>
      <c r="AB73" s="124"/>
      <c r="AC73" s="124"/>
      <c r="AD73" s="124"/>
      <c r="AE73" s="124"/>
      <c r="AF73" s="124">
        <v>5.0</v>
      </c>
      <c r="AG73" s="124"/>
      <c r="AH73" s="124"/>
      <c r="AI73" s="124"/>
      <c r="AJ73" s="124"/>
      <c r="AK73" s="124"/>
      <c r="AL73" s="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4"/>
      <c r="BN73" s="129">
        <f t="shared" ref="BN73:BN75" si="33">BP73*D73</f>
        <v>0</v>
      </c>
      <c r="BO73" s="129"/>
      <c r="BP73" s="129">
        <v>10.0</v>
      </c>
      <c r="BQ73" s="129"/>
      <c r="BR73" s="5"/>
      <c r="BS73" s="126">
        <v>0.2</v>
      </c>
      <c r="BT73" s="126">
        <f t="shared" si="28"/>
        <v>0</v>
      </c>
    </row>
    <row r="74" ht="19.5" customHeight="1">
      <c r="A74" s="232" t="s">
        <v>558</v>
      </c>
      <c r="B74" s="119" t="s">
        <v>22</v>
      </c>
      <c r="C74" s="109">
        <v>5.0</v>
      </c>
      <c r="D74" s="127">
        <f t="shared" si="25"/>
        <v>0</v>
      </c>
      <c r="E74" s="111">
        <v>80.0</v>
      </c>
      <c r="F74" s="111">
        <f t="shared" si="26"/>
        <v>0</v>
      </c>
      <c r="G74" s="4"/>
      <c r="H74" s="112"/>
      <c r="I74" s="113"/>
      <c r="J74" s="114"/>
      <c r="K74" s="231"/>
      <c r="L74" s="116"/>
      <c r="M74" s="217"/>
      <c r="N74" s="171"/>
      <c r="O74" s="119"/>
      <c r="P74" s="104"/>
      <c r="Q74" s="121"/>
      <c r="R74" s="104"/>
      <c r="S74" s="104"/>
      <c r="T74" s="123"/>
      <c r="U74" s="4"/>
      <c r="V74" s="124"/>
      <c r="W74" s="124"/>
      <c r="X74" s="124"/>
      <c r="Y74" s="124">
        <f>AG74*$D74</f>
        <v>0</v>
      </c>
      <c r="Z74" s="124"/>
      <c r="AA74" s="124"/>
      <c r="AB74" s="124"/>
      <c r="AC74" s="124"/>
      <c r="AD74" s="124"/>
      <c r="AE74" s="124"/>
      <c r="AF74" s="124"/>
      <c r="AG74" s="124">
        <v>5.0</v>
      </c>
      <c r="AH74" s="124"/>
      <c r="AI74" s="124"/>
      <c r="AJ74" s="124"/>
      <c r="AK74" s="124"/>
      <c r="AL74" s="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4"/>
      <c r="BN74" s="129">
        <f t="shared" si="33"/>
        <v>0</v>
      </c>
      <c r="BO74" s="129"/>
      <c r="BP74" s="129">
        <v>20.0</v>
      </c>
      <c r="BQ74" s="129"/>
      <c r="BR74" s="5"/>
      <c r="BS74" s="126">
        <v>1.0</v>
      </c>
      <c r="BT74" s="126">
        <f t="shared" si="28"/>
        <v>0</v>
      </c>
    </row>
    <row r="75" ht="19.5" customHeight="1">
      <c r="A75" s="168" t="s">
        <v>559</v>
      </c>
      <c r="B75" s="119" t="s">
        <v>24</v>
      </c>
      <c r="C75" s="109">
        <v>5.0</v>
      </c>
      <c r="D75" s="127">
        <f t="shared" si="25"/>
        <v>0</v>
      </c>
      <c r="E75" s="111">
        <v>600.0</v>
      </c>
      <c r="F75" s="111">
        <f t="shared" si="26"/>
        <v>0</v>
      </c>
      <c r="G75" s="4"/>
      <c r="H75" s="112"/>
      <c r="I75" s="113"/>
      <c r="J75" s="114"/>
      <c r="K75" s="231"/>
      <c r="L75" s="116"/>
      <c r="M75" s="217"/>
      <c r="N75" s="118"/>
      <c r="O75" s="119"/>
      <c r="P75" s="104"/>
      <c r="Q75" s="121"/>
      <c r="R75" s="104"/>
      <c r="S75" s="104"/>
      <c r="T75" s="123"/>
      <c r="U75" s="4"/>
      <c r="V75" s="124"/>
      <c r="W75" s="124"/>
      <c r="X75" s="124"/>
      <c r="Y75" s="124"/>
      <c r="Z75" s="124"/>
      <c r="AA75" s="124">
        <f>AI75*$D75</f>
        <v>0</v>
      </c>
      <c r="AB75" s="124"/>
      <c r="AC75" s="124"/>
      <c r="AD75" s="124"/>
      <c r="AE75" s="124"/>
      <c r="AF75" s="124"/>
      <c r="AG75" s="124"/>
      <c r="AH75" s="124"/>
      <c r="AI75" s="124">
        <v>5.0</v>
      </c>
      <c r="AJ75" s="124"/>
      <c r="AK75" s="124"/>
      <c r="AL75" s="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4"/>
      <c r="BN75" s="129">
        <f t="shared" si="33"/>
        <v>0</v>
      </c>
      <c r="BO75" s="129"/>
      <c r="BP75" s="129">
        <v>20.0</v>
      </c>
      <c r="BQ75" s="129"/>
      <c r="BR75" s="5"/>
      <c r="BS75" s="126">
        <v>3.9</v>
      </c>
      <c r="BT75" s="126">
        <f t="shared" si="28"/>
        <v>0</v>
      </c>
    </row>
    <row r="76" ht="19.5" customHeight="1">
      <c r="A76" s="168" t="s">
        <v>560</v>
      </c>
      <c r="B76" s="119" t="s">
        <v>561</v>
      </c>
      <c r="C76" s="109">
        <v>1.0</v>
      </c>
      <c r="D76" s="127">
        <f t="shared" si="25"/>
        <v>0</v>
      </c>
      <c r="E76" s="111">
        <v>160.0</v>
      </c>
      <c r="F76" s="111">
        <f t="shared" si="26"/>
        <v>0</v>
      </c>
      <c r="G76" s="4"/>
      <c r="H76" s="112"/>
      <c r="I76" s="113"/>
      <c r="J76" s="114"/>
      <c r="K76" s="231"/>
      <c r="L76" s="116"/>
      <c r="M76" s="217"/>
      <c r="N76" s="118"/>
      <c r="O76" s="119"/>
      <c r="P76" s="104"/>
      <c r="Q76" s="121"/>
      <c r="R76" s="104"/>
      <c r="S76" s="104"/>
      <c r="T76" s="123"/>
      <c r="U76" s="4"/>
      <c r="V76" s="124"/>
      <c r="W76" s="124"/>
      <c r="X76" s="124"/>
      <c r="Y76" s="124"/>
      <c r="Z76" s="124"/>
      <c r="AA76" s="124"/>
      <c r="AB76" s="124">
        <f t="shared" ref="AB76:AB87" si="34">AJ76*$D76</f>
        <v>0</v>
      </c>
      <c r="AC76" s="124"/>
      <c r="AD76" s="124"/>
      <c r="AE76" s="124"/>
      <c r="AF76" s="124"/>
      <c r="AG76" s="124"/>
      <c r="AH76" s="124"/>
      <c r="AI76" s="124"/>
      <c r="AJ76" s="124">
        <v>1.0</v>
      </c>
      <c r="AK76" s="124"/>
      <c r="AL76" s="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4"/>
      <c r="BN76" s="129"/>
      <c r="BO76" s="129">
        <f t="shared" ref="BO76:BO92" si="35">BQ76*D76</f>
        <v>0</v>
      </c>
      <c r="BP76" s="129"/>
      <c r="BQ76" s="129">
        <v>4.0</v>
      </c>
      <c r="BR76" s="5"/>
      <c r="BS76" s="126">
        <v>1.5</v>
      </c>
      <c r="BT76" s="126">
        <f t="shared" si="28"/>
        <v>0</v>
      </c>
    </row>
    <row r="77" ht="19.5" customHeight="1">
      <c r="A77" s="168" t="s">
        <v>562</v>
      </c>
      <c r="B77" s="119" t="s">
        <v>563</v>
      </c>
      <c r="C77" s="109">
        <v>1.0</v>
      </c>
      <c r="D77" s="127">
        <f t="shared" si="25"/>
        <v>0</v>
      </c>
      <c r="E77" s="111">
        <v>165.0</v>
      </c>
      <c r="F77" s="111">
        <f t="shared" si="26"/>
        <v>0</v>
      </c>
      <c r="G77" s="4"/>
      <c r="H77" s="112"/>
      <c r="I77" s="113"/>
      <c r="J77" s="114"/>
      <c r="K77" s="231"/>
      <c r="L77" s="116"/>
      <c r="M77" s="217"/>
      <c r="N77" s="118"/>
      <c r="O77" s="119"/>
      <c r="P77" s="104"/>
      <c r="Q77" s="121"/>
      <c r="R77" s="104"/>
      <c r="S77" s="104"/>
      <c r="T77" s="123"/>
      <c r="U77" s="4"/>
      <c r="V77" s="124"/>
      <c r="W77" s="124"/>
      <c r="X77" s="124"/>
      <c r="Y77" s="124"/>
      <c r="Z77" s="124"/>
      <c r="AA77" s="124"/>
      <c r="AB77" s="124">
        <f t="shared" si="34"/>
        <v>0</v>
      </c>
      <c r="AC77" s="124"/>
      <c r="AD77" s="124"/>
      <c r="AE77" s="124"/>
      <c r="AF77" s="124"/>
      <c r="AG77" s="124"/>
      <c r="AH77" s="124"/>
      <c r="AI77" s="124"/>
      <c r="AJ77" s="124">
        <v>1.0</v>
      </c>
      <c r="AK77" s="124"/>
      <c r="AL77" s="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4"/>
      <c r="BN77" s="129"/>
      <c r="BO77" s="129">
        <f t="shared" si="35"/>
        <v>0</v>
      </c>
      <c r="BP77" s="129"/>
      <c r="BQ77" s="129">
        <v>4.0</v>
      </c>
      <c r="BR77" s="5"/>
      <c r="BS77" s="126">
        <v>1.9</v>
      </c>
      <c r="BT77" s="126">
        <f t="shared" si="28"/>
        <v>0</v>
      </c>
    </row>
    <row r="78" ht="19.5" customHeight="1">
      <c r="A78" s="168" t="s">
        <v>564</v>
      </c>
      <c r="B78" s="119" t="s">
        <v>565</v>
      </c>
      <c r="C78" s="109">
        <v>1.0</v>
      </c>
      <c r="D78" s="127">
        <f t="shared" si="25"/>
        <v>0</v>
      </c>
      <c r="E78" s="111">
        <v>165.0</v>
      </c>
      <c r="F78" s="111">
        <f t="shared" si="26"/>
        <v>0</v>
      </c>
      <c r="G78" s="4"/>
      <c r="H78" s="112"/>
      <c r="I78" s="113"/>
      <c r="J78" s="114"/>
      <c r="K78" s="231"/>
      <c r="L78" s="116"/>
      <c r="M78" s="217"/>
      <c r="N78" s="118"/>
      <c r="O78" s="119"/>
      <c r="P78" s="104"/>
      <c r="Q78" s="121"/>
      <c r="R78" s="104"/>
      <c r="S78" s="104"/>
      <c r="T78" s="123"/>
      <c r="U78" s="4"/>
      <c r="V78" s="124"/>
      <c r="W78" s="124"/>
      <c r="X78" s="124"/>
      <c r="Y78" s="124"/>
      <c r="Z78" s="124"/>
      <c r="AA78" s="124"/>
      <c r="AB78" s="124">
        <f t="shared" si="34"/>
        <v>0</v>
      </c>
      <c r="AC78" s="124"/>
      <c r="AD78" s="124"/>
      <c r="AE78" s="124"/>
      <c r="AF78" s="124"/>
      <c r="AG78" s="124"/>
      <c r="AH78" s="124"/>
      <c r="AI78" s="124"/>
      <c r="AJ78" s="124">
        <v>1.0</v>
      </c>
      <c r="AK78" s="124"/>
      <c r="AL78" s="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4"/>
      <c r="BN78" s="129"/>
      <c r="BO78" s="129">
        <f t="shared" si="35"/>
        <v>0</v>
      </c>
      <c r="BP78" s="129"/>
      <c r="BQ78" s="129">
        <v>4.0</v>
      </c>
      <c r="BR78" s="5"/>
      <c r="BS78" s="126">
        <v>1.6</v>
      </c>
      <c r="BT78" s="126">
        <f t="shared" si="28"/>
        <v>0</v>
      </c>
    </row>
    <row r="79" ht="19.5" customHeight="1">
      <c r="A79" s="168" t="s">
        <v>566</v>
      </c>
      <c r="B79" s="119" t="s">
        <v>567</v>
      </c>
      <c r="C79" s="109">
        <v>1.0</v>
      </c>
      <c r="D79" s="127">
        <f t="shared" si="25"/>
        <v>0</v>
      </c>
      <c r="E79" s="111">
        <v>165.0</v>
      </c>
      <c r="F79" s="111">
        <f t="shared" si="26"/>
        <v>0</v>
      </c>
      <c r="G79" s="4"/>
      <c r="H79" s="112"/>
      <c r="I79" s="113"/>
      <c r="J79" s="114"/>
      <c r="K79" s="231"/>
      <c r="L79" s="116"/>
      <c r="M79" s="217"/>
      <c r="N79" s="118"/>
      <c r="O79" s="119"/>
      <c r="P79" s="104"/>
      <c r="Q79" s="121"/>
      <c r="R79" s="104"/>
      <c r="S79" s="104"/>
      <c r="T79" s="123"/>
      <c r="U79" s="4"/>
      <c r="V79" s="124"/>
      <c r="W79" s="124"/>
      <c r="X79" s="124"/>
      <c r="Y79" s="124"/>
      <c r="Z79" s="124"/>
      <c r="AA79" s="124"/>
      <c r="AB79" s="124">
        <f t="shared" si="34"/>
        <v>0</v>
      </c>
      <c r="AC79" s="124"/>
      <c r="AD79" s="124"/>
      <c r="AE79" s="124"/>
      <c r="AF79" s="124"/>
      <c r="AG79" s="124"/>
      <c r="AH79" s="124"/>
      <c r="AI79" s="124"/>
      <c r="AJ79" s="124">
        <v>1.0</v>
      </c>
      <c r="AK79" s="124"/>
      <c r="AL79" s="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4"/>
      <c r="BN79" s="129"/>
      <c r="BO79" s="129">
        <f t="shared" si="35"/>
        <v>0</v>
      </c>
      <c r="BP79" s="129"/>
      <c r="BQ79" s="129">
        <v>4.0</v>
      </c>
      <c r="BR79" s="5"/>
      <c r="BS79" s="126">
        <v>1.9</v>
      </c>
      <c r="BT79" s="126">
        <f t="shared" si="28"/>
        <v>0</v>
      </c>
    </row>
    <row r="80" ht="19.5" customHeight="1">
      <c r="A80" s="168" t="s">
        <v>568</v>
      </c>
      <c r="B80" s="119" t="s">
        <v>569</v>
      </c>
      <c r="C80" s="109">
        <v>1.0</v>
      </c>
      <c r="D80" s="127">
        <f t="shared" si="25"/>
        <v>0</v>
      </c>
      <c r="E80" s="111">
        <v>170.0</v>
      </c>
      <c r="F80" s="111">
        <f t="shared" si="26"/>
        <v>0</v>
      </c>
      <c r="G80" s="4"/>
      <c r="H80" s="112"/>
      <c r="I80" s="113"/>
      <c r="J80" s="114"/>
      <c r="K80" s="231"/>
      <c r="L80" s="116"/>
      <c r="M80" s="217"/>
      <c r="N80" s="118"/>
      <c r="O80" s="119"/>
      <c r="P80" s="104"/>
      <c r="Q80" s="121"/>
      <c r="R80" s="104"/>
      <c r="S80" s="104"/>
      <c r="T80" s="123"/>
      <c r="U80" s="4"/>
      <c r="V80" s="124"/>
      <c r="W80" s="124"/>
      <c r="X80" s="124"/>
      <c r="Y80" s="124"/>
      <c r="Z80" s="124"/>
      <c r="AA80" s="124"/>
      <c r="AB80" s="124">
        <f t="shared" si="34"/>
        <v>0</v>
      </c>
      <c r="AC80" s="124"/>
      <c r="AD80" s="124"/>
      <c r="AE80" s="124"/>
      <c r="AF80" s="124"/>
      <c r="AG80" s="124"/>
      <c r="AH80" s="124"/>
      <c r="AI80" s="124"/>
      <c r="AJ80" s="124">
        <v>1.0</v>
      </c>
      <c r="AK80" s="124"/>
      <c r="AL80" s="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4"/>
      <c r="BN80" s="129"/>
      <c r="BO80" s="129">
        <f t="shared" si="35"/>
        <v>0</v>
      </c>
      <c r="BP80" s="129"/>
      <c r="BQ80" s="129">
        <v>4.0</v>
      </c>
      <c r="BR80" s="5"/>
      <c r="BS80" s="126">
        <v>1.9</v>
      </c>
      <c r="BT80" s="126">
        <f t="shared" si="28"/>
        <v>0</v>
      </c>
    </row>
    <row r="81" ht="19.5" customHeight="1">
      <c r="A81" s="168" t="s">
        <v>570</v>
      </c>
      <c r="B81" s="119" t="s">
        <v>25</v>
      </c>
      <c r="C81" s="109">
        <v>5.0</v>
      </c>
      <c r="D81" s="127">
        <f t="shared" si="25"/>
        <v>0</v>
      </c>
      <c r="E81" s="111">
        <v>780.0</v>
      </c>
      <c r="F81" s="111">
        <f t="shared" si="26"/>
        <v>0</v>
      </c>
      <c r="G81" s="4"/>
      <c r="H81" s="112"/>
      <c r="I81" s="113"/>
      <c r="J81" s="114"/>
      <c r="K81" s="231"/>
      <c r="L81" s="116"/>
      <c r="M81" s="217"/>
      <c r="N81" s="118"/>
      <c r="O81" s="119"/>
      <c r="P81" s="104"/>
      <c r="Q81" s="121"/>
      <c r="R81" s="104"/>
      <c r="S81" s="104"/>
      <c r="T81" s="123"/>
      <c r="U81" s="4"/>
      <c r="V81" s="124"/>
      <c r="W81" s="124"/>
      <c r="X81" s="124"/>
      <c r="Y81" s="124"/>
      <c r="Z81" s="124"/>
      <c r="AA81" s="124"/>
      <c r="AB81" s="124">
        <f t="shared" si="34"/>
        <v>0</v>
      </c>
      <c r="AC81" s="124"/>
      <c r="AD81" s="124"/>
      <c r="AE81" s="124"/>
      <c r="AF81" s="124"/>
      <c r="AG81" s="124"/>
      <c r="AH81" s="124"/>
      <c r="AI81" s="124"/>
      <c r="AJ81" s="124">
        <v>5.0</v>
      </c>
      <c r="AK81" s="124"/>
      <c r="AL81" s="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4"/>
      <c r="BN81" s="129"/>
      <c r="BO81" s="129">
        <f t="shared" si="35"/>
        <v>0</v>
      </c>
      <c r="BP81" s="129"/>
      <c r="BQ81" s="129">
        <v>20.0</v>
      </c>
      <c r="BR81" s="5"/>
      <c r="BS81" s="126">
        <v>8.8</v>
      </c>
      <c r="BT81" s="126">
        <f t="shared" si="28"/>
        <v>0</v>
      </c>
    </row>
    <row r="82" ht="19.5" customHeight="1">
      <c r="A82" s="168" t="s">
        <v>571</v>
      </c>
      <c r="B82" s="119" t="s">
        <v>572</v>
      </c>
      <c r="C82" s="109">
        <v>1.0</v>
      </c>
      <c r="D82" s="127">
        <f t="shared" si="25"/>
        <v>0</v>
      </c>
      <c r="E82" s="111">
        <v>210.0</v>
      </c>
      <c r="F82" s="111">
        <f t="shared" si="26"/>
        <v>0</v>
      </c>
      <c r="G82" s="4"/>
      <c r="H82" s="112"/>
      <c r="I82" s="113"/>
      <c r="J82" s="114"/>
      <c r="K82" s="231"/>
      <c r="L82" s="116"/>
      <c r="M82" s="217"/>
      <c r="N82" s="118"/>
      <c r="O82" s="119"/>
      <c r="P82" s="104"/>
      <c r="Q82" s="121"/>
      <c r="R82" s="104"/>
      <c r="S82" s="104"/>
      <c r="T82" s="123"/>
      <c r="U82" s="4"/>
      <c r="V82" s="124"/>
      <c r="W82" s="124"/>
      <c r="X82" s="124"/>
      <c r="Y82" s="124"/>
      <c r="Z82" s="124"/>
      <c r="AA82" s="124"/>
      <c r="AB82" s="124">
        <f t="shared" si="34"/>
        <v>0</v>
      </c>
      <c r="AC82" s="124"/>
      <c r="AD82" s="124"/>
      <c r="AE82" s="124"/>
      <c r="AF82" s="124"/>
      <c r="AG82" s="124"/>
      <c r="AH82" s="124"/>
      <c r="AI82" s="124"/>
      <c r="AJ82" s="124">
        <v>1.0</v>
      </c>
      <c r="AK82" s="124"/>
      <c r="AL82" s="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4"/>
      <c r="BN82" s="129"/>
      <c r="BO82" s="129">
        <f t="shared" si="35"/>
        <v>0</v>
      </c>
      <c r="BP82" s="129"/>
      <c r="BQ82" s="129">
        <v>5.0</v>
      </c>
      <c r="BR82" s="5"/>
      <c r="BS82" s="126">
        <v>2.0</v>
      </c>
      <c r="BT82" s="126">
        <f t="shared" si="28"/>
        <v>0</v>
      </c>
    </row>
    <row r="83" ht="19.5" customHeight="1">
      <c r="A83" s="168" t="s">
        <v>573</v>
      </c>
      <c r="B83" s="119" t="s">
        <v>574</v>
      </c>
      <c r="C83" s="109">
        <v>1.0</v>
      </c>
      <c r="D83" s="127">
        <f t="shared" si="25"/>
        <v>0</v>
      </c>
      <c r="E83" s="111">
        <v>220.0</v>
      </c>
      <c r="F83" s="111">
        <f t="shared" si="26"/>
        <v>0</v>
      </c>
      <c r="G83" s="4"/>
      <c r="H83" s="112"/>
      <c r="I83" s="113"/>
      <c r="J83" s="114"/>
      <c r="K83" s="231"/>
      <c r="L83" s="116"/>
      <c r="M83" s="217"/>
      <c r="N83" s="118"/>
      <c r="O83" s="119"/>
      <c r="P83" s="104"/>
      <c r="Q83" s="121"/>
      <c r="R83" s="104"/>
      <c r="S83" s="104"/>
      <c r="T83" s="123"/>
      <c r="U83" s="4"/>
      <c r="V83" s="124"/>
      <c r="W83" s="124"/>
      <c r="X83" s="124"/>
      <c r="Y83" s="124"/>
      <c r="Z83" s="124"/>
      <c r="AA83" s="124"/>
      <c r="AB83" s="124">
        <f t="shared" si="34"/>
        <v>0</v>
      </c>
      <c r="AC83" s="124"/>
      <c r="AD83" s="124"/>
      <c r="AE83" s="124"/>
      <c r="AF83" s="124"/>
      <c r="AG83" s="124"/>
      <c r="AH83" s="124"/>
      <c r="AI83" s="124"/>
      <c r="AJ83" s="124">
        <v>1.0</v>
      </c>
      <c r="AK83" s="124"/>
      <c r="AL83" s="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4"/>
      <c r="BN83" s="129"/>
      <c r="BO83" s="129">
        <f t="shared" si="35"/>
        <v>0</v>
      </c>
      <c r="BP83" s="129"/>
      <c r="BQ83" s="129">
        <v>5.0</v>
      </c>
      <c r="BR83" s="5"/>
      <c r="BS83" s="126">
        <v>2.35</v>
      </c>
      <c r="BT83" s="126">
        <f t="shared" si="28"/>
        <v>0</v>
      </c>
    </row>
    <row r="84" ht="19.5" customHeight="1">
      <c r="A84" s="168" t="s">
        <v>575</v>
      </c>
      <c r="B84" s="119" t="s">
        <v>576</v>
      </c>
      <c r="C84" s="109">
        <v>1.0</v>
      </c>
      <c r="D84" s="127">
        <f t="shared" si="25"/>
        <v>0</v>
      </c>
      <c r="E84" s="111">
        <v>220.0</v>
      </c>
      <c r="F84" s="111">
        <f t="shared" si="26"/>
        <v>0</v>
      </c>
      <c r="G84" s="4"/>
      <c r="H84" s="112"/>
      <c r="I84" s="113"/>
      <c r="J84" s="114"/>
      <c r="K84" s="231"/>
      <c r="L84" s="116"/>
      <c r="M84" s="217"/>
      <c r="N84" s="118"/>
      <c r="O84" s="119"/>
      <c r="P84" s="104"/>
      <c r="Q84" s="121"/>
      <c r="R84" s="104"/>
      <c r="S84" s="104"/>
      <c r="T84" s="123"/>
      <c r="U84" s="4"/>
      <c r="V84" s="124"/>
      <c r="W84" s="124"/>
      <c r="X84" s="124"/>
      <c r="Y84" s="124"/>
      <c r="Z84" s="124"/>
      <c r="AA84" s="124"/>
      <c r="AB84" s="124">
        <f t="shared" si="34"/>
        <v>0</v>
      </c>
      <c r="AC84" s="124"/>
      <c r="AD84" s="124"/>
      <c r="AE84" s="124"/>
      <c r="AF84" s="124"/>
      <c r="AG84" s="124"/>
      <c r="AH84" s="124"/>
      <c r="AI84" s="124"/>
      <c r="AJ84" s="124">
        <v>1.0</v>
      </c>
      <c r="AK84" s="124"/>
      <c r="AL84" s="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4"/>
      <c r="BN84" s="129"/>
      <c r="BO84" s="129">
        <f t="shared" si="35"/>
        <v>0</v>
      </c>
      <c r="BP84" s="129"/>
      <c r="BQ84" s="129">
        <v>5.0</v>
      </c>
      <c r="BR84" s="5"/>
      <c r="BS84" s="126">
        <v>2.5</v>
      </c>
      <c r="BT84" s="126">
        <f t="shared" si="28"/>
        <v>0</v>
      </c>
    </row>
    <row r="85" ht="19.5" customHeight="1">
      <c r="A85" s="168" t="s">
        <v>577</v>
      </c>
      <c r="B85" s="119" t="s">
        <v>578</v>
      </c>
      <c r="C85" s="109">
        <v>1.0</v>
      </c>
      <c r="D85" s="127">
        <f t="shared" si="25"/>
        <v>0</v>
      </c>
      <c r="E85" s="111">
        <v>230.0</v>
      </c>
      <c r="F85" s="111">
        <f t="shared" si="26"/>
        <v>0</v>
      </c>
      <c r="G85" s="4"/>
      <c r="H85" s="112"/>
      <c r="I85" s="113"/>
      <c r="J85" s="114"/>
      <c r="K85" s="231"/>
      <c r="L85" s="116"/>
      <c r="M85" s="217"/>
      <c r="N85" s="118"/>
      <c r="O85" s="119"/>
      <c r="P85" s="104"/>
      <c r="Q85" s="121"/>
      <c r="R85" s="104"/>
      <c r="S85" s="104"/>
      <c r="T85" s="123"/>
      <c r="U85" s="4"/>
      <c r="V85" s="124"/>
      <c r="W85" s="124"/>
      <c r="X85" s="124"/>
      <c r="Y85" s="124"/>
      <c r="Z85" s="124"/>
      <c r="AA85" s="124"/>
      <c r="AB85" s="124">
        <f t="shared" si="34"/>
        <v>0</v>
      </c>
      <c r="AC85" s="124"/>
      <c r="AD85" s="124"/>
      <c r="AE85" s="124"/>
      <c r="AF85" s="124"/>
      <c r="AG85" s="124"/>
      <c r="AH85" s="124"/>
      <c r="AI85" s="124"/>
      <c r="AJ85" s="124">
        <v>1.0</v>
      </c>
      <c r="AK85" s="124"/>
      <c r="AL85" s="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4"/>
      <c r="BN85" s="129"/>
      <c r="BO85" s="129">
        <f t="shared" si="35"/>
        <v>0</v>
      </c>
      <c r="BP85" s="129"/>
      <c r="BQ85" s="129">
        <v>5.0</v>
      </c>
      <c r="BR85" s="5"/>
      <c r="BS85" s="126">
        <v>3.2</v>
      </c>
      <c r="BT85" s="126">
        <f t="shared" si="28"/>
        <v>0</v>
      </c>
    </row>
    <row r="86" ht="19.5" customHeight="1">
      <c r="A86" s="168" t="s">
        <v>579</v>
      </c>
      <c r="B86" s="119" t="s">
        <v>580</v>
      </c>
      <c r="C86" s="109">
        <v>1.0</v>
      </c>
      <c r="D86" s="127">
        <f t="shared" si="25"/>
        <v>0</v>
      </c>
      <c r="E86" s="111">
        <v>240.0</v>
      </c>
      <c r="F86" s="111">
        <f t="shared" si="26"/>
        <v>0</v>
      </c>
      <c r="G86" s="4"/>
      <c r="H86" s="112"/>
      <c r="I86" s="113"/>
      <c r="J86" s="114"/>
      <c r="K86" s="231"/>
      <c r="L86" s="116"/>
      <c r="M86" s="217"/>
      <c r="N86" s="118"/>
      <c r="O86" s="119"/>
      <c r="P86" s="104"/>
      <c r="Q86" s="121"/>
      <c r="R86" s="104"/>
      <c r="S86" s="104"/>
      <c r="T86" s="123"/>
      <c r="U86" s="4"/>
      <c r="V86" s="124"/>
      <c r="W86" s="124"/>
      <c r="X86" s="124"/>
      <c r="Y86" s="124"/>
      <c r="Z86" s="124"/>
      <c r="AA86" s="124"/>
      <c r="AB86" s="124">
        <f t="shared" si="34"/>
        <v>0</v>
      </c>
      <c r="AC86" s="124"/>
      <c r="AD86" s="124"/>
      <c r="AE86" s="124"/>
      <c r="AF86" s="124"/>
      <c r="AG86" s="124"/>
      <c r="AH86" s="124"/>
      <c r="AI86" s="124"/>
      <c r="AJ86" s="124">
        <v>1.0</v>
      </c>
      <c r="AK86" s="124"/>
      <c r="AL86" s="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4"/>
      <c r="BN86" s="129"/>
      <c r="BO86" s="129">
        <f t="shared" si="35"/>
        <v>0</v>
      </c>
      <c r="BP86" s="129"/>
      <c r="BQ86" s="129">
        <v>5.0</v>
      </c>
      <c r="BR86" s="5"/>
      <c r="BS86" s="126">
        <v>3.4</v>
      </c>
      <c r="BT86" s="126">
        <f t="shared" si="28"/>
        <v>0</v>
      </c>
    </row>
    <row r="87" ht="19.5" customHeight="1">
      <c r="A87" s="168" t="s">
        <v>581</v>
      </c>
      <c r="B87" s="119" t="s">
        <v>25</v>
      </c>
      <c r="C87" s="109">
        <v>5.0</v>
      </c>
      <c r="D87" s="127">
        <f t="shared" si="25"/>
        <v>0</v>
      </c>
      <c r="E87" s="111">
        <v>1060.0</v>
      </c>
      <c r="F87" s="111">
        <f t="shared" si="26"/>
        <v>0</v>
      </c>
      <c r="G87" s="4"/>
      <c r="H87" s="112"/>
      <c r="I87" s="113"/>
      <c r="J87" s="114"/>
      <c r="K87" s="231"/>
      <c r="L87" s="116"/>
      <c r="M87" s="217"/>
      <c r="N87" s="118"/>
      <c r="O87" s="119"/>
      <c r="P87" s="104"/>
      <c r="Q87" s="121"/>
      <c r="R87" s="104"/>
      <c r="S87" s="104"/>
      <c r="T87" s="123"/>
      <c r="U87" s="4"/>
      <c r="V87" s="124"/>
      <c r="W87" s="124"/>
      <c r="X87" s="124"/>
      <c r="Y87" s="124"/>
      <c r="Z87" s="124"/>
      <c r="AA87" s="124"/>
      <c r="AB87" s="124">
        <f t="shared" si="34"/>
        <v>0</v>
      </c>
      <c r="AC87" s="124"/>
      <c r="AD87" s="124"/>
      <c r="AE87" s="124"/>
      <c r="AF87" s="124"/>
      <c r="AG87" s="124"/>
      <c r="AH87" s="124"/>
      <c r="AI87" s="124"/>
      <c r="AJ87" s="124">
        <v>5.0</v>
      </c>
      <c r="AK87" s="124"/>
      <c r="AL87" s="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4"/>
      <c r="BN87" s="129"/>
      <c r="BO87" s="129">
        <f t="shared" si="35"/>
        <v>0</v>
      </c>
      <c r="BP87" s="129"/>
      <c r="BQ87" s="129">
        <v>25.0</v>
      </c>
      <c r="BR87" s="5"/>
      <c r="BS87" s="126">
        <v>13.450000000000001</v>
      </c>
      <c r="BT87" s="126">
        <f t="shared" si="28"/>
        <v>0</v>
      </c>
    </row>
    <row r="88" ht="19.5" customHeight="1">
      <c r="A88" s="168" t="s">
        <v>582</v>
      </c>
      <c r="B88" s="119" t="s">
        <v>583</v>
      </c>
      <c r="C88" s="109">
        <v>15.0</v>
      </c>
      <c r="D88" s="127">
        <f t="shared" si="25"/>
        <v>0</v>
      </c>
      <c r="E88" s="111">
        <v>2550.0</v>
      </c>
      <c r="F88" s="111">
        <f t="shared" si="26"/>
        <v>0</v>
      </c>
      <c r="G88" s="4"/>
      <c r="H88" s="112"/>
      <c r="I88" s="113"/>
      <c r="J88" s="114"/>
      <c r="K88" s="231"/>
      <c r="L88" s="116"/>
      <c r="M88" s="217"/>
      <c r="N88" s="118"/>
      <c r="O88" s="119"/>
      <c r="P88" s="104"/>
      <c r="Q88" s="121"/>
      <c r="R88" s="104"/>
      <c r="S88" s="104"/>
      <c r="T88" s="123"/>
      <c r="U88" s="4"/>
      <c r="V88" s="124"/>
      <c r="W88" s="124"/>
      <c r="X88" s="124"/>
      <c r="Y88" s="124"/>
      <c r="Z88" s="124"/>
      <c r="AA88" s="124">
        <f t="shared" ref="AA88:AB88" si="36">AI88*$D88</f>
        <v>0</v>
      </c>
      <c r="AB88" s="124">
        <f t="shared" si="36"/>
        <v>0</v>
      </c>
      <c r="AC88" s="124"/>
      <c r="AD88" s="124"/>
      <c r="AE88" s="124"/>
      <c r="AF88" s="124"/>
      <c r="AG88" s="124"/>
      <c r="AH88" s="124"/>
      <c r="AI88" s="124">
        <v>5.0</v>
      </c>
      <c r="AJ88" s="124">
        <v>10.0</v>
      </c>
      <c r="AK88" s="124"/>
      <c r="AL88" s="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4"/>
      <c r="BN88" s="129">
        <f>BP88*D88</f>
        <v>0</v>
      </c>
      <c r="BO88" s="129">
        <f t="shared" si="35"/>
        <v>0</v>
      </c>
      <c r="BP88" s="129">
        <v>20.0</v>
      </c>
      <c r="BQ88" s="129">
        <v>45.0</v>
      </c>
      <c r="BR88" s="5"/>
      <c r="BS88" s="126">
        <v>26.150000000000002</v>
      </c>
      <c r="BT88" s="126">
        <f t="shared" si="28"/>
        <v>0</v>
      </c>
    </row>
    <row r="89" ht="19.5" customHeight="1">
      <c r="A89" s="168" t="s">
        <v>584</v>
      </c>
      <c r="B89" s="119" t="s">
        <v>574</v>
      </c>
      <c r="C89" s="109">
        <v>1.0</v>
      </c>
      <c r="D89" s="127">
        <f t="shared" si="25"/>
        <v>0</v>
      </c>
      <c r="E89" s="111">
        <v>220.0</v>
      </c>
      <c r="F89" s="111">
        <f t="shared" si="26"/>
        <v>0</v>
      </c>
      <c r="G89" s="4"/>
      <c r="H89" s="112"/>
      <c r="I89" s="113"/>
      <c r="J89" s="114"/>
      <c r="K89" s="231"/>
      <c r="L89" s="116"/>
      <c r="M89" s="217"/>
      <c r="N89" s="118"/>
      <c r="O89" s="119"/>
      <c r="P89" s="104"/>
      <c r="Q89" s="121"/>
      <c r="R89" s="104"/>
      <c r="S89" s="104"/>
      <c r="T89" s="123"/>
      <c r="U89" s="4"/>
      <c r="V89" s="124"/>
      <c r="W89" s="124"/>
      <c r="X89" s="124"/>
      <c r="Y89" s="124"/>
      <c r="Z89" s="124"/>
      <c r="AA89" s="124"/>
      <c r="AB89" s="124">
        <f t="shared" ref="AB89:AB90" si="37">AJ89*$D89</f>
        <v>0</v>
      </c>
      <c r="AC89" s="124"/>
      <c r="AD89" s="124"/>
      <c r="AE89" s="124"/>
      <c r="AF89" s="124"/>
      <c r="AG89" s="124"/>
      <c r="AH89" s="124"/>
      <c r="AI89" s="124"/>
      <c r="AJ89" s="124">
        <v>1.0</v>
      </c>
      <c r="AK89" s="124"/>
      <c r="AL89" s="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4"/>
      <c r="BN89" s="129"/>
      <c r="BO89" s="129">
        <f t="shared" si="35"/>
        <v>0</v>
      </c>
      <c r="BP89" s="129"/>
      <c r="BQ89" s="129">
        <v>5.0</v>
      </c>
      <c r="BR89" s="5"/>
      <c r="BS89" s="126">
        <v>2.35</v>
      </c>
      <c r="BT89" s="126">
        <f t="shared" si="28"/>
        <v>0</v>
      </c>
    </row>
    <row r="90" ht="19.5" customHeight="1">
      <c r="A90" s="168" t="s">
        <v>585</v>
      </c>
      <c r="B90" s="119" t="s">
        <v>578</v>
      </c>
      <c r="C90" s="109">
        <v>1.0</v>
      </c>
      <c r="D90" s="127">
        <f t="shared" si="25"/>
        <v>0</v>
      </c>
      <c r="E90" s="111">
        <v>230.0</v>
      </c>
      <c r="F90" s="111">
        <f t="shared" si="26"/>
        <v>0</v>
      </c>
      <c r="G90" s="4"/>
      <c r="H90" s="112"/>
      <c r="I90" s="113"/>
      <c r="J90" s="114"/>
      <c r="K90" s="231"/>
      <c r="L90" s="116"/>
      <c r="M90" s="217"/>
      <c r="N90" s="118"/>
      <c r="O90" s="119"/>
      <c r="P90" s="104"/>
      <c r="Q90" s="121"/>
      <c r="R90" s="104"/>
      <c r="S90" s="104"/>
      <c r="T90" s="123"/>
      <c r="U90" s="4"/>
      <c r="V90" s="124"/>
      <c r="W90" s="124"/>
      <c r="X90" s="124"/>
      <c r="Y90" s="124"/>
      <c r="Z90" s="124"/>
      <c r="AA90" s="124"/>
      <c r="AB90" s="124">
        <f t="shared" si="37"/>
        <v>0</v>
      </c>
      <c r="AC90" s="124"/>
      <c r="AD90" s="124"/>
      <c r="AE90" s="124"/>
      <c r="AF90" s="124"/>
      <c r="AG90" s="124"/>
      <c r="AH90" s="124"/>
      <c r="AI90" s="124"/>
      <c r="AJ90" s="124">
        <v>1.0</v>
      </c>
      <c r="AK90" s="124"/>
      <c r="AL90" s="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4"/>
      <c r="BN90" s="129"/>
      <c r="BO90" s="129">
        <f t="shared" si="35"/>
        <v>0</v>
      </c>
      <c r="BP90" s="129"/>
      <c r="BQ90" s="129">
        <v>5.0</v>
      </c>
      <c r="BR90" s="5"/>
      <c r="BS90" s="126">
        <v>3.2</v>
      </c>
      <c r="BT90" s="126">
        <f t="shared" si="28"/>
        <v>0</v>
      </c>
    </row>
    <row r="91" ht="19.5" customHeight="1">
      <c r="A91" s="237" t="s">
        <v>586</v>
      </c>
      <c r="B91" s="109" t="s">
        <v>587</v>
      </c>
      <c r="C91" s="109">
        <v>1.0</v>
      </c>
      <c r="D91" s="127">
        <f t="shared" si="25"/>
        <v>0</v>
      </c>
      <c r="E91" s="111">
        <v>450.0</v>
      </c>
      <c r="F91" s="111">
        <f t="shared" si="26"/>
        <v>0</v>
      </c>
      <c r="G91" s="4"/>
      <c r="H91" s="112"/>
      <c r="I91" s="113"/>
      <c r="J91" s="114"/>
      <c r="K91" s="231"/>
      <c r="L91" s="116"/>
      <c r="M91" s="217"/>
      <c r="N91" s="118"/>
      <c r="O91" s="119"/>
      <c r="P91" s="104"/>
      <c r="Q91" s="121"/>
      <c r="R91" s="104"/>
      <c r="S91" s="104"/>
      <c r="T91" s="123"/>
      <c r="U91" s="4"/>
      <c r="V91" s="124"/>
      <c r="W91" s="124"/>
      <c r="X91" s="124"/>
      <c r="Y91" s="124"/>
      <c r="Z91" s="124"/>
      <c r="AA91" s="124"/>
      <c r="AB91" s="124"/>
      <c r="AC91" s="124">
        <f t="shared" ref="AC91:AC92" si="38">AK91*$D91</f>
        <v>0</v>
      </c>
      <c r="AD91" s="124"/>
      <c r="AE91" s="124"/>
      <c r="AF91" s="124"/>
      <c r="AG91" s="124"/>
      <c r="AH91" s="124"/>
      <c r="AI91" s="124"/>
      <c r="AJ91" s="124"/>
      <c r="AK91" s="124">
        <v>1.0</v>
      </c>
      <c r="AL91" s="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4"/>
      <c r="BN91" s="129"/>
      <c r="BO91" s="129">
        <f t="shared" si="35"/>
        <v>0</v>
      </c>
      <c r="BP91" s="129"/>
      <c r="BQ91" s="129">
        <v>8.0</v>
      </c>
      <c r="BR91" s="5"/>
      <c r="BS91" s="126">
        <v>7.95</v>
      </c>
      <c r="BT91" s="126">
        <f t="shared" si="28"/>
        <v>0</v>
      </c>
    </row>
    <row r="92" ht="19.5" customHeight="1">
      <c r="A92" s="237" t="s">
        <v>588</v>
      </c>
      <c r="B92" s="109" t="s">
        <v>589</v>
      </c>
      <c r="C92" s="109">
        <v>1.0</v>
      </c>
      <c r="D92" s="127">
        <f t="shared" si="25"/>
        <v>0</v>
      </c>
      <c r="E92" s="111">
        <v>450.0</v>
      </c>
      <c r="F92" s="111">
        <f t="shared" si="26"/>
        <v>0</v>
      </c>
      <c r="G92" s="4"/>
      <c r="H92" s="112"/>
      <c r="I92" s="113"/>
      <c r="J92" s="114"/>
      <c r="K92" s="231"/>
      <c r="L92" s="116"/>
      <c r="M92" s="217"/>
      <c r="N92" s="118"/>
      <c r="O92" s="119"/>
      <c r="P92" s="104"/>
      <c r="Q92" s="121"/>
      <c r="R92" s="104"/>
      <c r="S92" s="104"/>
      <c r="T92" s="123"/>
      <c r="U92" s="4"/>
      <c r="V92" s="124"/>
      <c r="W92" s="124"/>
      <c r="X92" s="124"/>
      <c r="Y92" s="124"/>
      <c r="Z92" s="124"/>
      <c r="AA92" s="124"/>
      <c r="AB92" s="124"/>
      <c r="AC92" s="124">
        <f t="shared" si="38"/>
        <v>0</v>
      </c>
      <c r="AD92" s="124"/>
      <c r="AE92" s="124"/>
      <c r="AF92" s="124"/>
      <c r="AG92" s="124"/>
      <c r="AH92" s="124"/>
      <c r="AI92" s="124"/>
      <c r="AJ92" s="124"/>
      <c r="AK92" s="124">
        <v>1.0</v>
      </c>
      <c r="AL92" s="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4"/>
      <c r="BN92" s="129"/>
      <c r="BO92" s="129">
        <f t="shared" si="35"/>
        <v>0</v>
      </c>
      <c r="BP92" s="129"/>
      <c r="BQ92" s="129">
        <v>8.0</v>
      </c>
      <c r="BR92" s="5"/>
      <c r="BS92" s="126">
        <v>8.25</v>
      </c>
      <c r="BT92" s="126">
        <f t="shared" si="28"/>
        <v>0</v>
      </c>
    </row>
    <row r="93" ht="19.5" customHeight="1">
      <c r="A93" s="5"/>
      <c r="B93" s="5"/>
      <c r="C93" s="5"/>
      <c r="D93" s="5"/>
      <c r="E93" s="5"/>
      <c r="F93" s="195">
        <f>SUM(F58:F92)</f>
        <v>0</v>
      </c>
      <c r="G93" s="67"/>
      <c r="H93" s="156">
        <f t="shared" ref="H93:O93" si="39">SUM(H58:H92)</f>
        <v>0</v>
      </c>
      <c r="I93" s="156">
        <f t="shared" si="39"/>
        <v>0</v>
      </c>
      <c r="J93" s="156">
        <f t="shared" si="39"/>
        <v>0</v>
      </c>
      <c r="K93" s="156">
        <f t="shared" si="39"/>
        <v>0</v>
      </c>
      <c r="L93" s="156">
        <f t="shared" si="39"/>
        <v>0</v>
      </c>
      <c r="M93" s="156">
        <f t="shared" si="39"/>
        <v>0</v>
      </c>
      <c r="N93" s="156">
        <f t="shared" si="39"/>
        <v>0</v>
      </c>
      <c r="O93" s="156">
        <f t="shared" si="39"/>
        <v>0</v>
      </c>
      <c r="P93" s="104"/>
      <c r="Q93" s="156">
        <f>SUM(Q58:Q92)</f>
        <v>0</v>
      </c>
      <c r="R93" s="104"/>
      <c r="S93" s="104"/>
      <c r="T93" s="156">
        <f>SUM(T58:T92)</f>
        <v>0</v>
      </c>
      <c r="U93" s="67"/>
      <c r="V93" s="104"/>
      <c r="W93" s="156">
        <f t="shared" ref="W93:AC93" si="40">SUM(W58:W92)</f>
        <v>0</v>
      </c>
      <c r="X93" s="156">
        <f t="shared" si="40"/>
        <v>0</v>
      </c>
      <c r="Y93" s="156">
        <f t="shared" si="40"/>
        <v>0</v>
      </c>
      <c r="Z93" s="156">
        <f t="shared" si="40"/>
        <v>0</v>
      </c>
      <c r="AA93" s="156">
        <f t="shared" si="40"/>
        <v>0</v>
      </c>
      <c r="AB93" s="156">
        <f t="shared" si="40"/>
        <v>0</v>
      </c>
      <c r="AC93" s="156">
        <f t="shared" si="40"/>
        <v>0</v>
      </c>
      <c r="AD93" s="104"/>
      <c r="AE93" s="104"/>
      <c r="AF93" s="104"/>
      <c r="AG93" s="104"/>
      <c r="AH93" s="104"/>
      <c r="AI93" s="104"/>
      <c r="AJ93" s="104"/>
      <c r="AK93" s="104"/>
      <c r="AL93" s="67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67"/>
      <c r="BN93" s="156">
        <f t="shared" ref="BN93:BO93" si="41">SUM(BN58:BN92)</f>
        <v>0</v>
      </c>
      <c r="BO93" s="156">
        <f t="shared" si="41"/>
        <v>0</v>
      </c>
      <c r="BP93" s="129"/>
      <c r="BQ93" s="129"/>
      <c r="BR93" s="5"/>
      <c r="BS93" s="129"/>
      <c r="BT93" s="203">
        <f>SUM(BT58:BT92)</f>
        <v>0</v>
      </c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5:A6"/>
    <mergeCell ref="H6:L6"/>
    <mergeCell ref="V10:AC10"/>
    <mergeCell ref="AM10:AY10"/>
    <mergeCell ref="BN10:BO10"/>
    <mergeCell ref="BS10:BT10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7.43"/>
    <col customWidth="1" min="2" max="2" width="28.0"/>
    <col customWidth="1" min="3" max="3" width="16.0"/>
    <col customWidth="1" min="4" max="4" width="15.14"/>
    <col customWidth="1" min="5" max="5" width="22.57"/>
    <col customWidth="1" min="6" max="6" width="13.71"/>
    <col customWidth="1" min="7" max="7" width="4.43"/>
    <col customWidth="1" min="8" max="21" width="10.71"/>
    <col customWidth="1" min="22" max="27" width="8.71"/>
    <col customWidth="1" min="28" max="28" width="7.71"/>
    <col customWidth="1" hidden="1" min="29" max="29" width="5.0"/>
    <col customWidth="1" hidden="1" min="30" max="30" width="3.43"/>
    <col customWidth="1" hidden="1" min="31" max="31" width="3.57"/>
    <col customWidth="1" hidden="1" min="32" max="32" width="3.14"/>
    <col customWidth="1" hidden="1" min="33" max="33" width="4.86"/>
    <col customWidth="1" hidden="1" min="34" max="34" width="6.43"/>
    <col customWidth="1" hidden="1" min="35" max="35" width="8.14"/>
    <col customWidth="1" min="36" max="36" width="4.43"/>
    <col customWidth="1" min="37" max="46" width="8.71"/>
    <col customWidth="1" min="47" max="48" width="10.0"/>
    <col customWidth="1" min="49" max="49" width="9.86"/>
    <col customWidth="1" hidden="1" min="50" max="53" width="8.86"/>
    <col customWidth="1" hidden="1" min="54" max="54" width="0.29"/>
    <col customWidth="1" hidden="1" min="55" max="56" width="8.86"/>
    <col customWidth="1" hidden="1" min="57" max="59" width="10.0"/>
    <col customWidth="1" hidden="1" min="60" max="60" width="0.14"/>
    <col customWidth="1" hidden="1" min="61" max="61" width="10.0"/>
    <col customWidth="1" hidden="1" min="62" max="62" width="0.14"/>
    <col customWidth="1" min="63" max="63" width="4.43"/>
    <col customWidth="1" min="64" max="64" width="8.71"/>
    <col customWidth="1" min="65" max="65" width="8.86"/>
    <col customWidth="1" hidden="1" min="66" max="66" width="0.43"/>
    <col customWidth="1" hidden="1" min="67" max="67" width="8.86"/>
    <col customWidth="1" min="68" max="68" width="4.43"/>
    <col customWidth="1" min="69" max="69" width="5.71"/>
    <col customWidth="1" min="70" max="70" width="13.14"/>
  </cols>
  <sheetData>
    <row r="1" ht="19.5" customHeight="1">
      <c r="A1" s="5"/>
      <c r="B1" s="5"/>
      <c r="C1" s="54" t="s">
        <v>45</v>
      </c>
      <c r="D1" s="5"/>
      <c r="E1" s="5"/>
      <c r="F1" s="4"/>
      <c r="G1" s="5"/>
      <c r="H1" s="45" t="s">
        <v>46</v>
      </c>
      <c r="I1" s="45"/>
      <c r="J1" s="45"/>
      <c r="K1" s="45"/>
      <c r="L1" s="207"/>
      <c r="M1" s="5"/>
      <c r="N1" s="5"/>
      <c r="O1" s="5"/>
      <c r="P1" s="5"/>
      <c r="Q1" s="5"/>
      <c r="R1" s="5"/>
      <c r="S1" s="5"/>
      <c r="T1" s="4"/>
      <c r="U1" s="5"/>
      <c r="V1" s="208" t="s">
        <v>47</v>
      </c>
      <c r="W1" s="209"/>
      <c r="X1" s="209"/>
      <c r="Y1" s="209"/>
      <c r="Z1" s="209"/>
      <c r="AA1" s="210">
        <f>BR26+BR34</f>
        <v>0</v>
      </c>
      <c r="AB1" s="5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5"/>
      <c r="BL1" s="5"/>
      <c r="BM1" s="5"/>
      <c r="BN1" s="5"/>
      <c r="BO1" s="5"/>
      <c r="BP1" s="5"/>
      <c r="BQ1" s="5"/>
      <c r="BR1" s="5"/>
    </row>
    <row r="2">
      <c r="A2" s="62" t="s">
        <v>48</v>
      </c>
      <c r="B2" s="62"/>
      <c r="C2" s="225">
        <f>F26+F34</f>
        <v>0</v>
      </c>
      <c r="D2" s="5"/>
      <c r="E2" s="5"/>
      <c r="F2" s="4"/>
      <c r="G2" s="5"/>
      <c r="H2" s="34" t="s">
        <v>19</v>
      </c>
      <c r="I2" s="34" t="s">
        <v>20</v>
      </c>
      <c r="J2" s="34" t="s">
        <v>21</v>
      </c>
      <c r="K2" s="34" t="s">
        <v>22</v>
      </c>
      <c r="L2" s="34" t="s">
        <v>23</v>
      </c>
      <c r="M2" s="34" t="s">
        <v>24</v>
      </c>
      <c r="N2" s="34" t="s">
        <v>25</v>
      </c>
      <c r="O2" s="76" t="s">
        <v>27</v>
      </c>
      <c r="P2" s="5"/>
      <c r="Q2" s="5"/>
      <c r="R2" s="5"/>
      <c r="S2" s="5"/>
      <c r="T2" s="4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5"/>
      <c r="BL2" s="5"/>
      <c r="BM2" s="5"/>
      <c r="BN2" s="5"/>
      <c r="BO2" s="5"/>
      <c r="BP2" s="5"/>
      <c r="BQ2" s="5"/>
      <c r="BR2" s="5"/>
    </row>
    <row r="3" ht="19.5" customHeight="1">
      <c r="A3" s="66"/>
      <c r="B3" s="65" t="s">
        <v>590</v>
      </c>
      <c r="C3" s="226">
        <f>F26+F34</f>
        <v>0</v>
      </c>
      <c r="D3" s="5"/>
      <c r="E3" s="67"/>
      <c r="F3" s="5"/>
      <c r="G3" s="4"/>
      <c r="H3" s="211">
        <f t="shared" ref="H3:N3" si="1">V26+V34</f>
        <v>0</v>
      </c>
      <c r="I3" s="211">
        <f t="shared" si="1"/>
        <v>0</v>
      </c>
      <c r="J3" s="211">
        <f t="shared" si="1"/>
        <v>0</v>
      </c>
      <c r="K3" s="211">
        <f t="shared" si="1"/>
        <v>0</v>
      </c>
      <c r="L3" s="211">
        <f t="shared" si="1"/>
        <v>0</v>
      </c>
      <c r="M3" s="211">
        <f t="shared" si="1"/>
        <v>0</v>
      </c>
      <c r="N3" s="211">
        <f t="shared" si="1"/>
        <v>0</v>
      </c>
      <c r="O3" s="68">
        <f>SUM(H3:N3)</f>
        <v>0</v>
      </c>
      <c r="P3" s="5"/>
      <c r="Q3" s="5"/>
      <c r="R3" s="5"/>
      <c r="S3" s="5"/>
      <c r="T3" s="5"/>
      <c r="U3" s="4"/>
      <c r="V3" s="5"/>
      <c r="W3" s="5"/>
      <c r="X3" s="4"/>
      <c r="Y3" s="4"/>
      <c r="Z3" s="4"/>
      <c r="AA3" s="4"/>
      <c r="AB3" s="4"/>
      <c r="AC3" s="52"/>
      <c r="AD3" s="4"/>
      <c r="AE3" s="4"/>
      <c r="AF3" s="4"/>
      <c r="AG3" s="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4"/>
      <c r="BL3" s="5"/>
      <c r="BM3" s="5"/>
      <c r="BN3" s="5"/>
      <c r="BO3" s="5"/>
      <c r="BP3" s="5"/>
      <c r="BQ3" s="5"/>
      <c r="BR3" s="5"/>
    </row>
    <row r="4" ht="19.5" customHeight="1">
      <c r="A4" s="66"/>
      <c r="B4" s="65" t="s">
        <v>591</v>
      </c>
      <c r="C4" s="238"/>
      <c r="D4" s="5"/>
      <c r="E4" s="6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4"/>
      <c r="BL4" s="5"/>
      <c r="BM4" s="5"/>
      <c r="BN4" s="5"/>
      <c r="BO4" s="5"/>
      <c r="BP4" s="5"/>
      <c r="BQ4" s="5"/>
      <c r="BR4" s="5"/>
    </row>
    <row r="5" ht="19.5" customHeight="1">
      <c r="A5" s="239" t="s">
        <v>470</v>
      </c>
      <c r="B5" s="66"/>
      <c r="C5" s="66"/>
      <c r="D5" s="183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4"/>
      <c r="V5" s="5"/>
      <c r="W5" s="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4"/>
      <c r="BL5" s="5"/>
      <c r="BM5" s="5"/>
      <c r="BN5" s="5"/>
      <c r="BO5" s="5"/>
      <c r="BP5" s="5"/>
      <c r="BQ5" s="5"/>
      <c r="BR5" s="5"/>
    </row>
    <row r="6" ht="19.5" customHeight="1">
      <c r="A6" s="73"/>
      <c r="B6" s="66"/>
      <c r="C6" s="66"/>
      <c r="D6" s="66"/>
      <c r="E6" s="67"/>
      <c r="F6" s="5"/>
      <c r="G6" s="4"/>
      <c r="H6" s="55" t="s">
        <v>183</v>
      </c>
      <c r="I6" s="56"/>
      <c r="J6" s="56"/>
      <c r="K6" s="56"/>
      <c r="L6" s="56"/>
      <c r="M6" s="5"/>
      <c r="N6" s="5"/>
      <c r="O6" s="5"/>
      <c r="P6" s="5"/>
      <c r="Q6" s="5"/>
      <c r="R6" s="4"/>
      <c r="S6" s="4"/>
      <c r="T6" s="4"/>
      <c r="U6" s="4"/>
      <c r="V6" s="212" t="s">
        <v>184</v>
      </c>
      <c r="W6" s="212"/>
      <c r="X6" s="212"/>
      <c r="Y6" s="212"/>
      <c r="Z6" s="212"/>
      <c r="AA6" s="5"/>
      <c r="AB6" s="33"/>
      <c r="AC6" s="5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4"/>
      <c r="BL6" s="5"/>
      <c r="BM6" s="5"/>
      <c r="BN6" s="5"/>
      <c r="BO6" s="5"/>
      <c r="BP6" s="5"/>
      <c r="BQ6" s="5"/>
      <c r="BR6" s="5"/>
    </row>
    <row r="7" ht="19.5" customHeight="1">
      <c r="A7" s="66"/>
      <c r="B7" s="66"/>
      <c r="C7" s="66"/>
      <c r="D7" s="66"/>
      <c r="E7" s="67"/>
      <c r="F7" s="5"/>
      <c r="G7" s="5"/>
      <c r="H7" s="75" t="s">
        <v>30</v>
      </c>
      <c r="I7" s="76" t="s">
        <v>31</v>
      </c>
      <c r="J7" s="76" t="s">
        <v>32</v>
      </c>
      <c r="K7" s="76" t="s">
        <v>33</v>
      </c>
      <c r="L7" s="76" t="s">
        <v>34</v>
      </c>
      <c r="M7" s="76" t="s">
        <v>35</v>
      </c>
      <c r="N7" s="76" t="s">
        <v>36</v>
      </c>
      <c r="O7" s="76" t="s">
        <v>37</v>
      </c>
      <c r="P7" s="76" t="s">
        <v>38</v>
      </c>
      <c r="Q7" s="76" t="s">
        <v>39</v>
      </c>
      <c r="R7" s="76" t="s">
        <v>52</v>
      </c>
      <c r="S7" s="76" t="s">
        <v>27</v>
      </c>
      <c r="T7" s="5"/>
      <c r="U7" s="5"/>
      <c r="V7" s="213" t="s">
        <v>32</v>
      </c>
      <c r="W7" s="78" t="s">
        <v>33</v>
      </c>
      <c r="X7" s="49" t="s">
        <v>27</v>
      </c>
      <c r="Y7" s="52"/>
      <c r="Z7" s="4"/>
      <c r="AA7" s="4"/>
      <c r="AB7" s="4"/>
      <c r="AC7" s="4"/>
      <c r="AD7" s="4"/>
      <c r="AE7" s="4"/>
      <c r="AF7" s="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ht="19.5" customHeight="1">
      <c r="A8" s="66"/>
      <c r="B8" s="66"/>
      <c r="C8" s="66"/>
      <c r="D8" s="66"/>
      <c r="E8" s="67"/>
      <c r="F8" s="67"/>
      <c r="G8" s="5"/>
      <c r="H8" s="50">
        <f t="shared" ref="H8:R8" si="2">AK26+AK34</f>
        <v>0</v>
      </c>
      <c r="I8" s="50">
        <f t="shared" si="2"/>
        <v>0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0</v>
      </c>
      <c r="S8" s="187">
        <f>SUM(H8:R8)</f>
        <v>0</v>
      </c>
      <c r="T8" s="5"/>
      <c r="U8" s="5"/>
      <c r="V8" s="214">
        <f t="shared" ref="V8:W8" si="3">BL26+BL34</f>
        <v>0</v>
      </c>
      <c r="W8" s="214">
        <f t="shared" si="3"/>
        <v>0</v>
      </c>
      <c r="X8" s="68">
        <f>SUM(V8:W8)</f>
        <v>0</v>
      </c>
      <c r="Y8" s="4"/>
      <c r="Z8" s="4"/>
      <c r="AA8" s="4"/>
      <c r="AB8" s="4"/>
      <c r="AC8" s="4"/>
      <c r="AD8" s="4"/>
      <c r="AE8" s="4"/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ht="12.0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6"/>
      <c r="O9" s="5"/>
      <c r="P9" s="5"/>
      <c r="Q9" s="5"/>
      <c r="R9" s="5"/>
      <c r="S9" s="5"/>
      <c r="T9" s="5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4"/>
      <c r="BL9" s="5"/>
      <c r="BM9" s="5"/>
      <c r="BN9" s="5"/>
      <c r="BO9" s="5"/>
      <c r="BP9" s="5"/>
      <c r="BQ9" s="5"/>
      <c r="BR9" s="5"/>
    </row>
    <row r="10" ht="117.75" customHeight="1">
      <c r="A10" s="80"/>
      <c r="B10" s="81" t="s">
        <v>343</v>
      </c>
      <c r="C10" s="82" t="s">
        <v>54</v>
      </c>
      <c r="D10" s="82" t="s">
        <v>55</v>
      </c>
      <c r="E10" s="82" t="s">
        <v>56</v>
      </c>
      <c r="F10" s="82" t="s">
        <v>57</v>
      </c>
      <c r="G10" s="4"/>
      <c r="H10" s="83" t="s">
        <v>592</v>
      </c>
      <c r="I10" s="84" t="s">
        <v>345</v>
      </c>
      <c r="J10" s="85" t="s">
        <v>593</v>
      </c>
      <c r="K10" s="86" t="s">
        <v>347</v>
      </c>
      <c r="L10" s="87" t="s">
        <v>62</v>
      </c>
      <c r="M10" s="88" t="s">
        <v>475</v>
      </c>
      <c r="N10" s="89" t="s">
        <v>476</v>
      </c>
      <c r="O10" s="90" t="s">
        <v>65</v>
      </c>
      <c r="P10" s="91" t="s">
        <v>594</v>
      </c>
      <c r="Q10" s="92" t="s">
        <v>67</v>
      </c>
      <c r="R10" s="84" t="s">
        <v>595</v>
      </c>
      <c r="S10" s="93" t="s">
        <v>596</v>
      </c>
      <c r="T10" s="94" t="s">
        <v>597</v>
      </c>
      <c r="U10" s="4"/>
      <c r="V10" s="95" t="s">
        <v>71</v>
      </c>
      <c r="W10" s="96"/>
      <c r="X10" s="96"/>
      <c r="Y10" s="96"/>
      <c r="Z10" s="96"/>
      <c r="AA10" s="96"/>
      <c r="AB10" s="97"/>
      <c r="AC10" s="98"/>
      <c r="AD10" s="4"/>
      <c r="AE10" s="4"/>
      <c r="AF10" s="4"/>
      <c r="AG10" s="4"/>
      <c r="AH10" s="4"/>
      <c r="AI10" s="4"/>
      <c r="AJ10" s="4"/>
      <c r="AK10" s="95" t="s">
        <v>72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7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4"/>
      <c r="BL10" s="99" t="s">
        <v>73</v>
      </c>
      <c r="BM10" s="97"/>
      <c r="BN10" s="5"/>
      <c r="BO10" s="5"/>
      <c r="BP10" s="5"/>
      <c r="BQ10" s="99" t="s">
        <v>74</v>
      </c>
      <c r="BR10" s="97"/>
    </row>
    <row r="11" ht="19.5" customHeight="1">
      <c r="A11" s="100" t="s">
        <v>479</v>
      </c>
      <c r="B11" s="30"/>
      <c r="C11" s="30"/>
      <c r="D11" s="30"/>
      <c r="E11" s="101"/>
      <c r="F11" s="101"/>
      <c r="G11" s="67"/>
      <c r="H11" s="30"/>
      <c r="I11" s="30"/>
      <c r="J11" s="30"/>
      <c r="K11" s="30"/>
      <c r="L11" s="30"/>
      <c r="M11" s="30"/>
      <c r="N11" s="196"/>
      <c r="O11" s="196"/>
      <c r="P11" s="30"/>
      <c r="Q11" s="30"/>
      <c r="R11" s="30"/>
      <c r="S11" s="30"/>
      <c r="T11" s="30"/>
      <c r="U11" s="67"/>
      <c r="V11" s="103" t="s">
        <v>19</v>
      </c>
      <c r="W11" s="103" t="s">
        <v>20</v>
      </c>
      <c r="X11" s="103" t="s">
        <v>21</v>
      </c>
      <c r="Y11" s="103" t="s">
        <v>22</v>
      </c>
      <c r="Z11" s="103" t="s">
        <v>23</v>
      </c>
      <c r="AA11" s="103" t="s">
        <v>24</v>
      </c>
      <c r="AB11" s="103" t="s">
        <v>25</v>
      </c>
      <c r="AC11" s="104" t="s">
        <v>19</v>
      </c>
      <c r="AD11" s="104" t="s">
        <v>20</v>
      </c>
      <c r="AE11" s="104" t="s">
        <v>21</v>
      </c>
      <c r="AF11" s="104" t="s">
        <v>22</v>
      </c>
      <c r="AG11" s="104" t="s">
        <v>23</v>
      </c>
      <c r="AH11" s="104" t="s">
        <v>24</v>
      </c>
      <c r="AI11" s="104" t="s">
        <v>25</v>
      </c>
      <c r="AJ11" s="67"/>
      <c r="AK11" s="103" t="s">
        <v>30</v>
      </c>
      <c r="AL11" s="197" t="s">
        <v>31</v>
      </c>
      <c r="AM11" s="197" t="s">
        <v>32</v>
      </c>
      <c r="AN11" s="197" t="s">
        <v>354</v>
      </c>
      <c r="AO11" s="197" t="s">
        <v>33</v>
      </c>
      <c r="AP11" s="197" t="s">
        <v>355</v>
      </c>
      <c r="AQ11" s="197" t="s">
        <v>34</v>
      </c>
      <c r="AR11" s="197" t="s">
        <v>35</v>
      </c>
      <c r="AS11" s="197" t="s">
        <v>36</v>
      </c>
      <c r="AT11" s="197" t="s">
        <v>37</v>
      </c>
      <c r="AU11" s="197" t="s">
        <v>38</v>
      </c>
      <c r="AV11" s="197" t="s">
        <v>39</v>
      </c>
      <c r="AW11" s="197" t="s">
        <v>52</v>
      </c>
      <c r="AX11" s="104" t="s">
        <v>30</v>
      </c>
      <c r="AY11" s="104" t="s">
        <v>31</v>
      </c>
      <c r="AZ11" s="104" t="s">
        <v>32</v>
      </c>
      <c r="BA11" s="104" t="s">
        <v>354</v>
      </c>
      <c r="BB11" s="104" t="s">
        <v>33</v>
      </c>
      <c r="BC11" s="104" t="s">
        <v>355</v>
      </c>
      <c r="BD11" s="104" t="s">
        <v>34</v>
      </c>
      <c r="BE11" s="104" t="s">
        <v>35</v>
      </c>
      <c r="BF11" s="104" t="s">
        <v>36</v>
      </c>
      <c r="BG11" s="104" t="s">
        <v>37</v>
      </c>
      <c r="BH11" s="104" t="s">
        <v>38</v>
      </c>
      <c r="BI11" s="104" t="s">
        <v>39</v>
      </c>
      <c r="BJ11" s="104" t="s">
        <v>52</v>
      </c>
      <c r="BK11" s="67"/>
      <c r="BL11" s="105" t="s">
        <v>32</v>
      </c>
      <c r="BM11" s="105" t="s">
        <v>33</v>
      </c>
      <c r="BN11" s="136" t="s">
        <v>32</v>
      </c>
      <c r="BO11" s="136" t="s">
        <v>33</v>
      </c>
      <c r="BP11" s="5"/>
      <c r="BQ11" s="105" t="s">
        <v>76</v>
      </c>
      <c r="BR11" s="105" t="s">
        <v>77</v>
      </c>
    </row>
    <row r="12" ht="19.5" customHeight="1">
      <c r="A12" s="168" t="s">
        <v>480</v>
      </c>
      <c r="B12" s="138" t="s">
        <v>481</v>
      </c>
      <c r="C12" s="138">
        <v>1.0</v>
      </c>
      <c r="D12" s="127">
        <f t="shared" ref="D12:D25" si="4">SUM(H12:T12)</f>
        <v>0</v>
      </c>
      <c r="E12" s="128">
        <v>185.0</v>
      </c>
      <c r="F12" s="111">
        <f t="shared" ref="F12:F25" si="5">D12*E12*(100-$D$3)/100</f>
        <v>0</v>
      </c>
      <c r="G12" s="4"/>
      <c r="H12" s="112"/>
      <c r="I12" s="113"/>
      <c r="J12" s="114"/>
      <c r="K12" s="115"/>
      <c r="L12" s="116"/>
      <c r="M12" s="217"/>
      <c r="N12" s="177"/>
      <c r="O12" s="109"/>
      <c r="P12" s="91"/>
      <c r="Q12" s="121"/>
      <c r="R12" s="84"/>
      <c r="S12" s="93"/>
      <c r="T12" s="123"/>
      <c r="U12" s="4"/>
      <c r="V12" s="124"/>
      <c r="W12" s="124"/>
      <c r="X12" s="124"/>
      <c r="Y12" s="124"/>
      <c r="Z12" s="124"/>
      <c r="AA12" s="124"/>
      <c r="AB12" s="124">
        <f t="shared" ref="AB12:AB17" si="6">AI12*$D12</f>
        <v>0</v>
      </c>
      <c r="AC12" s="124"/>
      <c r="AD12" s="124"/>
      <c r="AE12" s="124"/>
      <c r="AF12" s="124"/>
      <c r="AG12" s="124"/>
      <c r="AH12" s="124"/>
      <c r="AI12" s="124">
        <v>1.0</v>
      </c>
      <c r="AJ12" s="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4"/>
      <c r="BL12" s="129"/>
      <c r="BM12" s="129">
        <f t="shared" ref="BM12:BM17" si="7">BO12*D12</f>
        <v>0</v>
      </c>
      <c r="BN12" s="129"/>
      <c r="BO12" s="129">
        <v>7.0</v>
      </c>
      <c r="BP12" s="5"/>
      <c r="BQ12" s="126">
        <v>2.35</v>
      </c>
      <c r="BR12" s="126">
        <f t="shared" ref="BR12:BR25" si="8">BQ12*D12</f>
        <v>0</v>
      </c>
    </row>
    <row r="13" ht="19.5" customHeight="1">
      <c r="A13" s="168" t="s">
        <v>482</v>
      </c>
      <c r="B13" s="138" t="s">
        <v>483</v>
      </c>
      <c r="C13" s="138">
        <v>1.0</v>
      </c>
      <c r="D13" s="127">
        <f t="shared" si="4"/>
        <v>0</v>
      </c>
      <c r="E13" s="128">
        <v>185.0</v>
      </c>
      <c r="F13" s="111">
        <f t="shared" si="5"/>
        <v>0</v>
      </c>
      <c r="G13" s="4"/>
      <c r="H13" s="112"/>
      <c r="I13" s="113"/>
      <c r="J13" s="114"/>
      <c r="K13" s="115"/>
      <c r="L13" s="116"/>
      <c r="M13" s="217"/>
      <c r="N13" s="171"/>
      <c r="O13" s="109"/>
      <c r="P13" s="91"/>
      <c r="Q13" s="121"/>
      <c r="R13" s="84"/>
      <c r="S13" s="93"/>
      <c r="T13" s="123"/>
      <c r="U13" s="4"/>
      <c r="V13" s="124"/>
      <c r="W13" s="124"/>
      <c r="X13" s="124"/>
      <c r="Y13" s="124"/>
      <c r="Z13" s="124"/>
      <c r="AA13" s="124"/>
      <c r="AB13" s="124">
        <f t="shared" si="6"/>
        <v>0</v>
      </c>
      <c r="AC13" s="124"/>
      <c r="AD13" s="124"/>
      <c r="AE13" s="124"/>
      <c r="AF13" s="124"/>
      <c r="AG13" s="124"/>
      <c r="AH13" s="124"/>
      <c r="AI13" s="124">
        <v>1.0</v>
      </c>
      <c r="AJ13" s="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4"/>
      <c r="BL13" s="129"/>
      <c r="BM13" s="129">
        <f t="shared" si="7"/>
        <v>0</v>
      </c>
      <c r="BN13" s="129"/>
      <c r="BO13" s="129">
        <v>7.0</v>
      </c>
      <c r="BP13" s="5"/>
      <c r="BQ13" s="126">
        <v>2.5</v>
      </c>
      <c r="BR13" s="126">
        <f t="shared" si="8"/>
        <v>0</v>
      </c>
    </row>
    <row r="14" ht="19.5" customHeight="1">
      <c r="A14" s="168" t="s">
        <v>484</v>
      </c>
      <c r="B14" s="109" t="s">
        <v>485</v>
      </c>
      <c r="C14" s="109">
        <v>1.0</v>
      </c>
      <c r="D14" s="127">
        <f t="shared" si="4"/>
        <v>0</v>
      </c>
      <c r="E14" s="128">
        <v>185.0</v>
      </c>
      <c r="F14" s="111">
        <f t="shared" si="5"/>
        <v>0</v>
      </c>
      <c r="G14" s="4"/>
      <c r="H14" s="112"/>
      <c r="I14" s="113"/>
      <c r="J14" s="114"/>
      <c r="K14" s="115"/>
      <c r="L14" s="116"/>
      <c r="M14" s="217"/>
      <c r="N14" s="171"/>
      <c r="O14" s="109"/>
      <c r="P14" s="91"/>
      <c r="Q14" s="121"/>
      <c r="R14" s="84"/>
      <c r="S14" s="93"/>
      <c r="T14" s="123"/>
      <c r="U14" s="4"/>
      <c r="V14" s="124"/>
      <c r="W14" s="124"/>
      <c r="X14" s="124"/>
      <c r="Y14" s="124"/>
      <c r="Z14" s="124"/>
      <c r="AA14" s="124"/>
      <c r="AB14" s="124">
        <f t="shared" si="6"/>
        <v>0</v>
      </c>
      <c r="AC14" s="124"/>
      <c r="AD14" s="124"/>
      <c r="AE14" s="124"/>
      <c r="AF14" s="124"/>
      <c r="AG14" s="124"/>
      <c r="AH14" s="124"/>
      <c r="AI14" s="124">
        <v>1.0</v>
      </c>
      <c r="AJ14" s="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4"/>
      <c r="BL14" s="129"/>
      <c r="BM14" s="129">
        <f t="shared" si="7"/>
        <v>0</v>
      </c>
      <c r="BN14" s="129"/>
      <c r="BO14" s="129">
        <v>7.0</v>
      </c>
      <c r="BP14" s="5"/>
      <c r="BQ14" s="126">
        <v>2.6</v>
      </c>
      <c r="BR14" s="126">
        <f t="shared" si="8"/>
        <v>0</v>
      </c>
    </row>
    <row r="15" ht="19.5" customHeight="1">
      <c r="A15" s="168" t="s">
        <v>486</v>
      </c>
      <c r="B15" s="138" t="s">
        <v>487</v>
      </c>
      <c r="C15" s="138">
        <v>1.0</v>
      </c>
      <c r="D15" s="127">
        <f t="shared" si="4"/>
        <v>0</v>
      </c>
      <c r="E15" s="111">
        <v>185.0</v>
      </c>
      <c r="F15" s="111">
        <f t="shared" si="5"/>
        <v>0</v>
      </c>
      <c r="G15" s="4"/>
      <c r="H15" s="112"/>
      <c r="I15" s="113"/>
      <c r="J15" s="114"/>
      <c r="K15" s="115"/>
      <c r="L15" s="116"/>
      <c r="M15" s="217"/>
      <c r="N15" s="171"/>
      <c r="O15" s="109"/>
      <c r="P15" s="91"/>
      <c r="Q15" s="121"/>
      <c r="R15" s="84"/>
      <c r="S15" s="93"/>
      <c r="T15" s="123"/>
      <c r="U15" s="4"/>
      <c r="V15" s="124"/>
      <c r="W15" s="124"/>
      <c r="X15" s="124"/>
      <c r="Y15" s="124"/>
      <c r="Z15" s="124"/>
      <c r="AA15" s="124"/>
      <c r="AB15" s="124">
        <f t="shared" si="6"/>
        <v>0</v>
      </c>
      <c r="AC15" s="124"/>
      <c r="AD15" s="124"/>
      <c r="AE15" s="124"/>
      <c r="AF15" s="124"/>
      <c r="AG15" s="124"/>
      <c r="AH15" s="124"/>
      <c r="AI15" s="124">
        <v>1.0</v>
      </c>
      <c r="AJ15" s="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4"/>
      <c r="BL15" s="129"/>
      <c r="BM15" s="129">
        <f t="shared" si="7"/>
        <v>0</v>
      </c>
      <c r="BN15" s="129"/>
      <c r="BO15" s="129">
        <v>7.0</v>
      </c>
      <c r="BP15" s="5"/>
      <c r="BQ15" s="126">
        <v>2.3</v>
      </c>
      <c r="BR15" s="126">
        <f t="shared" si="8"/>
        <v>0</v>
      </c>
    </row>
    <row r="16" ht="19.5" customHeight="1">
      <c r="A16" s="168" t="s">
        <v>488</v>
      </c>
      <c r="B16" s="109" t="s">
        <v>489</v>
      </c>
      <c r="C16" s="109">
        <v>1.0</v>
      </c>
      <c r="D16" s="127">
        <f t="shared" si="4"/>
        <v>0</v>
      </c>
      <c r="E16" s="128">
        <v>185.0</v>
      </c>
      <c r="F16" s="111">
        <f t="shared" si="5"/>
        <v>0</v>
      </c>
      <c r="G16" s="4"/>
      <c r="H16" s="112"/>
      <c r="I16" s="113"/>
      <c r="J16" s="114"/>
      <c r="K16" s="115"/>
      <c r="L16" s="116"/>
      <c r="M16" s="217"/>
      <c r="N16" s="171"/>
      <c r="O16" s="109"/>
      <c r="P16" s="91"/>
      <c r="Q16" s="121"/>
      <c r="R16" s="84"/>
      <c r="S16" s="93"/>
      <c r="T16" s="123"/>
      <c r="U16" s="4"/>
      <c r="V16" s="124"/>
      <c r="W16" s="124"/>
      <c r="X16" s="124"/>
      <c r="Y16" s="124"/>
      <c r="Z16" s="124"/>
      <c r="AA16" s="124"/>
      <c r="AB16" s="124">
        <f t="shared" si="6"/>
        <v>0</v>
      </c>
      <c r="AC16" s="124"/>
      <c r="AD16" s="124"/>
      <c r="AE16" s="124"/>
      <c r="AF16" s="124"/>
      <c r="AG16" s="124"/>
      <c r="AH16" s="124"/>
      <c r="AI16" s="124">
        <v>1.0</v>
      </c>
      <c r="AJ16" s="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4"/>
      <c r="BL16" s="129"/>
      <c r="BM16" s="129">
        <f t="shared" si="7"/>
        <v>0</v>
      </c>
      <c r="BN16" s="129"/>
      <c r="BO16" s="129">
        <v>7.0</v>
      </c>
      <c r="BP16" s="5"/>
      <c r="BQ16" s="126">
        <v>2.35</v>
      </c>
      <c r="BR16" s="126">
        <f t="shared" si="8"/>
        <v>0</v>
      </c>
    </row>
    <row r="17" ht="19.5" customHeight="1">
      <c r="A17" s="198" t="s">
        <v>490</v>
      </c>
      <c r="B17" s="109"/>
      <c r="C17" s="109">
        <v>5.0</v>
      </c>
      <c r="D17" s="127">
        <f t="shared" si="4"/>
        <v>0</v>
      </c>
      <c r="E17" s="111">
        <v>875.0</v>
      </c>
      <c r="F17" s="111">
        <f t="shared" si="5"/>
        <v>0</v>
      </c>
      <c r="G17" s="4"/>
      <c r="H17" s="112"/>
      <c r="I17" s="113"/>
      <c r="J17" s="114"/>
      <c r="K17" s="115"/>
      <c r="L17" s="116"/>
      <c r="M17" s="217"/>
      <c r="N17" s="171"/>
      <c r="O17" s="109"/>
      <c r="P17" s="91"/>
      <c r="Q17" s="121"/>
      <c r="R17" s="84"/>
      <c r="S17" s="93"/>
      <c r="T17" s="123"/>
      <c r="U17" s="4"/>
      <c r="V17" s="124"/>
      <c r="W17" s="124"/>
      <c r="X17" s="124"/>
      <c r="Y17" s="124"/>
      <c r="Z17" s="124"/>
      <c r="AA17" s="124"/>
      <c r="AB17" s="124">
        <f t="shared" si="6"/>
        <v>0</v>
      </c>
      <c r="AC17" s="124"/>
      <c r="AD17" s="124"/>
      <c r="AE17" s="124"/>
      <c r="AF17" s="124"/>
      <c r="AG17" s="124"/>
      <c r="AH17" s="124"/>
      <c r="AI17" s="124">
        <v>5.0</v>
      </c>
      <c r="AJ17" s="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4"/>
      <c r="BL17" s="129"/>
      <c r="BM17" s="129">
        <f t="shared" si="7"/>
        <v>0</v>
      </c>
      <c r="BN17" s="129"/>
      <c r="BO17" s="129">
        <v>35.0</v>
      </c>
      <c r="BP17" s="5"/>
      <c r="BQ17" s="126">
        <v>12.2</v>
      </c>
      <c r="BR17" s="126">
        <f t="shared" si="8"/>
        <v>0</v>
      </c>
    </row>
    <row r="18" ht="19.5" customHeight="1">
      <c r="A18" s="168" t="s">
        <v>598</v>
      </c>
      <c r="B18" s="138" t="s">
        <v>492</v>
      </c>
      <c r="C18" s="109">
        <v>1.0</v>
      </c>
      <c r="D18" s="127">
        <f t="shared" si="4"/>
        <v>0</v>
      </c>
      <c r="E18" s="128">
        <v>150.0</v>
      </c>
      <c r="F18" s="111">
        <f t="shared" si="5"/>
        <v>0</v>
      </c>
      <c r="G18" s="4"/>
      <c r="H18" s="112"/>
      <c r="I18" s="113"/>
      <c r="J18" s="114"/>
      <c r="K18" s="115"/>
      <c r="L18" s="116"/>
      <c r="M18" s="217"/>
      <c r="N18" s="171"/>
      <c r="O18" s="109"/>
      <c r="P18" s="91"/>
      <c r="Q18" s="121"/>
      <c r="R18" s="84"/>
      <c r="S18" s="93"/>
      <c r="T18" s="123"/>
      <c r="U18" s="4"/>
      <c r="V18" s="124"/>
      <c r="W18" s="124"/>
      <c r="X18" s="124"/>
      <c r="Y18" s="124"/>
      <c r="Z18" s="124"/>
      <c r="AA18" s="124">
        <f t="shared" ref="AA18:AA23" si="9">AH18*$D18</f>
        <v>0</v>
      </c>
      <c r="AB18" s="124"/>
      <c r="AC18" s="124"/>
      <c r="AD18" s="124"/>
      <c r="AE18" s="124"/>
      <c r="AF18" s="124"/>
      <c r="AG18" s="124"/>
      <c r="AH18" s="124">
        <v>1.0</v>
      </c>
      <c r="AI18" s="124"/>
      <c r="AJ18" s="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4"/>
      <c r="BL18" s="129">
        <f t="shared" ref="BL18:BL23" si="10">BN18*D18</f>
        <v>0</v>
      </c>
      <c r="BM18" s="129"/>
      <c r="BN18" s="129">
        <v>5.0</v>
      </c>
      <c r="BO18" s="129"/>
      <c r="BP18" s="5"/>
      <c r="BQ18" s="126">
        <v>1.1</v>
      </c>
      <c r="BR18" s="126">
        <f t="shared" si="8"/>
        <v>0</v>
      </c>
    </row>
    <row r="19" ht="19.5" customHeight="1">
      <c r="A19" s="168" t="s">
        <v>493</v>
      </c>
      <c r="B19" s="138" t="s">
        <v>494</v>
      </c>
      <c r="C19" s="109">
        <v>1.0</v>
      </c>
      <c r="D19" s="127">
        <f t="shared" si="4"/>
        <v>0</v>
      </c>
      <c r="E19" s="128">
        <v>150.0</v>
      </c>
      <c r="F19" s="111">
        <f t="shared" si="5"/>
        <v>0</v>
      </c>
      <c r="G19" s="4"/>
      <c r="H19" s="112"/>
      <c r="I19" s="113"/>
      <c r="J19" s="114"/>
      <c r="K19" s="115"/>
      <c r="L19" s="116"/>
      <c r="M19" s="217"/>
      <c r="N19" s="171"/>
      <c r="O19" s="109"/>
      <c r="P19" s="91"/>
      <c r="Q19" s="121"/>
      <c r="R19" s="84"/>
      <c r="S19" s="93"/>
      <c r="T19" s="123"/>
      <c r="U19" s="4"/>
      <c r="V19" s="124"/>
      <c r="W19" s="124"/>
      <c r="X19" s="124"/>
      <c r="Y19" s="124"/>
      <c r="Z19" s="124"/>
      <c r="AA19" s="124">
        <f t="shared" si="9"/>
        <v>0</v>
      </c>
      <c r="AB19" s="124"/>
      <c r="AC19" s="124"/>
      <c r="AD19" s="124"/>
      <c r="AE19" s="124"/>
      <c r="AF19" s="124"/>
      <c r="AG19" s="124"/>
      <c r="AH19" s="124">
        <v>1.0</v>
      </c>
      <c r="AI19" s="124"/>
      <c r="AJ19" s="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4"/>
      <c r="BL19" s="129">
        <f t="shared" si="10"/>
        <v>0</v>
      </c>
      <c r="BM19" s="129"/>
      <c r="BN19" s="129">
        <v>5.0</v>
      </c>
      <c r="BO19" s="129"/>
      <c r="BP19" s="5"/>
      <c r="BQ19" s="126">
        <v>1.3</v>
      </c>
      <c r="BR19" s="126">
        <f t="shared" si="8"/>
        <v>0</v>
      </c>
    </row>
    <row r="20" ht="19.5" customHeight="1">
      <c r="A20" s="168" t="s">
        <v>599</v>
      </c>
      <c r="B20" s="138" t="s">
        <v>496</v>
      </c>
      <c r="C20" s="109">
        <v>1.0</v>
      </c>
      <c r="D20" s="127">
        <f t="shared" si="4"/>
        <v>0</v>
      </c>
      <c r="E20" s="128">
        <v>150.0</v>
      </c>
      <c r="F20" s="111">
        <f t="shared" si="5"/>
        <v>0</v>
      </c>
      <c r="G20" s="4"/>
      <c r="H20" s="112"/>
      <c r="I20" s="113"/>
      <c r="J20" s="114"/>
      <c r="K20" s="115"/>
      <c r="L20" s="116"/>
      <c r="M20" s="217"/>
      <c r="N20" s="171"/>
      <c r="O20" s="109"/>
      <c r="P20" s="91"/>
      <c r="Q20" s="121"/>
      <c r="R20" s="84"/>
      <c r="S20" s="93"/>
      <c r="T20" s="123"/>
      <c r="U20" s="4"/>
      <c r="V20" s="124"/>
      <c r="W20" s="124"/>
      <c r="X20" s="124"/>
      <c r="Y20" s="124"/>
      <c r="Z20" s="124"/>
      <c r="AA20" s="124">
        <f t="shared" si="9"/>
        <v>0</v>
      </c>
      <c r="AB20" s="124"/>
      <c r="AC20" s="124"/>
      <c r="AD20" s="124"/>
      <c r="AE20" s="124"/>
      <c r="AF20" s="124"/>
      <c r="AG20" s="124"/>
      <c r="AH20" s="124">
        <v>1.0</v>
      </c>
      <c r="AI20" s="124"/>
      <c r="AJ20" s="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4"/>
      <c r="BL20" s="129">
        <f t="shared" si="10"/>
        <v>0</v>
      </c>
      <c r="BM20" s="129"/>
      <c r="BN20" s="129">
        <v>5.0</v>
      </c>
      <c r="BO20" s="129"/>
      <c r="BP20" s="5"/>
      <c r="BQ20" s="126">
        <v>1.2</v>
      </c>
      <c r="BR20" s="126">
        <f t="shared" si="8"/>
        <v>0</v>
      </c>
    </row>
    <row r="21" ht="19.5" customHeight="1">
      <c r="A21" s="168" t="s">
        <v>497</v>
      </c>
      <c r="B21" s="138" t="s">
        <v>498</v>
      </c>
      <c r="C21" s="109">
        <v>1.0</v>
      </c>
      <c r="D21" s="127">
        <f t="shared" si="4"/>
        <v>0</v>
      </c>
      <c r="E21" s="128">
        <v>150.0</v>
      </c>
      <c r="F21" s="111">
        <f t="shared" si="5"/>
        <v>0</v>
      </c>
      <c r="G21" s="4"/>
      <c r="H21" s="112"/>
      <c r="I21" s="113"/>
      <c r="J21" s="114"/>
      <c r="K21" s="115"/>
      <c r="L21" s="116"/>
      <c r="M21" s="217"/>
      <c r="N21" s="171"/>
      <c r="O21" s="109"/>
      <c r="P21" s="91"/>
      <c r="Q21" s="121"/>
      <c r="R21" s="84"/>
      <c r="S21" s="93"/>
      <c r="T21" s="123"/>
      <c r="U21" s="4"/>
      <c r="V21" s="124"/>
      <c r="W21" s="124"/>
      <c r="X21" s="124"/>
      <c r="Y21" s="124"/>
      <c r="Z21" s="124"/>
      <c r="AA21" s="124">
        <f t="shared" si="9"/>
        <v>0</v>
      </c>
      <c r="AB21" s="124"/>
      <c r="AC21" s="124"/>
      <c r="AD21" s="124"/>
      <c r="AE21" s="124"/>
      <c r="AF21" s="124"/>
      <c r="AG21" s="124"/>
      <c r="AH21" s="124">
        <v>1.0</v>
      </c>
      <c r="AI21" s="124"/>
      <c r="AJ21" s="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4"/>
      <c r="BL21" s="129">
        <f t="shared" si="10"/>
        <v>0</v>
      </c>
      <c r="BM21" s="129"/>
      <c r="BN21" s="129">
        <v>6.0</v>
      </c>
      <c r="BO21" s="129"/>
      <c r="BP21" s="5"/>
      <c r="BQ21" s="126">
        <v>1.3</v>
      </c>
      <c r="BR21" s="126">
        <f t="shared" si="8"/>
        <v>0</v>
      </c>
    </row>
    <row r="22" ht="19.5" customHeight="1">
      <c r="A22" s="168" t="s">
        <v>499</v>
      </c>
      <c r="B22" s="138" t="s">
        <v>500</v>
      </c>
      <c r="C22" s="109">
        <v>1.0</v>
      </c>
      <c r="D22" s="127">
        <f t="shared" si="4"/>
        <v>0</v>
      </c>
      <c r="E22" s="128">
        <v>150.0</v>
      </c>
      <c r="F22" s="111">
        <f t="shared" si="5"/>
        <v>0</v>
      </c>
      <c r="G22" s="4"/>
      <c r="H22" s="112"/>
      <c r="I22" s="113"/>
      <c r="J22" s="114"/>
      <c r="K22" s="115"/>
      <c r="L22" s="116"/>
      <c r="M22" s="217"/>
      <c r="N22" s="171"/>
      <c r="O22" s="109"/>
      <c r="P22" s="91"/>
      <c r="Q22" s="121"/>
      <c r="R22" s="84"/>
      <c r="S22" s="93"/>
      <c r="T22" s="123"/>
      <c r="U22" s="4"/>
      <c r="V22" s="124"/>
      <c r="W22" s="124"/>
      <c r="X22" s="124"/>
      <c r="Y22" s="124"/>
      <c r="Z22" s="124"/>
      <c r="AA22" s="124">
        <f t="shared" si="9"/>
        <v>0</v>
      </c>
      <c r="AB22" s="124"/>
      <c r="AC22" s="124"/>
      <c r="AD22" s="124"/>
      <c r="AE22" s="124"/>
      <c r="AF22" s="124"/>
      <c r="AG22" s="124"/>
      <c r="AH22" s="124">
        <v>1.0</v>
      </c>
      <c r="AI22" s="124"/>
      <c r="AJ22" s="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4"/>
      <c r="BL22" s="129">
        <f t="shared" si="10"/>
        <v>0</v>
      </c>
      <c r="BM22" s="129"/>
      <c r="BN22" s="129">
        <v>5.0</v>
      </c>
      <c r="BO22" s="129"/>
      <c r="BP22" s="5"/>
      <c r="BQ22" s="126">
        <v>1.4</v>
      </c>
      <c r="BR22" s="126">
        <f t="shared" si="8"/>
        <v>0</v>
      </c>
    </row>
    <row r="23" ht="19.5" customHeight="1">
      <c r="A23" s="198" t="s">
        <v>501</v>
      </c>
      <c r="B23" s="109"/>
      <c r="C23" s="109">
        <v>5.0</v>
      </c>
      <c r="D23" s="127">
        <f t="shared" si="4"/>
        <v>0</v>
      </c>
      <c r="E23" s="128">
        <v>710.0</v>
      </c>
      <c r="F23" s="111">
        <f t="shared" si="5"/>
        <v>0</v>
      </c>
      <c r="G23" s="4"/>
      <c r="H23" s="112"/>
      <c r="I23" s="113"/>
      <c r="J23" s="114"/>
      <c r="K23" s="115"/>
      <c r="L23" s="116"/>
      <c r="M23" s="217"/>
      <c r="N23" s="171"/>
      <c r="O23" s="109"/>
      <c r="P23" s="91"/>
      <c r="Q23" s="121"/>
      <c r="R23" s="84"/>
      <c r="S23" s="93"/>
      <c r="T23" s="123"/>
      <c r="U23" s="4"/>
      <c r="V23" s="124"/>
      <c r="W23" s="124"/>
      <c r="X23" s="124"/>
      <c r="Y23" s="124"/>
      <c r="Z23" s="124"/>
      <c r="AA23" s="124">
        <f t="shared" si="9"/>
        <v>0</v>
      </c>
      <c r="AB23" s="124"/>
      <c r="AC23" s="124"/>
      <c r="AD23" s="124"/>
      <c r="AE23" s="124"/>
      <c r="AF23" s="124"/>
      <c r="AG23" s="124"/>
      <c r="AH23" s="124">
        <v>5.0</v>
      </c>
      <c r="AI23" s="124"/>
      <c r="AJ23" s="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4"/>
      <c r="BL23" s="129">
        <f t="shared" si="10"/>
        <v>0</v>
      </c>
      <c r="BM23" s="129"/>
      <c r="BN23" s="129">
        <v>26.0</v>
      </c>
      <c r="BO23" s="129"/>
      <c r="BP23" s="5"/>
      <c r="BQ23" s="126">
        <v>6.3</v>
      </c>
      <c r="BR23" s="126">
        <f t="shared" si="8"/>
        <v>0</v>
      </c>
    </row>
    <row r="24" ht="19.5" customHeight="1">
      <c r="A24" s="240" t="s">
        <v>600</v>
      </c>
      <c r="B24" s="109" t="s">
        <v>503</v>
      </c>
      <c r="C24" s="109">
        <v>1.0</v>
      </c>
      <c r="D24" s="127">
        <f t="shared" si="4"/>
        <v>0</v>
      </c>
      <c r="E24" s="111">
        <v>220.0</v>
      </c>
      <c r="F24" s="111">
        <f t="shared" si="5"/>
        <v>0</v>
      </c>
      <c r="G24" s="4"/>
      <c r="H24" s="112"/>
      <c r="I24" s="113"/>
      <c r="J24" s="114"/>
      <c r="K24" s="115"/>
      <c r="L24" s="116"/>
      <c r="M24" s="217"/>
      <c r="N24" s="171"/>
      <c r="O24" s="109"/>
      <c r="P24" s="91"/>
      <c r="Q24" s="121"/>
      <c r="R24" s="84"/>
      <c r="S24" s="93"/>
      <c r="T24" s="123"/>
      <c r="U24" s="4"/>
      <c r="V24" s="124"/>
      <c r="W24" s="124"/>
      <c r="X24" s="124"/>
      <c r="Y24" s="124"/>
      <c r="Z24" s="124"/>
      <c r="AA24" s="124"/>
      <c r="AB24" s="124">
        <f t="shared" ref="AB24:AB25" si="11">AI24*$D24</f>
        <v>0</v>
      </c>
      <c r="AC24" s="124"/>
      <c r="AD24" s="124"/>
      <c r="AE24" s="124"/>
      <c r="AF24" s="124"/>
      <c r="AG24" s="124"/>
      <c r="AH24" s="124"/>
      <c r="AI24" s="124">
        <v>1.0</v>
      </c>
      <c r="AJ24" s="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4"/>
      <c r="BL24" s="129"/>
      <c r="BM24" s="129">
        <f t="shared" ref="BM24:BM25" si="12">BO24*D24</f>
        <v>0</v>
      </c>
      <c r="BN24" s="129"/>
      <c r="BO24" s="129">
        <v>7.0</v>
      </c>
      <c r="BP24" s="5"/>
      <c r="BQ24" s="126">
        <v>4.6</v>
      </c>
      <c r="BR24" s="126">
        <f t="shared" si="8"/>
        <v>0</v>
      </c>
    </row>
    <row r="25" ht="19.5" customHeight="1">
      <c r="A25" s="234" t="s">
        <v>601</v>
      </c>
      <c r="B25" s="109"/>
      <c r="C25" s="109">
        <v>1.0</v>
      </c>
      <c r="D25" s="127">
        <f t="shared" si="4"/>
        <v>0</v>
      </c>
      <c r="E25" s="111">
        <v>210.0</v>
      </c>
      <c r="F25" s="111">
        <f t="shared" si="5"/>
        <v>0</v>
      </c>
      <c r="G25" s="4"/>
      <c r="H25" s="112"/>
      <c r="I25" s="113"/>
      <c r="J25" s="114"/>
      <c r="K25" s="115"/>
      <c r="L25" s="116"/>
      <c r="M25" s="217"/>
      <c r="N25" s="180"/>
      <c r="O25" s="109"/>
      <c r="P25" s="91"/>
      <c r="Q25" s="121"/>
      <c r="R25" s="84"/>
      <c r="S25" s="93"/>
      <c r="T25" s="123"/>
      <c r="U25" s="4"/>
      <c r="V25" s="124"/>
      <c r="W25" s="124"/>
      <c r="X25" s="124"/>
      <c r="Y25" s="124"/>
      <c r="Z25" s="124"/>
      <c r="AA25" s="124"/>
      <c r="AB25" s="124">
        <f t="shared" si="11"/>
        <v>0</v>
      </c>
      <c r="AC25" s="124"/>
      <c r="AD25" s="124"/>
      <c r="AE25" s="124"/>
      <c r="AF25" s="124"/>
      <c r="AG25" s="124"/>
      <c r="AH25" s="124"/>
      <c r="AI25" s="124">
        <v>1.0</v>
      </c>
      <c r="AJ25" s="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4"/>
      <c r="BL25" s="129"/>
      <c r="BM25" s="129">
        <f t="shared" si="12"/>
        <v>0</v>
      </c>
      <c r="BN25" s="129"/>
      <c r="BO25" s="129">
        <v>10.0</v>
      </c>
      <c r="BP25" s="5"/>
      <c r="BQ25" s="126">
        <v>5.0</v>
      </c>
      <c r="BR25" s="126">
        <f t="shared" si="8"/>
        <v>0</v>
      </c>
    </row>
    <row r="26" ht="19.5" customHeight="1">
      <c r="A26" s="5"/>
      <c r="B26" s="5"/>
      <c r="C26" s="5"/>
      <c r="D26" s="5"/>
      <c r="E26" s="5"/>
      <c r="F26" s="133">
        <f>SUM(F12:F25)</f>
        <v>0</v>
      </c>
      <c r="G26" s="67"/>
      <c r="H26" s="156">
        <f t="shared" ref="H26:T26" si="13">SUM(H12:H25)</f>
        <v>0</v>
      </c>
      <c r="I26" s="156">
        <f t="shared" si="13"/>
        <v>0</v>
      </c>
      <c r="J26" s="156">
        <f t="shared" si="13"/>
        <v>0</v>
      </c>
      <c r="K26" s="156">
        <f t="shared" si="13"/>
        <v>0</v>
      </c>
      <c r="L26" s="156">
        <f t="shared" si="13"/>
        <v>0</v>
      </c>
      <c r="M26" s="156">
        <f t="shared" si="13"/>
        <v>0</v>
      </c>
      <c r="N26" s="156">
        <f t="shared" si="13"/>
        <v>0</v>
      </c>
      <c r="O26" s="156">
        <f t="shared" si="13"/>
        <v>0</v>
      </c>
      <c r="P26" s="156">
        <f t="shared" si="13"/>
        <v>0</v>
      </c>
      <c r="Q26" s="156">
        <f t="shared" si="13"/>
        <v>0</v>
      </c>
      <c r="R26" s="156">
        <f t="shared" si="13"/>
        <v>0</v>
      </c>
      <c r="S26" s="156">
        <f t="shared" si="13"/>
        <v>0</v>
      </c>
      <c r="T26" s="156">
        <f t="shared" si="13"/>
        <v>0</v>
      </c>
      <c r="U26" s="67"/>
      <c r="V26" s="104"/>
      <c r="W26" s="104"/>
      <c r="X26" s="104"/>
      <c r="Y26" s="104"/>
      <c r="Z26" s="104"/>
      <c r="AA26" s="104">
        <f t="shared" ref="AA26:AB26" si="14">SUM(AA12:AA25)</f>
        <v>0</v>
      </c>
      <c r="AB26" s="104">
        <f t="shared" si="14"/>
        <v>0</v>
      </c>
      <c r="AC26" s="104"/>
      <c r="AD26" s="104"/>
      <c r="AE26" s="104"/>
      <c r="AF26" s="104"/>
      <c r="AG26" s="104"/>
      <c r="AH26" s="104"/>
      <c r="AI26" s="104"/>
      <c r="AJ26" s="67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67"/>
      <c r="BL26" s="156">
        <f t="shared" ref="BL26:BM26" si="15">SUM(BL12:BL25)</f>
        <v>0</v>
      </c>
      <c r="BM26" s="156">
        <f t="shared" si="15"/>
        <v>0</v>
      </c>
      <c r="BN26" s="129"/>
      <c r="BO26" s="129"/>
      <c r="BP26" s="5"/>
      <c r="BQ26" s="129"/>
      <c r="BR26" s="135">
        <f>SUM(BR12:BR25)</f>
        <v>0</v>
      </c>
    </row>
    <row r="27" ht="19.5" customHeight="1">
      <c r="A27" s="100" t="s">
        <v>511</v>
      </c>
      <c r="B27" s="30"/>
      <c r="C27" s="30"/>
      <c r="D27" s="30"/>
      <c r="E27" s="101"/>
      <c r="F27" s="101"/>
      <c r="G27" s="67"/>
      <c r="H27" s="30"/>
      <c r="I27" s="30"/>
      <c r="J27" s="30"/>
      <c r="K27" s="30"/>
      <c r="L27" s="30"/>
      <c r="M27" s="30"/>
      <c r="N27" s="196"/>
      <c r="O27" s="196"/>
      <c r="P27" s="30"/>
      <c r="Q27" s="30"/>
      <c r="R27" s="30"/>
      <c r="S27" s="30"/>
      <c r="T27" s="30"/>
      <c r="U27" s="67"/>
      <c r="V27" s="103" t="s">
        <v>19</v>
      </c>
      <c r="W27" s="103" t="s">
        <v>20</v>
      </c>
      <c r="X27" s="103" t="s">
        <v>21</v>
      </c>
      <c r="Y27" s="103" t="s">
        <v>22</v>
      </c>
      <c r="Z27" s="103" t="s">
        <v>23</v>
      </c>
      <c r="AA27" s="103" t="s">
        <v>24</v>
      </c>
      <c r="AB27" s="103" t="s">
        <v>25</v>
      </c>
      <c r="AC27" s="104" t="s">
        <v>19</v>
      </c>
      <c r="AD27" s="104" t="s">
        <v>20</v>
      </c>
      <c r="AE27" s="104" t="s">
        <v>21</v>
      </c>
      <c r="AF27" s="104" t="s">
        <v>22</v>
      </c>
      <c r="AG27" s="104" t="s">
        <v>23</v>
      </c>
      <c r="AH27" s="104" t="s">
        <v>24</v>
      </c>
      <c r="AI27" s="104" t="s">
        <v>25</v>
      </c>
      <c r="AJ27" s="67"/>
      <c r="AK27" s="103" t="s">
        <v>30</v>
      </c>
      <c r="AL27" s="197" t="s">
        <v>31</v>
      </c>
      <c r="AM27" s="197" t="s">
        <v>32</v>
      </c>
      <c r="AN27" s="197" t="s">
        <v>354</v>
      </c>
      <c r="AO27" s="197" t="s">
        <v>33</v>
      </c>
      <c r="AP27" s="197" t="s">
        <v>355</v>
      </c>
      <c r="AQ27" s="197" t="s">
        <v>34</v>
      </c>
      <c r="AR27" s="197" t="s">
        <v>35</v>
      </c>
      <c r="AS27" s="197" t="s">
        <v>36</v>
      </c>
      <c r="AT27" s="197" t="s">
        <v>37</v>
      </c>
      <c r="AU27" s="197" t="s">
        <v>38</v>
      </c>
      <c r="AV27" s="197" t="s">
        <v>39</v>
      </c>
      <c r="AW27" s="197" t="s">
        <v>52</v>
      </c>
      <c r="AX27" s="104" t="s">
        <v>30</v>
      </c>
      <c r="AY27" s="104" t="s">
        <v>31</v>
      </c>
      <c r="AZ27" s="104" t="s">
        <v>32</v>
      </c>
      <c r="BA27" s="104" t="s">
        <v>354</v>
      </c>
      <c r="BB27" s="104" t="s">
        <v>33</v>
      </c>
      <c r="BC27" s="104" t="s">
        <v>355</v>
      </c>
      <c r="BD27" s="104" t="s">
        <v>34</v>
      </c>
      <c r="BE27" s="104" t="s">
        <v>35</v>
      </c>
      <c r="BF27" s="104" t="s">
        <v>36</v>
      </c>
      <c r="BG27" s="104" t="s">
        <v>37</v>
      </c>
      <c r="BH27" s="104" t="s">
        <v>38</v>
      </c>
      <c r="BI27" s="104" t="s">
        <v>39</v>
      </c>
      <c r="BJ27" s="104" t="s">
        <v>52</v>
      </c>
      <c r="BK27" s="67"/>
      <c r="BL27" s="105" t="s">
        <v>32</v>
      </c>
      <c r="BM27" s="105" t="s">
        <v>33</v>
      </c>
      <c r="BN27" s="136" t="s">
        <v>32</v>
      </c>
      <c r="BO27" s="136" t="s">
        <v>33</v>
      </c>
      <c r="BP27" s="5"/>
      <c r="BQ27" s="105" t="s">
        <v>76</v>
      </c>
      <c r="BR27" s="105" t="s">
        <v>77</v>
      </c>
    </row>
    <row r="28" ht="19.5" customHeight="1">
      <c r="A28" s="168" t="s">
        <v>602</v>
      </c>
      <c r="B28" s="138" t="s">
        <v>492</v>
      </c>
      <c r="C28" s="138">
        <v>1.0</v>
      </c>
      <c r="D28" s="127">
        <f t="shared" ref="D28:D33" si="16">SUM(H28:T28)</f>
        <v>0</v>
      </c>
      <c r="E28" s="128">
        <v>170.0</v>
      </c>
      <c r="F28" s="111">
        <f t="shared" ref="F28:F33" si="17">D28*E28*(100-$D$3)/100</f>
        <v>0</v>
      </c>
      <c r="G28" s="4"/>
      <c r="H28" s="112"/>
      <c r="I28" s="113"/>
      <c r="J28" s="114"/>
      <c r="K28" s="115"/>
      <c r="L28" s="116"/>
      <c r="M28" s="217"/>
      <c r="N28" s="180"/>
      <c r="O28" s="109"/>
      <c r="P28" s="91"/>
      <c r="Q28" s="121"/>
      <c r="R28" s="84"/>
      <c r="S28" s="93"/>
      <c r="T28" s="123"/>
      <c r="U28" s="4"/>
      <c r="V28" s="124"/>
      <c r="W28" s="124"/>
      <c r="X28" s="124"/>
      <c r="Y28" s="124"/>
      <c r="Z28" s="124"/>
      <c r="AA28" s="124">
        <f t="shared" ref="AA28:AA33" si="18">AH28*$D28</f>
        <v>0</v>
      </c>
      <c r="AB28" s="124"/>
      <c r="AC28" s="124"/>
      <c r="AD28" s="124"/>
      <c r="AE28" s="124"/>
      <c r="AF28" s="124"/>
      <c r="AG28" s="124"/>
      <c r="AH28" s="124">
        <v>1.0</v>
      </c>
      <c r="AI28" s="124"/>
      <c r="AJ28" s="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4"/>
      <c r="BL28" s="129">
        <f t="shared" ref="BL28:BL33" si="19">BN28*D28</f>
        <v>0</v>
      </c>
      <c r="BM28" s="129"/>
      <c r="BN28" s="129">
        <v>5.0</v>
      </c>
      <c r="BO28" s="129"/>
      <c r="BP28" s="5"/>
      <c r="BQ28" s="126">
        <v>1.1</v>
      </c>
      <c r="BR28" s="126">
        <f t="shared" ref="BR28:BR33" si="20">BQ28*D28</f>
        <v>0</v>
      </c>
    </row>
    <row r="29" ht="19.5" customHeight="1">
      <c r="A29" s="168" t="s">
        <v>513</v>
      </c>
      <c r="B29" s="138" t="s">
        <v>494</v>
      </c>
      <c r="C29" s="138">
        <v>1.0</v>
      </c>
      <c r="D29" s="127">
        <f t="shared" si="16"/>
        <v>0</v>
      </c>
      <c r="E29" s="128">
        <v>170.0</v>
      </c>
      <c r="F29" s="111">
        <f t="shared" si="17"/>
        <v>0</v>
      </c>
      <c r="G29" s="4"/>
      <c r="H29" s="112"/>
      <c r="I29" s="113"/>
      <c r="J29" s="114"/>
      <c r="K29" s="115"/>
      <c r="L29" s="116"/>
      <c r="M29" s="217"/>
      <c r="N29" s="180"/>
      <c r="O29" s="109"/>
      <c r="P29" s="91"/>
      <c r="Q29" s="121"/>
      <c r="R29" s="84"/>
      <c r="S29" s="93"/>
      <c r="T29" s="123"/>
      <c r="U29" s="4"/>
      <c r="V29" s="124"/>
      <c r="W29" s="124"/>
      <c r="X29" s="124"/>
      <c r="Y29" s="124"/>
      <c r="Z29" s="124"/>
      <c r="AA29" s="124">
        <f t="shared" si="18"/>
        <v>0</v>
      </c>
      <c r="AB29" s="124"/>
      <c r="AC29" s="124"/>
      <c r="AD29" s="124"/>
      <c r="AE29" s="124"/>
      <c r="AF29" s="124"/>
      <c r="AG29" s="124"/>
      <c r="AH29" s="124">
        <v>1.0</v>
      </c>
      <c r="AI29" s="124"/>
      <c r="AJ29" s="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4"/>
      <c r="BL29" s="129">
        <f t="shared" si="19"/>
        <v>0</v>
      </c>
      <c r="BM29" s="129"/>
      <c r="BN29" s="129">
        <v>5.0</v>
      </c>
      <c r="BO29" s="129"/>
      <c r="BP29" s="5"/>
      <c r="BQ29" s="126">
        <v>1.3</v>
      </c>
      <c r="BR29" s="126">
        <f t="shared" si="20"/>
        <v>0</v>
      </c>
    </row>
    <row r="30" ht="19.5" customHeight="1">
      <c r="A30" s="168" t="s">
        <v>603</v>
      </c>
      <c r="B30" s="138" t="s">
        <v>496</v>
      </c>
      <c r="C30" s="109">
        <v>1.0</v>
      </c>
      <c r="D30" s="127">
        <f t="shared" si="16"/>
        <v>0</v>
      </c>
      <c r="E30" s="128">
        <v>170.0</v>
      </c>
      <c r="F30" s="111">
        <f t="shared" si="17"/>
        <v>0</v>
      </c>
      <c r="G30" s="4"/>
      <c r="H30" s="112"/>
      <c r="I30" s="113"/>
      <c r="J30" s="114"/>
      <c r="K30" s="115"/>
      <c r="L30" s="116"/>
      <c r="M30" s="217"/>
      <c r="N30" s="180"/>
      <c r="O30" s="109"/>
      <c r="P30" s="91"/>
      <c r="Q30" s="121"/>
      <c r="R30" s="84"/>
      <c r="S30" s="93"/>
      <c r="T30" s="123"/>
      <c r="U30" s="4"/>
      <c r="V30" s="124"/>
      <c r="W30" s="124"/>
      <c r="X30" s="124"/>
      <c r="Y30" s="124"/>
      <c r="Z30" s="124"/>
      <c r="AA30" s="124">
        <f t="shared" si="18"/>
        <v>0</v>
      </c>
      <c r="AB30" s="124"/>
      <c r="AC30" s="124"/>
      <c r="AD30" s="124"/>
      <c r="AE30" s="124"/>
      <c r="AF30" s="124"/>
      <c r="AG30" s="124"/>
      <c r="AH30" s="124">
        <v>1.0</v>
      </c>
      <c r="AI30" s="124"/>
      <c r="AJ30" s="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4"/>
      <c r="BL30" s="129">
        <f t="shared" si="19"/>
        <v>0</v>
      </c>
      <c r="BM30" s="129"/>
      <c r="BN30" s="129">
        <v>5.0</v>
      </c>
      <c r="BO30" s="129"/>
      <c r="BP30" s="5"/>
      <c r="BQ30" s="126">
        <v>1.2</v>
      </c>
      <c r="BR30" s="126">
        <f t="shared" si="20"/>
        <v>0</v>
      </c>
    </row>
    <row r="31" ht="19.5" customHeight="1">
      <c r="A31" s="168" t="s">
        <v>515</v>
      </c>
      <c r="B31" s="138" t="s">
        <v>498</v>
      </c>
      <c r="C31" s="138">
        <v>1.0</v>
      </c>
      <c r="D31" s="127">
        <f t="shared" si="16"/>
        <v>0</v>
      </c>
      <c r="E31" s="128">
        <v>170.0</v>
      </c>
      <c r="F31" s="111">
        <f t="shared" si="17"/>
        <v>0</v>
      </c>
      <c r="G31" s="4"/>
      <c r="H31" s="112"/>
      <c r="I31" s="113"/>
      <c r="J31" s="114"/>
      <c r="K31" s="115"/>
      <c r="L31" s="116"/>
      <c r="M31" s="217"/>
      <c r="N31" s="180"/>
      <c r="O31" s="109"/>
      <c r="P31" s="91"/>
      <c r="Q31" s="121"/>
      <c r="R31" s="84"/>
      <c r="S31" s="93"/>
      <c r="T31" s="123"/>
      <c r="U31" s="4"/>
      <c r="V31" s="124"/>
      <c r="W31" s="124"/>
      <c r="X31" s="124"/>
      <c r="Y31" s="124"/>
      <c r="Z31" s="124"/>
      <c r="AA31" s="124">
        <f t="shared" si="18"/>
        <v>0</v>
      </c>
      <c r="AB31" s="124"/>
      <c r="AC31" s="124"/>
      <c r="AD31" s="124"/>
      <c r="AE31" s="124"/>
      <c r="AF31" s="124"/>
      <c r="AG31" s="124"/>
      <c r="AH31" s="124">
        <v>1.0</v>
      </c>
      <c r="AI31" s="124"/>
      <c r="AJ31" s="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4"/>
      <c r="BL31" s="129">
        <f t="shared" si="19"/>
        <v>0</v>
      </c>
      <c r="BM31" s="129"/>
      <c r="BN31" s="129">
        <v>6.0</v>
      </c>
      <c r="BO31" s="129"/>
      <c r="BP31" s="5"/>
      <c r="BQ31" s="126">
        <v>1.3</v>
      </c>
      <c r="BR31" s="126">
        <f t="shared" si="20"/>
        <v>0</v>
      </c>
    </row>
    <row r="32" ht="19.5" customHeight="1">
      <c r="A32" s="168" t="s">
        <v>516</v>
      </c>
      <c r="B32" s="138" t="s">
        <v>500</v>
      </c>
      <c r="C32" s="109">
        <v>1.0</v>
      </c>
      <c r="D32" s="127">
        <f t="shared" si="16"/>
        <v>0</v>
      </c>
      <c r="E32" s="128">
        <v>170.0</v>
      </c>
      <c r="F32" s="111">
        <f t="shared" si="17"/>
        <v>0</v>
      </c>
      <c r="G32" s="4"/>
      <c r="H32" s="112"/>
      <c r="I32" s="113"/>
      <c r="J32" s="114"/>
      <c r="K32" s="115"/>
      <c r="L32" s="116"/>
      <c r="M32" s="217"/>
      <c r="N32" s="180"/>
      <c r="O32" s="109"/>
      <c r="P32" s="91"/>
      <c r="Q32" s="121"/>
      <c r="R32" s="84"/>
      <c r="S32" s="93"/>
      <c r="T32" s="123"/>
      <c r="U32" s="4"/>
      <c r="V32" s="124"/>
      <c r="W32" s="124"/>
      <c r="X32" s="124"/>
      <c r="Y32" s="124"/>
      <c r="Z32" s="124"/>
      <c r="AA32" s="124">
        <f t="shared" si="18"/>
        <v>0</v>
      </c>
      <c r="AB32" s="124"/>
      <c r="AC32" s="124"/>
      <c r="AD32" s="124"/>
      <c r="AE32" s="124"/>
      <c r="AF32" s="124"/>
      <c r="AG32" s="124"/>
      <c r="AH32" s="124">
        <v>1.0</v>
      </c>
      <c r="AI32" s="124"/>
      <c r="AJ32" s="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4"/>
      <c r="BL32" s="129">
        <f t="shared" si="19"/>
        <v>0</v>
      </c>
      <c r="BM32" s="129"/>
      <c r="BN32" s="129">
        <v>5.0</v>
      </c>
      <c r="BO32" s="129"/>
      <c r="BP32" s="5"/>
      <c r="BQ32" s="126">
        <v>1.4</v>
      </c>
      <c r="BR32" s="126">
        <f t="shared" si="20"/>
        <v>0</v>
      </c>
    </row>
    <row r="33" ht="19.5" customHeight="1">
      <c r="A33" s="198" t="s">
        <v>517</v>
      </c>
      <c r="B33" s="109"/>
      <c r="C33" s="109">
        <v>5.0</v>
      </c>
      <c r="D33" s="127">
        <f t="shared" si="16"/>
        <v>0</v>
      </c>
      <c r="E33" s="111">
        <v>810.0</v>
      </c>
      <c r="F33" s="111">
        <f t="shared" si="17"/>
        <v>0</v>
      </c>
      <c r="G33" s="4"/>
      <c r="H33" s="112"/>
      <c r="I33" s="113"/>
      <c r="J33" s="114"/>
      <c r="K33" s="115"/>
      <c r="L33" s="116"/>
      <c r="M33" s="217"/>
      <c r="N33" s="180"/>
      <c r="O33" s="109"/>
      <c r="P33" s="91"/>
      <c r="Q33" s="121"/>
      <c r="R33" s="84"/>
      <c r="S33" s="93"/>
      <c r="T33" s="123"/>
      <c r="U33" s="4"/>
      <c r="V33" s="124"/>
      <c r="W33" s="124"/>
      <c r="X33" s="124"/>
      <c r="Y33" s="124"/>
      <c r="Z33" s="124"/>
      <c r="AA33" s="124">
        <f t="shared" si="18"/>
        <v>0</v>
      </c>
      <c r="AB33" s="124"/>
      <c r="AC33" s="124"/>
      <c r="AD33" s="124"/>
      <c r="AE33" s="124"/>
      <c r="AF33" s="124"/>
      <c r="AG33" s="124"/>
      <c r="AH33" s="124">
        <v>5.0</v>
      </c>
      <c r="AI33" s="124"/>
      <c r="AJ33" s="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4"/>
      <c r="BL33" s="129">
        <f t="shared" si="19"/>
        <v>0</v>
      </c>
      <c r="BM33" s="129"/>
      <c r="BN33" s="129">
        <v>26.0</v>
      </c>
      <c r="BO33" s="129"/>
      <c r="BP33" s="5"/>
      <c r="BQ33" s="126">
        <v>6.3</v>
      </c>
      <c r="BR33" s="126">
        <f t="shared" si="20"/>
        <v>0</v>
      </c>
    </row>
    <row r="34" ht="19.5" customHeight="1">
      <c r="A34" s="5"/>
      <c r="B34" s="5"/>
      <c r="C34" s="5"/>
      <c r="D34" s="5"/>
      <c r="E34" s="5"/>
      <c r="F34" s="133">
        <f>SUM(F28:F33)</f>
        <v>0</v>
      </c>
      <c r="G34" s="67"/>
      <c r="H34" s="156">
        <f t="shared" ref="H34:T34" si="21">SUM(H28:H33)</f>
        <v>0</v>
      </c>
      <c r="I34" s="156">
        <f t="shared" si="21"/>
        <v>0</v>
      </c>
      <c r="J34" s="156">
        <f t="shared" si="21"/>
        <v>0</v>
      </c>
      <c r="K34" s="156">
        <f t="shared" si="21"/>
        <v>0</v>
      </c>
      <c r="L34" s="156">
        <f t="shared" si="21"/>
        <v>0</v>
      </c>
      <c r="M34" s="156">
        <f t="shared" si="21"/>
        <v>0</v>
      </c>
      <c r="N34" s="156">
        <f t="shared" si="21"/>
        <v>0</v>
      </c>
      <c r="O34" s="156">
        <f t="shared" si="21"/>
        <v>0</v>
      </c>
      <c r="P34" s="156">
        <f t="shared" si="21"/>
        <v>0</v>
      </c>
      <c r="Q34" s="156">
        <f t="shared" si="21"/>
        <v>0</v>
      </c>
      <c r="R34" s="156">
        <f t="shared" si="21"/>
        <v>0</v>
      </c>
      <c r="S34" s="156">
        <f t="shared" si="21"/>
        <v>0</v>
      </c>
      <c r="T34" s="156">
        <f t="shared" si="21"/>
        <v>0</v>
      </c>
      <c r="U34" s="67"/>
      <c r="V34" s="104"/>
      <c r="W34" s="104"/>
      <c r="X34" s="104"/>
      <c r="Y34" s="104"/>
      <c r="Z34" s="104"/>
      <c r="AA34" s="104">
        <f>SUM(AA28:AA33)</f>
        <v>0</v>
      </c>
      <c r="AB34" s="124"/>
      <c r="AC34" s="104"/>
      <c r="AD34" s="104"/>
      <c r="AE34" s="104"/>
      <c r="AF34" s="104"/>
      <c r="AG34" s="104"/>
      <c r="AH34" s="104"/>
      <c r="AI34" s="104"/>
      <c r="AJ34" s="67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67"/>
      <c r="BL34" s="156">
        <f>SUM(BL28:BL33)</f>
        <v>0</v>
      </c>
      <c r="BM34" s="129"/>
      <c r="BN34" s="129"/>
      <c r="BO34" s="129"/>
      <c r="BP34" s="5"/>
      <c r="BQ34" s="129"/>
      <c r="BR34" s="135">
        <f>SUM(BR28:BR33)</f>
        <v>0</v>
      </c>
    </row>
    <row r="35" ht="15.75" customHeight="1"/>
    <row r="36" ht="15.75" customHeight="1"/>
    <row r="37" ht="20.25" customHeight="1">
      <c r="A37" s="239" t="s">
        <v>591</v>
      </c>
    </row>
    <row r="38" ht="21.0" customHeight="1">
      <c r="A38" s="73"/>
    </row>
    <row r="39" ht="15.75" customHeight="1">
      <c r="A39" s="241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5:A6"/>
    <mergeCell ref="H6:L6"/>
    <mergeCell ref="V10:AB10"/>
    <mergeCell ref="AK10:AW10"/>
    <mergeCell ref="BL10:BM10"/>
    <mergeCell ref="BQ10:BR10"/>
    <mergeCell ref="A37:A38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10.0" topLeftCell="B11" activePane="bottomRight" state="frozen"/>
      <selection activeCell="B1" sqref="B1" pane="topRight"/>
      <selection activeCell="A11" sqref="A11" pane="bottomLeft"/>
      <selection activeCell="B11" sqref="B11" pane="bottomRight"/>
    </sheetView>
  </sheetViews>
  <sheetFormatPr customHeight="1" defaultColWidth="14.43" defaultRowHeight="15.0"/>
  <cols>
    <col customWidth="1" min="1" max="1" width="46.0"/>
    <col customWidth="1" min="2" max="2" width="49.14"/>
    <col customWidth="1" min="3" max="3" width="31.57"/>
    <col customWidth="1" min="4" max="4" width="16.43"/>
    <col customWidth="1" min="5" max="5" width="22.57"/>
    <col customWidth="1" min="6" max="6" width="17.14"/>
    <col customWidth="1" min="7" max="7" width="4.43"/>
    <col customWidth="1" min="8" max="19" width="9.86"/>
    <col customWidth="1" min="20" max="20" width="10.0"/>
    <col customWidth="1" hidden="1" min="21" max="22" width="9.86"/>
    <col customWidth="1" hidden="1" min="23" max="23" width="8.86"/>
    <col customWidth="1" hidden="1" min="24" max="30" width="8.71"/>
    <col customWidth="1" hidden="1" min="31" max="31" width="10.29"/>
    <col customWidth="1" min="32" max="32" width="6.71"/>
    <col customWidth="1" min="33" max="33" width="8.71"/>
    <col customWidth="1" min="34" max="34" width="8.57"/>
    <col customWidth="1" hidden="1" min="35" max="35" width="8.71"/>
    <col customWidth="1" hidden="1" min="36" max="36" width="10.0"/>
    <col customWidth="1" min="37" max="38" width="6.43"/>
    <col customWidth="1" min="39" max="39" width="13.14"/>
    <col customWidth="1" min="40" max="40" width="13.0"/>
    <col customWidth="1" min="41" max="42" width="8.86"/>
    <col customWidth="1" min="43" max="43" width="13.14"/>
    <col customWidth="1" min="44" max="49" width="10.0"/>
    <col customWidth="1" min="50" max="50" width="4.43"/>
  </cols>
  <sheetData>
    <row r="1" ht="19.5" customHeight="1">
      <c r="A1" s="5"/>
      <c r="B1" s="5"/>
      <c r="C1" s="54" t="s">
        <v>45</v>
      </c>
      <c r="E1" s="5"/>
      <c r="F1" s="4"/>
      <c r="G1" s="4"/>
      <c r="H1" s="242" t="s">
        <v>184</v>
      </c>
      <c r="I1" s="59"/>
      <c r="J1" s="59"/>
      <c r="K1" s="59"/>
      <c r="L1" s="59"/>
      <c r="M1" s="4"/>
      <c r="N1" s="4"/>
      <c r="O1" s="4"/>
      <c r="P1" s="4"/>
      <c r="Q1" s="5"/>
      <c r="R1" s="5"/>
      <c r="S1" s="5"/>
      <c r="T1" s="5"/>
      <c r="U1" s="208" t="s">
        <v>47</v>
      </c>
      <c r="V1" s="209"/>
      <c r="W1" s="209"/>
      <c r="X1" s="209"/>
      <c r="Y1" s="209"/>
      <c r="Z1" s="210">
        <f>AM35</f>
        <v>0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4"/>
      <c r="AX1" s="5"/>
    </row>
    <row r="2">
      <c r="A2" s="62" t="s">
        <v>48</v>
      </c>
      <c r="B2" s="62"/>
      <c r="C2" s="63">
        <f>F35+F38</f>
        <v>0</v>
      </c>
      <c r="E2" s="5"/>
      <c r="F2" s="4"/>
      <c r="G2" s="4"/>
      <c r="H2" s="213" t="s">
        <v>32</v>
      </c>
      <c r="I2" s="78" t="s">
        <v>33</v>
      </c>
      <c r="J2" s="49" t="s">
        <v>27</v>
      </c>
      <c r="K2" s="243"/>
      <c r="L2" s="52"/>
      <c r="M2" s="4"/>
      <c r="N2" s="4"/>
      <c r="O2" s="4"/>
      <c r="P2" s="4"/>
      <c r="Q2" s="5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/>
      <c r="AX2" s="5"/>
    </row>
    <row r="3" ht="19.5" customHeight="1">
      <c r="A3" s="66"/>
      <c r="B3" s="244" t="s">
        <v>604</v>
      </c>
      <c r="C3" s="63">
        <f>F44</f>
        <v>0</v>
      </c>
      <c r="F3" s="5"/>
      <c r="G3" s="5"/>
      <c r="H3" s="214">
        <f t="shared" ref="H3:I3" si="1">AG35</f>
        <v>0</v>
      </c>
      <c r="I3" s="214">
        <f t="shared" si="1"/>
        <v>0</v>
      </c>
      <c r="J3" s="68">
        <f>SUM(H3:I3)</f>
        <v>0</v>
      </c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4"/>
    </row>
    <row r="4" ht="19.5" customHeight="1">
      <c r="A4" s="66"/>
      <c r="B4" s="66"/>
      <c r="C4" s="66"/>
      <c r="E4" s="67"/>
      <c r="F4" s="5"/>
      <c r="G4" s="4"/>
      <c r="H4" s="69"/>
      <c r="I4" s="69"/>
      <c r="J4" s="69"/>
      <c r="K4" s="69"/>
      <c r="L4" s="69"/>
      <c r="M4" s="69"/>
      <c r="N4" s="69"/>
      <c r="O4" s="5"/>
      <c r="P4" s="5"/>
      <c r="Q4" s="5"/>
      <c r="R4" s="5"/>
      <c r="S4" s="5"/>
      <c r="T4" s="5"/>
      <c r="U4" s="5"/>
      <c r="V4" s="5"/>
      <c r="W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4"/>
    </row>
    <row r="5" ht="19.5" customHeight="1">
      <c r="A5" s="72" t="s">
        <v>605</v>
      </c>
      <c r="B5" s="66"/>
      <c r="C5" s="66"/>
      <c r="D5" s="183"/>
      <c r="E5" s="67"/>
      <c r="F5" s="67"/>
      <c r="G5" s="4"/>
      <c r="H5" s="67"/>
      <c r="I5" s="6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4"/>
    </row>
    <row r="6" ht="19.5" customHeight="1">
      <c r="A6" s="73"/>
      <c r="B6" s="66"/>
      <c r="C6" s="66"/>
      <c r="D6" s="66"/>
      <c r="E6" s="67"/>
      <c r="F6" s="5"/>
      <c r="G6" s="4"/>
      <c r="H6" s="55" t="s">
        <v>183</v>
      </c>
      <c r="I6" s="56"/>
      <c r="J6" s="56"/>
      <c r="K6" s="56"/>
      <c r="L6" s="56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4"/>
    </row>
    <row r="7" ht="19.5" customHeight="1">
      <c r="A7" s="66"/>
      <c r="B7" s="66"/>
      <c r="C7" s="66"/>
      <c r="D7" s="66"/>
      <c r="E7" s="67"/>
      <c r="F7" s="5"/>
      <c r="G7" s="5"/>
      <c r="H7" s="76" t="s">
        <v>30</v>
      </c>
      <c r="I7" s="76" t="s">
        <v>31</v>
      </c>
      <c r="J7" s="76" t="s">
        <v>32</v>
      </c>
      <c r="K7" s="76" t="s">
        <v>33</v>
      </c>
      <c r="L7" s="76" t="s">
        <v>34</v>
      </c>
      <c r="M7" s="76" t="s">
        <v>35</v>
      </c>
      <c r="N7" s="76" t="s">
        <v>36</v>
      </c>
      <c r="O7" s="76" t="s">
        <v>37</v>
      </c>
      <c r="P7" s="76" t="s">
        <v>38</v>
      </c>
      <c r="Q7" s="76" t="s">
        <v>39</v>
      </c>
      <c r="R7" s="76" t="s">
        <v>52</v>
      </c>
      <c r="S7" s="76" t="s">
        <v>27</v>
      </c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ht="19.5" customHeight="1">
      <c r="A8" s="66"/>
      <c r="B8" s="66"/>
      <c r="C8" s="66"/>
      <c r="D8" s="66"/>
      <c r="E8" s="67"/>
      <c r="F8" s="67"/>
      <c r="G8" s="5"/>
      <c r="H8" s="104"/>
      <c r="I8" s="104"/>
      <c r="J8" s="214">
        <f t="shared" ref="J8:N8" si="2">L35</f>
        <v>0</v>
      </c>
      <c r="K8" s="214">
        <f t="shared" si="2"/>
        <v>0</v>
      </c>
      <c r="L8" s="214">
        <f t="shared" si="2"/>
        <v>0</v>
      </c>
      <c r="M8" s="214">
        <f t="shared" si="2"/>
        <v>0</v>
      </c>
      <c r="N8" s="214">
        <f t="shared" si="2"/>
        <v>0</v>
      </c>
      <c r="O8" s="104"/>
      <c r="P8" s="104"/>
      <c r="Q8" s="104"/>
      <c r="R8" s="104"/>
      <c r="S8" s="187">
        <f>SUM(H8:R8)</f>
        <v>0</v>
      </c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ht="12.0" customHeight="1">
      <c r="A9" s="66"/>
      <c r="B9" s="66"/>
      <c r="C9" s="5"/>
      <c r="D9" s="5"/>
      <c r="E9" s="5"/>
      <c r="F9" s="5"/>
      <c r="G9" s="4"/>
      <c r="H9" s="5"/>
      <c r="I9" s="5"/>
      <c r="J9" s="5"/>
      <c r="K9" s="5"/>
      <c r="L9" s="5"/>
      <c r="M9" s="5"/>
      <c r="N9" s="26"/>
      <c r="O9" s="5"/>
      <c r="P9" s="5"/>
      <c r="Q9" s="5"/>
      <c r="R9" s="5"/>
      <c r="S9" s="5"/>
      <c r="T9" s="5"/>
      <c r="U9" s="5"/>
      <c r="V9" s="5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4"/>
    </row>
    <row r="10" ht="117.75" customHeight="1">
      <c r="A10" s="80"/>
      <c r="B10" s="81" t="s">
        <v>343</v>
      </c>
      <c r="C10" s="82" t="s">
        <v>606</v>
      </c>
      <c r="D10" s="82" t="s">
        <v>55</v>
      </c>
      <c r="E10" s="82" t="s">
        <v>56</v>
      </c>
      <c r="F10" s="82" t="s">
        <v>57</v>
      </c>
      <c r="G10" s="4"/>
      <c r="H10" s="245" t="s">
        <v>607</v>
      </c>
      <c r="I10" s="4"/>
      <c r="J10" s="95" t="s">
        <v>72</v>
      </c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246"/>
      <c r="V10" s="246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99" t="s">
        <v>73</v>
      </c>
      <c r="AH10" s="97"/>
      <c r="AI10" s="5"/>
      <c r="AJ10" s="5"/>
      <c r="AK10" s="5"/>
      <c r="AL10" s="99" t="s">
        <v>74</v>
      </c>
      <c r="AM10" s="9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ht="19.5" customHeight="1">
      <c r="A11" s="100" t="s">
        <v>608</v>
      </c>
      <c r="B11" s="5"/>
      <c r="C11" s="30"/>
      <c r="D11" s="30"/>
      <c r="E11" s="101"/>
      <c r="F11" s="101"/>
      <c r="G11" s="67"/>
      <c r="H11" s="30"/>
      <c r="I11" s="67"/>
      <c r="J11" s="103" t="s">
        <v>30</v>
      </c>
      <c r="K11" s="197" t="s">
        <v>31</v>
      </c>
      <c r="L11" s="197" t="s">
        <v>32</v>
      </c>
      <c r="M11" s="197" t="s">
        <v>33</v>
      </c>
      <c r="N11" s="197" t="s">
        <v>34</v>
      </c>
      <c r="O11" s="197" t="s">
        <v>35</v>
      </c>
      <c r="P11" s="197" t="s">
        <v>36</v>
      </c>
      <c r="Q11" s="197" t="s">
        <v>37</v>
      </c>
      <c r="R11" s="197" t="s">
        <v>38</v>
      </c>
      <c r="S11" s="197" t="s">
        <v>39</v>
      </c>
      <c r="T11" s="197" t="s">
        <v>52</v>
      </c>
      <c r="U11" s="247" t="s">
        <v>30</v>
      </c>
      <c r="V11" s="247" t="s">
        <v>31</v>
      </c>
      <c r="W11" s="104" t="s">
        <v>32</v>
      </c>
      <c r="X11" s="104" t="s">
        <v>33</v>
      </c>
      <c r="Y11" s="104" t="s">
        <v>34</v>
      </c>
      <c r="Z11" s="104" t="s">
        <v>35</v>
      </c>
      <c r="AA11" s="104" t="s">
        <v>36</v>
      </c>
      <c r="AB11" s="104" t="s">
        <v>37</v>
      </c>
      <c r="AC11" s="104" t="s">
        <v>38</v>
      </c>
      <c r="AD11" s="104" t="s">
        <v>39</v>
      </c>
      <c r="AE11" s="104" t="s">
        <v>52</v>
      </c>
      <c r="AF11" s="67"/>
      <c r="AG11" s="105" t="s">
        <v>32</v>
      </c>
      <c r="AH11" s="105" t="s">
        <v>33</v>
      </c>
      <c r="AI11" s="136" t="s">
        <v>32</v>
      </c>
      <c r="AJ11" s="136" t="s">
        <v>33</v>
      </c>
      <c r="AK11" s="5"/>
      <c r="AL11" s="105" t="s">
        <v>76</v>
      </c>
      <c r="AM11" s="105" t="s">
        <v>77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ht="19.5" customHeight="1">
      <c r="A12" s="168" t="s">
        <v>609</v>
      </c>
      <c r="B12" s="119" t="s">
        <v>610</v>
      </c>
      <c r="C12" s="119">
        <v>1.0</v>
      </c>
      <c r="D12" s="248" t="str">
        <f t="shared" ref="D12:D34" si="3">H12</f>
        <v/>
      </c>
      <c r="E12" s="111">
        <v>125.0</v>
      </c>
      <c r="F12" s="111">
        <f t="shared" ref="F12:F34" si="4">D12*E12*(100-$D$2)/100</f>
        <v>0</v>
      </c>
      <c r="H12" s="220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241"/>
      <c r="AG12" s="124">
        <f>AI12*$D12</f>
        <v>0</v>
      </c>
      <c r="AH12" s="124"/>
      <c r="AI12" s="220">
        <v>4.0</v>
      </c>
      <c r="AJ12" s="124"/>
      <c r="AK12" s="241"/>
      <c r="AL12" s="126">
        <v>2.5</v>
      </c>
      <c r="AM12" s="126">
        <f t="shared" ref="AM12:AM34" si="5">AL12*D12</f>
        <v>0</v>
      </c>
    </row>
    <row r="13" ht="19.5" customHeight="1">
      <c r="A13" s="168" t="s">
        <v>611</v>
      </c>
      <c r="B13" s="119" t="s">
        <v>612</v>
      </c>
      <c r="C13" s="119">
        <v>2.0</v>
      </c>
      <c r="D13" s="248" t="str">
        <f t="shared" si="3"/>
        <v/>
      </c>
      <c r="E13" s="111">
        <v>26.67</v>
      </c>
      <c r="F13" s="111">
        <f t="shared" si="4"/>
        <v>0</v>
      </c>
      <c r="H13" s="220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241"/>
      <c r="AG13" s="124"/>
      <c r="AH13" s="124"/>
      <c r="AI13" s="124"/>
      <c r="AJ13" s="124"/>
      <c r="AK13" s="241"/>
      <c r="AL13" s="126">
        <v>0.32</v>
      </c>
      <c r="AM13" s="126">
        <f t="shared" si="5"/>
        <v>0</v>
      </c>
    </row>
    <row r="14" ht="19.5" customHeight="1">
      <c r="A14" s="168" t="s">
        <v>613</v>
      </c>
      <c r="B14" s="138" t="s">
        <v>614</v>
      </c>
      <c r="C14" s="138">
        <v>2.0</v>
      </c>
      <c r="D14" s="248" t="str">
        <f t="shared" si="3"/>
        <v/>
      </c>
      <c r="E14" s="128">
        <v>29.17</v>
      </c>
      <c r="F14" s="111">
        <f t="shared" si="4"/>
        <v>0</v>
      </c>
      <c r="H14" s="220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241"/>
      <c r="AG14" s="124"/>
      <c r="AH14" s="124"/>
      <c r="AI14" s="124"/>
      <c r="AJ14" s="124"/>
      <c r="AK14" s="241"/>
      <c r="AL14" s="126">
        <v>0.58</v>
      </c>
      <c r="AM14" s="126">
        <f t="shared" si="5"/>
        <v>0</v>
      </c>
    </row>
    <row r="15" ht="19.5" customHeight="1">
      <c r="A15" s="154" t="s">
        <v>615</v>
      </c>
      <c r="B15" s="249" t="s">
        <v>616</v>
      </c>
      <c r="C15" s="249">
        <v>2.0</v>
      </c>
      <c r="D15" s="248" t="str">
        <f t="shared" si="3"/>
        <v/>
      </c>
      <c r="E15" s="111">
        <v>40.83</v>
      </c>
      <c r="F15" s="111">
        <f t="shared" si="4"/>
        <v>0</v>
      </c>
      <c r="H15" s="220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241"/>
      <c r="AG15" s="124"/>
      <c r="AH15" s="124"/>
      <c r="AI15" s="124"/>
      <c r="AJ15" s="124"/>
      <c r="AK15" s="241"/>
      <c r="AL15" s="126">
        <v>1.05</v>
      </c>
      <c r="AM15" s="126">
        <f t="shared" si="5"/>
        <v>0</v>
      </c>
    </row>
    <row r="16" ht="19.5" customHeight="1">
      <c r="A16" s="154" t="s">
        <v>617</v>
      </c>
      <c r="B16" s="249" t="s">
        <v>618</v>
      </c>
      <c r="C16" s="249">
        <v>1.0</v>
      </c>
      <c r="D16" s="248" t="str">
        <f t="shared" si="3"/>
        <v/>
      </c>
      <c r="E16" s="250">
        <v>107.5</v>
      </c>
      <c r="F16" s="111">
        <f t="shared" si="4"/>
        <v>0</v>
      </c>
      <c r="H16" s="220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241"/>
      <c r="AG16" s="124"/>
      <c r="AH16" s="124"/>
      <c r="AI16" s="124"/>
      <c r="AJ16" s="124"/>
      <c r="AK16" s="241"/>
      <c r="AL16" s="126">
        <v>7.7</v>
      </c>
      <c r="AM16" s="126">
        <f t="shared" si="5"/>
        <v>0</v>
      </c>
    </row>
    <row r="17" ht="19.5" customHeight="1">
      <c r="A17" s="154" t="s">
        <v>619</v>
      </c>
      <c r="B17" s="249" t="s">
        <v>620</v>
      </c>
      <c r="C17" s="249">
        <v>1.0</v>
      </c>
      <c r="D17" s="248" t="str">
        <f t="shared" si="3"/>
        <v/>
      </c>
      <c r="E17" s="250">
        <v>10.83</v>
      </c>
      <c r="F17" s="111">
        <f t="shared" si="4"/>
        <v>0</v>
      </c>
      <c r="H17" s="220"/>
      <c r="J17" s="124"/>
      <c r="K17" s="124"/>
      <c r="L17" s="124"/>
      <c r="M17" s="124">
        <f t="shared" ref="M17:M18" si="6">X17*$D17</f>
        <v>0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220">
        <v>1.0</v>
      </c>
      <c r="Y17" s="124"/>
      <c r="Z17" s="124"/>
      <c r="AA17" s="124"/>
      <c r="AB17" s="124"/>
      <c r="AC17" s="124"/>
      <c r="AD17" s="124"/>
      <c r="AE17" s="124"/>
      <c r="AF17" s="241"/>
      <c r="AG17" s="124"/>
      <c r="AH17" s="124"/>
      <c r="AI17" s="124"/>
      <c r="AJ17" s="124"/>
      <c r="AK17" s="241"/>
      <c r="AL17" s="126">
        <v>0.1</v>
      </c>
      <c r="AM17" s="126">
        <f t="shared" si="5"/>
        <v>0</v>
      </c>
    </row>
    <row r="18" ht="19.5" customHeight="1">
      <c r="A18" s="154" t="s">
        <v>621</v>
      </c>
      <c r="B18" s="249" t="s">
        <v>622</v>
      </c>
      <c r="C18" s="249">
        <v>1.0</v>
      </c>
      <c r="D18" s="248" t="str">
        <f t="shared" si="3"/>
        <v/>
      </c>
      <c r="E18" s="250">
        <v>11.67</v>
      </c>
      <c r="F18" s="111">
        <f t="shared" si="4"/>
        <v>0</v>
      </c>
      <c r="H18" s="220"/>
      <c r="J18" s="124"/>
      <c r="K18" s="124"/>
      <c r="L18" s="124"/>
      <c r="M18" s="124">
        <f t="shared" si="6"/>
        <v>0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220">
        <v>1.0</v>
      </c>
      <c r="Y18" s="124"/>
      <c r="Z18" s="124"/>
      <c r="AA18" s="124"/>
      <c r="AB18" s="124"/>
      <c r="AC18" s="124"/>
      <c r="AD18" s="124"/>
      <c r="AE18" s="124"/>
      <c r="AF18" s="241"/>
      <c r="AG18" s="124"/>
      <c r="AH18" s="124"/>
      <c r="AI18" s="124"/>
      <c r="AJ18" s="124"/>
      <c r="AK18" s="241"/>
      <c r="AL18" s="126">
        <v>0.2</v>
      </c>
      <c r="AM18" s="126">
        <f t="shared" si="5"/>
        <v>0</v>
      </c>
    </row>
    <row r="19" ht="19.5" customHeight="1">
      <c r="A19" s="154" t="s">
        <v>623</v>
      </c>
      <c r="B19" s="249" t="s">
        <v>624</v>
      </c>
      <c r="C19" s="249">
        <v>1.0</v>
      </c>
      <c r="D19" s="248" t="str">
        <f t="shared" si="3"/>
        <v/>
      </c>
      <c r="E19" s="250">
        <v>15.83</v>
      </c>
      <c r="F19" s="111">
        <f t="shared" si="4"/>
        <v>0</v>
      </c>
      <c r="H19" s="220"/>
      <c r="J19" s="124"/>
      <c r="K19" s="124"/>
      <c r="L19" s="124">
        <f>W19*$D19</f>
        <v>0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220">
        <v>1.0</v>
      </c>
      <c r="X19" s="124"/>
      <c r="Y19" s="124"/>
      <c r="Z19" s="124"/>
      <c r="AA19" s="124"/>
      <c r="AB19" s="124"/>
      <c r="AC19" s="124"/>
      <c r="AD19" s="124"/>
      <c r="AE19" s="124"/>
      <c r="AF19" s="241"/>
      <c r="AG19" s="124"/>
      <c r="AH19" s="124"/>
      <c r="AI19" s="124"/>
      <c r="AJ19" s="124"/>
      <c r="AK19" s="241"/>
      <c r="AL19" s="126">
        <v>0.15</v>
      </c>
      <c r="AM19" s="126">
        <f t="shared" si="5"/>
        <v>0</v>
      </c>
    </row>
    <row r="20" ht="19.5" customHeight="1">
      <c r="A20" s="154" t="s">
        <v>625</v>
      </c>
      <c r="B20" s="249" t="s">
        <v>626</v>
      </c>
      <c r="C20" s="249">
        <v>1.0</v>
      </c>
      <c r="D20" s="248" t="str">
        <f t="shared" si="3"/>
        <v/>
      </c>
      <c r="E20" s="250">
        <v>12.5</v>
      </c>
      <c r="F20" s="111">
        <f t="shared" si="4"/>
        <v>0</v>
      </c>
      <c r="H20" s="220"/>
      <c r="J20" s="124"/>
      <c r="K20" s="124"/>
      <c r="L20" s="124"/>
      <c r="M20" s="124">
        <f>X20*$D20</f>
        <v>0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220">
        <v>1.0</v>
      </c>
      <c r="Y20" s="124"/>
      <c r="Z20" s="124"/>
      <c r="AA20" s="124"/>
      <c r="AB20" s="124"/>
      <c r="AC20" s="124"/>
      <c r="AD20" s="124"/>
      <c r="AE20" s="124"/>
      <c r="AF20" s="241"/>
      <c r="AG20" s="124"/>
      <c r="AH20" s="124"/>
      <c r="AI20" s="124"/>
      <c r="AJ20" s="124"/>
      <c r="AK20" s="241"/>
      <c r="AL20" s="126">
        <v>0.2</v>
      </c>
      <c r="AM20" s="126">
        <f t="shared" si="5"/>
        <v>0</v>
      </c>
    </row>
    <row r="21" ht="19.5" customHeight="1">
      <c r="A21" s="154" t="s">
        <v>627</v>
      </c>
      <c r="B21" s="249" t="s">
        <v>624</v>
      </c>
      <c r="C21" s="249">
        <v>1.0</v>
      </c>
      <c r="D21" s="248" t="str">
        <f t="shared" si="3"/>
        <v/>
      </c>
      <c r="E21" s="250">
        <v>15.83</v>
      </c>
      <c r="F21" s="111">
        <f t="shared" si="4"/>
        <v>0</v>
      </c>
      <c r="H21" s="220"/>
      <c r="J21" s="124"/>
      <c r="K21" s="124"/>
      <c r="L21" s="124"/>
      <c r="M21" s="124"/>
      <c r="N21" s="124">
        <f t="shared" ref="N21:N22" si="7">Y21*$D21</f>
        <v>0</v>
      </c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220">
        <v>1.0</v>
      </c>
      <c r="Z21" s="124"/>
      <c r="AA21" s="124"/>
      <c r="AB21" s="124"/>
      <c r="AC21" s="124"/>
      <c r="AD21" s="124"/>
      <c r="AE21" s="124"/>
      <c r="AF21" s="241"/>
      <c r="AG21" s="124"/>
      <c r="AH21" s="124"/>
      <c r="AI21" s="124"/>
      <c r="AJ21" s="124"/>
      <c r="AK21" s="241"/>
      <c r="AL21" s="126">
        <v>0.3</v>
      </c>
      <c r="AM21" s="126">
        <f t="shared" si="5"/>
        <v>0</v>
      </c>
    </row>
    <row r="22" ht="19.5" customHeight="1">
      <c r="A22" s="154" t="s">
        <v>628</v>
      </c>
      <c r="B22" s="249" t="s">
        <v>629</v>
      </c>
      <c r="C22" s="249">
        <v>1.0</v>
      </c>
      <c r="D22" s="248" t="str">
        <f t="shared" si="3"/>
        <v/>
      </c>
      <c r="E22" s="250">
        <v>17.5</v>
      </c>
      <c r="F22" s="111">
        <f t="shared" si="4"/>
        <v>0</v>
      </c>
      <c r="H22" s="220"/>
      <c r="J22" s="124"/>
      <c r="K22" s="124"/>
      <c r="L22" s="124"/>
      <c r="M22" s="124"/>
      <c r="N22" s="124">
        <f t="shared" si="7"/>
        <v>0</v>
      </c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220">
        <v>1.0</v>
      </c>
      <c r="Z22" s="124"/>
      <c r="AA22" s="124"/>
      <c r="AB22" s="124"/>
      <c r="AC22" s="124"/>
      <c r="AD22" s="124"/>
      <c r="AE22" s="124"/>
      <c r="AF22" s="241"/>
      <c r="AG22" s="124"/>
      <c r="AH22" s="124"/>
      <c r="AI22" s="124"/>
      <c r="AJ22" s="124"/>
      <c r="AK22" s="241"/>
      <c r="AL22" s="126">
        <v>0.6</v>
      </c>
      <c r="AM22" s="126">
        <f t="shared" si="5"/>
        <v>0</v>
      </c>
    </row>
    <row r="23" ht="19.5" customHeight="1">
      <c r="A23" s="154" t="s">
        <v>630</v>
      </c>
      <c r="B23" s="249" t="s">
        <v>631</v>
      </c>
      <c r="C23" s="249">
        <v>1.0</v>
      </c>
      <c r="D23" s="248" t="str">
        <f t="shared" si="3"/>
        <v/>
      </c>
      <c r="E23" s="250">
        <v>24.17</v>
      </c>
      <c r="F23" s="111">
        <f t="shared" si="4"/>
        <v>0</v>
      </c>
      <c r="H23" s="220"/>
      <c r="J23" s="124"/>
      <c r="K23" s="124"/>
      <c r="L23" s="124"/>
      <c r="M23" s="124"/>
      <c r="N23" s="124"/>
      <c r="O23" s="124"/>
      <c r="P23" s="124">
        <f>AA23*$D23</f>
        <v>0</v>
      </c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220">
        <v>1.0</v>
      </c>
      <c r="AB23" s="124"/>
      <c r="AC23" s="124"/>
      <c r="AD23" s="124"/>
      <c r="AE23" s="124"/>
      <c r="AF23" s="241"/>
      <c r="AG23" s="124"/>
      <c r="AH23" s="124"/>
      <c r="AI23" s="124"/>
      <c r="AJ23" s="124"/>
      <c r="AK23" s="241"/>
      <c r="AL23" s="126">
        <v>1.2</v>
      </c>
      <c r="AM23" s="126">
        <f t="shared" si="5"/>
        <v>0</v>
      </c>
    </row>
    <row r="24" ht="19.5" customHeight="1">
      <c r="A24" s="154" t="s">
        <v>632</v>
      </c>
      <c r="B24" s="249" t="s">
        <v>633</v>
      </c>
      <c r="C24" s="249">
        <v>5.0</v>
      </c>
      <c r="D24" s="248" t="str">
        <f t="shared" si="3"/>
        <v/>
      </c>
      <c r="E24" s="250">
        <v>32.5</v>
      </c>
      <c r="F24" s="111">
        <f t="shared" si="4"/>
        <v>0</v>
      </c>
      <c r="H24" s="220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241"/>
      <c r="AG24" s="124">
        <f t="shared" ref="AG24:AG27" si="8">AI24*$D24</f>
        <v>0</v>
      </c>
      <c r="AH24" s="124"/>
      <c r="AI24" s="220">
        <v>15.0</v>
      </c>
      <c r="AJ24" s="124"/>
      <c r="AK24" s="241"/>
      <c r="AL24" s="126">
        <v>0.6</v>
      </c>
      <c r="AM24" s="126">
        <f t="shared" si="5"/>
        <v>0</v>
      </c>
    </row>
    <row r="25" ht="19.5" customHeight="1">
      <c r="A25" s="154" t="s">
        <v>634</v>
      </c>
      <c r="B25" s="249" t="s">
        <v>635</v>
      </c>
      <c r="C25" s="249">
        <v>5.0</v>
      </c>
      <c r="D25" s="248" t="str">
        <f t="shared" si="3"/>
        <v/>
      </c>
      <c r="E25" s="250">
        <v>32.5</v>
      </c>
      <c r="F25" s="111">
        <f t="shared" si="4"/>
        <v>0</v>
      </c>
      <c r="H25" s="220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241"/>
      <c r="AG25" s="124">
        <f t="shared" si="8"/>
        <v>0</v>
      </c>
      <c r="AH25" s="124"/>
      <c r="AI25" s="220">
        <v>15.0</v>
      </c>
      <c r="AJ25" s="124"/>
      <c r="AK25" s="241"/>
      <c r="AL25" s="126">
        <v>0.8</v>
      </c>
      <c r="AM25" s="126">
        <f t="shared" si="5"/>
        <v>0</v>
      </c>
    </row>
    <row r="26" ht="19.5" customHeight="1">
      <c r="A26" s="154" t="s">
        <v>636</v>
      </c>
      <c r="B26" s="249" t="s">
        <v>637</v>
      </c>
      <c r="C26" s="249">
        <v>5.0</v>
      </c>
      <c r="D26" s="248" t="str">
        <f t="shared" si="3"/>
        <v/>
      </c>
      <c r="E26" s="250">
        <v>32.5</v>
      </c>
      <c r="F26" s="111">
        <f t="shared" si="4"/>
        <v>0</v>
      </c>
      <c r="H26" s="220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241"/>
      <c r="AG26" s="124">
        <f t="shared" si="8"/>
        <v>0</v>
      </c>
      <c r="AH26" s="124"/>
      <c r="AI26" s="220">
        <v>15.0</v>
      </c>
      <c r="AJ26" s="124"/>
      <c r="AK26" s="241"/>
      <c r="AL26" s="126">
        <v>1.0</v>
      </c>
      <c r="AM26" s="126">
        <f t="shared" si="5"/>
        <v>0</v>
      </c>
    </row>
    <row r="27" ht="19.5" customHeight="1">
      <c r="A27" s="154" t="s">
        <v>638</v>
      </c>
      <c r="B27" s="249" t="s">
        <v>639</v>
      </c>
      <c r="C27" s="249">
        <v>5.0</v>
      </c>
      <c r="D27" s="248" t="str">
        <f t="shared" si="3"/>
        <v/>
      </c>
      <c r="E27" s="250">
        <v>32.5</v>
      </c>
      <c r="F27" s="111">
        <f t="shared" si="4"/>
        <v>0</v>
      </c>
      <c r="H27" s="220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241"/>
      <c r="AG27" s="124">
        <f t="shared" si="8"/>
        <v>0</v>
      </c>
      <c r="AH27" s="124"/>
      <c r="AI27" s="220">
        <v>15.0</v>
      </c>
      <c r="AJ27" s="124"/>
      <c r="AK27" s="241"/>
      <c r="AL27" s="126">
        <v>1.1</v>
      </c>
      <c r="AM27" s="126">
        <f t="shared" si="5"/>
        <v>0</v>
      </c>
    </row>
    <row r="28" ht="19.5" customHeight="1">
      <c r="A28" s="154" t="s">
        <v>640</v>
      </c>
      <c r="B28" s="249" t="s">
        <v>641</v>
      </c>
      <c r="C28" s="249">
        <v>5.0</v>
      </c>
      <c r="D28" s="248" t="str">
        <f t="shared" si="3"/>
        <v/>
      </c>
      <c r="E28" s="250">
        <v>74.17</v>
      </c>
      <c r="F28" s="111">
        <f t="shared" si="4"/>
        <v>0</v>
      </c>
      <c r="H28" s="220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241"/>
      <c r="AG28" s="124"/>
      <c r="AH28" s="124">
        <f>AJ28*$D28</f>
        <v>0</v>
      </c>
      <c r="AI28" s="124"/>
      <c r="AJ28" s="220">
        <v>15.0</v>
      </c>
      <c r="AK28" s="241"/>
      <c r="AL28" s="126">
        <v>3.5</v>
      </c>
      <c r="AM28" s="126">
        <f t="shared" si="5"/>
        <v>0</v>
      </c>
    </row>
    <row r="29" ht="19.5" customHeight="1">
      <c r="A29" s="154" t="s">
        <v>642</v>
      </c>
      <c r="B29" s="249" t="s">
        <v>643</v>
      </c>
      <c r="C29" s="249">
        <v>5.0</v>
      </c>
      <c r="D29" s="248" t="str">
        <f t="shared" si="3"/>
        <v/>
      </c>
      <c r="E29" s="250">
        <v>32.5</v>
      </c>
      <c r="F29" s="111">
        <f t="shared" si="4"/>
        <v>0</v>
      </c>
      <c r="H29" s="220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241"/>
      <c r="AG29" s="124">
        <f t="shared" ref="AG29:AG31" si="9">AI29*$D29</f>
        <v>0</v>
      </c>
      <c r="AH29" s="124"/>
      <c r="AI29" s="220">
        <v>15.0</v>
      </c>
      <c r="AJ29" s="124"/>
      <c r="AK29" s="241"/>
      <c r="AL29" s="126">
        <v>0.4</v>
      </c>
      <c r="AM29" s="126">
        <f t="shared" si="5"/>
        <v>0</v>
      </c>
    </row>
    <row r="30" ht="19.5" customHeight="1">
      <c r="A30" s="154" t="s">
        <v>644</v>
      </c>
      <c r="B30" s="249" t="s">
        <v>645</v>
      </c>
      <c r="C30" s="249">
        <v>5.0</v>
      </c>
      <c r="D30" s="248" t="str">
        <f t="shared" si="3"/>
        <v/>
      </c>
      <c r="E30" s="250">
        <v>32.5</v>
      </c>
      <c r="F30" s="111">
        <f t="shared" si="4"/>
        <v>0</v>
      </c>
      <c r="H30" s="220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241"/>
      <c r="AG30" s="124">
        <f t="shared" si="9"/>
        <v>0</v>
      </c>
      <c r="AH30" s="124"/>
      <c r="AI30" s="220">
        <v>15.0</v>
      </c>
      <c r="AJ30" s="124"/>
      <c r="AK30" s="241"/>
      <c r="AL30" s="126">
        <v>0.7</v>
      </c>
      <c r="AM30" s="126">
        <f t="shared" si="5"/>
        <v>0</v>
      </c>
    </row>
    <row r="31" ht="19.5" customHeight="1">
      <c r="A31" s="154" t="s">
        <v>646</v>
      </c>
      <c r="B31" s="249" t="s">
        <v>647</v>
      </c>
      <c r="C31" s="249">
        <v>5.0</v>
      </c>
      <c r="D31" s="248" t="str">
        <f t="shared" si="3"/>
        <v/>
      </c>
      <c r="E31" s="250">
        <v>32.5</v>
      </c>
      <c r="F31" s="111">
        <f t="shared" si="4"/>
        <v>0</v>
      </c>
      <c r="H31" s="220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241"/>
      <c r="AG31" s="124">
        <f t="shared" si="9"/>
        <v>0</v>
      </c>
      <c r="AH31" s="124"/>
      <c r="AI31" s="220">
        <v>15.0</v>
      </c>
      <c r="AJ31" s="124"/>
      <c r="AK31" s="241"/>
      <c r="AL31" s="126">
        <v>1.0</v>
      </c>
      <c r="AM31" s="126">
        <f t="shared" si="5"/>
        <v>0</v>
      </c>
    </row>
    <row r="32" ht="19.5" customHeight="1">
      <c r="A32" s="154" t="s">
        <v>648</v>
      </c>
      <c r="B32" s="249" t="s">
        <v>649</v>
      </c>
      <c r="C32" s="249">
        <v>5.0</v>
      </c>
      <c r="D32" s="248" t="str">
        <f t="shared" si="3"/>
        <v/>
      </c>
      <c r="E32" s="250">
        <v>82.5</v>
      </c>
      <c r="F32" s="111">
        <f t="shared" si="4"/>
        <v>0</v>
      </c>
      <c r="H32" s="220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241"/>
      <c r="AG32" s="124"/>
      <c r="AH32" s="124">
        <f>AJ32*$D32</f>
        <v>0</v>
      </c>
      <c r="AI32" s="124"/>
      <c r="AJ32" s="220">
        <v>15.0</v>
      </c>
      <c r="AK32" s="241"/>
      <c r="AL32" s="126">
        <v>2.6</v>
      </c>
      <c r="AM32" s="126">
        <f t="shared" si="5"/>
        <v>0</v>
      </c>
    </row>
    <row r="33" ht="19.5" customHeight="1">
      <c r="A33" s="154" t="s">
        <v>650</v>
      </c>
      <c r="B33" s="249" t="s">
        <v>651</v>
      </c>
      <c r="C33" s="249">
        <v>1.0</v>
      </c>
      <c r="D33" s="248" t="str">
        <f t="shared" si="3"/>
        <v/>
      </c>
      <c r="E33" s="250">
        <v>24.17</v>
      </c>
      <c r="F33" s="111">
        <f t="shared" si="4"/>
        <v>0</v>
      </c>
      <c r="H33" s="220"/>
      <c r="J33" s="124"/>
      <c r="K33" s="124"/>
      <c r="L33" s="124"/>
      <c r="M33" s="124"/>
      <c r="N33" s="124">
        <f>Y33*$D33</f>
        <v>0</v>
      </c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220">
        <v>1.0</v>
      </c>
      <c r="Z33" s="124"/>
      <c r="AA33" s="124"/>
      <c r="AB33" s="124"/>
      <c r="AC33" s="124"/>
      <c r="AD33" s="124"/>
      <c r="AE33" s="124"/>
      <c r="AF33" s="241"/>
      <c r="AG33" s="124"/>
      <c r="AH33" s="124"/>
      <c r="AI33" s="124"/>
      <c r="AJ33" s="124"/>
      <c r="AK33" s="241"/>
      <c r="AL33" s="126">
        <v>1.3</v>
      </c>
      <c r="AM33" s="126">
        <f t="shared" si="5"/>
        <v>0</v>
      </c>
    </row>
    <row r="34" ht="19.5" customHeight="1">
      <c r="A34" s="154" t="s">
        <v>652</v>
      </c>
      <c r="B34" s="249" t="s">
        <v>395</v>
      </c>
      <c r="C34" s="249">
        <v>1.0</v>
      </c>
      <c r="D34" s="248" t="str">
        <f t="shared" si="3"/>
        <v/>
      </c>
      <c r="E34" s="250">
        <v>29.17</v>
      </c>
      <c r="F34" s="111">
        <f t="shared" si="4"/>
        <v>0</v>
      </c>
      <c r="H34" s="220"/>
      <c r="J34" s="124"/>
      <c r="K34" s="124"/>
      <c r="L34" s="124"/>
      <c r="M34" s="124"/>
      <c r="N34" s="124"/>
      <c r="O34" s="124">
        <f>Z34*$D34</f>
        <v>0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220">
        <v>1.0</v>
      </c>
      <c r="AA34" s="124"/>
      <c r="AB34" s="124"/>
      <c r="AC34" s="124"/>
      <c r="AD34" s="124"/>
      <c r="AE34" s="124"/>
      <c r="AF34" s="241"/>
      <c r="AG34" s="124"/>
      <c r="AH34" s="124"/>
      <c r="AI34" s="124"/>
      <c r="AJ34" s="124"/>
      <c r="AK34" s="241"/>
      <c r="AL34" s="126">
        <v>1.8</v>
      </c>
      <c r="AM34" s="126">
        <f t="shared" si="5"/>
        <v>0</v>
      </c>
    </row>
    <row r="35" ht="19.5" customHeight="1">
      <c r="A35" s="4"/>
      <c r="B35" s="4"/>
      <c r="C35" s="5"/>
      <c r="D35" s="5"/>
      <c r="E35" s="251"/>
      <c r="F35" s="133">
        <f>SUM(F12:F34)</f>
        <v>0</v>
      </c>
      <c r="H35" s="134">
        <f>SUM(H12:H34)</f>
        <v>0</v>
      </c>
      <c r="J35" s="124"/>
      <c r="K35" s="124"/>
      <c r="L35" s="252">
        <f t="shared" ref="L35:P35" si="10">SUM(L12:L34)</f>
        <v>0</v>
      </c>
      <c r="M35" s="252">
        <f t="shared" si="10"/>
        <v>0</v>
      </c>
      <c r="N35" s="252">
        <f t="shared" si="10"/>
        <v>0</v>
      </c>
      <c r="O35" s="252">
        <f t="shared" si="10"/>
        <v>0</v>
      </c>
      <c r="P35" s="252">
        <f t="shared" si="10"/>
        <v>0</v>
      </c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241"/>
      <c r="AG35" s="252">
        <f t="shared" ref="AG35:AH35" si="11">SUM(AG12:AG34)</f>
        <v>0</v>
      </c>
      <c r="AH35" s="252">
        <f t="shared" si="11"/>
        <v>0</v>
      </c>
      <c r="AI35" s="124"/>
      <c r="AJ35" s="124"/>
      <c r="AK35" s="241"/>
      <c r="AL35" s="124"/>
      <c r="AM35" s="203">
        <f>SUM(AM12:AM34)</f>
        <v>0</v>
      </c>
    </row>
    <row r="36" ht="15.75" customHeight="1"/>
    <row r="37" ht="15.75" customHeight="1">
      <c r="A37" s="100" t="s">
        <v>653</v>
      </c>
    </row>
    <row r="38" ht="19.5" customHeight="1">
      <c r="A38" s="154" t="s">
        <v>654</v>
      </c>
      <c r="B38" s="249"/>
      <c r="C38" s="249"/>
      <c r="D38" s="248" t="str">
        <f t="shared" ref="D38:D43" si="12">H38</f>
        <v/>
      </c>
      <c r="E38" s="250">
        <v>1780.0</v>
      </c>
      <c r="F38" s="111">
        <f>D38*E38*(100-$D$2)/100</f>
        <v>0</v>
      </c>
      <c r="H38" s="220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241"/>
      <c r="AG38" s="124"/>
      <c r="AH38" s="124"/>
      <c r="AI38" s="124"/>
      <c r="AJ38" s="124"/>
      <c r="AK38" s="241"/>
      <c r="AL38" s="126">
        <v>132.0</v>
      </c>
      <c r="AM38" s="126">
        <f t="shared" ref="AM38:AM43" si="13">AL38*D38</f>
        <v>0</v>
      </c>
    </row>
    <row r="39" ht="19.5" customHeight="1">
      <c r="A39" s="154" t="s">
        <v>655</v>
      </c>
      <c r="B39" s="253" t="s">
        <v>656</v>
      </c>
      <c r="C39" s="97"/>
      <c r="D39" s="248" t="str">
        <f t="shared" si="12"/>
        <v/>
      </c>
      <c r="E39" s="250">
        <v>335.0</v>
      </c>
      <c r="F39" s="111">
        <f t="shared" ref="F39:F43" si="14">D39*E39*(100-$D$3)/100</f>
        <v>0</v>
      </c>
      <c r="H39" s="220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220">
        <v>1.0</v>
      </c>
      <c r="Z39" s="124"/>
      <c r="AA39" s="124"/>
      <c r="AB39" s="124"/>
      <c r="AC39" s="124"/>
      <c r="AD39" s="124"/>
      <c r="AE39" s="124"/>
      <c r="AF39" s="241"/>
      <c r="AG39" s="124"/>
      <c r="AH39" s="124"/>
      <c r="AI39" s="124"/>
      <c r="AJ39" s="124"/>
      <c r="AK39" s="241"/>
      <c r="AL39" s="126">
        <v>15.49</v>
      </c>
      <c r="AM39" s="126">
        <f t="shared" si="13"/>
        <v>0</v>
      </c>
    </row>
    <row r="40" ht="19.5" customHeight="1">
      <c r="A40" s="154" t="s">
        <v>657</v>
      </c>
      <c r="B40" s="253" t="s">
        <v>656</v>
      </c>
      <c r="C40" s="97"/>
      <c r="D40" s="248" t="str">
        <f t="shared" si="12"/>
        <v/>
      </c>
      <c r="E40" s="250">
        <v>335.0</v>
      </c>
      <c r="F40" s="111">
        <f t="shared" si="14"/>
        <v>0</v>
      </c>
      <c r="H40" s="220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220"/>
      <c r="Z40" s="124"/>
      <c r="AA40" s="124"/>
      <c r="AB40" s="124"/>
      <c r="AC40" s="124"/>
      <c r="AD40" s="124"/>
      <c r="AE40" s="124"/>
      <c r="AF40" s="241"/>
      <c r="AG40" s="124"/>
      <c r="AH40" s="124"/>
      <c r="AI40" s="124"/>
      <c r="AJ40" s="124"/>
      <c r="AK40" s="241"/>
      <c r="AL40" s="126">
        <v>15.49</v>
      </c>
      <c r="AM40" s="126">
        <f t="shared" si="13"/>
        <v>0</v>
      </c>
    </row>
    <row r="41" ht="19.5" customHeight="1">
      <c r="A41" s="154" t="s">
        <v>658</v>
      </c>
      <c r="B41" s="253" t="s">
        <v>659</v>
      </c>
      <c r="C41" s="97"/>
      <c r="D41" s="248" t="str">
        <f t="shared" si="12"/>
        <v/>
      </c>
      <c r="E41" s="250">
        <v>380.0</v>
      </c>
      <c r="F41" s="111">
        <f t="shared" si="14"/>
        <v>0</v>
      </c>
      <c r="H41" s="220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220"/>
      <c r="Z41" s="124"/>
      <c r="AA41" s="124"/>
      <c r="AB41" s="124"/>
      <c r="AC41" s="124"/>
      <c r="AD41" s="124"/>
      <c r="AE41" s="124"/>
      <c r="AF41" s="241"/>
      <c r="AG41" s="124"/>
      <c r="AH41" s="124"/>
      <c r="AI41" s="124"/>
      <c r="AJ41" s="124"/>
      <c r="AK41" s="241"/>
      <c r="AL41" s="126">
        <v>15.0</v>
      </c>
      <c r="AM41" s="126">
        <f t="shared" si="13"/>
        <v>0</v>
      </c>
    </row>
    <row r="42" ht="19.5" customHeight="1">
      <c r="A42" s="154" t="s">
        <v>660</v>
      </c>
      <c r="B42" s="253" t="s">
        <v>661</v>
      </c>
      <c r="C42" s="97"/>
      <c r="D42" s="248" t="str">
        <f t="shared" si="12"/>
        <v/>
      </c>
      <c r="E42" s="250">
        <v>380.0</v>
      </c>
      <c r="F42" s="111">
        <f t="shared" si="14"/>
        <v>0</v>
      </c>
      <c r="H42" s="220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220">
        <v>1.0</v>
      </c>
      <c r="AA42" s="124"/>
      <c r="AB42" s="124"/>
      <c r="AC42" s="124"/>
      <c r="AD42" s="124"/>
      <c r="AE42" s="124"/>
      <c r="AF42" s="241"/>
      <c r="AG42" s="124"/>
      <c r="AH42" s="124"/>
      <c r="AI42" s="124"/>
      <c r="AJ42" s="124"/>
      <c r="AK42" s="241"/>
      <c r="AL42" s="126">
        <v>15.0</v>
      </c>
      <c r="AM42" s="126">
        <f t="shared" si="13"/>
        <v>0</v>
      </c>
    </row>
    <row r="43" ht="19.5" customHeight="1">
      <c r="A43" s="154" t="s">
        <v>662</v>
      </c>
      <c r="B43" s="109" t="s">
        <v>663</v>
      </c>
      <c r="C43" s="109"/>
      <c r="D43" s="248" t="str">
        <f t="shared" si="12"/>
        <v/>
      </c>
      <c r="E43" s="250">
        <v>360.0</v>
      </c>
      <c r="F43" s="111">
        <f t="shared" si="14"/>
        <v>0</v>
      </c>
      <c r="H43" s="220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220"/>
      <c r="AA43" s="124"/>
      <c r="AB43" s="124"/>
      <c r="AC43" s="124"/>
      <c r="AD43" s="124"/>
      <c r="AE43" s="124"/>
      <c r="AF43" s="241"/>
      <c r="AG43" s="124"/>
      <c r="AH43" s="124"/>
      <c r="AI43" s="124"/>
      <c r="AJ43" s="124"/>
      <c r="AK43" s="241"/>
      <c r="AL43" s="126">
        <v>9.3</v>
      </c>
      <c r="AM43" s="126">
        <f t="shared" si="13"/>
        <v>0</v>
      </c>
    </row>
    <row r="44" ht="19.5" customHeight="1">
      <c r="A44" s="4"/>
      <c r="B44" s="4"/>
      <c r="C44" s="5"/>
      <c r="D44" s="5"/>
      <c r="E44" s="251"/>
      <c r="F44" s="195">
        <f>SUM(F39:F43)</f>
        <v>0</v>
      </c>
      <c r="H44" s="134">
        <f>SUM(H38:H43)</f>
        <v>0</v>
      </c>
      <c r="J44" s="124"/>
      <c r="K44" s="124"/>
      <c r="L44" s="252">
        <f t="shared" ref="L44:P44" si="15">SUM(L38:L43)</f>
        <v>0</v>
      </c>
      <c r="M44" s="252">
        <f t="shared" si="15"/>
        <v>0</v>
      </c>
      <c r="N44" s="252">
        <f t="shared" si="15"/>
        <v>0</v>
      </c>
      <c r="O44" s="252">
        <f t="shared" si="15"/>
        <v>0</v>
      </c>
      <c r="P44" s="252">
        <f t="shared" si="15"/>
        <v>0</v>
      </c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241"/>
      <c r="AG44" s="252">
        <f>SUM(AG38:AG43)</f>
        <v>0</v>
      </c>
      <c r="AH44" s="252">
        <f>SUM(AH38:AJ43)</f>
        <v>0</v>
      </c>
      <c r="AI44" s="124"/>
      <c r="AJ44" s="124"/>
      <c r="AK44" s="241"/>
      <c r="AL44" s="124"/>
      <c r="AM44" s="203">
        <f>SUM(AM38:AM43)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40:C40"/>
    <mergeCell ref="B41:C41"/>
    <mergeCell ref="B42:C42"/>
    <mergeCell ref="H1:L1"/>
    <mergeCell ref="A5:A6"/>
    <mergeCell ref="H6:L6"/>
    <mergeCell ref="J10:T10"/>
    <mergeCell ref="AG10:AH10"/>
    <mergeCell ref="AL10:AM10"/>
    <mergeCell ref="B39:C39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2012-09-12T11:09:45Z</dcterms:created>
  <dc:creator>Simon</dc:creator>
</cp:coreProperties>
</file>